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F:\406\Финансы\Вопросники_Публикации\Финансы предприятий\за 2025\"/>
    </mc:Choice>
  </mc:AlternateContent>
  <xr:revisionPtr revIDLastSave="0" documentId="13_ncr:1_{2FBF69AA-3ADB-4CAB-A00D-D73DE7118135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Титул" sheetId="177" r:id="rId1"/>
    <sheet name="Редсовет" sheetId="178" r:id="rId2"/>
    <sheet name="Контакты" sheetId="179" r:id="rId3"/>
    <sheet name="Другие публикации" sheetId="180" r:id="rId4"/>
    <sheet name="Содержание" sheetId="176" r:id="rId5"/>
    <sheet name="IA1" sheetId="1" r:id="rId6"/>
    <sheet name="IБ1" sheetId="2" r:id="rId7"/>
    <sheet name="IБ2" sheetId="3" r:id="rId8"/>
    <sheet name="IБ3" sheetId="4" r:id="rId9"/>
    <sheet name="IБ4-6" sheetId="5" r:id="rId10"/>
    <sheet name="IБ7-9" sheetId="6" r:id="rId11"/>
    <sheet name="IБ10" sheetId="7" r:id="rId12"/>
    <sheet name="IБ11" sheetId="8" r:id="rId13"/>
    <sheet name="IБ12" sheetId="9" r:id="rId14"/>
    <sheet name="IВ1" sheetId="10" r:id="rId15"/>
    <sheet name="IВ2" sheetId="11" r:id="rId16"/>
    <sheet name="IВ3" sheetId="12" r:id="rId17"/>
    <sheet name="IB4-6" sheetId="13" r:id="rId18"/>
    <sheet name="IД1" sheetId="14" r:id="rId19"/>
    <sheet name="IIA1" sheetId="15" r:id="rId20"/>
    <sheet name="IIA2" sheetId="16" r:id="rId21"/>
    <sheet name="IIA3" sheetId="17" r:id="rId22"/>
    <sheet name="IIA4" sheetId="18" r:id="rId23"/>
    <sheet name="IIA5" sheetId="19" r:id="rId24"/>
    <sheet name="IIA6" sheetId="20" r:id="rId25"/>
    <sheet name="IIA7" sheetId="21" r:id="rId26"/>
    <sheet name="IIA8" sheetId="22" r:id="rId27"/>
    <sheet name="IIA9" sheetId="23" r:id="rId28"/>
    <sheet name="IIA10" sheetId="24" r:id="rId29"/>
    <sheet name="IIA11" sheetId="25" r:id="rId30"/>
    <sheet name="IIA12" sheetId="26" r:id="rId31"/>
    <sheet name="IIA13" sheetId="27" r:id="rId32"/>
    <sheet name="IIA14" sheetId="28" r:id="rId33"/>
    <sheet name="IIA15" sheetId="29" r:id="rId34"/>
    <sheet name="IIA16" sheetId="30" r:id="rId35"/>
    <sheet name="IIA17" sheetId="31" r:id="rId36"/>
    <sheet name="IIA18" sheetId="32" r:id="rId37"/>
    <sheet name="IIA19" sheetId="33" r:id="rId38"/>
    <sheet name="IIA20" sheetId="34" r:id="rId39"/>
    <sheet name="IIA21" sheetId="35" r:id="rId40"/>
    <sheet name="IIA22" sheetId="36" r:id="rId41"/>
    <sheet name="IIA23" sheetId="37" r:id="rId42"/>
    <sheet name="IIA24" sheetId="38" r:id="rId43"/>
    <sheet name="IIA25" sheetId="39" r:id="rId44"/>
    <sheet name="IIA26" sheetId="40" r:id="rId45"/>
    <sheet name="IIA27" sheetId="41" r:id="rId46"/>
    <sheet name="IIA28" sheetId="42" r:id="rId47"/>
    <sheet name="IIA29" sheetId="43" r:id="rId48"/>
    <sheet name="IIA30" sheetId="44" r:id="rId49"/>
    <sheet name="IIA31" sheetId="45" r:id="rId50"/>
    <sheet name="IIA32" sheetId="46" r:id="rId51"/>
    <sheet name="IIA33" sheetId="47" r:id="rId52"/>
    <sheet name="IIA34" sheetId="48" r:id="rId53"/>
    <sheet name="IIA35" sheetId="49" r:id="rId54"/>
    <sheet name="IIA36" sheetId="50" r:id="rId55"/>
    <sheet name="IIA37" sheetId="51" r:id="rId56"/>
    <sheet name="IIA38" sheetId="52" r:id="rId57"/>
    <sheet name="IIБ1" sheetId="53" r:id="rId58"/>
    <sheet name="IIБ2" sheetId="54" state="hidden" r:id="rId59"/>
    <sheet name="IIБ2 " sheetId="181" r:id="rId60"/>
    <sheet name="IIБ3" sheetId="55" r:id="rId61"/>
    <sheet name="IIБ4" sheetId="56" r:id="rId62"/>
    <sheet name="IIБ5" sheetId="57" r:id="rId63"/>
    <sheet name="IIБ6" sheetId="58" r:id="rId64"/>
    <sheet name="IIБ7" sheetId="59" r:id="rId65"/>
    <sheet name="IIБ8" sheetId="60" r:id="rId66"/>
    <sheet name="IIБ9" sheetId="61" r:id="rId67"/>
    <sheet name="IIБ10" sheetId="62" r:id="rId68"/>
    <sheet name="IIБ11" sheetId="63" r:id="rId69"/>
    <sheet name="IIБ12" sheetId="64" r:id="rId70"/>
    <sheet name="IIБ13" sheetId="65" r:id="rId71"/>
    <sheet name="IIБ14" sheetId="66" r:id="rId72"/>
    <sheet name="IIБ15" sheetId="67" r:id="rId73"/>
    <sheet name="IIБ16" sheetId="68" r:id="rId74"/>
    <sheet name="IIБ17" sheetId="69" r:id="rId75"/>
    <sheet name="IIБ18" sheetId="70" r:id="rId76"/>
    <sheet name="IIБ19" sheetId="71" r:id="rId77"/>
    <sheet name="IIБ20" sheetId="72" r:id="rId78"/>
    <sheet name="IIБ21" sheetId="73" r:id="rId79"/>
    <sheet name="IIБ22" sheetId="74" r:id="rId80"/>
    <sheet name="IIБ23" sheetId="75" r:id="rId81"/>
    <sheet name="IIБ24" sheetId="76" r:id="rId82"/>
    <sheet name="IIБ25" sheetId="77" r:id="rId83"/>
    <sheet name="IIБ26" sheetId="78" r:id="rId84"/>
    <sheet name="IIБ27" sheetId="79" r:id="rId85"/>
    <sheet name="IIБ28" sheetId="80" r:id="rId86"/>
    <sheet name="IIБ29" sheetId="81" r:id="rId87"/>
    <sheet name="IIБ30" sheetId="82" r:id="rId88"/>
    <sheet name="IIБ31" sheetId="83" r:id="rId89"/>
    <sheet name="IIБ32" sheetId="84" r:id="rId90"/>
    <sheet name="IIБ33" sheetId="85" r:id="rId91"/>
    <sheet name="IIБ34" sheetId="86" r:id="rId92"/>
    <sheet name="IIБ35" sheetId="87" r:id="rId93"/>
    <sheet name="IIБ36" sheetId="88" r:id="rId94"/>
    <sheet name="IIБ37" sheetId="89" r:id="rId95"/>
    <sheet name="IIБ38" sheetId="90" r:id="rId96"/>
    <sheet name="IIБ39" sheetId="91" r:id="rId97"/>
    <sheet name="IIB1" sheetId="92" r:id="rId98"/>
    <sheet name="IIB2" sheetId="93" r:id="rId99"/>
    <sheet name="IIB3" sheetId="94" r:id="rId100"/>
    <sheet name="IIB4" sheetId="95" r:id="rId101"/>
    <sheet name="IIB5" sheetId="96" r:id="rId102"/>
    <sheet name="IIB6" sheetId="97" r:id="rId103"/>
    <sheet name="IIВ7" sheetId="182" r:id="rId104"/>
    <sheet name="IIГ1" sheetId="98" r:id="rId105"/>
    <sheet name="IIГ2-3" sheetId="99" r:id="rId106"/>
    <sheet name="IIД1" sheetId="100" r:id="rId107"/>
    <sheet name="IIД2" sheetId="101" r:id="rId108"/>
    <sheet name="IIД3" sheetId="102" r:id="rId109"/>
    <sheet name="IIД4-5" sheetId="103" r:id="rId110"/>
    <sheet name="IIД6" sheetId="104" r:id="rId111"/>
    <sheet name="IIД7" sheetId="105" r:id="rId112"/>
    <sheet name="IIД8-9" sheetId="106" r:id="rId113"/>
    <sheet name="IIД10" sheetId="107" r:id="rId114"/>
    <sheet name="IIД11" sheetId="108" r:id="rId115"/>
    <sheet name="IIД12-13" sheetId="109" r:id="rId116"/>
    <sheet name="IIД14" sheetId="110" r:id="rId117"/>
    <sheet name="IIД15" sheetId="111" r:id="rId118"/>
    <sheet name="IIД16-17" sheetId="112" r:id="rId119"/>
    <sheet name="IIД18" sheetId="113" r:id="rId120"/>
    <sheet name="IIД19-20" sheetId="114" r:id="rId121"/>
    <sheet name="IIE1" sheetId="115" r:id="rId122"/>
    <sheet name="IIE2" sheetId="116" r:id="rId123"/>
    <sheet name="IIE3" sheetId="117" r:id="rId124"/>
    <sheet name="IIE4" sheetId="118" r:id="rId125"/>
    <sheet name="IIE5" sheetId="119" r:id="rId126"/>
    <sheet name="IIE6" sheetId="120" r:id="rId127"/>
    <sheet name="IIE7" sheetId="121" r:id="rId128"/>
    <sheet name="IIE8" sheetId="122" r:id="rId129"/>
    <sheet name="IIE9" sheetId="123" r:id="rId130"/>
    <sheet name="IIE10" sheetId="124" r:id="rId131"/>
    <sheet name="IIE11" sheetId="125" r:id="rId132"/>
    <sheet name="IIE12" sheetId="126" r:id="rId133"/>
    <sheet name="IIЖ1" sheetId="127" r:id="rId134"/>
    <sheet name="IIЖ2-3" sheetId="128" r:id="rId135"/>
    <sheet name="IIЖ4-5" sheetId="129" r:id="rId136"/>
    <sheet name="IIЖ6-7" sheetId="130" r:id="rId137"/>
    <sheet name="IIЖ8-9" sheetId="131" r:id="rId138"/>
    <sheet name="IIЖ10-11" sheetId="132" r:id="rId139"/>
    <sheet name="IIЖ12-13" sheetId="133" r:id="rId140"/>
    <sheet name="IIЖ14-15" sheetId="134" r:id="rId141"/>
    <sheet name="IIЖ16-17" sheetId="135" r:id="rId142"/>
    <sheet name="IIЖ18-19" sheetId="136" r:id="rId143"/>
    <sheet name="IIЖ20-21" sheetId="137" r:id="rId144"/>
    <sheet name="IIЖ22-23" sheetId="138" r:id="rId145"/>
    <sheet name="IIЖ24-25" sheetId="139" r:id="rId146"/>
    <sheet name="IIЖ26-27" sheetId="140" r:id="rId147"/>
    <sheet name="IIЖ28-29" sheetId="141" r:id="rId148"/>
    <sheet name="IIЖ30-31" sheetId="142" r:id="rId149"/>
    <sheet name="IIЖ32-33" sheetId="143" r:id="rId150"/>
    <sheet name="IIЖ34-35" sheetId="144" r:id="rId151"/>
    <sheet name="IIЖ36-37" sheetId="145" r:id="rId152"/>
    <sheet name="IIЖ38" sheetId="146" r:id="rId153"/>
    <sheet name="IIIA1-2" sheetId="151" r:id="rId154"/>
    <sheet name="IIIA3-5" sheetId="152" r:id="rId155"/>
    <sheet name="IIIA6" sheetId="153" r:id="rId156"/>
    <sheet name="IIIA7" sheetId="154" r:id="rId157"/>
    <sheet name="IIIA8" sheetId="155" r:id="rId158"/>
    <sheet name="IIIA9" sheetId="156" r:id="rId159"/>
    <sheet name="IIIA10" sheetId="157" r:id="rId160"/>
    <sheet name="IIIA10.1" sheetId="158" r:id="rId161"/>
    <sheet name="IIIA11-12" sheetId="159" r:id="rId162"/>
    <sheet name="IIIA13-15" sheetId="160" r:id="rId163"/>
    <sheet name="IIIA16" sheetId="161" r:id="rId164"/>
    <sheet name="IIIA17-18" sheetId="162" r:id="rId165"/>
    <sheet name="IIIA19-21" sheetId="163" r:id="rId166"/>
    <sheet name="IIIA22-24" sheetId="164" r:id="rId167"/>
    <sheet name="IIIA25-27" sheetId="183" r:id="rId168"/>
    <sheet name="IIIA28" sheetId="165" r:id="rId169"/>
    <sheet name="IIIA29-31" sheetId="166" r:id="rId170"/>
    <sheet name="карта" sheetId="167" r:id="rId171"/>
    <sheet name="IIIA32-33" sheetId="168" r:id="rId172"/>
    <sheet name="IIIБ1" sheetId="169" r:id="rId173"/>
    <sheet name="IIIБ2" sheetId="170" r:id="rId174"/>
    <sheet name="IIIБ3" sheetId="173" r:id="rId175"/>
    <sheet name="IIIБ4" sheetId="171" r:id="rId176"/>
    <sheet name="IIIБ5" sheetId="172" r:id="rId177"/>
    <sheet name="IVA1" sheetId="174" r:id="rId178"/>
    <sheet name="IVA2-3" sheetId="175" r:id="rId179"/>
  </sheets>
  <externalReferences>
    <externalReference r:id="rId180"/>
    <externalReference r:id="rId181"/>
  </externalReferences>
  <definedNames>
    <definedName name="_xlnm._FilterDatabase" localSheetId="7" hidden="1">IБ2!$A$7:$A$51</definedName>
    <definedName name="Button_1">"Pokreal_CHC_List"</definedName>
    <definedName name="Button_2">"Pokreal_CHC_List"</definedName>
    <definedName name="_xlnm.Database">#REF!</definedName>
    <definedName name="КРыз">#REF!</definedName>
    <definedName name="_xlnm.Print_Area" localSheetId="17">'IB4-6'!$A$2:$G$57</definedName>
    <definedName name="_xlnm.Print_Area" localSheetId="114">IIД11!$A$2:$E$46</definedName>
    <definedName name="_xlnm.Print_Area" localSheetId="9">'IБ4-6'!$A$2:$G$53</definedName>
    <definedName name="_xlnm.Print_Area" localSheetId="170">карта!$A$2:$N$40</definedName>
    <definedName name="_xlnm.Print_Area" localSheetId="0">Титул!$A$1:$A$46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83" l="1"/>
  <c r="C14" i="183"/>
  <c r="B14" i="183"/>
  <c r="D10" i="183"/>
  <c r="C10" i="183"/>
  <c r="B10" i="183"/>
  <c r="D9" i="183"/>
  <c r="C9" i="183"/>
  <c r="B9" i="183"/>
  <c r="D7" i="183"/>
  <c r="C7" i="183"/>
  <c r="B7" i="183"/>
  <c r="D6" i="183"/>
  <c r="C6" i="183"/>
  <c r="B6" i="183"/>
  <c r="D16" i="6" l="1"/>
  <c r="E16" i="6"/>
  <c r="F16" i="6"/>
  <c r="K16" i="6"/>
  <c r="L16" i="6"/>
  <c r="D18" i="6"/>
  <c r="D22" i="6"/>
  <c r="E22" i="6"/>
  <c r="F22" i="6"/>
  <c r="L22" i="6"/>
  <c r="M22" i="6"/>
  <c r="B42" i="6"/>
  <c r="C42" i="6"/>
  <c r="M56" i="156" l="1"/>
  <c r="M41" i="156"/>
  <c r="M31" i="156"/>
  <c r="M26" i="156"/>
  <c r="M21" i="156"/>
  <c r="M16" i="156"/>
  <c r="K56" i="75" l="1"/>
  <c r="K54" i="53"/>
  <c r="L48" i="158"/>
  <c r="D27" i="168"/>
  <c r="C27" i="168"/>
  <c r="D26" i="168"/>
  <c r="C26" i="168"/>
  <c r="D25" i="168"/>
  <c r="C25" i="168"/>
  <c r="D24" i="168"/>
  <c r="C24" i="168"/>
  <c r="D23" i="168"/>
  <c r="C23" i="168"/>
  <c r="D22" i="168"/>
  <c r="C22" i="168"/>
  <c r="D21" i="168"/>
  <c r="C21" i="168"/>
  <c r="D20" i="168"/>
  <c r="C20" i="168"/>
  <c r="D19" i="168"/>
  <c r="C19" i="168"/>
  <c r="D18" i="168"/>
  <c r="C18" i="168"/>
  <c r="D17" i="168"/>
  <c r="C17" i="168"/>
  <c r="D16" i="168"/>
  <c r="C16" i="168"/>
  <c r="D15" i="168"/>
  <c r="C15" i="168"/>
  <c r="D14" i="168"/>
  <c r="C14" i="168"/>
  <c r="D13" i="168"/>
  <c r="C13" i="168"/>
  <c r="D12" i="168"/>
  <c r="C12" i="168"/>
  <c r="D11" i="168"/>
  <c r="C11" i="168"/>
  <c r="D10" i="168"/>
  <c r="C10" i="168"/>
  <c r="D9" i="168"/>
  <c r="C9" i="168"/>
  <c r="D8" i="168"/>
  <c r="C8" i="168"/>
  <c r="D6" i="168"/>
  <c r="C6" i="168"/>
  <c r="E52" i="166"/>
  <c r="D52" i="166"/>
  <c r="E51" i="166"/>
  <c r="D51" i="166"/>
  <c r="E50" i="166"/>
  <c r="D50" i="166"/>
  <c r="E49" i="166"/>
  <c r="D49" i="166"/>
  <c r="E48" i="166"/>
  <c r="D48" i="166"/>
  <c r="E47" i="166"/>
  <c r="D47" i="166"/>
  <c r="E46" i="166"/>
  <c r="D46" i="166"/>
  <c r="E45" i="166"/>
  <c r="D45" i="166"/>
  <c r="E44" i="166"/>
  <c r="D44" i="166"/>
  <c r="E42" i="166"/>
  <c r="D42" i="166"/>
  <c r="E34" i="166"/>
  <c r="D34" i="166"/>
  <c r="E33" i="166"/>
  <c r="D33" i="166"/>
  <c r="E32" i="166"/>
  <c r="D32" i="166"/>
  <c r="E31" i="166"/>
  <c r="D31" i="166"/>
  <c r="E30" i="166"/>
  <c r="D30" i="166"/>
  <c r="E29" i="166"/>
  <c r="D29" i="166"/>
  <c r="E28" i="166"/>
  <c r="D28" i="166"/>
  <c r="E27" i="166"/>
  <c r="D27" i="166"/>
  <c r="E26" i="166"/>
  <c r="D26" i="166"/>
  <c r="E24" i="166"/>
  <c r="D24" i="166"/>
  <c r="E16" i="166"/>
  <c r="D16" i="166"/>
  <c r="E15" i="166"/>
  <c r="D15" i="166"/>
  <c r="E14" i="166"/>
  <c r="D14" i="166"/>
  <c r="E13" i="166"/>
  <c r="D13" i="166"/>
  <c r="E12" i="166"/>
  <c r="D12" i="166"/>
  <c r="E11" i="166"/>
  <c r="D11" i="166"/>
  <c r="E10" i="166"/>
  <c r="D10" i="166"/>
  <c r="E9" i="166"/>
  <c r="D9" i="166"/>
  <c r="E8" i="166"/>
  <c r="D8" i="166"/>
  <c r="E6" i="166"/>
  <c r="D6" i="166"/>
  <c r="C22" i="165"/>
  <c r="B22" i="165"/>
  <c r="I12" i="163"/>
  <c r="H12" i="163"/>
  <c r="G12" i="163"/>
  <c r="F12" i="163"/>
  <c r="E12" i="163"/>
  <c r="I11" i="163"/>
  <c r="H11" i="163"/>
  <c r="G11" i="163"/>
  <c r="F11" i="163"/>
  <c r="E11" i="163"/>
  <c r="C47" i="159"/>
  <c r="B47" i="159"/>
  <c r="H48" i="158"/>
  <c r="G62" i="156"/>
  <c r="G56" i="156"/>
  <c r="G41" i="156"/>
  <c r="G31" i="156"/>
  <c r="G26" i="156"/>
  <c r="G21" i="156"/>
  <c r="G16" i="156"/>
  <c r="K11" i="156"/>
  <c r="D44" i="155"/>
  <c r="C44" i="155"/>
  <c r="D43" i="155"/>
  <c r="C43" i="155"/>
  <c r="B43" i="155"/>
  <c r="D42" i="155"/>
  <c r="C42" i="155"/>
  <c r="B42" i="155"/>
  <c r="D40" i="155"/>
  <c r="C40" i="155"/>
  <c r="B40" i="155"/>
  <c r="D39" i="155"/>
  <c r="C39" i="155"/>
  <c r="B39" i="155"/>
  <c r="D38" i="155"/>
  <c r="C38" i="155"/>
  <c r="B38" i="155"/>
  <c r="D37" i="155"/>
  <c r="C37" i="155"/>
  <c r="B37" i="155"/>
  <c r="D36" i="155"/>
  <c r="C36" i="155"/>
  <c r="B36" i="155"/>
  <c r="D35" i="155"/>
  <c r="C35" i="155"/>
  <c r="B35" i="155"/>
  <c r="D34" i="155"/>
  <c r="C34" i="155"/>
  <c r="B34" i="155"/>
  <c r="D33" i="155"/>
  <c r="C33" i="155"/>
  <c r="B33" i="155"/>
  <c r="D31" i="155"/>
  <c r="C31" i="155"/>
  <c r="B31" i="155"/>
  <c r="D30" i="155"/>
  <c r="C30" i="155"/>
  <c r="B30" i="155"/>
  <c r="D29" i="155"/>
  <c r="C29" i="155"/>
  <c r="B29" i="155"/>
  <c r="D28" i="155"/>
  <c r="C28" i="155"/>
  <c r="B28" i="155"/>
  <c r="D27" i="155"/>
  <c r="C27" i="155"/>
  <c r="B27" i="155"/>
  <c r="D26" i="155"/>
  <c r="C26" i="155"/>
  <c r="B26" i="155"/>
  <c r="D25" i="155"/>
  <c r="C25" i="155"/>
  <c r="B25" i="155"/>
  <c r="D24" i="155"/>
  <c r="C24" i="155"/>
  <c r="B24" i="155"/>
  <c r="D22" i="155"/>
  <c r="C22" i="155"/>
  <c r="B22" i="155"/>
  <c r="D20" i="155"/>
  <c r="C20" i="155"/>
  <c r="B20" i="155"/>
  <c r="D19" i="155"/>
  <c r="C19" i="155"/>
  <c r="B19" i="155"/>
  <c r="D18" i="155"/>
  <c r="C18" i="155"/>
  <c r="B18" i="155"/>
  <c r="D16" i="155"/>
  <c r="C16" i="155"/>
  <c r="B16" i="155"/>
  <c r="D15" i="155"/>
  <c r="C15" i="155"/>
  <c r="B15" i="155"/>
  <c r="D13" i="155"/>
  <c r="C13" i="155"/>
  <c r="B13" i="155"/>
  <c r="D12" i="155"/>
  <c r="C12" i="155"/>
  <c r="B12" i="155"/>
  <c r="D11" i="155"/>
  <c r="C11" i="155"/>
  <c r="B11" i="155"/>
  <c r="D10" i="155"/>
  <c r="C10" i="155"/>
  <c r="B10" i="155"/>
  <c r="D9" i="155"/>
  <c r="C9" i="155"/>
  <c r="B9" i="155"/>
  <c r="D8" i="155"/>
  <c r="C8" i="155"/>
  <c r="B8" i="155"/>
  <c r="D6" i="155"/>
  <c r="C6" i="155"/>
  <c r="B6" i="155"/>
  <c r="F30" i="15" l="1"/>
  <c r="E30" i="15"/>
  <c r="K28" i="2" l="1"/>
  <c r="K26" i="2"/>
  <c r="J37" i="11"/>
  <c r="G43" i="14" l="1"/>
  <c r="G38" i="14" l="1"/>
  <c r="B6" i="14" l="1"/>
  <c r="C6" i="14"/>
  <c r="D6" i="14"/>
  <c r="D37" i="12" l="1"/>
  <c r="E37" i="12"/>
  <c r="C37" i="12"/>
  <c r="B37" i="12"/>
  <c r="E37" i="11"/>
  <c r="D37" i="11"/>
  <c r="F37" i="11"/>
  <c r="C37" i="11"/>
  <c r="B37" i="11"/>
  <c r="F37" i="10"/>
  <c r="E37" i="10"/>
  <c r="D37" i="10"/>
  <c r="C37" i="10"/>
  <c r="B37" i="10"/>
  <c r="D8" i="9"/>
  <c r="C8" i="9"/>
  <c r="B8" i="9"/>
  <c r="F8" i="8"/>
  <c r="E8" i="8"/>
  <c r="D8" i="8"/>
  <c r="C8" i="8"/>
  <c r="B8" i="8"/>
  <c r="F8" i="7"/>
  <c r="E8" i="7"/>
  <c r="D8" i="7"/>
  <c r="C8" i="7"/>
  <c r="B8" i="7"/>
</calcChain>
</file>

<file path=xl/sharedStrings.xml><?xml version="1.0" encoding="utf-8"?>
<sst xmlns="http://schemas.openxmlformats.org/spreadsheetml/2006/main" count="11840" uniqueCount="1455">
  <si>
    <t xml:space="preserve">                                      (млн. сомов)</t>
  </si>
  <si>
    <t>Количество предприятий</t>
  </si>
  <si>
    <t xml:space="preserve">Выручка (валовой доход) от реализации 
  продукции (работ, услуг) </t>
  </si>
  <si>
    <t>Неоперационные доходы и расходы (-)</t>
  </si>
  <si>
    <t xml:space="preserve">Сальдированный финансовый результат 
  (прибыль минус убыток) </t>
  </si>
  <si>
    <t xml:space="preserve">Прибыль </t>
  </si>
  <si>
    <t xml:space="preserve">Убытки </t>
  </si>
  <si>
    <t>Расходы на производство и реализацию 
 продукции (работ, услуг)</t>
  </si>
  <si>
    <t>Финансовые активы</t>
  </si>
  <si>
    <t>Денежные средства</t>
  </si>
  <si>
    <t xml:space="preserve">  Касса</t>
  </si>
  <si>
    <t xml:space="preserve">  Расчетный счет в банках</t>
  </si>
  <si>
    <t xml:space="preserve">  Валютный счет</t>
  </si>
  <si>
    <t>Кредиты  и займы</t>
  </si>
  <si>
    <t>Наличие товарно-материальных ценностей</t>
  </si>
  <si>
    <t xml:space="preserve">  Производственные запасы</t>
  </si>
  <si>
    <t xml:space="preserve">  Готовая продукция</t>
  </si>
  <si>
    <t xml:space="preserve">  Товары</t>
  </si>
  <si>
    <t xml:space="preserve">  Незавершенное производство</t>
  </si>
  <si>
    <t>Среднегодовая стоимость основных средств</t>
  </si>
  <si>
    <t>Дебиторская задолженность</t>
  </si>
  <si>
    <t>Кредиторская задолженность</t>
  </si>
  <si>
    <t>Справочно:</t>
  </si>
  <si>
    <t>Количество отчитавшихся предприятий</t>
  </si>
  <si>
    <t xml:space="preserve">  из них: убыточных </t>
  </si>
  <si>
    <t xml:space="preserve">   в процентах к расходам на производство), %</t>
  </si>
  <si>
    <t>-</t>
  </si>
  <si>
    <t>Темп роста валового дохода (в процентах</t>
  </si>
  <si>
    <t xml:space="preserve">   к предыдущему году)</t>
  </si>
  <si>
    <t xml:space="preserve">Коэффициент динамики валового дохода </t>
  </si>
  <si>
    <t xml:space="preserve">Коэффициент ликвидности текущей задолжен- </t>
  </si>
  <si>
    <t xml:space="preserve">   ности (отношение дебиторской задолженности  </t>
  </si>
  <si>
    <t xml:space="preserve">   к  кредиторской)</t>
  </si>
  <si>
    <t xml:space="preserve">                                       (единиц)</t>
  </si>
  <si>
    <t>Всего</t>
  </si>
  <si>
    <t xml:space="preserve">       в том числе:   </t>
  </si>
  <si>
    <t>Сельское хозяйство, лесное хозяйство и рыболовство</t>
  </si>
  <si>
    <t>Добыча полезных ископаемых</t>
  </si>
  <si>
    <t>Обрабатывающие производства</t>
  </si>
  <si>
    <t>Производство пищевых продуктов, включая напитки</t>
  </si>
  <si>
    <t>Производство табачных изделий</t>
  </si>
  <si>
    <t>Текстильное производство; производство одежды и 
  обуви, кожи и прочих кожаных изделий</t>
  </si>
  <si>
    <t>Производство деревянных и бумажных изделий; 
  полиграфическая деятельность</t>
  </si>
  <si>
    <t>Производство кокса и очищенных нефтепродуктов</t>
  </si>
  <si>
    <t>Производство химической продукции</t>
  </si>
  <si>
    <t>Производство фармацевтической продукции</t>
  </si>
  <si>
    <t>Производство резиновых и пластмассовых изделий</t>
  </si>
  <si>
    <t>Производство  неметаллических минеральных продуктов</t>
  </si>
  <si>
    <t>Производство основных металлов и готовых 
 металлических изделий, кроме машин и оборудования</t>
  </si>
  <si>
    <t>Производство компьютеров, электронного и 
  оптического оборудования</t>
  </si>
  <si>
    <t>Производство электрического оборудования</t>
  </si>
  <si>
    <t>Производство машин и оборудования</t>
  </si>
  <si>
    <t>Производство транспортных средств</t>
  </si>
  <si>
    <t>Прочие производства, ремонт и установка 
  машин и оборудования</t>
  </si>
  <si>
    <t>Обеспечение (снабжение) электроэнергией, газом, 
  паром и кондиционированным воздухом</t>
  </si>
  <si>
    <t>Производство (выработка) электроэнергии, 
 ее передача и распределение</t>
  </si>
  <si>
    <t>Производство газа; распределение газообразного 
 топлива через системы газоснабжения</t>
  </si>
  <si>
    <t>Обеспечение (снабжение) паром и 
 кондиционированным воздухом</t>
  </si>
  <si>
    <t>Водоснабжение, очистка, обработка отходов и 
  получение вторичного сырья</t>
  </si>
  <si>
    <t>Строительство</t>
  </si>
  <si>
    <t>Оптовая и розничная торговля; ремонт автомобилей 
  и мотоциклов</t>
  </si>
  <si>
    <t>Транспортная деятельность и хранение грузов</t>
  </si>
  <si>
    <t>Деятельность гостиниц и ресторанов</t>
  </si>
  <si>
    <t xml:space="preserve">Информация </t>
  </si>
  <si>
    <t>Cвязь</t>
  </si>
  <si>
    <t>Финансовое посредничество и страхование</t>
  </si>
  <si>
    <t>Страховые компании</t>
  </si>
  <si>
    <t>Инвестиционные фонды</t>
  </si>
  <si>
    <t>Небанковские финансово-кредитные учреждения</t>
  </si>
  <si>
    <t>Биржи</t>
  </si>
  <si>
    <t>Прочие виды финансовой деятельности</t>
  </si>
  <si>
    <t>Операции с недвижимым имуществом</t>
  </si>
  <si>
    <t>Профессиональная, научная и техническая деятельность</t>
  </si>
  <si>
    <t>Административная и вспомогательная деятельность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</si>
  <si>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</si>
  <si>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</si>
  <si>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</si>
  <si>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Прочая обслуживающая деятельность</t>
  </si>
  <si>
    <t xml:space="preserve">Таблица I.Б.2: Количество рентабельных предприятий экономики </t>
  </si>
  <si>
    <t xml:space="preserve">                            по видам деятельности </t>
  </si>
  <si>
    <t xml:space="preserve">Прочие виды финансовой деятельности </t>
  </si>
  <si>
    <t xml:space="preserve">Таблица I.Б.3: Количество нерентабельных предприятий экономики 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</si>
  <si>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</si>
  <si>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</si>
  <si>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</si>
  <si>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</si>
  <si>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</si>
  <si>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</si>
  <si>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</si>
  <si>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</si>
  <si>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</si>
  <si>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 Ош</t>
  </si>
  <si>
    <t>Таблица I.Б.5: Количество рентабельных предприятий экономики по  территории</t>
  </si>
  <si>
    <t>Таблица I.Б.6: Количество нерентабельных предприятий экономики по территории</t>
  </si>
  <si>
    <t>Итого обязательства и собственный капитал</t>
  </si>
  <si>
    <t xml:space="preserve"> Уставный капитал</t>
  </si>
  <si>
    <t>Собственный капитал</t>
  </si>
  <si>
    <t xml:space="preserve"> Долгосрочные обязательства</t>
  </si>
  <si>
    <t xml:space="preserve"> Краткосрочные обязательства</t>
  </si>
  <si>
    <t>Обязательства</t>
  </si>
  <si>
    <t xml:space="preserve"> Внеоборотные  активы</t>
  </si>
  <si>
    <t xml:space="preserve"> Оборотные активы</t>
  </si>
  <si>
    <t>Капитал и резервы</t>
  </si>
  <si>
    <t>Активы</t>
  </si>
  <si>
    <t xml:space="preserve">                            финансового сектора экономики</t>
  </si>
  <si>
    <t xml:space="preserve">Таблица I.Б.8: Активы, обязательства и капитал предприятий </t>
  </si>
  <si>
    <t xml:space="preserve">                                реального сектора экономики</t>
  </si>
  <si>
    <t xml:space="preserve">Таблица I.Б.7: Активы, обязательства и капитал предприятий </t>
  </si>
  <si>
    <t>Таблица I.Б.10: Активы предприятий реального сектора  экономики</t>
  </si>
  <si>
    <t xml:space="preserve">                              по видам деятельности</t>
  </si>
  <si>
    <t xml:space="preserve">       в том числе:</t>
  </si>
  <si>
    <t>Производство  неметаллических 
  минеральных продуктов</t>
  </si>
  <si>
    <t>Производство (выработка) электроэнергии, 
  ее передача и распределение</t>
  </si>
  <si>
    <t>Производство газа; распределение газообразного 
  топлива через системы газоснабжения</t>
  </si>
  <si>
    <t>Обеспечение (снабжение) паром и 
  кондиционированным воздухом</t>
  </si>
  <si>
    <t>Связь</t>
  </si>
  <si>
    <t>Таблица I.Б.11: Обязательства предприятий реального сектора экономики</t>
  </si>
  <si>
    <t>Таблица I.Б.12: Капитал предприятий реального сектора экономики</t>
  </si>
  <si>
    <t>Таблица I.В.1: Сальдированный финансовый результат предприятий экономики</t>
  </si>
  <si>
    <t xml:space="preserve">                                       (млн. сомов)</t>
  </si>
  <si>
    <t>Банки</t>
  </si>
  <si>
    <t xml:space="preserve">Таблица I.В.2: Прибыль рентабельных предприятий экономики </t>
  </si>
  <si>
    <t xml:space="preserve">Таблица I.В.3: Убытки нерентабельных предприятий экономики </t>
  </si>
  <si>
    <t>Производство основных металлов и готовых 
  металлических изделий, кроме машин и оборудования</t>
  </si>
  <si>
    <t xml:space="preserve">Ошская область </t>
  </si>
  <si>
    <t xml:space="preserve">                                        (млн. сомов)</t>
  </si>
  <si>
    <t xml:space="preserve">                             предприятий экономики по территории</t>
  </si>
  <si>
    <t xml:space="preserve">Таблица I.В.4: Сальдированный финансовый результат (прибыль минус убыток) </t>
  </si>
  <si>
    <t>Прочая  обслуживающая  деятельность</t>
  </si>
  <si>
    <t>Информация</t>
  </si>
  <si>
    <t>Производство неметаллических минеральных продуктов</t>
  </si>
  <si>
    <t xml:space="preserve">                                          (млн. сомов)</t>
  </si>
  <si>
    <t>Таблица I.Д.1: Выручка (валовой доход)  предприятий  экономики</t>
  </si>
  <si>
    <r>
      <t>Рентабельность</t>
    </r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charset val="204"/>
      </rPr>
      <t xml:space="preserve"> (прибыль от реализации в </t>
    </r>
  </si>
  <si>
    <r>
      <t>1</t>
    </r>
    <r>
      <rPr>
        <sz val="9"/>
        <rFont val="Times New Roman Cyr"/>
        <family val="1"/>
        <charset val="204"/>
      </rPr>
      <t xml:space="preserve"> Знак минус (-) означает убыточность.</t>
    </r>
  </si>
  <si>
    <r>
      <t>1</t>
    </r>
    <r>
      <rPr>
        <sz val="9"/>
        <rFont val="Times New Roman Cyr"/>
        <family val="1"/>
        <charset val="204"/>
      </rPr>
      <t xml:space="preserve"> Здесь и далее в таблицах I.Б.2 и I.Б.3 включая банки, находящиеся в стадии ликвидации.</t>
    </r>
  </si>
  <si>
    <r>
      <t>Банки</t>
    </r>
    <r>
      <rPr>
        <vertAlign val="superscript"/>
        <sz val="9"/>
        <rFont val="Times New Roman Cyr"/>
        <charset val="204"/>
      </rPr>
      <t>1</t>
    </r>
  </si>
  <si>
    <t xml:space="preserve">                                          (на конец года, млн.сомов)</t>
  </si>
  <si>
    <t>Таблица I.A.1: Финансовые показатели предприятий экономики</t>
  </si>
  <si>
    <r>
      <t>Предприятия (объединения) без областного деления</t>
    </r>
    <r>
      <rPr>
        <vertAlign val="superscript"/>
        <sz val="9"/>
        <rFont val="Times New Roman Cyr"/>
        <charset val="204"/>
      </rPr>
      <t>1</t>
    </r>
  </si>
  <si>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family val="1"/>
        <charset val="204"/>
      </rPr>
      <t>Предприятия республиканского значения, осуществляющие деятельность в сфере электроэнергетики, по поставкам 
   нефтепродуктов и распределению газа, почтовой деятельности и обрабатывающей промышленности,
   а также сферы банковской деятельности.</t>
    </r>
  </si>
  <si>
    <r>
      <t>Таблица I.Б.9: Активы, обязательства и капитал  Национального банка</t>
    </r>
    <r>
      <rPr>
        <b/>
        <vertAlign val="superscript"/>
        <sz val="12"/>
        <rFont val="Times New Roman Cyr"/>
        <charset val="204"/>
      </rPr>
      <t>1</t>
    </r>
  </si>
  <si>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family val="1"/>
        <charset val="204"/>
      </rPr>
      <t>Приведены данные бухгалтерского баланса на конец года, не содержащие изменений аудированной финансовой отчетности.</t>
    </r>
  </si>
  <si>
    <t>Таблица I.В.5: Прибыль рентабельных предприятий экономики по территории</t>
  </si>
  <si>
    <t>Таблица I.В.6: Убытки нерентабельных предприятий экономики по территории</t>
  </si>
  <si>
    <t xml:space="preserve">  стоимости основных средств), %</t>
  </si>
  <si>
    <r>
      <t>Рентабельность</t>
    </r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charset val="204"/>
      </rPr>
      <t xml:space="preserve"> (сальдированный финансовый</t>
    </r>
  </si>
  <si>
    <t xml:space="preserve">  результат в процентах к среднегодовой </t>
  </si>
  <si>
    <r>
      <t>Рентабельность</t>
    </r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family val="1"/>
        <charset val="204"/>
      </rPr>
      <t xml:space="preserve"> продаж (сальдированный финан-</t>
    </r>
  </si>
  <si>
    <t xml:space="preserve">  совый результат к выручке от реализации), %</t>
  </si>
  <si>
    <t xml:space="preserve">Таблица II.A.1: Финансовые показатели  предприятий реального </t>
  </si>
  <si>
    <t xml:space="preserve">                                сектора экономики</t>
  </si>
  <si>
    <t xml:space="preserve">                                           (млн. сомов)</t>
  </si>
  <si>
    <t>Прибыль</t>
  </si>
  <si>
    <t>Кредиты и займы</t>
  </si>
  <si>
    <r>
      <t>1</t>
    </r>
    <r>
      <rPr>
        <sz val="9"/>
        <rFont val="Times New Roman Cyr"/>
        <family val="1"/>
        <charset val="204"/>
      </rPr>
      <t xml:space="preserve"> Здесь и далее в таблицах II.A.2 - II.A.38  знак минус (-) означает убыточность.</t>
    </r>
  </si>
  <si>
    <t>Таблица II.А.2: Финансовые показатели предприятий сельского хозяйства,</t>
  </si>
  <si>
    <t xml:space="preserve">                                лесного хозяйства и рыболовства</t>
  </si>
  <si>
    <t xml:space="preserve">                                            (млн. сомов)</t>
  </si>
  <si>
    <t>Выручка (валовой доход) от реализации
  продукции (работ, услуг)</t>
  </si>
  <si>
    <t xml:space="preserve">   из них: убыточных </t>
  </si>
  <si>
    <t xml:space="preserve">Рентабельность (прибыль от реализации в </t>
  </si>
  <si>
    <t xml:space="preserve">Таблица II.А.3: Финансовые показатели предприятий по добыче </t>
  </si>
  <si>
    <t xml:space="preserve">                              полезных ископаемых</t>
  </si>
  <si>
    <t xml:space="preserve">Таблица II.А.4: Финансовые показатели предприятий </t>
  </si>
  <si>
    <t xml:space="preserve">                               обрабатывающих  производств</t>
  </si>
  <si>
    <t>Таблица II.А.5: Финансовые показатели предприятий по производству</t>
  </si>
  <si>
    <t xml:space="preserve">                                пищевых продуктов, включая напитки</t>
  </si>
  <si>
    <t xml:space="preserve">Таблица II.А.6: Финансовые показатели предприятий по производству </t>
  </si>
  <si>
    <t xml:space="preserve">                              табачных изделий</t>
  </si>
  <si>
    <t>в 8р.</t>
  </si>
  <si>
    <t>Таблица II.А.7: Финансовые показатели предприятий текстильного производства,</t>
  </si>
  <si>
    <t xml:space="preserve">                               по производству одежды и обуви,  кожанных изделий</t>
  </si>
  <si>
    <r>
      <t>Рентабельность</t>
    </r>
    <r>
      <rPr>
        <sz val="9"/>
        <rFont val="Times New Roman Cyr"/>
      </rPr>
      <t xml:space="preserve"> (прибыль от реализации в </t>
    </r>
  </si>
  <si>
    <t xml:space="preserve">Таблица II.А.8: Финансовые показатели предприятий по производству </t>
  </si>
  <si>
    <t xml:space="preserve">                             деревянных и бумажных изделий; полиграфической деятельности</t>
  </si>
  <si>
    <t>Таблица II.А.9: Финансовые показатели предприятий по производству</t>
  </si>
  <si>
    <t xml:space="preserve">                                кокса и очищенных нефтепродуктов</t>
  </si>
  <si>
    <t>Таблица II.А.10: Финансовые показатели предприятий по производству</t>
  </si>
  <si>
    <t xml:space="preserve">                                химической продукции</t>
  </si>
  <si>
    <t xml:space="preserve">Таблица II.А.11: Финансовые показатели предприятий по производству </t>
  </si>
  <si>
    <t xml:space="preserve">                                фармацевтической продукции</t>
  </si>
  <si>
    <t>Таблица II.А.12: Финансовые показатели предприятий по производству</t>
  </si>
  <si>
    <t xml:space="preserve">                                 резиновых и пластмассовых изделий</t>
  </si>
  <si>
    <t xml:space="preserve">Таблица II.А.13: Финансовые показатели предприятий по производству </t>
  </si>
  <si>
    <t xml:space="preserve">                                прочих неметаллических  минеральных продуктов</t>
  </si>
  <si>
    <t xml:space="preserve">Таблица II.A.14: Финансовые показатели предприятий по производству </t>
  </si>
  <si>
    <t xml:space="preserve">                                основных металлов и готовых металлических изделий, </t>
  </si>
  <si>
    <t xml:space="preserve">                                кроме  машин и оборудования</t>
  </si>
  <si>
    <t>Таблица II.А.15: Финансовые показатели предприятий по производству</t>
  </si>
  <si>
    <t xml:space="preserve">                                компьютеров, электронного и оптического оборудования</t>
  </si>
  <si>
    <t>Таблица II.А.16: Финансовые показатели предприятий по производству</t>
  </si>
  <si>
    <t xml:space="preserve">                                электрического оборудования</t>
  </si>
  <si>
    <t>Таблица II.А.17: Финансовые показатели предприятий по производству</t>
  </si>
  <si>
    <t xml:space="preserve">                                машин и оборудования, не включенных в другие группировки</t>
  </si>
  <si>
    <t>Таблица II.А.18: Финансовые показатели предприятий по производству</t>
  </si>
  <si>
    <t xml:space="preserve">                                транспортных средств</t>
  </si>
  <si>
    <t xml:space="preserve">Таблица II.А.19: Финансовые показатели предприятий прочих производств, </t>
  </si>
  <si>
    <t xml:space="preserve">                                по ремонту и установке машин и оборудования</t>
  </si>
  <si>
    <t xml:space="preserve">Таблица II.А.20: Финансовые показатели предприятий по обеспечению </t>
  </si>
  <si>
    <t xml:space="preserve">                               электроэнергией, газом, паром и кондиционированным воздухом</t>
  </si>
  <si>
    <t xml:space="preserve">Таблица II.А.21: Финансовые показатели предприятий по производству </t>
  </si>
  <si>
    <t xml:space="preserve">                                электроэнергии, ее передаче и распределению</t>
  </si>
  <si>
    <t xml:space="preserve">Таблица II.А.22: Финансовые показатели предприятий по производству газа, </t>
  </si>
  <si>
    <t xml:space="preserve">                               распределению газообразного топлива через системы газоснабжения</t>
  </si>
  <si>
    <t xml:space="preserve">  Запасы вспомогательных материалов</t>
  </si>
  <si>
    <t>Таблица II.А.23: Финансовые показатели предприятий по обеспечению</t>
  </si>
  <si>
    <t xml:space="preserve">                                паром и кондиционированным воздухом</t>
  </si>
  <si>
    <t>-0,0</t>
  </si>
  <si>
    <t>Таблица II.А.24: Финансовые показатели предприятий водоснабжения,</t>
  </si>
  <si>
    <t xml:space="preserve">                                очистки, обработки отходов и получения вторичного сырья</t>
  </si>
  <si>
    <t>Таблица II.А.25: Финансовые показатели предприятий строительства</t>
  </si>
  <si>
    <t xml:space="preserve">                                         (млн. сомов)</t>
  </si>
  <si>
    <t xml:space="preserve">Таблица II.А.26: Финансовые показатели предприятий оптовой  и розничной </t>
  </si>
  <si>
    <t xml:space="preserve">                                торговли, по ремонту автомобилей и мотоциклов</t>
  </si>
  <si>
    <t xml:space="preserve">Таблица II.А.27: Финансовые показатели предприятий транспортной </t>
  </si>
  <si>
    <t xml:space="preserve">                                деятельности и хранения грузов</t>
  </si>
  <si>
    <t xml:space="preserve">Таблица II.А.28: Финансовые показатели деятельности </t>
  </si>
  <si>
    <t xml:space="preserve">                                гостиниц и ресторанов</t>
  </si>
  <si>
    <t xml:space="preserve">Таблица II.А.29: Финансовые показатели предприятий информации </t>
  </si>
  <si>
    <t>Таблица II.А.30: Финансовые показатели предприятий связи</t>
  </si>
  <si>
    <r>
      <t>Таблица II.А.31: Финансовые показатели организаций финансового посредничества</t>
    </r>
    <r>
      <rPr>
        <b/>
        <vertAlign val="superscript"/>
        <sz val="12"/>
        <rFont val="Times New Roman Cyr"/>
        <charset val="204"/>
      </rPr>
      <t>1</t>
    </r>
  </si>
  <si>
    <r>
      <t>1</t>
    </r>
    <r>
      <rPr>
        <sz val="9"/>
        <rFont val="Times New Roman Cyr"/>
        <family val="1"/>
        <charset val="204"/>
      </rPr>
      <t xml:space="preserve"> Без банков, небанковских финансово-кредитных организаций, инвестиционных фондов и страховых компаний.</t>
    </r>
  </si>
  <si>
    <t xml:space="preserve">Таблица II.А.32: Финансовые показатели организаций, осуществляющих </t>
  </si>
  <si>
    <t xml:space="preserve">                                операции с недвижимым имуществом</t>
  </si>
  <si>
    <t>Таблица II.А.33: Финансовые показатели организаций, осуществляющих</t>
  </si>
  <si>
    <t xml:space="preserve">                                профессиональную, научную и техническую деятельность</t>
  </si>
  <si>
    <t xml:space="preserve">Таблица II.А.34: Финансовые показатели организаций, осуществляющих </t>
  </si>
  <si>
    <t xml:space="preserve">                                административную и вспомогательную деятельность</t>
  </si>
  <si>
    <t>Таблица II.А.35: Финансовые показатели организаций образования</t>
  </si>
  <si>
    <t xml:space="preserve">Таблица II.А.36: Финансовые показатели организаций здравоохранения и </t>
  </si>
  <si>
    <t xml:space="preserve">                                социального обслуживания населения</t>
  </si>
  <si>
    <t>Таблица II.А.37: Финансовые показатели учреждений искусства,</t>
  </si>
  <si>
    <t xml:space="preserve">                                 развлечений и отдыха</t>
  </si>
  <si>
    <t xml:space="preserve">Таблица II.А.38: Финансовые показатели предприятий прочей </t>
  </si>
  <si>
    <t xml:space="preserve">                                обслуживающей деятельности</t>
  </si>
  <si>
    <t>Таблица II.Б.1: Активы, обязательства и капитал крупных и средних предприятий</t>
  </si>
  <si>
    <t xml:space="preserve">                                     (на конец года, млн.сомов)</t>
  </si>
  <si>
    <t>Денежные средства и их эквиваленты</t>
  </si>
  <si>
    <t>Краткосрочные инвестиции</t>
  </si>
  <si>
    <t>Счета к получению</t>
  </si>
  <si>
    <t>Дебиторская задолженность   
  по прочим операциям</t>
  </si>
  <si>
    <t>Задолженность участников (учредителей) 
  по взносам в уставный капитал</t>
  </si>
  <si>
    <t>Запасы</t>
  </si>
  <si>
    <t>Авансы выданные</t>
  </si>
  <si>
    <t>Прочие оборотные активы</t>
  </si>
  <si>
    <t>Балансовая стоимость основных средств</t>
  </si>
  <si>
    <t>Биологические активы</t>
  </si>
  <si>
    <t>…</t>
  </si>
  <si>
    <t>Инвестиции в недвижимость</t>
  </si>
  <si>
    <t xml:space="preserve">Отсроченные налоговые требования </t>
  </si>
  <si>
    <t>Денежные средства, ограниченные к
  использованию</t>
  </si>
  <si>
    <t>Долгосрочная дебиторская задолженность</t>
  </si>
  <si>
    <t>Долгосрочные инвестиции</t>
  </si>
  <si>
    <t xml:space="preserve">   Балансовая стоимость нематериальных активов</t>
  </si>
  <si>
    <t>Счета к оплате</t>
  </si>
  <si>
    <t>Авансы полученные</t>
  </si>
  <si>
    <t>Краткосрочные долговые обязательства</t>
  </si>
  <si>
    <t>Налоги к оплате</t>
  </si>
  <si>
    <t>Начисленные обязательства</t>
  </si>
  <si>
    <t>Прочие краткосрочные обязательства</t>
  </si>
  <si>
    <t>Резервы</t>
  </si>
  <si>
    <t>Долгосрочные обязательства</t>
  </si>
  <si>
    <t>Отсроченные доходы</t>
  </si>
  <si>
    <t>Отсроченные налоговые обязательства</t>
  </si>
  <si>
    <t>Уставный капитал</t>
  </si>
  <si>
    <t>Прочий капитал</t>
  </si>
  <si>
    <t>дополнительный оплаченный капитал</t>
  </si>
  <si>
    <t>корректировки по переоценке</t>
  </si>
  <si>
    <t>капитал авансированный собственниками</t>
  </si>
  <si>
    <t>курсовые разницы по операциям в иностранной
 валюте по зарубежным компаниям</t>
  </si>
  <si>
    <t>Нераспределенная прибыль (убыток(-))</t>
  </si>
  <si>
    <t>Резервный капитал</t>
  </si>
  <si>
    <t>Таблица II.Б.2: Активы  крупных и средних предприятий по видам деятельности</t>
  </si>
  <si>
    <t xml:space="preserve">Таблица II.Б.3: Активы, обязательства и капитал  предприятий </t>
  </si>
  <si>
    <t xml:space="preserve">                             сельского хозяйства, лесного хозяйства и рыболовства</t>
  </si>
  <si>
    <t xml:space="preserve">                                        (на конец года, млн.сомов)</t>
  </si>
  <si>
    <t>Денежные средства, ограниченные к использованию</t>
  </si>
  <si>
    <t xml:space="preserve">Таблица II.Б.4: Активы, обязательства и капитал предприятий по добыче </t>
  </si>
  <si>
    <t xml:space="preserve">Таблица II.Б.5: Активы, обязательства и капитал предприятий </t>
  </si>
  <si>
    <t>Таблица II.Б.6: Активы, обязательства и капитал предприятий по производству</t>
  </si>
  <si>
    <t xml:space="preserve">                               пищевых продуктов, включая напитки</t>
  </si>
  <si>
    <t>Таблица II.Б.7: Активы, обязательства и капитал предприятий по производству</t>
  </si>
  <si>
    <t xml:space="preserve">                               табачных изделий</t>
  </si>
  <si>
    <t xml:space="preserve">Таблица II.Б.8: Активы, обязательства и капитал предприятий </t>
  </si>
  <si>
    <t xml:space="preserve">                             текстильного производства, по производству одежды и обуви,</t>
  </si>
  <si>
    <t xml:space="preserve">                             кожи и прочих кожанных изделий</t>
  </si>
  <si>
    <t xml:space="preserve">Таблица II.Б.9: Активы, обязательства и капитал предприятий по производству </t>
  </si>
  <si>
    <t>Таблица II.Б.10: Активы, обязательства и капитал  предприятий по производству</t>
  </si>
  <si>
    <t xml:space="preserve">                               кокса и очищенных нефтепродуктов</t>
  </si>
  <si>
    <t>Таблица II.Б.11: Активы, обязательства и капитал  предприятий по производству</t>
  </si>
  <si>
    <t>Таблица II.Б.12: Активы, обязательства и капитал  предприятий по производству</t>
  </si>
  <si>
    <t xml:space="preserve">                                 фармацевтической продукции</t>
  </si>
  <si>
    <t>Таблица II.Б.13: Активы, обязательства и капитал  предприятий по производству</t>
  </si>
  <si>
    <t xml:space="preserve">                                резиновых и пластмассовых изделий</t>
  </si>
  <si>
    <t>Таблица II.Б.14: Активы, обязательства и капитал  предприятий по производству</t>
  </si>
  <si>
    <t>Таблица II.Б.15: Активы, обязательства и капитал предприятий по производству</t>
  </si>
  <si>
    <t xml:space="preserve">                                основных металлов и готовых металлических изделий</t>
  </si>
  <si>
    <t>Таблица II.Б.16: Активы, обязательства и капитал предприятий по производству</t>
  </si>
  <si>
    <t>Таблица II.Б.17: Активы, обязательства и капитал предприятий по производству</t>
  </si>
  <si>
    <t xml:space="preserve">                               электрического оборудования</t>
  </si>
  <si>
    <t>Таблица II.Б.18: Активы, обязательства и капитал предприятий по производству</t>
  </si>
  <si>
    <t xml:space="preserve">                               машин и оборудования</t>
  </si>
  <si>
    <t>Таблица II.Б.19: Активы, обязательства и капитал предприятий по производству</t>
  </si>
  <si>
    <t xml:space="preserve">                               транспортных средств</t>
  </si>
  <si>
    <t xml:space="preserve">Таблица II.Б.20: Активы, обязательства и капитал прочих производств, </t>
  </si>
  <si>
    <t xml:space="preserve">Таблица II.Б.21: Активы, обязательства и капитал  предприятий по  обеспечению </t>
  </si>
  <si>
    <t xml:space="preserve">Таблица II.Б.22: Активы, обязательства и капитал  предприятий  по производству </t>
  </si>
  <si>
    <t xml:space="preserve">                                (выработке) электроэнергии, ее передаче и распределению</t>
  </si>
  <si>
    <t xml:space="preserve">Таблица II.Б.23: Активы, обязательства и капитал  предприятий  по производству </t>
  </si>
  <si>
    <t xml:space="preserve">                                газа, распределению газообразного топлива через системы </t>
  </si>
  <si>
    <t xml:space="preserve">                                газоснабжения</t>
  </si>
  <si>
    <t>Таблица II.Б.24: Активы, обязательства и капитал  предприятий  по обеспечению</t>
  </si>
  <si>
    <t xml:space="preserve">                               паром и кондиционированным воздухом</t>
  </si>
  <si>
    <t>Таблица II.Б.25: Активы, обязательства и капитал  предприятий водоснабжения,</t>
  </si>
  <si>
    <t xml:space="preserve">                               очистки, обработки отходов и получения вторичного сырья</t>
  </si>
  <si>
    <t>Таблица II.Б.26: Активы, обязательства и капитал  предприятий строительства</t>
  </si>
  <si>
    <t xml:space="preserve">Таблица II.Б.27: Активы, обязательства и капитал  предприятий оптовой </t>
  </si>
  <si>
    <t xml:space="preserve">                                и розничной торговли, по ремонту автомобилей и мотоциклов</t>
  </si>
  <si>
    <t>Таблица II.Б.28: Активы, обязательства и капитал предприятий транспортной</t>
  </si>
  <si>
    <t xml:space="preserve">                               деятельности и хранения грузов</t>
  </si>
  <si>
    <t>Таблица II.Б.29: Активы, обязательства и капитал  гостиниц и ресторанов</t>
  </si>
  <si>
    <t>Таблица II.Б.30: Активы, обязательства и капитал  предприятий информации</t>
  </si>
  <si>
    <t>Таблица II.Б.31: Активы, обязательства и капитал  предприятий связи</t>
  </si>
  <si>
    <t xml:space="preserve">Таблица II.Б.32: Активы, обязательства и капитал  организаций </t>
  </si>
  <si>
    <t xml:space="preserve">                               финансового посредничества </t>
  </si>
  <si>
    <t xml:space="preserve">Таблица II.Б.33: Активы, обязательства и капитал  организаций, осуществляющих </t>
  </si>
  <si>
    <t>Биологическик активы</t>
  </si>
  <si>
    <t xml:space="preserve">Таблица II.Б.34: Активы, обязательства и капитал  организаций, осуществляющих </t>
  </si>
  <si>
    <t xml:space="preserve">                                 профессиональную, научную и техническую деятельность</t>
  </si>
  <si>
    <t xml:space="preserve">                                           (на конец года, млн.сомов)</t>
  </si>
  <si>
    <t xml:space="preserve">Таблица II.Б.35: Активы, обязательства и капитал  организаций, осуществляющих </t>
  </si>
  <si>
    <t xml:space="preserve">                                 административную и вспомогательную деятельность</t>
  </si>
  <si>
    <t>Таблица II.Б.36: Активы, обязательства и капитал  учреждений образования</t>
  </si>
  <si>
    <t>Таблица II.Б.37: Активы, обязательства и капитал  организаций здравоохранения</t>
  </si>
  <si>
    <t xml:space="preserve">                               и социального обслуживания населения</t>
  </si>
  <si>
    <t>Таблица II.Б.38: Активы, обязательства и капитал  учреждений искусства,</t>
  </si>
  <si>
    <t xml:space="preserve">                               развлечений и отдыха</t>
  </si>
  <si>
    <t xml:space="preserve">Таблица II.Б.39: Активы, обязательства и капитал  предприятий прочей </t>
  </si>
  <si>
    <t xml:space="preserve">                               обслуживающей деятельности</t>
  </si>
  <si>
    <t xml:space="preserve">Таблица II.В.1: Сальдированный финансовый результат (прибыль минус убыток) </t>
  </si>
  <si>
    <t xml:space="preserve">                              предприятий реального сектора экономики по видам деятельности</t>
  </si>
  <si>
    <t>Таблица II.В.2: Прибыль рентабельных предприятий реального сектора</t>
  </si>
  <si>
    <t xml:space="preserve">                              экономики по видам деятельности </t>
  </si>
  <si>
    <t>Таблица II.В.3: Убытки нерентабельных  предприятий реального сектора</t>
  </si>
  <si>
    <t xml:space="preserve">Таблица II.В.4: Доходы, расходы (-) от неоперационной деятельности  </t>
  </si>
  <si>
    <t xml:space="preserve">                              предприятий реального сектора  по видам деятельности</t>
  </si>
  <si>
    <t xml:space="preserve">Таблица II.В.5: Рентабельность операционной деятельности предприятий </t>
  </si>
  <si>
    <r>
      <t xml:space="preserve">                             реального сектора экономики по видам деятельности</t>
    </r>
    <r>
      <rPr>
        <b/>
        <vertAlign val="superscript"/>
        <sz val="12"/>
        <rFont val="Times New Roman Cyr"/>
        <charset val="204"/>
      </rPr>
      <t>1</t>
    </r>
  </si>
  <si>
    <t xml:space="preserve">                                        (процентов)</t>
  </si>
  <si>
    <t xml:space="preserve">Таблица II.В.6: Рентабельность деятельности предприятий </t>
  </si>
  <si>
    <r>
      <t xml:space="preserve">                             реального сектора экономики по видам деятельности</t>
    </r>
    <r>
      <rPr>
        <b/>
        <vertAlign val="superscript"/>
        <sz val="12"/>
        <rFont val="Times New Roman CYR"/>
        <family val="1"/>
        <charset val="204"/>
      </rPr>
      <t>1</t>
    </r>
  </si>
  <si>
    <t xml:space="preserve">                                         (процентов)</t>
  </si>
  <si>
    <t xml:space="preserve">Таблица II.Г.1: Запасы товарно-материальных ценностей предприятий  </t>
  </si>
  <si>
    <t xml:space="preserve">                              по видам деятельности </t>
  </si>
  <si>
    <t xml:space="preserve">                                          (на конец года, млн. сомов)</t>
  </si>
  <si>
    <t xml:space="preserve">   в том числе:</t>
  </si>
  <si>
    <t>Таблица II.Г.2: Запасы товарно-материальных ценностей</t>
  </si>
  <si>
    <t xml:space="preserve">Таблица II.Г.3: Структура запасов товарно-материальных ценностей предприятий </t>
  </si>
  <si>
    <t>Сельское хозяйство, лесное хозяйство и 
   рыболовство</t>
  </si>
  <si>
    <t>Товары</t>
  </si>
  <si>
    <t>Производственные запасы</t>
  </si>
  <si>
    <t>Незавершенное производство</t>
  </si>
  <si>
    <t>Готовая продукция</t>
  </si>
  <si>
    <t>Запасы вспомогательных материалов</t>
  </si>
  <si>
    <t>Обеспечение (снабжение) электроэнергией, 
  газом, паром и кондиционированным воздухом</t>
  </si>
  <si>
    <t>Продолжение таблицы II.Г.3</t>
  </si>
  <si>
    <t xml:space="preserve"> (на конец года, млн. сомов)</t>
  </si>
  <si>
    <t>Оптовая и розничная торговля; ремонт 
  автомобилей и мотоциклов</t>
  </si>
  <si>
    <t>Профессиональная, научная и техническая 
  деятельность</t>
  </si>
  <si>
    <t>Административная и вспомогательная 
  деятельность</t>
  </si>
  <si>
    <t>Здравоохранение и социальное обслуживание 
  населения</t>
  </si>
  <si>
    <t xml:space="preserve">Таблица II.Д.1: Выручка (валовой доход)  предприятий реального сектора </t>
  </si>
  <si>
    <t xml:space="preserve">                              экономики по видам деятельности</t>
  </si>
  <si>
    <t xml:space="preserve">Таблица II.Д.2: Обьем отгруженной продукции, выполненных работ, </t>
  </si>
  <si>
    <t xml:space="preserve">                             оказанных услуг </t>
  </si>
  <si>
    <t xml:space="preserve">                                        (млн. сомов) </t>
  </si>
  <si>
    <t xml:space="preserve">Таблица II.Д.3: Обьем отгруженной продукции по бартеру </t>
  </si>
  <si>
    <t>Таблица II.Д.4: Объем отгруженной продукции по странам</t>
  </si>
  <si>
    <t xml:space="preserve">                                       (млн. сомов) </t>
  </si>
  <si>
    <t xml:space="preserve">Всего </t>
  </si>
  <si>
    <t>Азербайджан</t>
  </si>
  <si>
    <t>Армения</t>
  </si>
  <si>
    <t>Беларусь</t>
  </si>
  <si>
    <t>Грузия</t>
  </si>
  <si>
    <t>Казахстан</t>
  </si>
  <si>
    <t>Кыргызстан</t>
  </si>
  <si>
    <t>Молдова</t>
  </si>
  <si>
    <t>Россия</t>
  </si>
  <si>
    <t>Таджикистан</t>
  </si>
  <si>
    <t>Туркмения</t>
  </si>
  <si>
    <t>Узбекистан</t>
  </si>
  <si>
    <t>Украина</t>
  </si>
  <si>
    <t>Другие государства</t>
  </si>
  <si>
    <t>Таблица II.Д.5: Объем бартера по странам</t>
  </si>
  <si>
    <t xml:space="preserve">   в том числе: </t>
  </si>
  <si>
    <t>Таблица II.Д.6: Дебиторская задолженность по видам деятельности</t>
  </si>
  <si>
    <t xml:space="preserve">                                     (на конец года, млн. сомов)</t>
  </si>
  <si>
    <t>Таблица II.Д.7: Кредиторская задолженность по видам деятельности</t>
  </si>
  <si>
    <t>Таблица II.Д.8: Дебиторская задолженность по странам</t>
  </si>
  <si>
    <t>в том числе:</t>
  </si>
  <si>
    <t>Таблица II.Д.9: Кредиторская задолженность по странам</t>
  </si>
  <si>
    <t xml:space="preserve">Другие государства </t>
  </si>
  <si>
    <t xml:space="preserve">Таблица II.Д.10: Просроченная дебиторская задолженность </t>
  </si>
  <si>
    <t xml:space="preserve">                                по видам деятельности </t>
  </si>
  <si>
    <t xml:space="preserve">                                         (на конец года, млн. сомов)</t>
  </si>
  <si>
    <t xml:space="preserve">Таблица II.Д.11: Просроченная кредиторская задолженность </t>
  </si>
  <si>
    <t xml:space="preserve">                               по видам деятельности</t>
  </si>
  <si>
    <t>Таблица II.Д.12: Просроченная дебиторская задолженность по странам</t>
  </si>
  <si>
    <t xml:space="preserve">в том числе: </t>
  </si>
  <si>
    <t xml:space="preserve">Таблица II.Д.13:  Просроченная кредиторская задолженность по странам </t>
  </si>
  <si>
    <t xml:space="preserve">Таблица II.Д.14: Задолженность предприятий реального сектора по </t>
  </si>
  <si>
    <t xml:space="preserve">                                кредитам банков и займам по видам деятельности</t>
  </si>
  <si>
    <t xml:space="preserve">Таблица II.Д.15: Просроченная задолженность предприятий реального сектора по </t>
  </si>
  <si>
    <t xml:space="preserve">                               кредитам банков и займам по видам деятельности</t>
  </si>
  <si>
    <t xml:space="preserve">Таблица II.Д.16: Задолженность предприятий реального сектора </t>
  </si>
  <si>
    <t xml:space="preserve">                                по кредитам банков и займам по странам</t>
  </si>
  <si>
    <t xml:space="preserve">в том числе </t>
  </si>
  <si>
    <t xml:space="preserve">  Другие государства</t>
  </si>
  <si>
    <t xml:space="preserve">Таблица II.Д.17: Просроченная задолженность предприятий реального сектора </t>
  </si>
  <si>
    <t>Таблица II.Д.18: Финансовые вложения предприятий по видам деятельности</t>
  </si>
  <si>
    <t xml:space="preserve">                                         (на конец года, млн.сомов)</t>
  </si>
  <si>
    <t>Таблица II.Д.19: Финансовые вложения предприятий по странам</t>
  </si>
  <si>
    <t>Таблица II.Д.20: Финансовые вложения предприятий по территории</t>
  </si>
  <si>
    <t>Джалал-Абадская  область</t>
  </si>
  <si>
    <t>Иссык-Кульская  область</t>
  </si>
  <si>
    <r>
      <t>Таблица II.E.1: Оборачиваемость активов предприятий</t>
    </r>
    <r>
      <rPr>
        <b/>
        <vertAlign val="superscript"/>
        <sz val="12"/>
        <rFont val="Times New Roman Cyr"/>
        <charset val="204"/>
      </rPr>
      <t xml:space="preserve">1 </t>
    </r>
  </si>
  <si>
    <t xml:space="preserve">                             по видам деятельности</t>
  </si>
  <si>
    <t xml:space="preserve">                                        (за отчетный год)</t>
  </si>
  <si>
    <t>Производство машин и оборудования, не включенных 
  в другие группировки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</si>
  <si>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</t>
    </r>
    <r>
      <rPr>
        <sz val="9"/>
        <rFont val="Times New Roman Cyr"/>
        <charset val="204"/>
      </rPr>
      <t>Здесь и далее в таблицах II.Е.2 - II.Е.12 приведены данные по крупным и средним предприятиям.</t>
    </r>
  </si>
  <si>
    <t xml:space="preserve">Таблица II.E.2: Доходность активов предприятий </t>
  </si>
  <si>
    <r>
      <t xml:space="preserve">                             по видам деятельности</t>
    </r>
    <r>
      <rPr>
        <b/>
        <vertAlign val="superscript"/>
        <sz val="12"/>
        <rFont val="Times New Roman Cyr"/>
        <charset val="204"/>
      </rPr>
      <t>1</t>
    </r>
  </si>
  <si>
    <r>
      <t>1</t>
    </r>
    <r>
      <rPr>
        <sz val="9"/>
        <rFont val="Times New Roman Cyr"/>
        <family val="1"/>
        <charset val="204"/>
      </rPr>
      <t xml:space="preserve"> Знак минус (-) означает убыточность. </t>
    </r>
  </si>
  <si>
    <t xml:space="preserve">Таблица II.E.3: Коэффициент финансового левериджа предприятий </t>
  </si>
  <si>
    <t xml:space="preserve">                                        (на конец года)</t>
  </si>
  <si>
    <t xml:space="preserve">Таблица II.E.4: Коэффициент доходности (рентабельность) капитала </t>
  </si>
  <si>
    <r>
      <t xml:space="preserve">                             предприятий по видам деятельности</t>
    </r>
    <r>
      <rPr>
        <b/>
        <vertAlign val="superscript"/>
        <sz val="12"/>
        <rFont val="Times New Roman Cyr"/>
        <charset val="204"/>
      </rPr>
      <t>1</t>
    </r>
  </si>
  <si>
    <t xml:space="preserve">                                       (процентов)</t>
  </si>
  <si>
    <t xml:space="preserve">Таблица II.E.5: Коэффициент текущей ликвидности предприятий </t>
  </si>
  <si>
    <t xml:space="preserve">Таблица II.E.6: Коэффициент срочной ликвидности предприятий </t>
  </si>
  <si>
    <t xml:space="preserve">Таблица II.E.7: Оборачиваемость дебиторской задолженности предприятий </t>
  </si>
  <si>
    <t xml:space="preserve">                                по видам деятельности</t>
  </si>
  <si>
    <t xml:space="preserve">                                          (раз)</t>
  </si>
  <si>
    <t xml:space="preserve">Таблица II.E.8: Средний период погашения дебиторской задолженности </t>
  </si>
  <si>
    <t xml:space="preserve">                              предприятий  по видам деятельности</t>
  </si>
  <si>
    <t xml:space="preserve">                                          (дней)</t>
  </si>
  <si>
    <t xml:space="preserve">Таблица II.E.9: Оборачиваемость кредиторской задолженности предприятий </t>
  </si>
  <si>
    <t xml:space="preserve">Таблица II.E.10: Средний период оборота кредиторской задолженности </t>
  </si>
  <si>
    <t xml:space="preserve">                              предприятий по видам деятельности</t>
  </si>
  <si>
    <t xml:space="preserve">Таблица II.E.11: Оборачиваемость товарно-материальных запасов предприятий </t>
  </si>
  <si>
    <t xml:space="preserve">Таблица II.E.12: Средняя продолжительность хранения товарно-материальных </t>
  </si>
  <si>
    <t xml:space="preserve">                               запасов предприятий по видам деятельности</t>
  </si>
  <si>
    <t xml:space="preserve">Таблица II.Ж.1: Структура затрат на производство и реализацию </t>
  </si>
  <si>
    <r>
      <t xml:space="preserve">                                продукции (работ, услуг)</t>
    </r>
    <r>
      <rPr>
        <b/>
        <vertAlign val="superscript"/>
        <sz val="12"/>
        <rFont val="Times New Roman Cyr"/>
        <charset val="204"/>
      </rPr>
      <t>1</t>
    </r>
  </si>
  <si>
    <t xml:space="preserve">                                            (в процентах к итогу)</t>
  </si>
  <si>
    <t>Материальные затраты</t>
  </si>
  <si>
    <t>из них:</t>
  </si>
  <si>
    <t>сырье и материалы, покупные комплектующие 
  изделия, полуфабрикаты</t>
  </si>
  <si>
    <t>топливо</t>
  </si>
  <si>
    <t xml:space="preserve">энергия </t>
  </si>
  <si>
    <t>Затраты на оплату труда</t>
  </si>
  <si>
    <t>Отчисления на социальное страхование</t>
  </si>
  <si>
    <t xml:space="preserve">Амортизация </t>
  </si>
  <si>
    <t>Прочие затраты</t>
  </si>
  <si>
    <r>
      <t>1</t>
    </r>
    <r>
      <rPr>
        <sz val="9"/>
        <rFont val="Times New Roman Cyr"/>
        <charset val="204"/>
      </rPr>
      <t xml:space="preserve"> Здесь и далее в таблицах раздела II.Ж. без субъектов малого предпринимательства.</t>
    </r>
  </si>
  <si>
    <t xml:space="preserve">Таблица II.Ж.2: Структура затрат предприятий сельского хозяйства, </t>
  </si>
  <si>
    <t xml:space="preserve">                                          (в процентах к итогу)</t>
  </si>
  <si>
    <t>Затраты на производство и реализацию продукции 
  (работ, услуг)</t>
  </si>
  <si>
    <t>Таблица II.Ж.3: Структура затрат предприятий по добыче полезных ископаемых</t>
  </si>
  <si>
    <t xml:space="preserve">                                         (в процентах к итогу)</t>
  </si>
  <si>
    <r>
      <t>1)</t>
    </r>
    <r>
      <rPr>
        <sz val="9"/>
        <rFont val="Times New Roman Cyr"/>
        <family val="1"/>
        <charset val="204"/>
      </rPr>
      <t>Данные за 9 месяцев 2000г.</t>
    </r>
  </si>
  <si>
    <t>Таблица II.Ж.4: Структура затрат предприятий обрабатывающих производств</t>
  </si>
  <si>
    <t>Амортизация</t>
  </si>
  <si>
    <t xml:space="preserve">Таблица II.Ж.5: Структура затрат  предприятий по производству </t>
  </si>
  <si>
    <t xml:space="preserve">                               пищевых продуктов, включая напитки  </t>
  </si>
  <si>
    <t xml:space="preserve">Таблица II.Ж.6: Структура затрат  предприятий по производству </t>
  </si>
  <si>
    <t xml:space="preserve">                                табачных изделий</t>
  </si>
  <si>
    <t xml:space="preserve">Таблица II.Ж.7: Структура затрат  предприятий  текстильного производства; </t>
  </si>
  <si>
    <t xml:space="preserve">                                производства одежды и обуви, кожи и прочих кожаных изделий</t>
  </si>
  <si>
    <t>Таблица II.Ж.8: Структура затрат предприятий по производству деревянных</t>
  </si>
  <si>
    <t xml:space="preserve">                                  и бумажных изделий; полиграфической деятельности</t>
  </si>
  <si>
    <t xml:space="preserve">                                              (в процентах к итогу)</t>
  </si>
  <si>
    <t>Затраты на производство и реализацию 
  продукции (работ, услуг)</t>
  </si>
  <si>
    <t>Таблица II.Ж.9: Структура затрат предприятий по производству кокса</t>
  </si>
  <si>
    <t xml:space="preserve">                                  и очищенных нефтепродуктов</t>
  </si>
  <si>
    <t xml:space="preserve">Таблица II.Ж.10: Структура затрат предприятий по производству </t>
  </si>
  <si>
    <t xml:space="preserve">                                  химической продукции</t>
  </si>
  <si>
    <t>Таблица II.Ж.11: Структура затрат предприятий по производству</t>
  </si>
  <si>
    <t xml:space="preserve">                                  фармацевтической продукции</t>
  </si>
  <si>
    <t xml:space="preserve">                                               (в процентах к итогу)</t>
  </si>
  <si>
    <t>Таблица II.Ж.12: Структура затрат предприятий по производству резиновых</t>
  </si>
  <si>
    <t xml:space="preserve">                                  и пластмассовых изделий</t>
  </si>
  <si>
    <t xml:space="preserve">Таблица II.Ж.13: Структура затрат предприятий по производству </t>
  </si>
  <si>
    <t xml:space="preserve">                                  неметаллических минеральных продуктов</t>
  </si>
  <si>
    <t>Таблица II.Ж.14: Структура затрат предприятий по производству основных</t>
  </si>
  <si>
    <t xml:space="preserve">                                 металлов  и готовых металлических изделий,</t>
  </si>
  <si>
    <t xml:space="preserve">                                  кроме  машин и оборудования</t>
  </si>
  <si>
    <t>Таблица II.Ж.15: Структура затрат предприятий по производству компьютеров,</t>
  </si>
  <si>
    <t xml:space="preserve">                                  электронного и оптического оборудования</t>
  </si>
  <si>
    <t xml:space="preserve"> </t>
  </si>
  <si>
    <t xml:space="preserve">Таблица II.Ж.16: Структура затрат предприятий по производству </t>
  </si>
  <si>
    <t xml:space="preserve">                                  электрического оборудования</t>
  </si>
  <si>
    <t>Таблица II.Ж.17: Структура затрат предприятий по производству</t>
  </si>
  <si>
    <t xml:space="preserve">                                  машин и оборудования</t>
  </si>
  <si>
    <t>Таблица II.Ж.18: Структура затрат предприятий по производству</t>
  </si>
  <si>
    <t xml:space="preserve">                                  транспортных средств</t>
  </si>
  <si>
    <t xml:space="preserve">Таблица II.Ж.19: Структура затрат предприятий прочих производств, </t>
  </si>
  <si>
    <t xml:space="preserve">                                  по ремонту и установке машин и оборудования</t>
  </si>
  <si>
    <t xml:space="preserve">Таблица II.Ж.20: Структура затрат предприятий по обеспечению (снабжению) </t>
  </si>
  <si>
    <t xml:space="preserve">                                  электроэнергией, газом, паром и кондиционированным воздухом</t>
  </si>
  <si>
    <t xml:space="preserve">Таблица II.Ж.21: Структура затрат предприятий по производству (выработке) </t>
  </si>
  <si>
    <t xml:space="preserve">                                  электроэнергии, ее передаче и распределению</t>
  </si>
  <si>
    <t xml:space="preserve">Таблица II.Ж.22: Структура затрат предприятий по производству газа; </t>
  </si>
  <si>
    <t xml:space="preserve">                                 распределению газа через системы газоснабжения</t>
  </si>
  <si>
    <t xml:space="preserve">                                             (в процентах к итогу)</t>
  </si>
  <si>
    <t xml:space="preserve">Таблица II.Ж.23: Структура затрат предприятий по обеспечению (снабжению) паром </t>
  </si>
  <si>
    <t xml:space="preserve">                                  и кондиционированным воздухом</t>
  </si>
  <si>
    <t>Таблица II.Ж.24: Структура затрат предприятий по водоснабжению, очистке,</t>
  </si>
  <si>
    <t xml:space="preserve">                                  обработке отходов и получению вторичного сырья</t>
  </si>
  <si>
    <t>Таблица II.Ж.25: Структура затрат предприятий строительства</t>
  </si>
  <si>
    <t xml:space="preserve">Таблица II.Ж.26: Структура затрат предприятий оптовой и розничной торговли; </t>
  </si>
  <si>
    <t xml:space="preserve">                                  по ремонту автомобилей и мотоциклов</t>
  </si>
  <si>
    <t xml:space="preserve">Таблица II.Ж.27: Структура затрат предприятий транспортной деятельности </t>
  </si>
  <si>
    <t xml:space="preserve">                                  и по хранению грузов</t>
  </si>
  <si>
    <t>Таблица II.Ж.28: Структура затрат гостиниц и ресторанов</t>
  </si>
  <si>
    <t>Затраты на производство и реализацию продукции (работ, услуг)</t>
  </si>
  <si>
    <t>Таблица II.Ж.29: Структура затрат предприятий информации</t>
  </si>
  <si>
    <t>Таблица II.Ж.30: Структура затрат предприятий связи</t>
  </si>
  <si>
    <t>Таблица II.Ж.31: Структура затрат организаций финансового посредничества</t>
  </si>
  <si>
    <t xml:space="preserve">Таблица II.Ж.32: Структура затрат организаций,  осуществляющих </t>
  </si>
  <si>
    <t xml:space="preserve">                                  операции с недвижимым имуществом</t>
  </si>
  <si>
    <t xml:space="preserve">Таблица II.Ж.33: Структура затрат организаций, осуществляющих </t>
  </si>
  <si>
    <t>Таблица II.Ж.34: Структура затрат организаций, осуществляющих</t>
  </si>
  <si>
    <t xml:space="preserve">   топливо</t>
  </si>
  <si>
    <t xml:space="preserve">   энергия </t>
  </si>
  <si>
    <t>Таблица II.Ж.35: Структура затрат учреждений  образования</t>
  </si>
  <si>
    <t xml:space="preserve">Таблица II.Ж.36: Структура затрат организаций здравоохранения и </t>
  </si>
  <si>
    <t xml:space="preserve">                                  социального обслуживания населения</t>
  </si>
  <si>
    <t xml:space="preserve">Таблица II.Ж.37: Структура затрат организаций искусства, развлечений и отдыха </t>
  </si>
  <si>
    <t>Таблица II.Ж.38: Структура затрат предприятий прочей обслуживающей</t>
  </si>
  <si>
    <t xml:space="preserve">                                    деятельности</t>
  </si>
  <si>
    <t xml:space="preserve">                                                 (в процентах к итогу)</t>
  </si>
  <si>
    <t>Прочие</t>
  </si>
  <si>
    <t>г.Ош</t>
  </si>
  <si>
    <t>Таблица III.A.1: Финансовые показатели  предприятий  финансового</t>
  </si>
  <si>
    <t xml:space="preserve">Валовой доход </t>
  </si>
  <si>
    <t>Расходы</t>
  </si>
  <si>
    <r>
      <t>Рентабельность</t>
    </r>
    <r>
      <rPr>
        <sz val="9"/>
        <rFont val="Times New Roman Cyr"/>
        <charset val="204"/>
      </rPr>
      <t xml:space="preserve"> (сальдированный финансовый</t>
    </r>
  </si>
  <si>
    <t xml:space="preserve">Рентабельность (сальдированный финансовый </t>
  </si>
  <si>
    <t xml:space="preserve">  результат в процентах к расходам), %</t>
  </si>
  <si>
    <r>
      <t>1)</t>
    </r>
    <r>
      <rPr>
        <sz val="9"/>
        <rFont val="Times New Roman Cyr"/>
        <family val="1"/>
        <charset val="204"/>
      </rPr>
      <t xml:space="preserve"> С 2001г. и далее включая данные по прочим небанковским финансово-кредитным учреждениям: кредитные 
   союзы,  ломбарды, микрокредитные организации, Кыргызская сельско- хозяйственная финансовая корпорация, 
  Финансовая компания по поддержке и развитию кредитных союзов, Финансовый фонд "Бай-Тушум".</t>
    </r>
  </si>
  <si>
    <r>
      <t>Таблица III.А.2: Финансовые показатели банков</t>
    </r>
    <r>
      <rPr>
        <b/>
        <vertAlign val="superscript"/>
        <sz val="12"/>
        <rFont val="Times New Roman CYR"/>
        <family val="1"/>
        <charset val="204"/>
      </rPr>
      <t>1</t>
    </r>
  </si>
  <si>
    <t>Количество банков</t>
  </si>
  <si>
    <r>
      <t>1</t>
    </r>
    <r>
      <rPr>
        <sz val="9"/>
        <rFont val="Times New Roman Cyr"/>
        <family val="1"/>
        <charset val="204"/>
      </rPr>
      <t xml:space="preserve">  Включая Национальный банк и действующие коммерческие банки.</t>
    </r>
  </si>
  <si>
    <t>Таблица III.А.3: Финансовые показатели страховых компаний</t>
  </si>
  <si>
    <t>Валовой доход</t>
  </si>
  <si>
    <t>Количество отчитавшихся страховых компаний</t>
  </si>
  <si>
    <t xml:space="preserve">    из них:  убыточных </t>
  </si>
  <si>
    <t>Таблица III.А.4: Финансовые показатели инвестиционных фондов</t>
  </si>
  <si>
    <t xml:space="preserve">Валовой доход  </t>
  </si>
  <si>
    <t>Убытки</t>
  </si>
  <si>
    <t xml:space="preserve"> Справочно:</t>
  </si>
  <si>
    <t>Количество отчитавшихся инвестиционных фондов</t>
  </si>
  <si>
    <t xml:space="preserve">Таблица III.А.5: Финансовые показатели небанковских </t>
  </si>
  <si>
    <t xml:space="preserve">                                финансово-кредитных организаций</t>
  </si>
  <si>
    <t>Количество небанковских финансово-кредитных
  организаций</t>
  </si>
  <si>
    <t>Таблица III.А.6: Деятельность страховых компаний</t>
  </si>
  <si>
    <t xml:space="preserve">Страховая сумма </t>
  </si>
  <si>
    <t xml:space="preserve">Добровольное страхование - всего </t>
  </si>
  <si>
    <t>личное страхование</t>
  </si>
  <si>
    <t>имущественное страхование</t>
  </si>
  <si>
    <t>из него: имущества граждан</t>
  </si>
  <si>
    <t xml:space="preserve">      имущества хозяйствующих субъектов</t>
  </si>
  <si>
    <t>страхование ответственности</t>
  </si>
  <si>
    <t>прочие виды</t>
  </si>
  <si>
    <t>Обязательное страхование - всего</t>
  </si>
  <si>
    <t>имущества  граждан</t>
  </si>
  <si>
    <t>гражданской ответственности</t>
  </si>
  <si>
    <t xml:space="preserve">Поступление страховых взносов </t>
  </si>
  <si>
    <t>Добровольное страхование  -  всего</t>
  </si>
  <si>
    <t xml:space="preserve">Страховые выплаты   </t>
  </si>
  <si>
    <t>Количество заключенных договоров (единиц)</t>
  </si>
  <si>
    <t>в т. ч.  с физическими лицами</t>
  </si>
  <si>
    <t xml:space="preserve"> с юридическими лицами</t>
  </si>
  <si>
    <t xml:space="preserve">              имущества хозяйствующих субъектов</t>
  </si>
  <si>
    <t xml:space="preserve"> -</t>
  </si>
  <si>
    <t xml:space="preserve"> Число страховых случаев  (единиц)</t>
  </si>
  <si>
    <t>Добровольное страхование</t>
  </si>
  <si>
    <t>Обязательное страхование</t>
  </si>
  <si>
    <t>Таблица III.А.7: Деятельность инвестиционных фондов</t>
  </si>
  <si>
    <t xml:space="preserve">                                         (тыс. сомов)</t>
  </si>
  <si>
    <t>Операции с фондовыми ценностями:</t>
  </si>
  <si>
    <t xml:space="preserve">   Покупка</t>
  </si>
  <si>
    <t xml:space="preserve">   Акций</t>
  </si>
  <si>
    <t xml:space="preserve">      из них предприятий и организаций:</t>
  </si>
  <si>
    <t>промышленных</t>
  </si>
  <si>
    <t>сельскохозяйственных</t>
  </si>
  <si>
    <t>строительных</t>
  </si>
  <si>
    <t>торгово-посреднических</t>
  </si>
  <si>
    <t>кредитных</t>
  </si>
  <si>
    <t>инвестиционных</t>
  </si>
  <si>
    <t xml:space="preserve">    Облигаций</t>
  </si>
  <si>
    <t xml:space="preserve">    Депозитных сертификатов</t>
  </si>
  <si>
    <t xml:space="preserve">    Государственных казначейских векселей</t>
  </si>
  <si>
    <t xml:space="preserve">    Прочих</t>
  </si>
  <si>
    <t xml:space="preserve">   Продажа</t>
  </si>
  <si>
    <t>Количество инвестиционных фондов</t>
  </si>
  <si>
    <t>Число акционеров</t>
  </si>
  <si>
    <t xml:space="preserve">    из них физических лиц</t>
  </si>
  <si>
    <t>Число учредителей</t>
  </si>
  <si>
    <t xml:space="preserve">   в том числе юридические лица</t>
  </si>
  <si>
    <t xml:space="preserve">      из них по операциям с ценными бумагами</t>
  </si>
  <si>
    <t>Таблица III.A.8: Доходы и расходы коммерческих банков</t>
  </si>
  <si>
    <t>Доходы - всего</t>
  </si>
  <si>
    <t xml:space="preserve">  Процентные  доходы</t>
  </si>
  <si>
    <t>по долговым ценным бумагам</t>
  </si>
  <si>
    <t>по депозитам в банках и других финансовых 
  организациях</t>
  </si>
  <si>
    <t>по операциям РЕПО- соглашения</t>
  </si>
  <si>
    <t>по кредитам</t>
  </si>
  <si>
    <t xml:space="preserve">прочие процентные доходы </t>
  </si>
  <si>
    <t xml:space="preserve">  Непроцентные доходы</t>
  </si>
  <si>
    <t xml:space="preserve">от операций с драгоценными металлами </t>
  </si>
  <si>
    <t>от инвестиций и торговых операций (сальдо)</t>
  </si>
  <si>
    <t>от операций с иностранной валютой (сальдо)</t>
  </si>
  <si>
    <t>прочие доходы</t>
  </si>
  <si>
    <t>Расходы - всего</t>
  </si>
  <si>
    <t xml:space="preserve">  Процентные расходы</t>
  </si>
  <si>
    <t>по депозитам</t>
  </si>
  <si>
    <t>по депозитам  банков и других 
  финансово-кредитных организаций</t>
  </si>
  <si>
    <t>по межбанковским размещениям</t>
  </si>
  <si>
    <t>по кредитам других финансово-кредитных
  организаций</t>
  </si>
  <si>
    <t>по операциям по обратному РЕПО-соглашению</t>
  </si>
  <si>
    <t>по долгосрочному долгу</t>
  </si>
  <si>
    <t>прочие процентные расходы</t>
  </si>
  <si>
    <t xml:space="preserve">  Операционные расходы</t>
  </si>
  <si>
    <t>расходы на персонал</t>
  </si>
  <si>
    <t xml:space="preserve">комиссионные расходы </t>
  </si>
  <si>
    <t>амортизационные отчисления</t>
  </si>
  <si>
    <t>административные расходы</t>
  </si>
  <si>
    <t>расходы по кредитам и долгам (РППУ)</t>
  </si>
  <si>
    <t>прочие операционные расходы</t>
  </si>
  <si>
    <t>налоги, кроме налогов на прибыль и собственность</t>
  </si>
  <si>
    <t>Сальдированный финансовый результат
   (прибыль минус убыток)</t>
  </si>
  <si>
    <t xml:space="preserve">  Прибыль рентабельных банков </t>
  </si>
  <si>
    <t xml:space="preserve">  Убыток нерентабельных банков </t>
  </si>
  <si>
    <t xml:space="preserve">  Справочно:</t>
  </si>
  <si>
    <t>Количество коммерческих банков</t>
  </si>
  <si>
    <r>
      <t>Таблица III.A.9: Сеть банковских организаций по территории</t>
    </r>
    <r>
      <rPr>
        <b/>
        <vertAlign val="superscript"/>
        <sz val="12"/>
        <rFont val="Times New Roman CYR"/>
        <family val="1"/>
        <charset val="204"/>
      </rPr>
      <t>1</t>
    </r>
  </si>
  <si>
    <t xml:space="preserve">                                          (единиц)</t>
  </si>
  <si>
    <t xml:space="preserve"> Количество банков </t>
  </si>
  <si>
    <t xml:space="preserve">      из них:   действующие</t>
  </si>
  <si>
    <t xml:space="preserve">                    ликвидируемые</t>
  </si>
  <si>
    <t xml:space="preserve">                    с отозванными лицензиями</t>
  </si>
  <si>
    <t xml:space="preserve"> Количество филиалов банков </t>
  </si>
  <si>
    <t xml:space="preserve"> Количество счетов клиентов банка</t>
  </si>
  <si>
    <t xml:space="preserve"> Количество счетов депозитов физических лиц</t>
  </si>
  <si>
    <t xml:space="preserve">   Баткенская область</t>
  </si>
  <si>
    <t xml:space="preserve">  Количество филиалов банков </t>
  </si>
  <si>
    <t xml:space="preserve">  Количество счетов клиентов банка</t>
  </si>
  <si>
    <t xml:space="preserve">  Количество счетов депозитов физических лиц</t>
  </si>
  <si>
    <t xml:space="preserve">   Джалал-Абадская область</t>
  </si>
  <si>
    <t xml:space="preserve">   Иссык-Кульская область</t>
  </si>
  <si>
    <t xml:space="preserve">   Нарынская область</t>
  </si>
  <si>
    <t xml:space="preserve">   Ошская область </t>
  </si>
  <si>
    <t xml:space="preserve">   Таласская область </t>
  </si>
  <si>
    <t xml:space="preserve">   Чуйская область</t>
  </si>
  <si>
    <t xml:space="preserve">    г.Бишкек</t>
  </si>
  <si>
    <t xml:space="preserve">   г. Ош</t>
  </si>
  <si>
    <t xml:space="preserve">      Справочно:</t>
  </si>
  <si>
    <t>Численность работников, занятых в банковской  
  системе,  человек</t>
  </si>
  <si>
    <r>
      <t>1</t>
    </r>
    <r>
      <rPr>
        <sz val="9"/>
        <rFont val="Times New Roman Cyr"/>
        <family val="1"/>
        <charset val="204"/>
      </rPr>
      <t xml:space="preserve"> Включая  коммерческие банки и Национальный банк.</t>
    </r>
  </si>
  <si>
    <t xml:space="preserve">Таблица III.A.10: Доходы и расходы небанковских </t>
  </si>
  <si>
    <t xml:space="preserve">                                              (млн. сомов)</t>
  </si>
  <si>
    <t xml:space="preserve"> по долговым ценным бумагам</t>
  </si>
  <si>
    <t xml:space="preserve"> по депозитам в банках и других финансовых
  организациях</t>
  </si>
  <si>
    <t xml:space="preserve"> по операциям РЕПО- соглашения</t>
  </si>
  <si>
    <t xml:space="preserve"> по кредитам</t>
  </si>
  <si>
    <t xml:space="preserve">    прочие процентные доходы</t>
  </si>
  <si>
    <t xml:space="preserve">    комиссионные доходы</t>
  </si>
  <si>
    <t xml:space="preserve">    от инвестиций и торговых операций (сальдо)</t>
  </si>
  <si>
    <t xml:space="preserve">    от операций с иностранной валютой (сальдо)</t>
  </si>
  <si>
    <t xml:space="preserve">    прочие доходы</t>
  </si>
  <si>
    <t>по депозитам банков и других 
  финансовых организаций</t>
  </si>
  <si>
    <t>по кредитам других финансовых организаций</t>
  </si>
  <si>
    <t>по операциям по РЕПО- соглашению</t>
  </si>
  <si>
    <t xml:space="preserve">    расходы на персонал</t>
  </si>
  <si>
    <t xml:space="preserve">    комиссионные расходы </t>
  </si>
  <si>
    <t xml:space="preserve">    амортизационные отчисления</t>
  </si>
  <si>
    <t xml:space="preserve">    административные расходы</t>
  </si>
  <si>
    <t xml:space="preserve">    расходы по кредитам и классифицированным активам</t>
  </si>
  <si>
    <t xml:space="preserve">    прочие операционные расходы</t>
  </si>
  <si>
    <t xml:space="preserve">    налоги, кроме налогов на прибыль и собственность</t>
  </si>
  <si>
    <t xml:space="preserve">Количество отчитавшихся небанковских </t>
  </si>
  <si>
    <t xml:space="preserve">  финансово-кредитных организаций</t>
  </si>
  <si>
    <t xml:space="preserve">Таблица III.A.10.1: Сеть небанковских финансово-кредитных </t>
  </si>
  <si>
    <t xml:space="preserve">                                    организаций по территории</t>
  </si>
  <si>
    <t xml:space="preserve">                                                 (единиц)</t>
  </si>
  <si>
    <t xml:space="preserve"> Количество кредитных организаций</t>
  </si>
  <si>
    <t xml:space="preserve"> Количество филиалов </t>
  </si>
  <si>
    <t xml:space="preserve"> Количество счетов клиентов </t>
  </si>
  <si>
    <t> </t>
  </si>
  <si>
    <t xml:space="preserve">   г.Бишкек</t>
  </si>
  <si>
    <t xml:space="preserve"> г. Ош</t>
  </si>
  <si>
    <t>Численность работников, занятых в кредитных   
 организациях,  человек</t>
  </si>
  <si>
    <r>
      <t>Таблица III.А.11: Процентные ставки</t>
    </r>
    <r>
      <rPr>
        <b/>
        <vertAlign val="superscript"/>
        <sz val="12"/>
        <rFont val="Times New Roman CYR"/>
        <family val="1"/>
        <charset val="204"/>
      </rPr>
      <t>1</t>
    </r>
  </si>
  <si>
    <t xml:space="preserve">                                            (процентов)</t>
  </si>
  <si>
    <r>
      <t>Учетная ставка НБКР</t>
    </r>
    <r>
      <rPr>
        <vertAlign val="superscript"/>
        <sz val="9"/>
        <rFont val="Times New Roman CYR"/>
        <family val="1"/>
        <charset val="204"/>
      </rPr>
      <t>2</t>
    </r>
  </si>
  <si>
    <r>
      <t>Государственные казначейские векселя 
 со сроком обращения 3 месяца</t>
    </r>
    <r>
      <rPr>
        <vertAlign val="superscript"/>
        <sz val="9"/>
        <rFont val="Times New Roman CYR"/>
        <family val="1"/>
        <charset val="204"/>
      </rPr>
      <t>3</t>
    </r>
  </si>
  <si>
    <r>
      <t>Межбанковский внутренний рынок</t>
    </r>
    <r>
      <rPr>
        <vertAlign val="superscript"/>
        <sz val="9"/>
        <rFont val="Times New Roman Cyr"/>
        <charset val="204"/>
      </rPr>
      <t>3</t>
    </r>
    <r>
      <rPr>
        <sz val="9"/>
        <rFont val="Times New Roman Cyr"/>
        <family val="1"/>
        <charset val="204"/>
      </rPr>
      <t xml:space="preserve">
  (без учета сделок с нерезидентами)</t>
    </r>
    <r>
      <rPr>
        <vertAlign val="superscript"/>
        <sz val="9"/>
        <rFont val="Times New Roman CYR"/>
        <family val="1"/>
        <charset val="204"/>
      </rPr>
      <t xml:space="preserve"> </t>
    </r>
  </si>
  <si>
    <t xml:space="preserve">кредиты в национальной валюте </t>
  </si>
  <si>
    <t xml:space="preserve">кредиты в иностранной валюте </t>
  </si>
  <si>
    <r>
      <t>По депозитам</t>
    </r>
    <r>
      <rPr>
        <vertAlign val="superscript"/>
        <sz val="9"/>
        <rFont val="Times New Roman CYR"/>
        <family val="1"/>
        <charset val="204"/>
      </rPr>
      <t>3</t>
    </r>
  </si>
  <si>
    <t xml:space="preserve">в национальной валюте </t>
  </si>
  <si>
    <t xml:space="preserve">в иностранной валюте </t>
  </si>
  <si>
    <r>
      <t>По кредитам банков</t>
    </r>
    <r>
      <rPr>
        <vertAlign val="superscript"/>
        <sz val="9"/>
        <rFont val="Times New Roman CYR"/>
        <family val="1"/>
        <charset val="204"/>
      </rPr>
      <t>3</t>
    </r>
  </si>
  <si>
    <r>
      <t>По кредитам небанковских финансово-кредитных 
 организаций</t>
    </r>
    <r>
      <rPr>
        <vertAlign val="superscript"/>
        <sz val="9"/>
        <rFont val="Times New Roman CYR"/>
        <family val="1"/>
        <charset val="204"/>
      </rPr>
      <t>2</t>
    </r>
  </si>
  <si>
    <t xml:space="preserve">  микрофинансовые организации</t>
  </si>
  <si>
    <t xml:space="preserve">  кредитные союзы</t>
  </si>
  <si>
    <r>
      <t>Таблица III.А.12: Вклады населения</t>
    </r>
    <r>
      <rPr>
        <b/>
        <vertAlign val="superscript"/>
        <sz val="12"/>
        <rFont val="Kyrghyz Times"/>
      </rPr>
      <t>4</t>
    </r>
  </si>
  <si>
    <r>
      <t xml:space="preserve">Привлечено </t>
    </r>
    <r>
      <rPr>
        <b/>
        <sz val="9"/>
        <rFont val="Times New Roman"/>
        <family val="1"/>
        <charset val="204"/>
      </rPr>
      <t xml:space="preserve">[прилив (+), отток (-)]  средств 
  </t>
    </r>
    <r>
      <rPr>
        <b/>
        <sz val="9"/>
        <rFont val="Times New Roman Cyr"/>
        <charset val="204"/>
      </rPr>
      <t>населения во вклады за период</t>
    </r>
  </si>
  <si>
    <t xml:space="preserve">              из них:</t>
  </si>
  <si>
    <t xml:space="preserve">   в депозиты в иностранной валюте</t>
  </si>
  <si>
    <t>Остаток вкладов населения на  конец периода</t>
  </si>
  <si>
    <t xml:space="preserve">       по депозитам в иностранной валюте</t>
  </si>
  <si>
    <t xml:space="preserve">       по процентным депозитам</t>
  </si>
  <si>
    <t>Количество счетов депозитов физических лиц</t>
  </si>
  <si>
    <t xml:space="preserve">  из них количество процентных депозитов</t>
  </si>
  <si>
    <t>Средний размер одного  депозита, сомов</t>
  </si>
  <si>
    <t>Средний размер депозита на душу населения, сомов</t>
  </si>
  <si>
    <r>
      <t xml:space="preserve">2 </t>
    </r>
    <r>
      <rPr>
        <sz val="9"/>
        <rFont val="Times New Roman Cyr"/>
        <charset val="204"/>
      </rPr>
      <t xml:space="preserve">На конец периода. </t>
    </r>
  </si>
  <si>
    <r>
      <t xml:space="preserve">3 </t>
    </r>
    <r>
      <rPr>
        <sz val="9"/>
        <rFont val="Times New Roman Cyr"/>
        <family val="1"/>
        <charset val="204"/>
      </rPr>
      <t>Средневзвешенная ставка за период.</t>
    </r>
  </si>
  <si>
    <r>
      <t>4</t>
    </r>
    <r>
      <rPr>
        <sz val="9"/>
        <rFont val="Times New Roman Cyr"/>
        <family val="1"/>
        <charset val="204"/>
      </rPr>
      <t xml:space="preserve"> Здесь и далее в таблицах III.A.13 - III.A.15 включая банки, находящиеся в стадии ликвидации.</t>
    </r>
  </si>
  <si>
    <t>Таблица III.А.13: Остатки вкладов населения по территории</t>
  </si>
  <si>
    <t xml:space="preserve">                                            (на конец года, млн. сомов)</t>
  </si>
  <si>
    <t xml:space="preserve">Кыргызская Республика </t>
  </si>
  <si>
    <t>Таблица III.А.14: Количество вкладов по территории</t>
  </si>
  <si>
    <t xml:space="preserve">                                           (на конец года, единиц)</t>
  </si>
  <si>
    <t>Таблица III.А.15: Средний размер одного вклада по территории</t>
  </si>
  <si>
    <t xml:space="preserve">                                           (сомов)</t>
  </si>
  <si>
    <t xml:space="preserve"> Таблица III.А.16: Кредиты в экономику по видам деятельности</t>
  </si>
  <si>
    <t xml:space="preserve">                                             (остатки ссуд на конец года, млн. сомов)</t>
  </si>
  <si>
    <t>Кредиты в экономику - всего</t>
  </si>
  <si>
    <t>по отраслям:</t>
  </si>
  <si>
    <t>Обеспечение (снабжение) электроэнергией,  газом, паром 
  и кондиционированным  воздухом</t>
  </si>
  <si>
    <t>Водоснабжение, очистка, обработка отходов  и получение 
  вторичного сырья</t>
  </si>
  <si>
    <t>Оптовая и розничная торговля; ремонт  
  автомобилей  и мотоциклов</t>
  </si>
  <si>
    <t>Транспортная деятельность  и хранение грузов</t>
  </si>
  <si>
    <t>Здравоохранение и социальное обслуживание  населения</t>
  </si>
  <si>
    <t xml:space="preserve">Ипотека </t>
  </si>
  <si>
    <t>Потребительские кредиты</t>
  </si>
  <si>
    <r>
      <t xml:space="preserve"> Таблица III.А.17: Кредиты  коммерческих банков</t>
    </r>
    <r>
      <rPr>
        <b/>
        <vertAlign val="superscript"/>
        <sz val="12"/>
        <rFont val="Times New Roman Cyr"/>
        <charset val="204"/>
      </rPr>
      <t xml:space="preserve">1 </t>
    </r>
    <r>
      <rPr>
        <b/>
        <sz val="12"/>
        <rFont val="Times New Roman Cyr"/>
        <charset val="204"/>
      </rPr>
      <t>по видам деятельности</t>
    </r>
  </si>
  <si>
    <t>Обеспечение (снабжение) электроэнергией,  газом, 
  паром  и кондиционированным  воздухом</t>
  </si>
  <si>
    <t>Водоснабжение, очистка, обработка отходов 
  и получение вторичного сырья</t>
  </si>
  <si>
    <t>Оптовая и розничная торговля; ремонт  автомобилей  
  и мотоциклов</t>
  </si>
  <si>
    <t>Здравоохранение и социальное обслуживание  
  населения</t>
  </si>
  <si>
    <r>
      <rPr>
        <vertAlign val="superscript"/>
        <sz val="10"/>
        <rFont val="Times New Roman"/>
        <family val="1"/>
        <charset val="204"/>
      </rPr>
      <t xml:space="preserve">1 </t>
    </r>
    <r>
      <rPr>
        <sz val="9"/>
        <rFont val="Times New Roman Cyr"/>
        <family val="1"/>
        <charset val="204"/>
      </rPr>
      <t>Включая банки, находящиеся в стадии ликвидации.</t>
    </r>
  </si>
  <si>
    <t xml:space="preserve"> Таблица III.А.18: Кредиты небанковских  финансово-кредитных  организаций</t>
  </si>
  <si>
    <t xml:space="preserve">                                  по видам деятельности</t>
  </si>
  <si>
    <t xml:space="preserve"> Таблица III.А.19: Кредиты в экономику </t>
  </si>
  <si>
    <t xml:space="preserve">                                          (остатки ссуд на конец года, млн. сомов)</t>
  </si>
  <si>
    <t>Кредиты - всего</t>
  </si>
  <si>
    <t>краткосрочные</t>
  </si>
  <si>
    <t>долгосрочные</t>
  </si>
  <si>
    <t>в национальной валюте</t>
  </si>
  <si>
    <t>в иностранной валюте</t>
  </si>
  <si>
    <r>
      <t>Таблица III.А.20: Кредиты коммерческих банков</t>
    </r>
    <r>
      <rPr>
        <b/>
        <vertAlign val="superscript"/>
        <sz val="12"/>
        <rFont val="Times New Roman Cyr"/>
        <charset val="204"/>
      </rPr>
      <t>1</t>
    </r>
  </si>
  <si>
    <t xml:space="preserve">                                         (остатки ссуд на конец года, млн. сомов)</t>
  </si>
  <si>
    <r>
      <t xml:space="preserve">1 </t>
    </r>
    <r>
      <rPr>
        <sz val="9"/>
        <rFont val="Times New Roman Cyr"/>
        <family val="1"/>
        <charset val="204"/>
      </rPr>
      <t>Включая банки, находящиеся в стадии ликвидации.</t>
    </r>
  </si>
  <si>
    <t xml:space="preserve"> Таблица III.А.21: Кредиты небанковских финансово-кредитных организаций</t>
  </si>
  <si>
    <t>микрокредитных организаций</t>
  </si>
  <si>
    <t>кредитных союзов</t>
  </si>
  <si>
    <t>ломбардов</t>
  </si>
  <si>
    <t>специализированных финансово-кредитных 
 организаций</t>
  </si>
  <si>
    <t>Таблица III.А.22: Кредиты в экономику по территории</t>
  </si>
  <si>
    <t>Кыргызская  Республика</t>
  </si>
  <si>
    <r>
      <t>Таблица III.А.23: Кредиты коммерческих банков</t>
    </r>
    <r>
      <rPr>
        <b/>
        <vertAlign val="superscript"/>
        <sz val="12"/>
        <rFont val="Times New Roman Cyr"/>
        <charset val="204"/>
      </rPr>
      <t>1</t>
    </r>
    <r>
      <rPr>
        <b/>
        <sz val="12"/>
        <rFont val="Times New Roman Cyr"/>
        <family val="1"/>
        <charset val="204"/>
      </rPr>
      <t xml:space="preserve"> по территории</t>
    </r>
  </si>
  <si>
    <t xml:space="preserve"> Таблица III.А.24: Кредиты небанковских финансово-кредитных организаций    </t>
  </si>
  <si>
    <t xml:space="preserve">                                  по территории</t>
  </si>
  <si>
    <t xml:space="preserve">                                           (остатки ссуд на конец года, млн. сомов)</t>
  </si>
  <si>
    <r>
      <t xml:space="preserve">Количество кредитных организаций-эмитентов 
  платежных (пластиковых) карт, 
  </t>
    </r>
    <r>
      <rPr>
        <i/>
        <sz val="9"/>
        <rFont val="Times New Roman"/>
        <family val="1"/>
        <charset val="204"/>
      </rPr>
      <t>(единиц)</t>
    </r>
  </si>
  <si>
    <t xml:space="preserve"> по снятию денежной наличности</t>
  </si>
  <si>
    <t xml:space="preserve"> по безналичным платежам</t>
  </si>
  <si>
    <t xml:space="preserve">Справочно: </t>
  </si>
  <si>
    <r>
      <t>Количество периферийных устройств,</t>
    </r>
    <r>
      <rPr>
        <i/>
        <sz val="9"/>
        <rFont val="Times New Roman"/>
        <family val="1"/>
        <charset val="204"/>
      </rPr>
      <t xml:space="preserve"> (единиц)</t>
    </r>
  </si>
  <si>
    <t xml:space="preserve"> из них:  ATMs (банкоматы)</t>
  </si>
  <si>
    <t xml:space="preserve">              POS - терминалы</t>
  </si>
  <si>
    <t xml:space="preserve">                  Платежные терминалы</t>
  </si>
  <si>
    <r>
      <t xml:space="preserve">1 </t>
    </r>
    <r>
      <rPr>
        <sz val="9"/>
        <rFont val="Times New Roman Cyr"/>
        <family val="1"/>
        <charset val="204"/>
      </rPr>
      <t>Источник информации: Национальный банк Кыргызской Республики.</t>
    </r>
  </si>
  <si>
    <t xml:space="preserve">                                             (млн. сомов)</t>
  </si>
  <si>
    <t xml:space="preserve">г. Бишкек </t>
  </si>
  <si>
    <t xml:space="preserve">                                             (человек)</t>
  </si>
  <si>
    <t xml:space="preserve">г. Бишкек  </t>
  </si>
  <si>
    <t xml:space="preserve">                                             (сомов)</t>
  </si>
  <si>
    <t>Выдано микрокредитов -  всего</t>
  </si>
  <si>
    <t>в т. ч. для организации деятельности в области:</t>
  </si>
  <si>
    <t>Промышленного производства</t>
  </si>
  <si>
    <t>деревообрабатывающее производство</t>
  </si>
  <si>
    <t>легкая промышленность</t>
  </si>
  <si>
    <t>производство хлеба и хлебобулочных изделий</t>
  </si>
  <si>
    <t>производство кондитерских изделий</t>
  </si>
  <si>
    <t>производство макаронных изделий</t>
  </si>
  <si>
    <t>производство масла и жиров</t>
  </si>
  <si>
    <t>производство плодовоовощных консервов</t>
  </si>
  <si>
    <t>переработка мяса и молока</t>
  </si>
  <si>
    <t>мукомольно-крупяное и комбикормовое 
  производство</t>
  </si>
  <si>
    <t>прочие виды промышленного производства</t>
  </si>
  <si>
    <t>Сельского хозяйства</t>
  </si>
  <si>
    <t>Ветеринарного обслуживания</t>
  </si>
  <si>
    <t>Транспорта и связи</t>
  </si>
  <si>
    <t>Строительства</t>
  </si>
  <si>
    <t>Торговли и общественного питания</t>
  </si>
  <si>
    <t>Бытового обслуживания населения</t>
  </si>
  <si>
    <t>Ремонта автомобилей, станции технического 
  обслуживания</t>
  </si>
  <si>
    <t>из них: потребительские кредиты</t>
  </si>
  <si>
    <t xml:space="preserve">                                         (тыс. человек)</t>
  </si>
  <si>
    <t xml:space="preserve">  в т. ч. для организации деятельности в области:</t>
  </si>
  <si>
    <t xml:space="preserve">из них: </t>
  </si>
  <si>
    <t>Ремонта автомобилей, 
 станций технического обслуживания</t>
  </si>
  <si>
    <r>
      <t>Таблица III.Б.1: Активы, обязательства и капитал Национального банка</t>
    </r>
    <r>
      <rPr>
        <b/>
        <vertAlign val="superscript"/>
        <sz val="12"/>
        <rFont val="Times New Roman Cyr"/>
        <charset val="204"/>
      </rPr>
      <t>1</t>
    </r>
  </si>
  <si>
    <t xml:space="preserve">  Активы</t>
  </si>
  <si>
    <t>Золото</t>
  </si>
  <si>
    <t>Счета в кассе, в банках  и других финансовых
  организациях</t>
  </si>
  <si>
    <t>Инвестиции в ценные бумаги, оцениваемые 
  по справедливой стоимости через прочий
  совокупный доход</t>
  </si>
  <si>
    <t>Инвестиции в ценные бумаги, оцениваемые
  по амортизированной стоимости</t>
  </si>
  <si>
    <t>Инвестиции в дочерние и ассоциированные
организации</t>
  </si>
  <si>
    <t>Основные средства и нематериальные активы</t>
  </si>
  <si>
    <t>Кредиты выданные</t>
  </si>
  <si>
    <t>Немонетарное золото и запасы в золоте</t>
  </si>
  <si>
    <t xml:space="preserve">Прочие активы </t>
  </si>
  <si>
    <t xml:space="preserve">  Обязательства</t>
  </si>
  <si>
    <t>Банкноты и монеты в обращении</t>
  </si>
  <si>
    <t>Средства банков и других финансовых организаций</t>
  </si>
  <si>
    <t>Средства Кабинета Министров Кыргызской 
  Республики</t>
  </si>
  <si>
    <t>Счета к оплате по договорам продажи и обратной 
  покупки ценных бумаг</t>
  </si>
  <si>
    <t>Выпущенные долговые ценные бумаги</t>
  </si>
  <si>
    <t xml:space="preserve">Кредиты полученные </t>
  </si>
  <si>
    <t>Обязательства по СПЗ, полученным от МВФ 
   в порядке распределения</t>
  </si>
  <si>
    <t>Прочие обязательства</t>
  </si>
  <si>
    <t xml:space="preserve">  Капитал и резервы</t>
  </si>
  <si>
    <t>Прибыль отчетного года</t>
  </si>
  <si>
    <t xml:space="preserve"> Всего обязательства и капитал</t>
  </si>
  <si>
    <t xml:space="preserve">Таблица III.Б.2:  Активы, обязательства и капитал страховых компаний </t>
  </si>
  <si>
    <t>Оборотные активы</t>
  </si>
  <si>
    <t xml:space="preserve">Дебиторская задолженность по прочим операциям  </t>
  </si>
  <si>
    <t>Задолженность участников - учредителей 
 по взносам в уставный капитал</t>
  </si>
  <si>
    <t>Внеоборотные активы</t>
  </si>
  <si>
    <t>Отсроченные налоговые требования</t>
  </si>
  <si>
    <t>Денежные средства, ограниченные к 
 использованию</t>
  </si>
  <si>
    <t>Балансовая стоимость нематериальных активов</t>
  </si>
  <si>
    <t>Краткосрочные обязательства</t>
  </si>
  <si>
    <t>Страховые резервы</t>
  </si>
  <si>
    <t>Отсроченные доходы и налоговые обязательства</t>
  </si>
  <si>
    <t>Дополнительный оплаченный капитал</t>
  </si>
  <si>
    <t>Корректировки по переоценке</t>
  </si>
  <si>
    <t>Капитал, авансированный собственником</t>
  </si>
  <si>
    <t>Нераспределенная прибыль</t>
  </si>
  <si>
    <t>Количество страховых компаний</t>
  </si>
  <si>
    <t>Наличные денежные средства</t>
  </si>
  <si>
    <t>Корреспондентские счета</t>
  </si>
  <si>
    <t>Драгоценные металлы</t>
  </si>
  <si>
    <t>Долговые ценные бумаги, удерживаемые до 
  погашения</t>
  </si>
  <si>
    <t>Торговые долговые и долевые ценные бумаги</t>
  </si>
  <si>
    <t>Годные для продажи долговые и долевые 
  ценные бумаги</t>
  </si>
  <si>
    <t>Депозиты в банках и других финансово-кредитных 
  организациях</t>
  </si>
  <si>
    <t>Операции по РЕПО -соглашению</t>
  </si>
  <si>
    <t>Кредиты банкам и другим финансово-кредитным 
  организациям</t>
  </si>
  <si>
    <t>Кредиты клиентам</t>
  </si>
  <si>
    <t>Специальные резервы на покрытие потенциальных 
  потерь и убытков по кредитам</t>
  </si>
  <si>
    <t>Основные средства банка</t>
  </si>
  <si>
    <t>Прочая собственность банка</t>
  </si>
  <si>
    <t>Инвестиции и финансовое участие</t>
  </si>
  <si>
    <t>Начисленные проценты к получению</t>
  </si>
  <si>
    <t>Нематериальные активы</t>
  </si>
  <si>
    <t>Расчетные (текущие) счета и депозиты 
  до востребования клиентов</t>
  </si>
  <si>
    <t xml:space="preserve"> коммерческих организаций-резидентов</t>
  </si>
  <si>
    <t xml:space="preserve"> некоммерческих организаций-резидентов </t>
  </si>
  <si>
    <t xml:space="preserve"> индивидуальных предпринимателей-резидентов</t>
  </si>
  <si>
    <t xml:space="preserve"> доверительных управляющих-резидентов</t>
  </si>
  <si>
    <t xml:space="preserve"> прочие счета и депозиты</t>
  </si>
  <si>
    <t xml:space="preserve">Корреспондентские счета </t>
  </si>
  <si>
    <t>Депозиты физических лиц</t>
  </si>
  <si>
    <t>Срочные депозиты клиентов</t>
  </si>
  <si>
    <t xml:space="preserve"> депозиты нерезидентов</t>
  </si>
  <si>
    <t>Кредиты от банков и других финансово-кредитных 
  организаций</t>
  </si>
  <si>
    <t>Депозиты банков и других финансово-кредитных 
  организаций</t>
  </si>
  <si>
    <t>Операции по обратному РЕПО- соглашению</t>
  </si>
  <si>
    <t>Кредиты, полученные от НБКР</t>
  </si>
  <si>
    <t>Счета и кредиты  Кабинета Министров КР и  
  местных органов власти</t>
  </si>
  <si>
    <t>Другие обязательства и кредиты</t>
  </si>
  <si>
    <t>Начисленные проценты к выплате</t>
  </si>
  <si>
    <t>Капитал</t>
  </si>
  <si>
    <t>Простые акции</t>
  </si>
  <si>
    <t>Привилегированные акции</t>
  </si>
  <si>
    <t>Капитал, внесенный сверх номинала</t>
  </si>
  <si>
    <t>Дополнительный капитал, внесенный акционерами</t>
  </si>
  <si>
    <t>Резервы для будущих потребностей банка</t>
  </si>
  <si>
    <t>Резервы по переоценке основных средств</t>
  </si>
  <si>
    <t>Резерв по переоценке ценных бумаг</t>
  </si>
  <si>
    <t>Другие резервы</t>
  </si>
  <si>
    <t>Нераспределенная прибыль, убыток (-)</t>
  </si>
  <si>
    <t>Итого обязательства и капитал</t>
  </si>
  <si>
    <t>Коэффициент доходности активов</t>
  </si>
  <si>
    <t xml:space="preserve">                               финансово-кредитных организаций</t>
  </si>
  <si>
    <t xml:space="preserve">                                           (на конец года, млн. сомов)</t>
  </si>
  <si>
    <t>Долговые ценные бумаги, удерживаемые до погашения</t>
  </si>
  <si>
    <t>Годные для продажи долговые и долевые
  ценные бумаги</t>
  </si>
  <si>
    <t>Кредиты банкам и  другим финансово-кредитным 
  организациям</t>
  </si>
  <si>
    <t>Специальные резервы на покрытие потенциальных потерь 
  и убытков по кредитам и финансовой аренде</t>
  </si>
  <si>
    <t>Основные средства кредитной организации</t>
  </si>
  <si>
    <t>Прочая собственность кредитной организации</t>
  </si>
  <si>
    <t>Прочие активы</t>
  </si>
  <si>
    <t>Продолжение таблицы III.Б.4.</t>
  </si>
  <si>
    <t xml:space="preserve">  (на конец года, млн. сомов)</t>
  </si>
  <si>
    <t>коммерческих организаций-резидентов</t>
  </si>
  <si>
    <t xml:space="preserve">некоммерческих организаций-резидентов </t>
  </si>
  <si>
    <t>индивидуальных предпринимателей-резидентов</t>
  </si>
  <si>
    <t xml:space="preserve">   прочие счета и депозиты</t>
  </si>
  <si>
    <t>депозиты нерезидентов</t>
  </si>
  <si>
    <t>Счета и кредиты  Кабинета Министров 
  Кыргызской Республики  и местных органов власти</t>
  </si>
  <si>
    <t>Дополнительный капитал, внесенный физическими и
  юридическими лицами</t>
  </si>
  <si>
    <t>Резервы для будущих потребностей организации</t>
  </si>
  <si>
    <t>Резерв по пересчету иностранной валюты 
  при консолидации</t>
  </si>
  <si>
    <t>Выкупленные собственные акции (контр-счет)</t>
  </si>
  <si>
    <t xml:space="preserve">                                         (на конец года, тыс. сомов)</t>
  </si>
  <si>
    <t>Дебиторская задолженность 
   по прочим операциям</t>
  </si>
  <si>
    <t>Задолженность участников (учредителей) 
   по взносам в уставный капитал</t>
  </si>
  <si>
    <t xml:space="preserve">    Балансовая стоимость нематериальных активов</t>
  </si>
  <si>
    <t xml:space="preserve">Таблица IV.A.1: Поступление и использование финансовых средств </t>
  </si>
  <si>
    <r>
      <t xml:space="preserve">                               общественных организаций</t>
    </r>
    <r>
      <rPr>
        <b/>
        <i/>
        <sz val="7"/>
        <rFont val="Times New Roman Cyr"/>
        <family val="1"/>
        <charset val="204"/>
      </rPr>
      <t xml:space="preserve"> </t>
    </r>
  </si>
  <si>
    <t>Поступление средств</t>
  </si>
  <si>
    <t xml:space="preserve">     в том числе:</t>
  </si>
  <si>
    <t xml:space="preserve">От членских взносов </t>
  </si>
  <si>
    <t>От благотворительности, спонсорской помощи и
   пожертвований</t>
  </si>
  <si>
    <t>из них: от физических лиц</t>
  </si>
  <si>
    <t>иностранная техническая помощь и гранты</t>
  </si>
  <si>
    <t>иностранная техническая помощь и 
  гранты правительственных организаций</t>
  </si>
  <si>
    <t>Целевые поступления</t>
  </si>
  <si>
    <t>От продажи собственной продукции</t>
  </si>
  <si>
    <t>От предоставления услуг</t>
  </si>
  <si>
    <t>От продажи товаров</t>
  </si>
  <si>
    <t>Из бюджета (республиканского, местного)</t>
  </si>
  <si>
    <t>Плата за обучение</t>
  </si>
  <si>
    <t>От сдачи имущества в аренду</t>
  </si>
  <si>
    <t>Доходы от депозитов</t>
  </si>
  <si>
    <t>Прочие доходы</t>
  </si>
  <si>
    <t>Использование средств</t>
  </si>
  <si>
    <t>Расходы на спонсорскую и благотворительную 
  помощь</t>
  </si>
  <si>
    <t>Оплата услуг</t>
  </si>
  <si>
    <t>Командировочные расходы</t>
  </si>
  <si>
    <t>Оплата труда</t>
  </si>
  <si>
    <t>Отчисления на социальные нужды</t>
  </si>
  <si>
    <t>Амортизация основных средств</t>
  </si>
  <si>
    <t>Стипендии</t>
  </si>
  <si>
    <t>Затраты на капитальные вложения</t>
  </si>
  <si>
    <t>Ремонт и обслуживание основных средств</t>
  </si>
  <si>
    <t>Затраты на приобретение оборудования и 
  инвентаря</t>
  </si>
  <si>
    <t>Прочие расходы</t>
  </si>
  <si>
    <t>Налоги на продукты</t>
  </si>
  <si>
    <t>Налоги на производство</t>
  </si>
  <si>
    <t>Налоги на прибыль</t>
  </si>
  <si>
    <t xml:space="preserve"> Количество отчитавшихся 
  общественных организаций</t>
  </si>
  <si>
    <t>Таблица IV.А.2: Количество общественных организаций</t>
  </si>
  <si>
    <r>
      <t xml:space="preserve">                                       (единиц, зарегистрированных в ЕГРСЕ</t>
    </r>
    <r>
      <rPr>
        <i/>
        <vertAlign val="superscript"/>
        <sz val="9"/>
        <rFont val="Times New Roman"/>
        <family val="1"/>
        <charset val="204"/>
      </rPr>
      <t>1</t>
    </r>
    <r>
      <rPr>
        <i/>
        <sz val="9"/>
        <rFont val="Times New Roman"/>
        <family val="1"/>
        <charset val="204"/>
      </rPr>
      <t>)</t>
    </r>
  </si>
  <si>
    <t>Всего общественных организаций</t>
  </si>
  <si>
    <t xml:space="preserve"> в том числе:</t>
  </si>
  <si>
    <t>Коммерческие, предпринимательские 
 общественные организации (ассоциации)</t>
  </si>
  <si>
    <t>Профессиональные общественные 
 организации (ассоциации)</t>
  </si>
  <si>
    <t>Профессиональные союзы</t>
  </si>
  <si>
    <t>Религиозные организации</t>
  </si>
  <si>
    <t>Политические организации</t>
  </si>
  <si>
    <t xml:space="preserve"> Общественные организации (объединения) 
  в области культуры и рекреаций</t>
  </si>
  <si>
    <t>Правозащитные общественные 
 организации (объединения)</t>
  </si>
  <si>
    <t>Общественные организации (объединения) 
  в области охраны окружающей среды</t>
  </si>
  <si>
    <t>Общественные организации 
 (объединения) в области филантропии 
 и поощрения добровольной деятельности</t>
  </si>
  <si>
    <t>Общественные организации (объединения)
 имеющие патриотические цели</t>
  </si>
  <si>
    <t>Общественные организации (объединения) 
 в области экономического, социального и 
 общинного развития</t>
  </si>
  <si>
    <t>Прочие общественные организации, 
 не включенные в другие группировки</t>
  </si>
  <si>
    <t>Таблица IV.А.3: Количество общественных организаций по территории</t>
  </si>
  <si>
    <r>
      <t xml:space="preserve">                                         (единиц, зарегистрированных в ЕГРСЕ</t>
    </r>
    <r>
      <rPr>
        <i/>
        <vertAlign val="superscript"/>
        <sz val="9"/>
        <rFont val="Times New Roman"/>
        <family val="1"/>
        <charset val="204"/>
      </rPr>
      <t>1</t>
    </r>
    <r>
      <rPr>
        <i/>
        <sz val="9"/>
        <rFont val="Times New Roman"/>
        <family val="1"/>
        <charset val="204"/>
      </rPr>
      <t>)</t>
    </r>
  </si>
  <si>
    <t xml:space="preserve">г.Бишкек </t>
  </si>
  <si>
    <t>Наименование таблицы</t>
  </si>
  <si>
    <t>Финансовые показатели предприятий экономики</t>
  </si>
  <si>
    <t>Количество рентабельных предприятий экономики по видам деятельности</t>
  </si>
  <si>
    <t>Количество нерентабельных предприятий экономики по видам деятельности</t>
  </si>
  <si>
    <t>Количество предприятий экономики по территории</t>
  </si>
  <si>
    <t>Количество рентабельных предприятий экономики по территории</t>
  </si>
  <si>
    <t>Количество нерентабельных предприятий экономики по территории</t>
  </si>
  <si>
    <t>Активы, обязательства и капитал предприятий реального сектора</t>
  </si>
  <si>
    <t>Активы, обязательства и капитал предприятий финансового сектора</t>
  </si>
  <si>
    <t>Активы, обязательства и капитал Национального банка</t>
  </si>
  <si>
    <t>Активы предприятий реального сектора по видам экономической деятельности</t>
  </si>
  <si>
    <t>Обязательства предприятий реального сектора по видам экономической деятельности</t>
  </si>
  <si>
    <t xml:space="preserve"> Капитал предприятий реального сектора по видам экономической деятельности</t>
  </si>
  <si>
    <t>Прибыль рентабельных предприятий по видам экономической деятельности</t>
  </si>
  <si>
    <t>Убытки нерентабельных предприятий по видам экономической деятельности</t>
  </si>
  <si>
    <t>Прибыль рентабельных предприятий по территории</t>
  </si>
  <si>
    <t>Убытки нерентабельных предприятий по территории</t>
  </si>
  <si>
    <t>Выручка (валовой доход) предприятий экономики по видам деятельности</t>
  </si>
  <si>
    <t>II</t>
  </si>
  <si>
    <t>ПРЕДПРИЯТИЯ РЕАЛЬНОГО СЕКТОРА ЭКОНОМИКИ</t>
  </si>
  <si>
    <t>I</t>
  </si>
  <si>
    <t>ПРЕДПРИЯТИЯ ЭКОНОМИКИ</t>
  </si>
  <si>
    <t>Финансовые показатели предприятий реального сектора экономики</t>
  </si>
  <si>
    <t>Производство деревянных и бумажных изделий; полиграфическая деятельность</t>
  </si>
  <si>
    <t>Производство компьютеров, электронного и оптического оборудования</t>
  </si>
  <si>
    <t>Прочие производства, ремонт и установка машин и оборудования</t>
  </si>
  <si>
    <t>Производство (выработка) электроэнергии, ее передача и распределение</t>
  </si>
  <si>
    <t>Обеспечение (снабжение) паром и кондиционированным воздухом</t>
  </si>
  <si>
    <t>Водоснабжение, очистка, обработка отходов и получение вторичного сырья</t>
  </si>
  <si>
    <t>Оптовая и розничная торговля; ремонт автомобилей и мотоциклов</t>
  </si>
  <si>
    <t>II.Б</t>
  </si>
  <si>
    <t>Активы, обязательства и капитал крупных и средних предприятий</t>
  </si>
  <si>
    <t>II.В</t>
  </si>
  <si>
    <t>Прибыль и убытки предприятий</t>
  </si>
  <si>
    <t>Рентабельность операционной деятельности предприятий по видам деятельности</t>
  </si>
  <si>
    <t>Рентабельность деятельности предприятий по видам деятельности</t>
  </si>
  <si>
    <t>II.Г</t>
  </si>
  <si>
    <t>Запасы товарно-материальных ценностей</t>
  </si>
  <si>
    <t>Запасы товарно-материальных ценностей по видам деятельности</t>
  </si>
  <si>
    <t>Запасы товарно-материальных ценностей - всего</t>
  </si>
  <si>
    <t>Структура запасов товарно-материальных ценностей по видам деятельности</t>
  </si>
  <si>
    <t>II.Д</t>
  </si>
  <si>
    <t xml:space="preserve">Реализация продукции и состояние задолженности предприятий </t>
  </si>
  <si>
    <t>Выручка (валовой доход) предприятий реального сектора экономики по видам деятельности</t>
  </si>
  <si>
    <t>Объем отгруженной продукции, выполненных работ, оказанных услуг</t>
  </si>
  <si>
    <t>Объем отгруженной продукции по бартеру</t>
  </si>
  <si>
    <t xml:space="preserve">Объем отгруженной продукции по странам </t>
  </si>
  <si>
    <t>Объем бартера по странам</t>
  </si>
  <si>
    <t>Дебиторская задолженность по видам деятельности</t>
  </si>
  <si>
    <t>Кредиторская задолженность по видам деятельности</t>
  </si>
  <si>
    <t>Дебиторская задолженность по странам</t>
  </si>
  <si>
    <t>Кредиторская задолженность по странам</t>
  </si>
  <si>
    <t>Просроченная дебиторская задолженность по видам деятельности</t>
  </si>
  <si>
    <t>Просроченная кредиторская задолженность по видам деятельности</t>
  </si>
  <si>
    <t>Просроченная дебиторская задолженность по странам</t>
  </si>
  <si>
    <t>Просроченная кредиторская задолженность по странам</t>
  </si>
  <si>
    <t>Задолженность предприятий по кредитам банков и займам по видам деятельности</t>
  </si>
  <si>
    <t>Задолженность предприятий по кредитам банков и займам по странам</t>
  </si>
  <si>
    <t>Просроченная задолженность предприятий по кредитам банков и займам по странам</t>
  </si>
  <si>
    <t>Финансовые вложения предприятий по видам деятельности</t>
  </si>
  <si>
    <t>Финансовые вложения предприятий по странам</t>
  </si>
  <si>
    <t>Финансовые вложения предприятий по территории</t>
  </si>
  <si>
    <t>II.А.2.</t>
  </si>
  <si>
    <t>II.А.3.</t>
  </si>
  <si>
    <t>Сальдированный финансовый результат (прибыль минус убыток) предприятий  по территории</t>
  </si>
  <si>
    <t>Сальдированный финансовый результат (прибыль минус убыток) предприятий  по видам экономической деятельности</t>
  </si>
  <si>
    <t>Текстильное производство; производство одежды и  обуви, кожи    и прочих кожаных изделий</t>
  </si>
  <si>
    <t>Производство основных металлов и готовых металлических изделий,   кроме машин и оборудования</t>
  </si>
  <si>
    <t>Обеспечение (снабжение) электроэнергией, газом, паром   и кондиционированным воздухом</t>
  </si>
  <si>
    <t>Производство газа; распределение газообразного топлива через системы газоснабжения</t>
  </si>
  <si>
    <t>II.А.5.</t>
  </si>
  <si>
    <t>II.А.6.</t>
  </si>
  <si>
    <t>II.А.8.</t>
  </si>
  <si>
    <t>II.А.11.</t>
  </si>
  <si>
    <t>II.А.12.</t>
  </si>
  <si>
    <t>II.А.13.</t>
  </si>
  <si>
    <t>II.А.14.</t>
  </si>
  <si>
    <t>II.А.15.</t>
  </si>
  <si>
    <t>II.А.16.</t>
  </si>
  <si>
    <t>II.А.17.</t>
  </si>
  <si>
    <t>II.А.18.</t>
  </si>
  <si>
    <t>II.А.19.</t>
  </si>
  <si>
    <t>II.А.20.</t>
  </si>
  <si>
    <t>II.А.21.</t>
  </si>
  <si>
    <t>II.А.22.</t>
  </si>
  <si>
    <t>II.А.23.</t>
  </si>
  <si>
    <t>II.А.24.</t>
  </si>
  <si>
    <t>II.А.25.</t>
  </si>
  <si>
    <t>II.А.26.</t>
  </si>
  <si>
    <t>II.А.27.</t>
  </si>
  <si>
    <t>II.А.28.</t>
  </si>
  <si>
    <t>II.А.29.</t>
  </si>
  <si>
    <t>II.А.30.</t>
  </si>
  <si>
    <t>II.А.31.</t>
  </si>
  <si>
    <t>II.А.32.</t>
  </si>
  <si>
    <t>II.А.33.</t>
  </si>
  <si>
    <t>II.А.34.</t>
  </si>
  <si>
    <t>II.А.35.</t>
  </si>
  <si>
    <t>II.А.36.</t>
  </si>
  <si>
    <t>II.А.37.</t>
  </si>
  <si>
    <t>II.А.38.</t>
  </si>
  <si>
    <t>II.Б.2.</t>
  </si>
  <si>
    <t>II.Б.3.</t>
  </si>
  <si>
    <t>II.Б.4.</t>
  </si>
  <si>
    <t>II.Б.5.</t>
  </si>
  <si>
    <t>II.Б.6.</t>
  </si>
  <si>
    <t>II.Б.7.</t>
  </si>
  <si>
    <t>II.Б.8.</t>
  </si>
  <si>
    <t>II.Б.9.</t>
  </si>
  <si>
    <t>Текстильное производство; производство одежды и обуви, кожи  и прочих кожаных изделий</t>
  </si>
  <si>
    <t>Производство газа; распределение газообразного топлива через системы  газоснабжения</t>
  </si>
  <si>
    <t>Активы крупных и средних предприятий по видам деятельности</t>
  </si>
  <si>
    <t>Финансовые показатели предприятий по видам экономической деятельности</t>
  </si>
  <si>
    <t>II.А</t>
  </si>
  <si>
    <t>II.Б.10.</t>
  </si>
  <si>
    <t>II.Б.11.</t>
  </si>
  <si>
    <t>II.Б.12.</t>
  </si>
  <si>
    <t>II.Б.13.</t>
  </si>
  <si>
    <t>II.Б.14.</t>
  </si>
  <si>
    <t>II.Б.15.</t>
  </si>
  <si>
    <t>II.Б.16.</t>
  </si>
  <si>
    <t>II.Б.17.</t>
  </si>
  <si>
    <t>II.Б.18.</t>
  </si>
  <si>
    <t>II.Б.19.</t>
  </si>
  <si>
    <t>II.Б.20.</t>
  </si>
  <si>
    <t>II.Б.21.</t>
  </si>
  <si>
    <t>II.Б.22.</t>
  </si>
  <si>
    <t>II.Б.23.</t>
  </si>
  <si>
    <t>II.Б.24.</t>
  </si>
  <si>
    <t>II.Б.25.</t>
  </si>
  <si>
    <t>II.Б.26.</t>
  </si>
  <si>
    <t>II.Б.27.</t>
  </si>
  <si>
    <t>II.Б.28.</t>
  </si>
  <si>
    <t>II.Б.29.</t>
  </si>
  <si>
    <t>II.Б.30.</t>
  </si>
  <si>
    <t>II.Б.31.</t>
  </si>
  <si>
    <t>II.Б.32.</t>
  </si>
  <si>
    <t>II.Б.33.</t>
  </si>
  <si>
    <t>II.Б.34.</t>
  </si>
  <si>
    <t>II.Б.35.</t>
  </si>
  <si>
    <t>II.Б.36.</t>
  </si>
  <si>
    <t>II.Б.37.</t>
  </si>
  <si>
    <t>II.Б.38.</t>
  </si>
  <si>
    <t>II.Б.39.</t>
  </si>
  <si>
    <t xml:space="preserve">Сальдированный финансовый результат (прибыль минус убыток) предприятий реального сектора экономики по видам деятельности </t>
  </si>
  <si>
    <t xml:space="preserve">Прибыль рентабельных предприятий реального сектора экономики по видам деятельности </t>
  </si>
  <si>
    <t xml:space="preserve">Убытки нерентабельных предприятий реального сектора экономики по видам деятельности </t>
  </si>
  <si>
    <t xml:space="preserve">Доходы (+), расходы (-) от неоперационной деятельности предприятий по видам деятельности  </t>
  </si>
  <si>
    <t xml:space="preserve">Просроченная задолженность предприятий по кредитам банков и займам по видам  деятельности  </t>
  </si>
  <si>
    <t>II.В.1.  </t>
  </si>
  <si>
    <t>II.В.2.  </t>
  </si>
  <si>
    <t>II.В.3.  </t>
  </si>
  <si>
    <t>II.В.4.  </t>
  </si>
  <si>
    <t>II.В.5.  </t>
  </si>
  <si>
    <t>II.В.6.  </t>
  </si>
  <si>
    <t>II.Г.1.</t>
  </si>
  <si>
    <t>II.Г.2.</t>
  </si>
  <si>
    <t>II.Г.3.</t>
  </si>
  <si>
    <t>II.Д.1.</t>
  </si>
  <si>
    <t>II.Д.2.</t>
  </si>
  <si>
    <t>II.Д.3.</t>
  </si>
  <si>
    <t>II.Д.4.</t>
  </si>
  <si>
    <t>II.Д.5.</t>
  </si>
  <si>
    <t>II.Д.6.</t>
  </si>
  <si>
    <t>II.Д.7.</t>
  </si>
  <si>
    <t>II.Д.8.</t>
  </si>
  <si>
    <t>II.Д.9.</t>
  </si>
  <si>
    <t>II.Д.10.</t>
  </si>
  <si>
    <t>II.Д.11.</t>
  </si>
  <si>
    <t>II.Д.12.</t>
  </si>
  <si>
    <t>II.Д.13.</t>
  </si>
  <si>
    <t>II.Д.14.</t>
  </si>
  <si>
    <t>II.Д.15.</t>
  </si>
  <si>
    <t>II.Д.16.</t>
  </si>
  <si>
    <t>II.Д.17.</t>
  </si>
  <si>
    <t>II.Д.18.</t>
  </si>
  <si>
    <t>II.Д.19.</t>
  </si>
  <si>
    <t>II.Д.20.</t>
  </si>
  <si>
    <t>II.Е</t>
  </si>
  <si>
    <t>Оборачиваемость активов предприятий по видам деятельности</t>
  </si>
  <si>
    <t>Доходность активов предприятий по видам деятельности</t>
  </si>
  <si>
    <t>Коэффициент финансового левериджа предприятий по видам деятельности</t>
  </si>
  <si>
    <t>Коэффициент доходности капитала предприятий по видам деятельности</t>
  </si>
  <si>
    <t>Коэффициент текущей ликвидности предприятий по видам деятельности</t>
  </si>
  <si>
    <t>Коэффициент срочной ликвидности предприятий по видам деятельности</t>
  </si>
  <si>
    <t>Оборачиваемость дебиторской задолженности предприятий по видам деятельности</t>
  </si>
  <si>
    <t>Оборачиваемость кредиторской задолженности предприятий по видам деятельности</t>
  </si>
  <si>
    <t>II.Ж</t>
  </si>
  <si>
    <t>Структура затрат на производство и реализацию продукции (работ, услуг)</t>
  </si>
  <si>
    <t>Отдельные показатели деловой активности, эффективности и  платежеспособности предприятий</t>
  </si>
  <si>
    <t>Средний период погашения дебиторской задолженности предприятий по видам деятельности</t>
  </si>
  <si>
    <t>Средний период оборота кредиторской задолженности предприятий по видам деятельности</t>
  </si>
  <si>
    <t>Оборачиваемость товарно-материальных запасов предприятий по видам деятельности</t>
  </si>
  <si>
    <t>Средняя продолжительность хранения товарно-материальных запасов по видам  деятельности</t>
  </si>
  <si>
    <t>Структура затрат на производство и реализацию продукции (работ, услуг) предприятий</t>
  </si>
  <si>
    <t xml:space="preserve">Текстильное производство; производство одежды и   обуви, кожи и прочих кожаных изделий </t>
  </si>
  <si>
    <t>Производство основных металлов и готовых металлических изделий, кроме машин и оборудования</t>
  </si>
  <si>
    <t>Обеспечение (снабжение) электроэнергией, газом, паром  и кондиционированным воздухом</t>
  </si>
  <si>
    <t>II.Е.1.</t>
  </si>
  <si>
    <t>II.Е.2.</t>
  </si>
  <si>
    <t>II.Е.3.</t>
  </si>
  <si>
    <t>II.Е.4.</t>
  </si>
  <si>
    <t>II.Е.5.</t>
  </si>
  <si>
    <t>II.Е.6.</t>
  </si>
  <si>
    <t>II.Е.7.</t>
  </si>
  <si>
    <t>II.Е.8.</t>
  </si>
  <si>
    <t>II.Е.9.</t>
  </si>
  <si>
    <t>II.Е.10.</t>
  </si>
  <si>
    <t>II.Е.11.</t>
  </si>
  <si>
    <t>II.Е.12.</t>
  </si>
  <si>
    <t>II.Ж.1.</t>
  </si>
  <si>
    <t>II.Ж.2.</t>
  </si>
  <si>
    <t>II.Ж.3.</t>
  </si>
  <si>
    <t>II.Ж.4.</t>
  </si>
  <si>
    <t>II.Ж.5.</t>
  </si>
  <si>
    <t>II.Ж.6.</t>
  </si>
  <si>
    <t>II.Ж.7.</t>
  </si>
  <si>
    <t>II.Ж.8.</t>
  </si>
  <si>
    <t>II.Ж.9.</t>
  </si>
  <si>
    <t>II.Ж.10.</t>
  </si>
  <si>
    <t>II.Ж.11.</t>
  </si>
  <si>
    <t>II.Ж.12.</t>
  </si>
  <si>
    <t>II.Ж.13.</t>
  </si>
  <si>
    <t>II.Ж.14.</t>
  </si>
  <si>
    <t>II.Ж.15.</t>
  </si>
  <si>
    <t>II.Ж.16.</t>
  </si>
  <si>
    <t>II.Ж.17.</t>
  </si>
  <si>
    <t>II.Ж.18.</t>
  </si>
  <si>
    <t>II.Ж.19.</t>
  </si>
  <si>
    <t>II.Ж.20.</t>
  </si>
  <si>
    <t>II.Ж.21.</t>
  </si>
  <si>
    <t>II.Ж.22.</t>
  </si>
  <si>
    <t>II.Ж.23.</t>
  </si>
  <si>
    <t>II.Ж.24.</t>
  </si>
  <si>
    <t>II.Ж.25.</t>
  </si>
  <si>
    <t>II.Ж.26.</t>
  </si>
  <si>
    <t>II.Ж.27.</t>
  </si>
  <si>
    <t>II.Ж.28.</t>
  </si>
  <si>
    <t>II.Ж.29.</t>
  </si>
  <si>
    <t>II.Ж.30.</t>
  </si>
  <si>
    <t>II.Ж.31.</t>
  </si>
  <si>
    <t>II.Ж.32.</t>
  </si>
  <si>
    <t>II.Ж.33.</t>
  </si>
  <si>
    <t>II.Ж.34.</t>
  </si>
  <si>
    <t>II.Ж.35.</t>
  </si>
  <si>
    <t>II.Ж.36.</t>
  </si>
  <si>
    <t>II.Ж.37.</t>
  </si>
  <si>
    <t>II.Ж.38.</t>
  </si>
  <si>
    <t>III</t>
  </si>
  <si>
    <t>ПРЕДПРИЯТИЯ ФИНАНСОВОГО СЕКТОРА ЭКОНОМИКИ</t>
  </si>
  <si>
    <t>III.А</t>
  </si>
  <si>
    <t>Основные показатели деятельности финансовых предприятий</t>
  </si>
  <si>
    <t xml:space="preserve">Финансовые показатели предприятий финансового сектора экономики </t>
  </si>
  <si>
    <t>Финансовые показатели деятельности банков</t>
  </si>
  <si>
    <t>Финансовые показатели деятельности страховых компаний</t>
  </si>
  <si>
    <t>Финансовые показатели деятельности инвестиционных фондов</t>
  </si>
  <si>
    <t>Деятельность страховых компаний</t>
  </si>
  <si>
    <t>Деятельность инвестиционных фондов</t>
  </si>
  <si>
    <t>Доходы и расходы коммерческих банков</t>
  </si>
  <si>
    <t>Сеть банковских учреждений по территории</t>
  </si>
  <si>
    <t>Доходы и расходы небанковских финансово-кредитных организаций</t>
  </si>
  <si>
    <t>Сеть небанковских финансово-кредитных организаций по территории</t>
  </si>
  <si>
    <t xml:space="preserve">Процентные ставки </t>
  </si>
  <si>
    <t>Привлечение средств населения во вклады</t>
  </si>
  <si>
    <t>Вклады населения по территории</t>
  </si>
  <si>
    <t>Количество вкладов по территории</t>
  </si>
  <si>
    <t>Средний размер одного вклада по территории</t>
  </si>
  <si>
    <t xml:space="preserve">Кредиты в экономику по видам деятельности и целям </t>
  </si>
  <si>
    <t>Кредиты коммерческих банков по видам деятельности и целям</t>
  </si>
  <si>
    <t>Кредиты небанковских финансово-кредитных организаций по видам деятельности</t>
  </si>
  <si>
    <t xml:space="preserve">Кредиты в экономику </t>
  </si>
  <si>
    <t>Кредиты коммерческих банков</t>
  </si>
  <si>
    <t>Кредиты небанковских финансово-кредитных организаций</t>
  </si>
  <si>
    <t>Кредиты в экономику по территории</t>
  </si>
  <si>
    <t>Кредиты коммерческих банков по территории</t>
  </si>
  <si>
    <t>Кредиты небанковских финансово-кредитных организаций по территории</t>
  </si>
  <si>
    <t>Рынок банковских платежных (пластиковых) карт</t>
  </si>
  <si>
    <t>Объем микрокредитования населения по территории</t>
  </si>
  <si>
    <t>Число получателей микрокредитов по территории</t>
  </si>
  <si>
    <t>Средний размер кредита на одного получателя по территории</t>
  </si>
  <si>
    <t>Объем микрокредитования населения по целям получения</t>
  </si>
  <si>
    <t>Число получателей микрокредитов по целям получения</t>
  </si>
  <si>
    <t>III.Б</t>
  </si>
  <si>
    <t>Активы, обязательства и капитал финансовых предприятий</t>
  </si>
  <si>
    <t>IV</t>
  </si>
  <si>
    <t>НЕКОММЕРЧЕСКИЕ ОРГАНИЗАЦИИ</t>
  </si>
  <si>
    <t>Деятельность общественных организаций</t>
  </si>
  <si>
    <t>Количество общественных организаций</t>
  </si>
  <si>
    <t>Количество общественных организаций по территории</t>
  </si>
  <si>
    <t>I.А.1.</t>
  </si>
  <si>
    <t>I.Б.1.</t>
  </si>
  <si>
    <t>I.Б.2.</t>
  </si>
  <si>
    <t>I.Б.3.</t>
  </si>
  <si>
    <t>I.Б.4.</t>
  </si>
  <si>
    <t>I.Б.5.</t>
  </si>
  <si>
    <t>I.Б.6.</t>
  </si>
  <si>
    <t>I.Б.7.</t>
  </si>
  <si>
    <t>I.Б.8.</t>
  </si>
  <si>
    <t>I.Б.9.</t>
  </si>
  <si>
    <t xml:space="preserve">  I.Б.10.</t>
  </si>
  <si>
    <t xml:space="preserve">  I.Б.11.</t>
  </si>
  <si>
    <t xml:space="preserve">  I.Б.12.</t>
  </si>
  <si>
    <t>I.В.1.</t>
  </si>
  <si>
    <t>I.В.2.</t>
  </si>
  <si>
    <t>I.В.3.</t>
  </si>
  <si>
    <t>I.В.4.</t>
  </si>
  <si>
    <t>I.В.5.</t>
  </si>
  <si>
    <t>I.В.6.</t>
  </si>
  <si>
    <t>I.Д.1.</t>
  </si>
  <si>
    <t>III.А.1.</t>
  </si>
  <si>
    <t>III.А.2.</t>
  </si>
  <si>
    <t>III.А.3.</t>
  </si>
  <si>
    <t>III.А.4.</t>
  </si>
  <si>
    <t>III.А.5.</t>
  </si>
  <si>
    <t>III.А.6.</t>
  </si>
  <si>
    <t>III.А.7.</t>
  </si>
  <si>
    <t>III.А.8.</t>
  </si>
  <si>
    <t>III.А.9.</t>
  </si>
  <si>
    <t>III.А.10.</t>
  </si>
  <si>
    <t>Финансовые показатели деятельности небанковских финансово-кредитных  организаций</t>
  </si>
  <si>
    <t xml:space="preserve"> III.А.11.</t>
  </si>
  <si>
    <t xml:space="preserve"> III.А.12.</t>
  </si>
  <si>
    <t xml:space="preserve"> III.А.13.</t>
  </si>
  <si>
    <t xml:space="preserve"> III.А.14.</t>
  </si>
  <si>
    <t xml:space="preserve"> III.А.15.</t>
  </si>
  <si>
    <t xml:space="preserve"> III.А.16.</t>
  </si>
  <si>
    <t xml:space="preserve"> III.А.17.</t>
  </si>
  <si>
    <t xml:space="preserve"> III.А.18.</t>
  </si>
  <si>
    <t xml:space="preserve"> III.А.19.</t>
  </si>
  <si>
    <t xml:space="preserve"> III.А.20.</t>
  </si>
  <si>
    <t xml:space="preserve"> III.А.21.</t>
  </si>
  <si>
    <t xml:space="preserve"> III.А.22.</t>
  </si>
  <si>
    <t xml:space="preserve"> III.А.23.</t>
  </si>
  <si>
    <t xml:space="preserve"> III.А.24.</t>
  </si>
  <si>
    <t>Картограмма</t>
  </si>
  <si>
    <t xml:space="preserve">Микрокредитование населения по территории </t>
  </si>
  <si>
    <t xml:space="preserve"> III.А.10.1.</t>
  </si>
  <si>
    <t>Активы, обязательства и капитал страховых компаний</t>
  </si>
  <si>
    <t>Активы, обязательства и капитал коммерческих банков</t>
  </si>
  <si>
    <t>Активы, обязательства и капитал небанковских финансово-кредитных организаций</t>
  </si>
  <si>
    <t>Активы, обязательства и капитал инвестиционных фондов</t>
  </si>
  <si>
    <t>III.Б.1.</t>
  </si>
  <si>
    <t>III.Б.2.</t>
  </si>
  <si>
    <t>III.Б.3.</t>
  </si>
  <si>
    <t>III.Б.4.</t>
  </si>
  <si>
    <t>III.Б.5.</t>
  </si>
  <si>
    <t>IV.1.</t>
  </si>
  <si>
    <t>IV.2.</t>
  </si>
  <si>
    <t>IV.3.</t>
  </si>
  <si>
    <t>Годовая публикация</t>
  </si>
  <si>
    <t>Редакционно-издательский совет:</t>
  </si>
  <si>
    <t>Председатель</t>
  </si>
  <si>
    <t>Члены:</t>
  </si>
  <si>
    <t>Ч. Турдубаева</t>
  </si>
  <si>
    <t>Э. Исенкулова</t>
  </si>
  <si>
    <t>В публикации приняты условные обозначения:</t>
  </si>
  <si>
    <t>Незначительные расхождения итога от суммы слагаемых объясняются округлением данных.</t>
  </si>
  <si>
    <t xml:space="preserve">ФИНАНСЫ ПРЕДПРИЯТИЙ </t>
  </si>
  <si>
    <t xml:space="preserve"> КЫРГЫЗСКОЙ РЕСПУБЛИКИ</t>
  </si>
  <si>
    <t>Выпускается ежегодно в печатной и электронной версии.</t>
  </si>
  <si>
    <t xml:space="preserve"> -  явление отсутствует;</t>
  </si>
  <si>
    <t>…  данных не имеется;</t>
  </si>
  <si>
    <t>0,0  значение показателя меньше единицы измерения.</t>
  </si>
  <si>
    <r>
      <rPr>
        <sz val="11"/>
        <rFont val="Times New Roman"/>
        <family val="1"/>
        <charset val="204"/>
      </rPr>
      <t>Электронная версия публикации доступна для пользователей на официальном сайте Нацстаткома по адресу: www.stat.gov.kg/ru/statistics/finansy/, а также c использованием прилагаемого QR – кода</t>
    </r>
    <r>
      <rPr>
        <u/>
        <sz val="11"/>
        <color theme="10"/>
        <rFont val="Times New Roman"/>
        <family val="1"/>
        <charset val="204"/>
      </rPr>
      <t>.</t>
    </r>
  </si>
  <si>
    <t>Национальный статистический комитет Кыргызской Республики 
г. Бишкек, ул. Фрунзе 374,                   
интернет:  www.stat.gov.kg                                          
e-mail: nsc_mail@stat.kg                                    
Тел.: (+996312) 626073</t>
  </si>
  <si>
    <t>Вернуться в СОДЕРЖАНИЕ</t>
  </si>
  <si>
    <t>Другие основные публикации Национального статистического комитета</t>
  </si>
  <si>
    <t xml:space="preserve">     «Кыргызстан в цифрах»</t>
  </si>
  <si>
    <t xml:space="preserve">      Содержит подробную информацию, основанную на уточненных данных, как в целом по республике, так и по ее регионам. Представлены данные о населении, его занятости и уровне жизни. Помещена информация о системе национальных счетов, хозяйствующих субъектах республики, малом и среднем предпринимательстве, инвестициях. Освещено положение в отдельных отраслях реального сектора экономики. Внешнеэкономическая деятельность представлена данными об объемах внешней торговли, экспорта и импорта. </t>
  </si>
  <si>
    <t xml:space="preserve">      Представлены данные о развитии туризма в Кыргызской Республике, включая информацию о посетителях, средствах размещения туристов, объеме услуг и тарифах на эти услуги и др.  </t>
  </si>
  <si>
    <t xml:space="preserve">      Представлены статистические данные по основным экономическим показателям деятельности малых и средних предприятий, крестьянских (фермерских) хозяйств и индивидуальных предпринимателей. </t>
  </si>
  <si>
    <t xml:space="preserve">      Излагаются принципы построения и взаимосвязь показателей системы национальных счетов, основные структуры и их отдельные компоненты, приведена система счетов, содержащая обобщенные данные о производстве, образовании, распределении и использовании валового внутреннего продукта республики. </t>
  </si>
  <si>
    <t xml:space="preserve">      Представлены статистические данные о состоянии внутренней торговли в республике и ее регионах, а также методологические пояснения к ним.</t>
  </si>
  <si>
    <t xml:space="preserve">      Содержит анализ использования информационно-коммуникационных технологий юридическими лицами как в целом в республике, так и по ее регионам. В приложениях приведены подробные данные о состоянии ИКТ по формам собственности и видам экономической деятельности. </t>
  </si>
  <si>
    <t xml:space="preserve">      Представлены статистические данные о внешней и взаимной торговле товарами, торговле услугами, индексах цен импорта и экспорта, а также курсы валют. В приложениях приведены подробные статистические данные и методологические пояснения к ним. </t>
  </si>
  <si>
    <t xml:space="preserve">      Содержит данные об административно-территориальном делении республики, изменении численности, половозрастном и национальном составе населения, его размещении по территории республики, рождаемости и смертности, брачности и разводимости, миграции.</t>
  </si>
  <si>
    <t xml:space="preserve">      Содержит анализ показателей бедности, доходов и расходов населения, энергетической ценности питания, отслеживаемых Нацстаткомом в соответствии с ежегодно проводимыми обследованиями домохозяйств. Представлены данные о социальном обеспечении населения. В приложениях приведены подробные статистические данные и методологические пояснения к ним. </t>
  </si>
  <si>
    <t xml:space="preserve">     «Занятость и безработица»</t>
  </si>
  <si>
    <t xml:space="preserve">      В гендерном аспекте представлены данные о численности и структуре населения, продолжительности жизни, заболеваемости, образовании, занятости по видам экономической деятельности, представительстве в органах управления. </t>
  </si>
  <si>
    <t xml:space="preserve">      Содержит информацию, характеризующую состояние природных ресурсов и окружающей среды, показатели экологического воздействия на нее, а также мероприятия по ее защите. </t>
  </si>
  <si>
    <t>II.А.1.</t>
  </si>
  <si>
    <t>II.А.4.</t>
  </si>
  <si>
    <t>II.А.7.</t>
  </si>
  <si>
    <t>II.А.9.</t>
  </si>
  <si>
    <t>II.А.10.</t>
  </si>
  <si>
    <t>II.Б.1.</t>
  </si>
  <si>
    <t>Кыргызской Республики</t>
  </si>
  <si>
    <t xml:space="preserve">Национальный статистический комитет </t>
  </si>
  <si>
    <t xml:space="preserve">СОДЕРЖАНИЕ </t>
  </si>
  <si>
    <t>№ таблицы</t>
  </si>
  <si>
    <r>
      <rPr>
        <vertAlign val="superscript"/>
        <sz val="9"/>
        <rFont val="Times New Roman Cyr"/>
        <charset val="204"/>
      </rPr>
      <t xml:space="preserve">1 </t>
    </r>
    <r>
      <rPr>
        <sz val="9"/>
        <rFont val="Times New Roman Cyr"/>
        <family val="1"/>
        <charset val="204"/>
      </rPr>
      <t>Предприятия республиканского значения, осуществляющие деятельность в сфере электроэнергетики, 
   по поставкам нефтепродуктов и распределению газа, почтовой деятельности и обрабатывающей 
   промышленности.</t>
    </r>
  </si>
  <si>
    <t xml:space="preserve">        комиссионные доходы</t>
  </si>
  <si>
    <t>Количество отчитавшихся предприятий экономики по видам деятельности</t>
  </si>
  <si>
    <t>Таблица I.Б.1: Количество отчитавшихся предприятий экономики по видам деятельности</t>
  </si>
  <si>
    <t>Таблица I.Б.4: Количество отчитавшихся предприятий экономики по территории</t>
  </si>
  <si>
    <t>2021-2025</t>
  </si>
  <si>
    <t>БИШКЕК - 2026</t>
  </si>
  <si>
    <t>Н. Ишенов</t>
  </si>
  <si>
    <t>А. Мамоева</t>
  </si>
  <si>
    <t>Б. Кудайбергенов</t>
  </si>
  <si>
    <t xml:space="preserve">Н. Керималиева    </t>
  </si>
  <si>
    <t>Б. Шокенов</t>
  </si>
  <si>
    <t>З. Жумалиев</t>
  </si>
  <si>
    <r>
      <t>Публикация</t>
    </r>
    <r>
      <rPr>
        <b/>
        <sz val="11"/>
        <rFont val="Times New Roman"/>
        <family val="1"/>
        <charset val="204"/>
      </rPr>
      <t xml:space="preserve"> «Финансы предприятий Кыргызской Республики 2021-2025» </t>
    </r>
    <r>
      <rPr>
        <sz val="11"/>
        <rFont val="Times New Roman"/>
        <family val="1"/>
        <charset val="204"/>
      </rPr>
      <t>содержит анализ финансовых показателей предприятий реального и финансового секторов экономики за 2021-2025гг. В приложениях приведены статистические таблицы с годовой динамикой по видам экономической деятельности, краткие методологические пояснения к ним и график публикаций Нацстаткома на 2027г.</t>
    </r>
  </si>
  <si>
    <t>Последний день обновления данных настоящей публикации: 20 августа 2026 года.</t>
  </si>
  <si>
    <t xml:space="preserve"> Количество сделок по всем видам 
  фондовых ценностей</t>
  </si>
  <si>
    <r>
      <t xml:space="preserve">Религиозные организации и объекты 
  религиозного назначения, прошедшие 
  учетную регистрацию в </t>
    </r>
    <r>
      <rPr>
        <sz val="9"/>
        <color rgb="FFFF0000"/>
        <rFont val="Times New Roman"/>
        <family val="1"/>
        <charset val="204"/>
      </rPr>
      <t>Национальном 
  агентстве по делам религий и межэтнических 
  отношений при Президенте КР</t>
    </r>
  </si>
  <si>
    <r>
      <t>1</t>
    </r>
    <r>
      <rPr>
        <sz val="9"/>
        <rFont val="Times New Roman"/>
        <family val="1"/>
        <charset val="204"/>
      </rPr>
      <t xml:space="preserve"> Включены организации, прошедшие регистрацию в Министерстве юстиции </t>
    </r>
    <r>
      <rPr>
        <sz val="9"/>
        <color rgb="FFFF0000"/>
        <rFont val="Times New Roman"/>
        <family val="1"/>
        <charset val="204"/>
      </rPr>
      <t>КР</t>
    </r>
    <r>
      <rPr>
        <sz val="9"/>
        <rFont val="Times New Roman"/>
        <family val="1"/>
        <charset val="204"/>
      </rPr>
      <t>. 
     ЕГРСЕ - Единый государственный регистр статистических единиц.</t>
    </r>
  </si>
  <si>
    <t>Рентабельность продаж предприятий по видам деятельности</t>
  </si>
  <si>
    <t>II.В.7</t>
  </si>
  <si>
    <r>
      <t xml:space="preserve">                             реального сектора экономики по видам деятельности</t>
    </r>
    <r>
      <rPr>
        <b/>
        <vertAlign val="superscript"/>
        <sz val="12"/>
        <rFont val="Times New Roman CYR"/>
        <family val="1"/>
        <charset val="204"/>
      </rPr>
      <t>1)</t>
    </r>
  </si>
  <si>
    <r>
      <t>1)</t>
    </r>
    <r>
      <rPr>
        <sz val="9"/>
        <rFont val="Times New Roman Cyr"/>
        <family val="1"/>
        <charset val="204"/>
      </rPr>
      <t xml:space="preserve"> Знак минус (-) означает убыточность.</t>
    </r>
  </si>
  <si>
    <t xml:space="preserve">Таблица II.В.7: Рентабельность продаж предприятий </t>
  </si>
  <si>
    <r>
      <t xml:space="preserve">1 </t>
    </r>
    <r>
      <rPr>
        <sz val="9"/>
        <rFont val="Times New Roman Cyr"/>
        <family val="1"/>
        <charset val="204"/>
      </rPr>
      <t>Источник: Национальный банк Кыргызской Республики.</t>
    </r>
  </si>
  <si>
    <r>
      <t>Таблица III.А.28: Рынок банковских платежных (пластиковых) карт</t>
    </r>
    <r>
      <rPr>
        <b/>
        <vertAlign val="superscript"/>
        <sz val="12"/>
        <rFont val="Times New Roman Cyr"/>
        <charset val="204"/>
      </rPr>
      <t>1</t>
    </r>
  </si>
  <si>
    <t>III.A.28.</t>
  </si>
  <si>
    <t>III.A.29.</t>
  </si>
  <si>
    <t>III.A.30.</t>
  </si>
  <si>
    <t>III.A.31.</t>
  </si>
  <si>
    <t>III.A.26.</t>
  </si>
  <si>
    <t>III.A.27.</t>
  </si>
  <si>
    <t>III.A.25.</t>
  </si>
  <si>
    <t>III.A.32.</t>
  </si>
  <si>
    <t>III.A.33.</t>
  </si>
  <si>
    <t>Кредитование женщин Кыргызской Республики</t>
  </si>
  <si>
    <t>Кредитование женщин коммерческими банками</t>
  </si>
  <si>
    <t>Кредитование женщин небанковскими финансово-кредитными организациями</t>
  </si>
  <si>
    <t>Таблица III.А.25: Кредитование женщин Кыргызской Республики</t>
  </si>
  <si>
    <r>
      <t>Число кредитов, выданных физическим лицам 
  для целей бизнеса,</t>
    </r>
    <r>
      <rPr>
        <i/>
        <sz val="9"/>
        <color theme="1"/>
        <rFont val="Times New Roman"/>
        <family val="1"/>
        <charset val="204"/>
      </rPr>
      <t xml:space="preserve"> единиц</t>
    </r>
  </si>
  <si>
    <t>из них женщинам</t>
  </si>
  <si>
    <r>
      <t xml:space="preserve">Кредиты физическим лицам для целей бизнеса, 
  </t>
    </r>
    <r>
      <rPr>
        <i/>
        <sz val="9"/>
        <color theme="1"/>
        <rFont val="Times New Roman"/>
        <family val="1"/>
        <charset val="204"/>
      </rPr>
      <t>млн. сомов</t>
    </r>
    <r>
      <rPr>
        <sz val="9"/>
        <color theme="1"/>
        <rFont val="Times New Roman"/>
        <family val="1"/>
        <charset val="204"/>
      </rPr>
      <t xml:space="preserve">  (на конец периода)</t>
    </r>
  </si>
  <si>
    <t>из них  женщинам</t>
  </si>
  <si>
    <r>
      <t xml:space="preserve">Число выданных кредитов - всего, </t>
    </r>
    <r>
      <rPr>
        <i/>
        <sz val="9"/>
        <color theme="1"/>
        <rFont val="Times New Roman"/>
        <family val="1"/>
        <charset val="204"/>
      </rPr>
      <t>единиц</t>
    </r>
  </si>
  <si>
    <t>Таблица III.А.26: Кредитование женщин коммерческими банками</t>
  </si>
  <si>
    <t xml:space="preserve">Таблица III.А.27: Кредитование женщин небанковскими </t>
  </si>
  <si>
    <t xml:space="preserve">                                 финансово-кредитными организациями</t>
  </si>
  <si>
    <t>Таблица III.А.29: Объем микрокредитования населения по территории</t>
  </si>
  <si>
    <t>Таблица III.А.30: Число получателей микрокредитов по территории</t>
  </si>
  <si>
    <t>Таблица III.А.31: Средний размер кредита на одного получателя по территории</t>
  </si>
  <si>
    <t xml:space="preserve">Таблица III.А.32: Объем микрокредитования населения по целям получения </t>
  </si>
  <si>
    <t>Таблица III.А.33: Число получателей микрокредитов по целям</t>
  </si>
  <si>
    <t>Таблица III.Б.3: Активы, обязательства и капитал инвестиционных фондов</t>
  </si>
  <si>
    <t>Таблица III.Б.4: Активы, обязательства и капитал коммерческих банков</t>
  </si>
  <si>
    <t xml:space="preserve">Таблица III.Б.5: Активы, обязательства и капитал  небанковских </t>
  </si>
  <si>
    <t>Продолжение таблицы III.Б.5.</t>
  </si>
  <si>
    <t xml:space="preserve">      Представлены основные показатели, характеризующие социально-экономическое положение страны в 2025г. в сравнении с предыдущими годами на основе оперативных данных. Содержит информацию о населении, его занятости и уровне жизни, а также о состоянии отдельных отраслей реального сектора экономики. </t>
  </si>
  <si>
    <t xml:space="preserve">     «Статистический ежегодник Кыргызской Республики 2021-2025»</t>
  </si>
  <si>
    <t xml:space="preserve">     «Туризм в Кыргызстане 2021-2025»</t>
  </si>
  <si>
    <t xml:space="preserve">     «Малое и среднее предпринимательство в Кыргызской Республике 2021-2025»</t>
  </si>
  <si>
    <t xml:space="preserve">     «Деятельность предприятий с иностранными инвестициями в Кыргызской Республике 2021-2025»</t>
  </si>
  <si>
    <t xml:space="preserve">      Представлен краткий анализ и статистические данные по основным экономическим показателям деятельности предприятий с иностранными инвестициями в 2025г. в сравнении с предыдущими годами.</t>
  </si>
  <si>
    <t xml:space="preserve">     «Национальные счета Кыргызской Республики 2021-2025»</t>
  </si>
  <si>
    <t xml:space="preserve">      Статистический бюллетень содержит таблицы «Ресурсы - Использование», разработанных в соответствии с методологическими принципами и стандартами Системы национальных счетов, отражающих потоки товаров и услуг в экономике Кыргызской Республики.</t>
  </si>
  <si>
    <t xml:space="preserve">    Таблицы «Ресурсы - Использование за 2024г.»</t>
  </si>
  <si>
    <t xml:space="preserve">     «Промышленность Кыргызской Республики 2021-2025»</t>
  </si>
  <si>
    <t xml:space="preserve">      Представлены основные показатели, характеризующие развитие промышленности в целом по республике в 2025г. в сравнении с рядом предшествующих лет. Приведены данные о производстве отдельных видов продукции по республике и территории. </t>
  </si>
  <si>
    <t xml:space="preserve">     «Сельское хозяйство Кыргызской Республики 2021-2025»</t>
  </si>
  <si>
    <t xml:space="preserve">      Приведены статистические данные, характеризующие состояние основных отраслей сельского хозяйства республики в 2025г. в сравнении с предыдущими годами. </t>
  </si>
  <si>
    <t xml:space="preserve">     «Инвестиции в Кыргызской Республике 2021-2025»</t>
  </si>
  <si>
    <t xml:space="preserve">      Представлены статистические данные об инвестиционной и строительной деятельности в республике за 2025г. в сравнении предыдущими годами. </t>
  </si>
  <si>
    <t xml:space="preserve">     «Потребительский рынок Кыргызской Республики 2021-2025»</t>
  </si>
  <si>
    <t xml:space="preserve">     «Информационно-коммуникационные технологии Кыргызской Республики 2021-2025»</t>
  </si>
  <si>
    <t xml:space="preserve">     «Внешняя и взаимная торговля Кыргызской Республики 2021-2025»</t>
  </si>
  <si>
    <r>
      <t xml:space="preserve">     </t>
    </r>
    <r>
      <rPr>
        <b/>
        <sz val="10"/>
        <color rgb="FF000000"/>
        <rFont val="Times New Roman"/>
        <family val="1"/>
        <charset val="204"/>
      </rPr>
      <t>«Демографический ежегодник Кыргызской Республики 2021-2025»</t>
    </r>
  </si>
  <si>
    <t xml:space="preserve">     «Уровень жизни населения Кыргызской Республики 2021-2025»</t>
  </si>
  <si>
    <t xml:space="preserve">      Подготовлен по итогам интегрированного выборочного обследования бюджета домашних хозяйств и рабочей силы в 2025г. Содержит данные о рабочей силе, занятом и безработном населении с их распределением по территории, полу, уровню образования, видам экономической деятельности, занятиям и др. </t>
  </si>
  <si>
    <t xml:space="preserve">     «Женщины и мужчины Кыргызской Республики 2021-2025»</t>
  </si>
  <si>
    <t xml:space="preserve">     «Окружающая среда в Кыргызской Республике 2021-2025»</t>
  </si>
  <si>
    <t>2025*</t>
  </si>
  <si>
    <r>
      <t xml:space="preserve">Количество платежных (пластиковых) карт  в обращении, 
</t>
    </r>
    <r>
      <rPr>
        <i/>
        <sz val="9"/>
        <rFont val="Times New Roman"/>
        <family val="1"/>
        <charset val="204"/>
      </rPr>
      <t xml:space="preserve"> (тыс. единиц)</t>
    </r>
  </si>
  <si>
    <r>
      <t xml:space="preserve">Количество операций, осуществленных с 
  использованием платежных карт - всего, 
</t>
    </r>
    <r>
      <rPr>
        <b/>
        <sz val="9"/>
        <color indexed="10"/>
        <rFont val="Times New Roman"/>
        <family val="1"/>
        <charset val="204"/>
      </rPr>
      <t xml:space="preserve"> </t>
    </r>
    <r>
      <rPr>
        <sz val="9"/>
        <color indexed="1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(млн. транзакций)</t>
    </r>
  </si>
  <si>
    <r>
      <t xml:space="preserve">Объем операций, осуществленных с
  использованием платежных карт - всего, 
  </t>
    </r>
    <r>
      <rPr>
        <i/>
        <sz val="9"/>
        <rFont val="Times New Roman"/>
        <family val="1"/>
        <charset val="204"/>
      </rPr>
      <t>(млрд. сомов)</t>
    </r>
  </si>
  <si>
    <t>* Данные предварительные.</t>
  </si>
  <si>
    <t>Публикация подготовлена специалистами управления статистики финансов и цен Национального статистического комитета Кыргызской Республики.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</si>
</sst>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"/>
    <numFmt numFmtId="166" formatCode="_-* #,##0.00\ _р_._-;\-* #,##0.00\ _р_._-;_-* &quot;-&quot;??\ _р_._-;_-@_-"/>
    <numFmt numFmtId="167" formatCode="_-* #,##0.0_р_._-;\-* #,##0.0_р_._-;_-* &quot;-&quot;?_р_._-;_-@_-"/>
    <numFmt numFmtId="168" formatCode="0_ ;\-0\ "/>
    <numFmt numFmtId="169" formatCode="#,##0.0_ ;\-#,##0.0\ "/>
    <numFmt numFmtId="170" formatCode="_-* #,##0\ _р_._-;\-* #,##0\ _р_._-;_-* &quot;-&quot;\ _р_._-;_-@_-"/>
  </numFmts>
  <fonts count="1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sz val="9"/>
      <name val="Times New Roman Cyr"/>
      <family val="1"/>
      <charset val="204"/>
    </font>
    <font>
      <i/>
      <sz val="9"/>
      <name val="Times New Roman Cyr"/>
      <charset val="204"/>
    </font>
    <font>
      <b/>
      <sz val="9"/>
      <name val="Times New Roman Cyr"/>
      <family val="1"/>
      <charset val="204"/>
    </font>
    <font>
      <b/>
      <sz val="9"/>
      <color indexed="9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sz val="9"/>
      <name val="Times New Roman Cyr"/>
      <charset val="204"/>
    </font>
    <font>
      <sz val="9"/>
      <name val="Times New Roman Cyr"/>
    </font>
    <font>
      <b/>
      <sz val="9"/>
      <name val="Times New Roman Cyr"/>
      <charset val="204"/>
    </font>
    <font>
      <sz val="9"/>
      <color indexed="10"/>
      <name val="Times New Roman Cyr"/>
      <family val="1"/>
      <charset val="204"/>
    </font>
    <font>
      <sz val="10"/>
      <name val="Arial Cyr"/>
    </font>
    <font>
      <i/>
      <sz val="9"/>
      <name val="Times New Roman Cyr"/>
    </font>
    <font>
      <b/>
      <sz val="9"/>
      <name val="Times New Roman Cyr"/>
    </font>
    <font>
      <b/>
      <sz val="9"/>
      <name val="Times New Roman"/>
      <family val="1"/>
      <charset val="204"/>
    </font>
    <font>
      <sz val="12"/>
      <color indexed="24"/>
      <name val="Symbol"/>
      <family val="1"/>
      <charset val="2"/>
    </font>
    <font>
      <sz val="9"/>
      <color indexed="1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FF0000"/>
      <name val="Times New Roman Cyr"/>
      <family val="1"/>
      <charset val="204"/>
    </font>
    <font>
      <sz val="9"/>
      <color indexed="8"/>
      <name val="Times New Roman Cyr"/>
      <charset val="204"/>
    </font>
    <font>
      <sz val="9"/>
      <name val="Times New Roman"/>
      <family val="1"/>
      <charset val="204"/>
    </font>
    <font>
      <vertAlign val="superscript"/>
      <sz val="9"/>
      <name val="Times New Roman Cyr"/>
      <charset val="204"/>
    </font>
    <font>
      <sz val="9"/>
      <color theme="1"/>
      <name val="Times New Roman Cyr"/>
      <family val="1"/>
      <charset val="204"/>
    </font>
    <font>
      <vertAlign val="superscript"/>
      <sz val="9"/>
      <name val="Times New Roman CYR"/>
      <family val="1"/>
      <charset val="204"/>
    </font>
    <font>
      <sz val="9"/>
      <color indexed="12"/>
      <name val="Times New Roman Cyr"/>
      <family val="1"/>
      <charset val="204"/>
    </font>
    <font>
      <sz val="9"/>
      <color indexed="8"/>
      <name val="Times New Roman Cyr"/>
      <family val="1"/>
      <charset val="204"/>
    </font>
    <font>
      <sz val="9"/>
      <name val="Arial Cyr"/>
      <charset val="204"/>
    </font>
    <font>
      <i/>
      <sz val="9"/>
      <name val="Times New Roman Cyr"/>
      <family val="1"/>
      <charset val="204"/>
    </font>
    <font>
      <b/>
      <sz val="9"/>
      <color rgb="FFFF0000"/>
      <name val="Times New Roman Cyr"/>
      <charset val="204"/>
    </font>
    <font>
      <b/>
      <i/>
      <sz val="9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9"/>
      <color theme="0"/>
      <name val="Times New Roman Cyr"/>
      <family val="1"/>
      <charset val="204"/>
    </font>
    <font>
      <sz val="10"/>
      <color theme="0"/>
      <name val="Arial Cyr"/>
      <charset val="204"/>
    </font>
    <font>
      <sz val="9"/>
      <color theme="0"/>
      <name val="Times New Roman Cyr"/>
      <charset val="204"/>
    </font>
    <font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Arial Cyr"/>
      <charset val="204"/>
    </font>
    <font>
      <sz val="9"/>
      <color indexed="8"/>
      <name val="Times New Roman"/>
      <family val="1"/>
      <charset val="204"/>
    </font>
    <font>
      <sz val="9"/>
      <color indexed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 Cyr"/>
      <family val="1"/>
      <charset val="204"/>
    </font>
    <font>
      <b/>
      <vertAlign val="superscript"/>
      <sz val="12"/>
      <name val="Times New Roman Cyr"/>
      <charset val="204"/>
    </font>
    <font>
      <sz val="9"/>
      <color rgb="FFFF0000"/>
      <name val="Times New Roman Cyr"/>
      <charset val="204"/>
    </font>
    <font>
      <vertAlign val="superscript"/>
      <sz val="8"/>
      <name val="Times New Roman Cyr"/>
      <family val="1"/>
      <charset val="204"/>
    </font>
    <font>
      <b/>
      <sz val="12"/>
      <name val="Times New Roman Cyr"/>
      <charset val="204"/>
    </font>
    <font>
      <b/>
      <vertAlign val="superscript"/>
      <sz val="12"/>
      <name val="Times New Roman CYR"/>
      <family val="1"/>
      <charset val="204"/>
    </font>
    <font>
      <b/>
      <sz val="9"/>
      <color indexed="8"/>
      <name val="Times New Roman Cyr"/>
    </font>
    <font>
      <b/>
      <sz val="9"/>
      <color indexed="8"/>
      <name val="Times New Roman Cyr"/>
      <family val="1"/>
      <charset val="204"/>
    </font>
    <font>
      <sz val="12"/>
      <name val="Times New Roman Cyr"/>
      <charset val="204"/>
    </font>
    <font>
      <b/>
      <sz val="8"/>
      <name val="Times New Roman Cyr"/>
    </font>
    <font>
      <b/>
      <sz val="9"/>
      <color indexed="8"/>
      <name val="Times New Roman Cyr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b/>
      <sz val="9"/>
      <color indexed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i/>
      <sz val="9"/>
      <color indexed="8"/>
      <name val="Times New Roman Cyr"/>
      <family val="1"/>
      <charset val="204"/>
    </font>
    <font>
      <b/>
      <i/>
      <sz val="9"/>
      <color indexed="8"/>
      <name val="Times New Roman"/>
      <family val="1"/>
      <charset val="204"/>
    </font>
    <font>
      <b/>
      <sz val="9"/>
      <color indexed="10"/>
      <name val="Times New Roman Cyr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color indexed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7030A0"/>
      <name val="Times New Roman Cyr"/>
      <family val="1"/>
      <charset val="204"/>
    </font>
    <font>
      <b/>
      <sz val="9"/>
      <color rgb="FF7030A0"/>
      <name val="Times New Roman Cyr"/>
      <family val="1"/>
      <charset val="204"/>
    </font>
    <font>
      <b/>
      <sz val="9"/>
      <color theme="0"/>
      <name val="Times New Roman Cyr"/>
      <family val="1"/>
      <charset val="204"/>
    </font>
    <font>
      <sz val="10"/>
      <name val="Times New Roman Cyr"/>
      <family val="1"/>
      <charset val="204"/>
    </font>
    <font>
      <b/>
      <vertAlign val="superscript"/>
      <sz val="12"/>
      <name val="Kyrghyz Times"/>
    </font>
    <font>
      <b/>
      <sz val="9"/>
      <color indexed="10"/>
      <name val="Times New Roman Cyr"/>
      <family val="1"/>
      <charset val="204"/>
    </font>
    <font>
      <sz val="9"/>
      <name val="Arial Cyr"/>
    </font>
    <font>
      <i/>
      <sz val="9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indexed="12"/>
      <name val="Times New Roman Cyr"/>
      <family val="1"/>
      <charset val="204"/>
    </font>
    <font>
      <sz val="11"/>
      <color theme="1"/>
      <name val="Calibri"/>
      <family val="2"/>
      <scheme val="minor"/>
    </font>
    <font>
      <sz val="9"/>
      <color indexed="9"/>
      <name val="Times New Roman CYR"/>
      <family val="1"/>
      <charset val="204"/>
    </font>
    <font>
      <b/>
      <i/>
      <sz val="7"/>
      <name val="Times New Roman Cyr"/>
      <family val="1"/>
      <charset val="204"/>
    </font>
    <font>
      <b/>
      <sz val="8"/>
      <name val="Times New Roman Cyr"/>
      <family val="1"/>
      <charset val="204"/>
    </font>
    <font>
      <i/>
      <vertAlign val="superscript"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i/>
      <sz val="22"/>
      <color rgb="FF000000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1"/>
      <color theme="1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/>
      <sz val="10"/>
      <color theme="10"/>
      <name val="Arial Cyr"/>
      <charset val="204"/>
    </font>
    <font>
      <b/>
      <sz val="11"/>
      <name val="Times New Roman Cyr"/>
      <family val="1"/>
      <charset val="204"/>
    </font>
    <font>
      <b/>
      <sz val="11.5"/>
      <name val="Times New Roman Cyr"/>
      <family val="1"/>
      <charset val="204"/>
    </font>
    <font>
      <b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9">
    <xf numFmtId="0" fontId="0" fillId="0" borderId="0"/>
    <xf numFmtId="0" fontId="14" fillId="0" borderId="0"/>
    <xf numFmtId="165" fontId="18" fillId="0" borderId="0"/>
    <xf numFmtId="0" fontId="30" fillId="0" borderId="0"/>
    <xf numFmtId="0" fontId="3" fillId="0" borderId="0"/>
    <xf numFmtId="0" fontId="3" fillId="0" borderId="0"/>
    <xf numFmtId="0" fontId="3" fillId="0" borderId="0"/>
    <xf numFmtId="164" fontId="18" fillId="0" borderId="0"/>
    <xf numFmtId="166" fontId="14" fillId="0" borderId="0" applyFont="0" applyFill="0" applyBorder="0" applyAlignment="0" applyProtection="0"/>
    <xf numFmtId="0" fontId="54" fillId="0" borderId="0"/>
    <xf numFmtId="164" fontId="18" fillId="0" borderId="0"/>
    <xf numFmtId="0" fontId="2" fillId="0" borderId="0"/>
    <xf numFmtId="0" fontId="18" fillId="0" borderId="0"/>
    <xf numFmtId="0" fontId="3" fillId="0" borderId="0"/>
    <xf numFmtId="0" fontId="2" fillId="0" borderId="0"/>
    <xf numFmtId="0" fontId="18" fillId="0" borderId="0"/>
    <xf numFmtId="0" fontId="14" fillId="0" borderId="0"/>
    <xf numFmtId="0" fontId="2" fillId="0" borderId="0"/>
    <xf numFmtId="0" fontId="2" fillId="0" borderId="0"/>
    <xf numFmtId="0" fontId="7" fillId="0" borderId="1" applyFont="0" applyAlignment="0">
      <alignment horizontal="right" vertical="center" wrapText="1"/>
    </xf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/>
    <xf numFmtId="0" fontId="84" fillId="0" borderId="0"/>
    <xf numFmtId="0" fontId="10" fillId="0" borderId="0"/>
    <xf numFmtId="0" fontId="14" fillId="0" borderId="0"/>
    <xf numFmtId="0" fontId="99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8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164" fontId="5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165" fontId="9" fillId="0" borderId="0" xfId="0" applyNumberFormat="1" applyFont="1"/>
    <xf numFmtId="0" fontId="10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/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5" fillId="0" borderId="1" xfId="0" applyFont="1" applyBorder="1"/>
    <xf numFmtId="0" fontId="12" fillId="0" borderId="0" xfId="0" applyFont="1"/>
    <xf numFmtId="3" fontId="12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65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" fontId="13" fillId="0" borderId="0" xfId="0" applyNumberFormat="1" applyFont="1"/>
    <xf numFmtId="164" fontId="13" fillId="0" borderId="0" xfId="0" applyNumberFormat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5" fillId="0" borderId="1" xfId="1" applyFont="1" applyBorder="1" applyAlignment="1">
      <alignment vertical="top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/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1" fontId="16" fillId="0" borderId="0" xfId="1" applyNumberFormat="1" applyFont="1" applyAlignment="1">
      <alignment vertical="center" wrapText="1"/>
    </xf>
    <xf numFmtId="3" fontId="7" fillId="0" borderId="0" xfId="1" applyNumberFormat="1" applyFont="1" applyAlignment="1">
      <alignment horizontal="right"/>
    </xf>
    <xf numFmtId="1" fontId="16" fillId="0" borderId="0" xfId="1" applyNumberFormat="1" applyFont="1" applyAlignment="1">
      <alignment vertical="center"/>
    </xf>
    <xf numFmtId="165" fontId="5" fillId="0" borderId="0" xfId="2" applyFont="1" applyAlignment="1">
      <alignment wrapText="1"/>
    </xf>
    <xf numFmtId="3" fontId="20" fillId="0" borderId="0" xfId="1" applyNumberFormat="1" applyFont="1" applyAlignment="1">
      <alignment horizontal="right"/>
    </xf>
    <xf numFmtId="3" fontId="21" fillId="0" borderId="0" xfId="1" applyNumberFormat="1" applyFont="1" applyAlignment="1">
      <alignment horizontal="right"/>
    </xf>
    <xf numFmtId="1" fontId="13" fillId="0" borderId="0" xfId="1" applyNumberFormat="1" applyFont="1" applyAlignment="1">
      <alignment vertical="center"/>
    </xf>
    <xf numFmtId="164" fontId="23" fillId="0" borderId="0" xfId="2" applyNumberFormat="1" applyFont="1" applyAlignment="1">
      <alignment wrapText="1"/>
    </xf>
    <xf numFmtId="3" fontId="5" fillId="0" borderId="0" xfId="1" applyNumberFormat="1" applyFont="1" applyAlignment="1">
      <alignment horizontal="right"/>
    </xf>
    <xf numFmtId="3" fontId="24" fillId="0" borderId="0" xfId="1" applyNumberFormat="1" applyFont="1" applyAlignment="1">
      <alignment horizontal="right"/>
    </xf>
    <xf numFmtId="1" fontId="5" fillId="0" borderId="0" xfId="1" applyNumberFormat="1" applyFont="1" applyAlignment="1">
      <alignment vertical="center"/>
    </xf>
    <xf numFmtId="1" fontId="24" fillId="0" borderId="0" xfId="1" applyNumberFormat="1" applyFont="1"/>
    <xf numFmtId="1" fontId="24" fillId="0" borderId="0" xfId="1" applyNumberFormat="1" applyFont="1" applyAlignment="1">
      <alignment horizontal="left" indent="1"/>
    </xf>
    <xf numFmtId="1" fontId="24" fillId="0" borderId="0" xfId="1" applyNumberFormat="1" applyFont="1" applyAlignment="1">
      <alignment horizontal="left" wrapText="1" indent="1"/>
    </xf>
    <xf numFmtId="1" fontId="24" fillId="0" borderId="0" xfId="1" applyNumberFormat="1" applyFont="1" applyAlignment="1">
      <alignment wrapText="1"/>
    </xf>
    <xf numFmtId="0" fontId="5" fillId="2" borderId="0" xfId="1" applyFont="1" applyFill="1" applyAlignment="1">
      <alignment vertical="center"/>
    </xf>
    <xf numFmtId="0" fontId="11" fillId="0" borderId="0" xfId="1" applyFont="1" applyAlignment="1">
      <alignment horizontal="left" vertical="center" wrapText="1" indent="1"/>
    </xf>
    <xf numFmtId="164" fontId="5" fillId="0" borderId="0" xfId="1" applyNumberFormat="1" applyFont="1" applyAlignment="1">
      <alignment horizontal="left" wrapText="1" indent="1"/>
    </xf>
    <xf numFmtId="3" fontId="26" fillId="0" borderId="0" xfId="1" applyNumberFormat="1" applyFont="1" applyAlignment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27" fillId="0" borderId="0" xfId="1" applyFont="1" applyAlignment="1">
      <alignment vertical="center"/>
    </xf>
    <xf numFmtId="3" fontId="17" fillId="0" borderId="0" xfId="1" applyNumberFormat="1" applyFont="1" applyAlignment="1">
      <alignment horizontal="right"/>
    </xf>
    <xf numFmtId="164" fontId="24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/>
    </xf>
    <xf numFmtId="3" fontId="28" fillId="0" borderId="0" xfId="1" applyNumberFormat="1" applyFont="1" applyAlignment="1">
      <alignment horizontal="right"/>
    </xf>
    <xf numFmtId="1" fontId="28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165" fontId="29" fillId="0" borderId="0" xfId="2" applyFont="1" applyAlignment="1">
      <alignment wrapText="1"/>
    </xf>
    <xf numFmtId="0" fontId="4" fillId="0" borderId="0" xfId="4" applyFont="1" applyAlignment="1">
      <alignment horizontal="left"/>
    </xf>
    <xf numFmtId="0" fontId="15" fillId="0" borderId="1" xfId="3" applyFont="1" applyBorder="1" applyAlignment="1">
      <alignment vertical="top"/>
    </xf>
    <xf numFmtId="1" fontId="31" fillId="0" borderId="1" xfId="4" applyNumberFormat="1" applyFont="1" applyBorder="1" applyAlignment="1">
      <alignment horizontal="left" vertical="top"/>
    </xf>
    <xf numFmtId="0" fontId="31" fillId="0" borderId="0" xfId="4" applyFont="1" applyAlignment="1">
      <alignment horizontal="left" vertical="top"/>
    </xf>
    <xf numFmtId="0" fontId="16" fillId="0" borderId="2" xfId="4" applyFont="1" applyBorder="1" applyAlignment="1">
      <alignment horizontal="right" vertical="center"/>
    </xf>
    <xf numFmtId="1" fontId="7" fillId="0" borderId="2" xfId="4" applyNumberFormat="1" applyFont="1" applyBorder="1" applyAlignment="1">
      <alignment horizontal="right" vertical="center" wrapText="1"/>
    </xf>
    <xf numFmtId="0" fontId="7" fillId="0" borderId="0" xfId="4" applyFont="1" applyAlignment="1">
      <alignment horizontal="right" vertical="center"/>
    </xf>
    <xf numFmtId="0" fontId="16" fillId="0" borderId="0" xfId="4" applyFont="1" applyAlignment="1">
      <alignment horizontal="left"/>
    </xf>
    <xf numFmtId="0" fontId="7" fillId="0" borderId="0" xfId="4" applyFont="1" applyAlignment="1">
      <alignment horizontal="right"/>
    </xf>
    <xf numFmtId="0" fontId="16" fillId="0" borderId="0" xfId="5" applyFont="1" applyAlignment="1">
      <alignment horizontal="left"/>
    </xf>
    <xf numFmtId="3" fontId="7" fillId="0" borderId="0" xfId="5" applyNumberFormat="1" applyFont="1" applyAlignment="1">
      <alignment horizontal="right"/>
    </xf>
    <xf numFmtId="0" fontId="12" fillId="0" borderId="0" xfId="5" applyFont="1" applyAlignment="1">
      <alignment horizontal="right"/>
    </xf>
    <xf numFmtId="0" fontId="11" fillId="0" borderId="0" xfId="5" applyFont="1" applyAlignment="1">
      <alignment horizontal="left" wrapText="1" indent="1"/>
    </xf>
    <xf numFmtId="3" fontId="5" fillId="0" borderId="0" xfId="5" applyNumberFormat="1" applyFont="1" applyAlignment="1">
      <alignment horizontal="right" wrapText="1"/>
    </xf>
    <xf numFmtId="0" fontId="5" fillId="0" borderId="0" xfId="5" applyFont="1" applyAlignment="1">
      <alignment horizontal="right" wrapText="1"/>
    </xf>
    <xf numFmtId="0" fontId="11" fillId="0" borderId="0" xfId="5" applyFont="1" applyAlignment="1">
      <alignment horizontal="left" indent="1"/>
    </xf>
    <xf numFmtId="3" fontId="5" fillId="0" borderId="0" xfId="5" applyNumberFormat="1" applyFont="1" applyAlignment="1">
      <alignment horizontal="right"/>
    </xf>
    <xf numFmtId="0" fontId="5" fillId="0" borderId="0" xfId="5" applyFont="1" applyAlignment="1">
      <alignment horizontal="right"/>
    </xf>
    <xf numFmtId="3" fontId="11" fillId="0" borderId="0" xfId="5" applyNumberFormat="1" applyFont="1" applyAlignment="1">
      <alignment horizontal="right"/>
    </xf>
    <xf numFmtId="0" fontId="11" fillId="0" borderId="1" xfId="5" applyFont="1" applyBorder="1" applyAlignment="1">
      <alignment horizontal="left"/>
    </xf>
    <xf numFmtId="0" fontId="5" fillId="0" borderId="1" xfId="5" applyFont="1" applyBorder="1" applyAlignment="1">
      <alignment horizontal="right"/>
    </xf>
    <xf numFmtId="0" fontId="11" fillId="0" borderId="0" xfId="5" applyFont="1" applyAlignment="1">
      <alignment horizontal="left"/>
    </xf>
    <xf numFmtId="0" fontId="7" fillId="0" borderId="2" xfId="4" applyFont="1" applyBorder="1" applyAlignment="1">
      <alignment horizontal="right" vertical="center"/>
    </xf>
    <xf numFmtId="0" fontId="7" fillId="0" borderId="0" xfId="4" applyFont="1" applyAlignment="1">
      <alignment horizontal="left"/>
    </xf>
    <xf numFmtId="0" fontId="7" fillId="0" borderId="0" xfId="5" applyFont="1" applyAlignment="1">
      <alignment horizontal="left"/>
    </xf>
    <xf numFmtId="0" fontId="5" fillId="0" borderId="0" xfId="5" applyFont="1" applyAlignment="1">
      <alignment horizontal="left" wrapText="1" indent="1"/>
    </xf>
    <xf numFmtId="0" fontId="5" fillId="0" borderId="0" xfId="5" applyFont="1" applyAlignment="1">
      <alignment horizontal="left" indent="1"/>
    </xf>
    <xf numFmtId="0" fontId="5" fillId="0" borderId="1" xfId="5" applyFont="1" applyBorder="1" applyAlignment="1">
      <alignment horizontal="left"/>
    </xf>
    <xf numFmtId="0" fontId="5" fillId="0" borderId="0" xfId="5" applyFont="1" applyAlignment="1">
      <alignment horizontal="left"/>
    </xf>
    <xf numFmtId="164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 vertical="center"/>
    </xf>
    <xf numFmtId="0" fontId="32" fillId="0" borderId="0" xfId="0" applyFont="1" applyAlignment="1">
      <alignment vertical="center"/>
    </xf>
    <xf numFmtId="165" fontId="32" fillId="0" borderId="0" xfId="0" applyNumberFormat="1" applyFont="1" applyAlignment="1">
      <alignment horizontal="right" vertical="center"/>
    </xf>
    <xf numFmtId="0" fontId="32" fillId="0" borderId="0" xfId="0" applyFont="1" applyAlignment="1">
      <alignment vertical="center" wrapText="1"/>
    </xf>
    <xf numFmtId="164" fontId="3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right"/>
    </xf>
    <xf numFmtId="0" fontId="22" fillId="0" borderId="0" xfId="0" applyFont="1" applyAlignment="1">
      <alignment vertical="center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vertical="center" wrapText="1"/>
    </xf>
    <xf numFmtId="164" fontId="22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wrapText="1"/>
    </xf>
    <xf numFmtId="1" fontId="7" fillId="0" borderId="2" xfId="0" applyNumberFormat="1" applyFont="1" applyBorder="1" applyAlignment="1">
      <alignment horizontal="right" vertical="center"/>
    </xf>
    <xf numFmtId="0" fontId="33" fillId="0" borderId="2" xfId="0" applyFont="1" applyBorder="1" applyAlignment="1">
      <alignment vertical="top"/>
    </xf>
    <xf numFmtId="0" fontId="31" fillId="0" borderId="0" xfId="0" applyFont="1" applyAlignment="1">
      <alignment vertical="top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34" fillId="0" borderId="0" xfId="0" applyFont="1"/>
    <xf numFmtId="0" fontId="35" fillId="0" borderId="0" xfId="0" applyFont="1"/>
    <xf numFmtId="0" fontId="24" fillId="0" borderId="0" xfId="0" applyFont="1"/>
    <xf numFmtId="0" fontId="30" fillId="0" borderId="0" xfId="0" applyFont="1"/>
    <xf numFmtId="0" fontId="24" fillId="0" borderId="2" xfId="0" applyFont="1" applyBorder="1" applyAlignment="1">
      <alignment horizontal="center" vertical="top" wrapText="1"/>
    </xf>
    <xf numFmtId="1" fontId="17" fillId="0" borderId="2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top" wrapText="1"/>
    </xf>
    <xf numFmtId="1" fontId="0" fillId="0" borderId="0" xfId="0" applyNumberFormat="1"/>
    <xf numFmtId="165" fontId="0" fillId="0" borderId="0" xfId="0" applyNumberFormat="1"/>
    <xf numFmtId="1" fontId="16" fillId="0" borderId="0" xfId="0" applyNumberFormat="1" applyFont="1" applyAlignment="1">
      <alignment vertical="center" wrapText="1"/>
    </xf>
    <xf numFmtId="164" fontId="17" fillId="0" borderId="0" xfId="0" applyNumberFormat="1" applyFont="1"/>
    <xf numFmtId="0" fontId="36" fillId="0" borderId="0" xfId="0" applyFont="1"/>
    <xf numFmtId="164" fontId="20" fillId="0" borderId="0" xfId="0" applyNumberFormat="1" applyFont="1"/>
    <xf numFmtId="0" fontId="38" fillId="0" borderId="0" xfId="0" applyFont="1"/>
    <xf numFmtId="164" fontId="24" fillId="0" borderId="0" xfId="0" applyNumberFormat="1" applyFont="1"/>
    <xf numFmtId="1" fontId="24" fillId="0" borderId="0" xfId="0" applyNumberFormat="1" applyFont="1"/>
    <xf numFmtId="1" fontId="24" fillId="0" borderId="0" xfId="0" applyNumberFormat="1" applyFont="1" applyAlignment="1">
      <alignment horizontal="left" indent="1"/>
    </xf>
    <xf numFmtId="1" fontId="24" fillId="0" borderId="0" xfId="0" applyNumberFormat="1" applyFont="1" applyAlignment="1">
      <alignment horizontal="left" wrapText="1" indent="1"/>
    </xf>
    <xf numFmtId="1" fontId="24" fillId="0" borderId="0" xfId="0" applyNumberFormat="1" applyFont="1" applyAlignment="1">
      <alignment wrapText="1"/>
    </xf>
    <xf numFmtId="165" fontId="0" fillId="0" borderId="1" xfId="0" applyNumberFormat="1" applyBorder="1"/>
    <xf numFmtId="164" fontId="21" fillId="0" borderId="0" xfId="0" applyNumberFormat="1" applyFont="1"/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7" fillId="0" borderId="0" xfId="1" applyNumberFormat="1" applyFont="1"/>
    <xf numFmtId="164" fontId="16" fillId="0" borderId="0" xfId="1" applyNumberFormat="1" applyFont="1" applyAlignment="1">
      <alignment horizontal="right"/>
    </xf>
    <xf numFmtId="164" fontId="16" fillId="0" borderId="0" xfId="1" applyNumberFormat="1" applyFont="1" applyAlignment="1">
      <alignment vertical="center"/>
    </xf>
    <xf numFmtId="164" fontId="37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164" fontId="11" fillId="0" borderId="0" xfId="1" applyNumberFormat="1" applyFont="1"/>
    <xf numFmtId="164" fontId="10" fillId="0" borderId="0" xfId="1" applyNumberFormat="1" applyFont="1" applyAlignment="1">
      <alignment vertical="center"/>
    </xf>
    <xf numFmtId="164" fontId="39" fillId="0" borderId="0" xfId="1" applyNumberFormat="1" applyFont="1" applyAlignment="1">
      <alignment horizontal="right"/>
    </xf>
    <xf numFmtId="165" fontId="15" fillId="0" borderId="1" xfId="1" applyNumberFormat="1" applyFont="1" applyBorder="1" applyAlignment="1">
      <alignment vertical="top"/>
    </xf>
    <xf numFmtId="165" fontId="10" fillId="0" borderId="0" xfId="1" applyNumberFormat="1" applyFont="1" applyAlignment="1">
      <alignment horizontal="right"/>
    </xf>
    <xf numFmtId="0" fontId="24" fillId="0" borderId="0" xfId="5" applyFont="1" applyAlignment="1">
      <alignment horizontal="left"/>
    </xf>
    <xf numFmtId="0" fontId="24" fillId="0" borderId="1" xfId="5" applyFont="1" applyBorder="1" applyAlignment="1">
      <alignment horizontal="left"/>
    </xf>
    <xf numFmtId="164" fontId="5" fillId="0" borderId="0" xfId="5" applyNumberFormat="1" applyFont="1" applyAlignment="1">
      <alignment horizontal="right"/>
    </xf>
    <xf numFmtId="0" fontId="24" fillId="0" borderId="0" xfId="5" applyFont="1" applyAlignment="1">
      <alignment horizontal="left" indent="1"/>
    </xf>
    <xf numFmtId="0" fontId="24" fillId="0" borderId="0" xfId="5" applyFont="1" applyAlignment="1">
      <alignment horizontal="left" wrapText="1" indent="1"/>
    </xf>
    <xf numFmtId="164" fontId="7" fillId="0" borderId="0" xfId="5" applyNumberFormat="1" applyFont="1" applyAlignment="1">
      <alignment horizontal="right"/>
    </xf>
    <xf numFmtId="0" fontId="17" fillId="0" borderId="0" xfId="5" applyFont="1" applyAlignment="1">
      <alignment horizontal="left"/>
    </xf>
    <xf numFmtId="0" fontId="17" fillId="0" borderId="0" xfId="4" applyFont="1" applyAlignment="1">
      <alignment horizontal="left"/>
    </xf>
    <xf numFmtId="0" fontId="17" fillId="0" borderId="2" xfId="4" applyFont="1" applyBorder="1" applyAlignment="1">
      <alignment horizontal="right" vertical="center"/>
    </xf>
    <xf numFmtId="0" fontId="40" fillId="0" borderId="1" xfId="3" applyFont="1" applyBorder="1" applyAlignment="1">
      <alignment vertical="top"/>
    </xf>
    <xf numFmtId="0" fontId="34" fillId="0" borderId="0" xfId="3" applyFont="1" applyAlignment="1">
      <alignment vertical="center"/>
    </xf>
    <xf numFmtId="0" fontId="41" fillId="0" borderId="0" xfId="5" applyFont="1" applyAlignment="1">
      <alignment horizontal="left"/>
    </xf>
    <xf numFmtId="1" fontId="42" fillId="0" borderId="0" xfId="0" applyNumberFormat="1" applyFont="1"/>
    <xf numFmtId="0" fontId="24" fillId="0" borderId="1" xfId="0" applyFont="1" applyBorder="1"/>
    <xf numFmtId="1" fontId="19" fillId="0" borderId="1" xfId="0" applyNumberFormat="1" applyFont="1" applyBorder="1"/>
    <xf numFmtId="165" fontId="5" fillId="0" borderId="0" xfId="0" applyNumberFormat="1" applyFont="1" applyAlignment="1">
      <alignment horizontal="left" wrapText="1" indent="1" shrinkToFit="1"/>
    </xf>
    <xf numFmtId="164" fontId="24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 indent="1" shrinkToFit="1"/>
    </xf>
    <xf numFmtId="1" fontId="24" fillId="0" borderId="0" xfId="0" applyNumberFormat="1" applyFont="1" applyAlignment="1">
      <alignment horizontal="left" wrapText="1"/>
    </xf>
    <xf numFmtId="164" fontId="43" fillId="0" borderId="0" xfId="2" applyNumberFormat="1" applyFont="1" applyAlignment="1">
      <alignment wrapText="1"/>
    </xf>
    <xf numFmtId="164" fontId="20" fillId="0" borderId="0" xfId="0" applyNumberFormat="1" applyFont="1" applyAlignment="1">
      <alignment horizontal="right"/>
    </xf>
    <xf numFmtId="165" fontId="24" fillId="0" borderId="0" xfId="2" applyFont="1" applyAlignment="1">
      <alignment wrapText="1"/>
    </xf>
    <xf numFmtId="0" fontId="17" fillId="0" borderId="0" xfId="0" applyFont="1"/>
    <xf numFmtId="164" fontId="17" fillId="0" borderId="0" xfId="0" applyNumberFormat="1" applyFont="1" applyAlignment="1">
      <alignment horizontal="right"/>
    </xf>
    <xf numFmtId="1" fontId="17" fillId="0" borderId="0" xfId="0" applyNumberFormat="1" applyFont="1"/>
    <xf numFmtId="0" fontId="44" fillId="0" borderId="0" xfId="0" applyFont="1"/>
    <xf numFmtId="1" fontId="44" fillId="0" borderId="0" xfId="0" applyNumberFormat="1" applyFont="1"/>
    <xf numFmtId="0" fontId="17" fillId="0" borderId="2" xfId="0" applyFont="1" applyBorder="1" applyAlignment="1">
      <alignment horizontal="right" vertical="center"/>
    </xf>
    <xf numFmtId="0" fontId="45" fillId="0" borderId="2" xfId="0" applyFont="1" applyBorder="1" applyAlignment="1">
      <alignment horizontal="right"/>
    </xf>
    <xf numFmtId="0" fontId="31" fillId="0" borderId="0" xfId="0" applyFont="1" applyAlignment="1">
      <alignment vertical="center"/>
    </xf>
    <xf numFmtId="0" fontId="46" fillId="0" borderId="0" xfId="0" applyFont="1"/>
    <xf numFmtId="164" fontId="46" fillId="0" borderId="0" xfId="0" applyNumberFormat="1" applyFont="1"/>
    <xf numFmtId="0" fontId="4" fillId="0" borderId="0" xfId="0" applyFont="1"/>
    <xf numFmtId="0" fontId="25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0" fontId="4" fillId="0" borderId="0" xfId="3" applyFont="1" applyAlignment="1">
      <alignment horizontal="left" vertical="center"/>
    </xf>
    <xf numFmtId="164" fontId="22" fillId="0" borderId="0" xfId="1" applyNumberFormat="1" applyFont="1" applyAlignment="1">
      <alignment horizontal="right"/>
    </xf>
    <xf numFmtId="0" fontId="25" fillId="0" borderId="0" xfId="1" applyFont="1" applyAlignment="1">
      <alignment vertical="center" wrapText="1"/>
    </xf>
    <xf numFmtId="0" fontId="25" fillId="0" borderId="0" xfId="0" applyFont="1"/>
    <xf numFmtId="0" fontId="25" fillId="0" borderId="0" xfId="5" applyFont="1" applyAlignment="1">
      <alignment horizontal="left"/>
    </xf>
    <xf numFmtId="0" fontId="0" fillId="0" borderId="0" xfId="0" applyAlignment="1">
      <alignment vertical="center" wrapText="1"/>
    </xf>
    <xf numFmtId="164" fontId="1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horizontal="right"/>
    </xf>
    <xf numFmtId="164" fontId="11" fillId="0" borderId="0" xfId="0" applyNumberFormat="1" applyFont="1"/>
    <xf numFmtId="164" fontId="10" fillId="0" borderId="0" xfId="0" applyNumberFormat="1" applyFont="1" applyAlignment="1">
      <alignment vertical="center"/>
    </xf>
    <xf numFmtId="164" fontId="48" fillId="0" borderId="0" xfId="0" applyNumberFormat="1" applyFont="1" applyAlignment="1">
      <alignment horizontal="right"/>
    </xf>
    <xf numFmtId="0" fontId="4" fillId="0" borderId="0" xfId="6" applyFont="1" applyAlignment="1">
      <alignment vertical="center"/>
    </xf>
    <xf numFmtId="0" fontId="5" fillId="0" borderId="0" xfId="6" applyFont="1" applyAlignment="1">
      <alignment vertical="center"/>
    </xf>
    <xf numFmtId="164" fontId="5" fillId="0" borderId="0" xfId="6" applyNumberFormat="1" applyFont="1" applyAlignment="1">
      <alignment vertical="center"/>
    </xf>
    <xf numFmtId="0" fontId="6" fillId="0" borderId="1" xfId="6" applyFont="1" applyBorder="1" applyAlignment="1">
      <alignment vertical="top"/>
    </xf>
    <xf numFmtId="164" fontId="5" fillId="0" borderId="1" xfId="6" applyNumberFormat="1" applyFont="1" applyBorder="1" applyAlignment="1">
      <alignment vertical="center"/>
    </xf>
    <xf numFmtId="0" fontId="7" fillId="0" borderId="1" xfId="6" applyFont="1" applyBorder="1" applyAlignment="1">
      <alignment horizontal="right" vertical="center" wrapText="1"/>
    </xf>
    <xf numFmtId="1" fontId="7" fillId="0" borderId="1" xfId="6" applyNumberFormat="1" applyFont="1" applyBorder="1" applyAlignment="1">
      <alignment horizontal="right" vertical="center" wrapText="1"/>
    </xf>
    <xf numFmtId="0" fontId="7" fillId="0" borderId="0" xfId="6" applyFont="1" applyAlignment="1">
      <alignment horizontal="right" vertical="center"/>
    </xf>
    <xf numFmtId="0" fontId="7" fillId="0" borderId="0" xfId="6" applyFont="1" applyAlignment="1">
      <alignment horizontal="center" vertical="center" wrapText="1"/>
    </xf>
    <xf numFmtId="0" fontId="7" fillId="0" borderId="0" xfId="6" applyFont="1"/>
    <xf numFmtId="0" fontId="5" fillId="0" borderId="0" xfId="6" applyFont="1" applyAlignment="1">
      <alignment horizontal="left" wrapText="1"/>
    </xf>
    <xf numFmtId="164" fontId="5" fillId="0" borderId="0" xfId="6" applyNumberFormat="1" applyFont="1" applyAlignment="1">
      <alignment horizontal="right"/>
    </xf>
    <xf numFmtId="0" fontId="5" fillId="0" borderId="0" xfId="6" applyFont="1" applyAlignment="1">
      <alignment horizontal="left"/>
    </xf>
    <xf numFmtId="0" fontId="11" fillId="0" borderId="0" xfId="6" applyFont="1" applyAlignment="1">
      <alignment vertical="center" wrapText="1"/>
    </xf>
    <xf numFmtId="0" fontId="10" fillId="0" borderId="0" xfId="6" applyFont="1" applyAlignment="1">
      <alignment horizontal="left" wrapText="1"/>
    </xf>
    <xf numFmtId="0" fontId="10" fillId="0" borderId="0" xfId="6" applyFont="1" applyAlignment="1">
      <alignment horizontal="left"/>
    </xf>
    <xf numFmtId="0" fontId="10" fillId="0" borderId="0" xfId="6" applyFont="1" applyAlignment="1">
      <alignment vertical="center" wrapText="1"/>
    </xf>
    <xf numFmtId="0" fontId="10" fillId="0" borderId="0" xfId="6" applyFont="1" applyAlignment="1">
      <alignment vertical="center"/>
    </xf>
    <xf numFmtId="0" fontId="7" fillId="0" borderId="1" xfId="6" applyFont="1" applyBorder="1" applyAlignment="1">
      <alignment vertical="center" wrapText="1"/>
    </xf>
    <xf numFmtId="0" fontId="5" fillId="0" borderId="1" xfId="6" applyFont="1" applyBorder="1" applyAlignment="1">
      <alignment vertical="center"/>
    </xf>
    <xf numFmtId="0" fontId="12" fillId="0" borderId="0" xfId="6" applyFont="1"/>
    <xf numFmtId="3" fontId="5" fillId="0" borderId="0" xfId="6" applyNumberFormat="1" applyFont="1" applyAlignment="1">
      <alignment vertical="center"/>
    </xf>
    <xf numFmtId="165" fontId="5" fillId="0" borderId="0" xfId="6" applyNumberFormat="1" applyFont="1" applyAlignment="1">
      <alignment horizontal="right" vertical="center"/>
    </xf>
    <xf numFmtId="0" fontId="10" fillId="0" borderId="0" xfId="1" applyFont="1" applyAlignment="1">
      <alignment horizontal="left" wrapText="1"/>
    </xf>
    <xf numFmtId="0" fontId="5" fillId="0" borderId="0" xfId="1" applyFont="1"/>
    <xf numFmtId="165" fontId="5" fillId="0" borderId="0" xfId="6" applyNumberFormat="1" applyFont="1" applyAlignment="1">
      <alignment vertical="center"/>
    </xf>
    <xf numFmtId="0" fontId="5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5" fillId="0" borderId="0" xfId="6" applyFont="1" applyAlignment="1">
      <alignment vertical="center" wrapText="1"/>
    </xf>
    <xf numFmtId="165" fontId="5" fillId="0" borderId="0" xfId="6" applyNumberFormat="1" applyFont="1"/>
    <xf numFmtId="2" fontId="5" fillId="0" borderId="0" xfId="6" applyNumberFormat="1" applyFont="1"/>
    <xf numFmtId="0" fontId="27" fillId="0" borderId="0" xfId="6" applyFont="1" applyAlignment="1">
      <alignment vertical="center"/>
    </xf>
    <xf numFmtId="0" fontId="7" fillId="0" borderId="0" xfId="6" applyFont="1" applyAlignment="1">
      <alignment vertical="center" wrapText="1"/>
    </xf>
    <xf numFmtId="0" fontId="14" fillId="0" borderId="0" xfId="1"/>
    <xf numFmtId="0" fontId="15" fillId="0" borderId="0" xfId="1" applyFont="1" applyAlignment="1">
      <alignment vertical="top"/>
    </xf>
    <xf numFmtId="0" fontId="7" fillId="0" borderId="2" xfId="1" applyFont="1" applyBorder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11" fillId="0" borderId="0" xfId="1" applyFont="1" applyAlignment="1">
      <alignment vertical="center" wrapText="1"/>
    </xf>
    <xf numFmtId="1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/>
    <xf numFmtId="2" fontId="5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0" fontId="10" fillId="0" borderId="1" xfId="1" applyFont="1" applyBorder="1" applyAlignment="1">
      <alignment vertical="center"/>
    </xf>
    <xf numFmtId="0" fontId="14" fillId="0" borderId="1" xfId="1" applyBorder="1"/>
    <xf numFmtId="0" fontId="49" fillId="0" borderId="0" xfId="1" applyFont="1" applyAlignment="1">
      <alignment horizontal="left" vertical="center"/>
    </xf>
    <xf numFmtId="0" fontId="31" fillId="0" borderId="0" xfId="6" applyFont="1" applyAlignment="1">
      <alignment vertical="top"/>
    </xf>
    <xf numFmtId="0" fontId="33" fillId="0" borderId="2" xfId="6" applyFont="1" applyBorder="1" applyAlignment="1">
      <alignment vertical="top"/>
    </xf>
    <xf numFmtId="0" fontId="7" fillId="0" borderId="2" xfId="6" applyFont="1" applyBorder="1" applyAlignment="1">
      <alignment horizontal="right" vertical="center"/>
    </xf>
    <xf numFmtId="0" fontId="7" fillId="0" borderId="0" xfId="6" applyFont="1" applyAlignment="1">
      <alignment vertical="center"/>
    </xf>
    <xf numFmtId="0" fontId="5" fillId="0" borderId="0" xfId="6" applyFont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164" fontId="12" fillId="0" borderId="0" xfId="6" applyNumberFormat="1" applyFont="1" applyAlignment="1">
      <alignment horizontal="right"/>
    </xf>
    <xf numFmtId="0" fontId="12" fillId="0" borderId="0" xfId="6" applyFont="1" applyAlignment="1">
      <alignment vertical="center"/>
    </xf>
    <xf numFmtId="164" fontId="10" fillId="0" borderId="0" xfId="6" applyNumberFormat="1" applyFont="1" applyAlignment="1">
      <alignment horizontal="right"/>
    </xf>
    <xf numFmtId="0" fontId="5" fillId="0" borderId="0" xfId="6" applyFont="1" applyAlignment="1">
      <alignment horizontal="left" vertical="center" wrapText="1" indent="1"/>
    </xf>
    <xf numFmtId="165" fontId="5" fillId="0" borderId="0" xfId="6" applyNumberFormat="1" applyFont="1" applyAlignment="1">
      <alignment horizontal="right"/>
    </xf>
    <xf numFmtId="0" fontId="10" fillId="0" borderId="0" xfId="6" applyFont="1" applyAlignment="1">
      <alignment horizontal="left" vertical="center" wrapText="1" indent="1"/>
    </xf>
    <xf numFmtId="0" fontId="5" fillId="0" borderId="0" xfId="6" applyFont="1" applyAlignment="1">
      <alignment horizontal="left" vertical="center" wrapText="1"/>
    </xf>
    <xf numFmtId="0" fontId="5" fillId="0" borderId="1" xfId="6" applyFont="1" applyBorder="1" applyAlignment="1">
      <alignment horizontal="right"/>
    </xf>
    <xf numFmtId="0" fontId="5" fillId="0" borderId="0" xfId="6" applyFont="1" applyAlignment="1">
      <alignment horizontal="right"/>
    </xf>
    <xf numFmtId="3" fontId="5" fillId="0" borderId="0" xfId="6" applyNumberFormat="1" applyFont="1" applyAlignment="1">
      <alignment horizontal="right"/>
    </xf>
    <xf numFmtId="1" fontId="16" fillId="0" borderId="0" xfId="6" applyNumberFormat="1" applyFont="1" applyAlignment="1">
      <alignment vertical="center" wrapText="1"/>
    </xf>
    <xf numFmtId="1" fontId="24" fillId="0" borderId="0" xfId="6" applyNumberFormat="1" applyFont="1"/>
    <xf numFmtId="1" fontId="24" fillId="0" borderId="0" xfId="6" applyNumberFormat="1" applyFont="1" applyAlignment="1">
      <alignment horizontal="left" indent="1"/>
    </xf>
    <xf numFmtId="1" fontId="24" fillId="0" borderId="0" xfId="6" applyNumberFormat="1" applyFont="1" applyAlignment="1">
      <alignment horizontal="left" wrapText="1" indent="1"/>
    </xf>
    <xf numFmtId="1" fontId="24" fillId="0" borderId="0" xfId="6" applyNumberFormat="1" applyFont="1" applyAlignment="1">
      <alignment wrapText="1"/>
    </xf>
    <xf numFmtId="164" fontId="5" fillId="0" borderId="1" xfId="6" applyNumberFormat="1" applyFont="1" applyBorder="1" applyAlignment="1">
      <alignment horizontal="right"/>
    </xf>
    <xf numFmtId="165" fontId="5" fillId="0" borderId="1" xfId="6" applyNumberFormat="1" applyFont="1" applyBorder="1" applyAlignment="1">
      <alignment vertical="center"/>
    </xf>
    <xf numFmtId="0" fontId="50" fillId="0" borderId="0" xfId="6" applyFont="1" applyAlignment="1">
      <alignment vertical="center"/>
    </xf>
    <xf numFmtId="164" fontId="5" fillId="0" borderId="0" xfId="6" applyNumberFormat="1" applyFont="1" applyAlignment="1">
      <alignment horizontal="right" vertical="justify"/>
    </xf>
    <xf numFmtId="0" fontId="3" fillId="0" borderId="0" xfId="6"/>
    <xf numFmtId="0" fontId="7" fillId="0" borderId="0" xfId="1" applyFont="1" applyAlignment="1">
      <alignment horizontal="right" vertical="center"/>
    </xf>
    <xf numFmtId="165" fontId="5" fillId="0" borderId="0" xfId="1" applyNumberFormat="1" applyFont="1" applyAlignment="1">
      <alignment vertical="center"/>
    </xf>
    <xf numFmtId="165" fontId="29" fillId="0" borderId="0" xfId="7" applyNumberFormat="1" applyFont="1" applyAlignment="1">
      <alignment wrapText="1"/>
    </xf>
    <xf numFmtId="164" fontId="20" fillId="0" borderId="0" xfId="1" applyNumberFormat="1" applyFont="1" applyAlignment="1">
      <alignment horizontal="right"/>
    </xf>
    <xf numFmtId="164" fontId="23" fillId="0" borderId="0" xfId="7" applyFont="1" applyAlignment="1">
      <alignment wrapText="1"/>
    </xf>
    <xf numFmtId="165" fontId="7" fillId="0" borderId="0" xfId="1" applyNumberFormat="1" applyFont="1"/>
    <xf numFmtId="1" fontId="24" fillId="0" borderId="1" xfId="1" applyNumberFormat="1" applyFont="1" applyBorder="1"/>
    <xf numFmtId="165" fontId="5" fillId="0" borderId="1" xfId="1" applyNumberFormat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31" fillId="0" borderId="1" xfId="1" applyFont="1" applyBorder="1" applyAlignment="1">
      <alignment vertical="top"/>
    </xf>
    <xf numFmtId="1" fontId="7" fillId="0" borderId="0" xfId="1" applyNumberFormat="1" applyFont="1" applyAlignment="1">
      <alignment vertical="center" wrapText="1"/>
    </xf>
    <xf numFmtId="1" fontId="7" fillId="0" borderId="0" xfId="1" applyNumberFormat="1" applyFont="1" applyAlignment="1">
      <alignment vertical="center"/>
    </xf>
    <xf numFmtId="0" fontId="27" fillId="0" borderId="0" xfId="1" applyFont="1" applyAlignment="1">
      <alignment vertical="center" wrapText="1"/>
    </xf>
    <xf numFmtId="1" fontId="5" fillId="0" borderId="1" xfId="1" applyNumberFormat="1" applyFont="1" applyBorder="1" applyAlignment="1">
      <alignment horizontal="right"/>
    </xf>
    <xf numFmtId="1" fontId="52" fillId="0" borderId="2" xfId="2" applyNumberFormat="1" applyFont="1" applyBorder="1" applyAlignment="1">
      <alignment horizontal="right" vertical="center"/>
    </xf>
    <xf numFmtId="1" fontId="53" fillId="0" borderId="2" xfId="2" applyNumberFormat="1" applyFont="1" applyBorder="1" applyAlignment="1">
      <alignment horizontal="right" vertical="center"/>
    </xf>
    <xf numFmtId="1" fontId="5" fillId="0" borderId="0" xfId="1" applyNumberFormat="1" applyFont="1" applyAlignment="1">
      <alignment horizontal="right" vertical="center"/>
    </xf>
    <xf numFmtId="1" fontId="52" fillId="0" borderId="0" xfId="2" applyNumberFormat="1" applyFont="1" applyAlignment="1">
      <alignment horizontal="right" vertical="center"/>
    </xf>
    <xf numFmtId="1" fontId="52" fillId="0" borderId="0" xfId="2" applyNumberFormat="1" applyFont="1" applyAlignment="1">
      <alignment horizontal="left" vertical="center"/>
    </xf>
    <xf numFmtId="164" fontId="7" fillId="0" borderId="0" xfId="1" applyNumberFormat="1" applyFont="1" applyAlignment="1">
      <alignment horizontal="right"/>
    </xf>
    <xf numFmtId="0" fontId="11" fillId="0" borderId="0" xfId="1" applyFont="1" applyAlignment="1">
      <alignment horizontal="left" vertical="center" wrapText="1"/>
    </xf>
    <xf numFmtId="164" fontId="13" fillId="0" borderId="0" xfId="1" applyNumberFormat="1" applyFont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5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1" fontId="11" fillId="0" borderId="0" xfId="1" applyNumberFormat="1" applyFont="1" applyAlignment="1">
      <alignment vertical="center" wrapText="1"/>
    </xf>
    <xf numFmtId="164" fontId="5" fillId="0" borderId="0" xfId="1" applyNumberFormat="1" applyFont="1" applyAlignment="1">
      <alignment horizontal="right" vertical="center"/>
    </xf>
    <xf numFmtId="1" fontId="11" fillId="0" borderId="1" xfId="1" applyNumberFormat="1" applyFont="1" applyBorder="1" applyAlignment="1">
      <alignment vertical="center" wrapText="1"/>
    </xf>
    <xf numFmtId="166" fontId="5" fillId="0" borderId="0" xfId="8" applyFont="1" applyBorder="1" applyAlignment="1">
      <alignment horizontal="center" vertical="center"/>
    </xf>
    <xf numFmtId="1" fontId="53" fillId="0" borderId="2" xfId="2" applyNumberFormat="1" applyFont="1" applyBorder="1" applyAlignment="1">
      <alignment vertical="center"/>
    </xf>
    <xf numFmtId="1" fontId="55" fillId="0" borderId="0" xfId="9" applyNumberFormat="1" applyFont="1" applyAlignment="1">
      <alignment horizontal="right" vertical="center"/>
    </xf>
    <xf numFmtId="165" fontId="7" fillId="0" borderId="0" xfId="1" applyNumberFormat="1" applyFont="1" applyAlignment="1">
      <alignment horizontal="center" vertical="center" wrapText="1"/>
    </xf>
    <xf numFmtId="164" fontId="56" fillId="0" borderId="0" xfId="2" applyNumberFormat="1" applyFont="1" applyAlignment="1">
      <alignment wrapText="1"/>
    </xf>
    <xf numFmtId="164" fontId="12" fillId="0" borderId="0" xfId="1" applyNumberFormat="1" applyFont="1" applyAlignment="1">
      <alignment horizontal="right"/>
    </xf>
    <xf numFmtId="1" fontId="7" fillId="0" borderId="0" xfId="1" applyNumberFormat="1" applyFont="1" applyAlignment="1">
      <alignment horizontal="right"/>
    </xf>
    <xf numFmtId="1" fontId="11" fillId="0" borderId="0" xfId="1" applyNumberFormat="1" applyFont="1" applyAlignment="1">
      <alignment horizontal="left" vertical="center" wrapText="1" indent="1"/>
    </xf>
    <xf numFmtId="165" fontId="11" fillId="0" borderId="0" xfId="1" applyNumberFormat="1" applyFont="1" applyAlignment="1">
      <alignment horizontal="right"/>
    </xf>
    <xf numFmtId="1" fontId="17" fillId="0" borderId="0" xfId="1" applyNumberFormat="1" applyFont="1"/>
    <xf numFmtId="164" fontId="10" fillId="0" borderId="0" xfId="1" applyNumberFormat="1" applyFont="1" applyAlignment="1">
      <alignment horizontal="right" wrapText="1"/>
    </xf>
    <xf numFmtId="1" fontId="17" fillId="0" borderId="0" xfId="1" applyNumberFormat="1" applyFont="1" applyAlignment="1">
      <alignment wrapText="1"/>
    </xf>
    <xf numFmtId="0" fontId="4" fillId="0" borderId="0" xfId="1" applyFont="1" applyAlignment="1">
      <alignment vertical="center" wrapText="1"/>
    </xf>
    <xf numFmtId="164" fontId="5" fillId="0" borderId="1" xfId="1" applyNumberFormat="1" applyFont="1" applyBorder="1"/>
    <xf numFmtId="0" fontId="4" fillId="0" borderId="1" xfId="1" applyFont="1" applyBorder="1" applyAlignment="1">
      <alignment horizontal="right" vertical="center" wrapText="1"/>
    </xf>
    <xf numFmtId="1" fontId="7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vertical="center"/>
    </xf>
    <xf numFmtId="164" fontId="7" fillId="0" borderId="0" xfId="1" applyNumberFormat="1" applyFont="1" applyAlignment="1">
      <alignment vertical="center"/>
    </xf>
    <xf numFmtId="165" fontId="10" fillId="0" borderId="0" xfId="1" applyNumberFormat="1" applyFont="1" applyAlignment="1">
      <alignment vertical="center"/>
    </xf>
    <xf numFmtId="1" fontId="16" fillId="0" borderId="1" xfId="1" applyNumberFormat="1" applyFont="1" applyBorder="1" applyAlignment="1">
      <alignment vertical="center" wrapText="1"/>
    </xf>
    <xf numFmtId="0" fontId="4" fillId="0" borderId="0" xfId="6" applyFont="1"/>
    <xf numFmtId="0" fontId="5" fillId="0" borderId="0" xfId="6" applyFont="1"/>
    <xf numFmtId="164" fontId="5" fillId="0" borderId="0" xfId="6" applyNumberFormat="1" applyFont="1"/>
    <xf numFmtId="0" fontId="46" fillId="0" borderId="0" xfId="6" applyFont="1"/>
    <xf numFmtId="164" fontId="46" fillId="0" borderId="0" xfId="6" applyNumberFormat="1" applyFont="1"/>
    <xf numFmtId="0" fontId="31" fillId="0" borderId="0" xfId="6" applyFont="1" applyAlignment="1">
      <alignment vertical="center"/>
    </xf>
    <xf numFmtId="0" fontId="45" fillId="0" borderId="2" xfId="6" applyFont="1" applyBorder="1" applyAlignment="1">
      <alignment horizontal="right"/>
    </xf>
    <xf numFmtId="0" fontId="17" fillId="0" borderId="2" xfId="6" applyFont="1" applyBorder="1" applyAlignment="1">
      <alignment horizontal="right" vertical="center"/>
    </xf>
    <xf numFmtId="0" fontId="17" fillId="0" borderId="0" xfId="6" applyFont="1"/>
    <xf numFmtId="1" fontId="19" fillId="0" borderId="0" xfId="6" applyNumberFormat="1" applyFont="1"/>
    <xf numFmtId="164" fontId="24" fillId="0" borderId="0" xfId="6" applyNumberFormat="1" applyFont="1" applyAlignment="1">
      <alignment horizontal="right"/>
    </xf>
    <xf numFmtId="164" fontId="24" fillId="0" borderId="0" xfId="6" applyNumberFormat="1" applyFont="1"/>
    <xf numFmtId="0" fontId="24" fillId="0" borderId="0" xfId="6" applyFont="1"/>
    <xf numFmtId="1" fontId="17" fillId="0" borderId="0" xfId="6" applyNumberFormat="1" applyFont="1"/>
    <xf numFmtId="164" fontId="17" fillId="0" borderId="0" xfId="6" applyNumberFormat="1" applyFont="1" applyAlignment="1">
      <alignment horizontal="right"/>
    </xf>
    <xf numFmtId="165" fontId="24" fillId="0" borderId="0" xfId="10" applyNumberFormat="1" applyFont="1" applyAlignment="1">
      <alignment wrapText="1"/>
    </xf>
    <xf numFmtId="164" fontId="21" fillId="0" borderId="0" xfId="6" applyNumberFormat="1" applyFont="1" applyAlignment="1">
      <alignment horizontal="right"/>
    </xf>
    <xf numFmtId="164" fontId="43" fillId="0" borderId="0" xfId="10" applyFont="1" applyAlignment="1">
      <alignment wrapText="1"/>
    </xf>
    <xf numFmtId="1" fontId="24" fillId="0" borderId="0" xfId="6" applyNumberFormat="1" applyFont="1" applyAlignment="1">
      <alignment horizontal="left" wrapText="1"/>
    </xf>
    <xf numFmtId="1" fontId="19" fillId="0" borderId="1" xfId="6" applyNumberFormat="1" applyFont="1" applyBorder="1"/>
    <xf numFmtId="0" fontId="24" fillId="0" borderId="1" xfId="6" applyFont="1" applyBorder="1"/>
    <xf numFmtId="165" fontId="24" fillId="0" borderId="0" xfId="6" applyNumberFormat="1" applyFont="1"/>
    <xf numFmtId="1" fontId="3" fillId="0" borderId="0" xfId="6" applyNumberFormat="1"/>
    <xf numFmtId="164" fontId="3" fillId="0" borderId="0" xfId="6" applyNumberFormat="1"/>
    <xf numFmtId="1" fontId="42" fillId="0" borderId="0" xfId="6" applyNumberFormat="1" applyFont="1"/>
    <xf numFmtId="0" fontId="57" fillId="0" borderId="0" xfId="11" applyFont="1"/>
    <xf numFmtId="0" fontId="58" fillId="0" borderId="0" xfId="11" applyFont="1"/>
    <xf numFmtId="0" fontId="59" fillId="0" borderId="0" xfId="11" applyFont="1" applyAlignment="1">
      <alignment vertical="center" wrapText="1"/>
    </xf>
    <xf numFmtId="0" fontId="43" fillId="0" borderId="0" xfId="11" applyFont="1"/>
    <xf numFmtId="0" fontId="60" fillId="0" borderId="2" xfId="11" applyFont="1" applyBorder="1" applyAlignment="1">
      <alignment vertical="center"/>
    </xf>
    <xf numFmtId="0" fontId="60" fillId="0" borderId="0" xfId="11" applyFont="1" applyAlignment="1">
      <alignment vertical="center"/>
    </xf>
    <xf numFmtId="0" fontId="60" fillId="0" borderId="0" xfId="11" applyFont="1" applyAlignment="1">
      <alignment horizontal="center" wrapText="1"/>
    </xf>
    <xf numFmtId="0" fontId="60" fillId="0" borderId="0" xfId="11" applyFont="1" applyAlignment="1">
      <alignment horizontal="center"/>
    </xf>
    <xf numFmtId="1" fontId="17" fillId="0" borderId="0" xfId="11" applyNumberFormat="1" applyFont="1" applyAlignment="1">
      <alignment vertical="top" wrapText="1"/>
    </xf>
    <xf numFmtId="164" fontId="17" fillId="0" borderId="0" xfId="9" applyNumberFormat="1" applyFont="1" applyAlignment="1">
      <alignment horizontal="right"/>
    </xf>
    <xf numFmtId="165" fontId="43" fillId="0" borderId="0" xfId="12" applyNumberFormat="1" applyFont="1" applyAlignment="1">
      <alignment wrapText="1"/>
    </xf>
    <xf numFmtId="164" fontId="61" fillId="0" borderId="0" xfId="11" applyNumberFormat="1" applyFont="1"/>
    <xf numFmtId="164" fontId="43" fillId="0" borderId="0" xfId="12" applyNumberFormat="1" applyFont="1" applyAlignment="1">
      <alignment wrapText="1"/>
    </xf>
    <xf numFmtId="164" fontId="24" fillId="0" borderId="0" xfId="9" applyNumberFormat="1" applyFont="1" applyAlignment="1">
      <alignment horizontal="right"/>
    </xf>
    <xf numFmtId="1" fontId="24" fillId="0" borderId="0" xfId="11" applyNumberFormat="1" applyFont="1"/>
    <xf numFmtId="1" fontId="24" fillId="0" borderId="0" xfId="11" applyNumberFormat="1" applyFont="1" applyAlignment="1">
      <alignment horizontal="left" indent="1"/>
    </xf>
    <xf numFmtId="1" fontId="24" fillId="0" borderId="0" xfId="11" applyNumberFormat="1" applyFont="1" applyAlignment="1">
      <alignment horizontal="left" wrapText="1" indent="1"/>
    </xf>
    <xf numFmtId="1" fontId="24" fillId="0" borderId="0" xfId="11" applyNumberFormat="1" applyFont="1" applyAlignment="1">
      <alignment wrapText="1"/>
    </xf>
    <xf numFmtId="1" fontId="24" fillId="0" borderId="1" xfId="11" applyNumberFormat="1" applyFont="1" applyBorder="1" applyAlignment="1">
      <alignment wrapText="1"/>
    </xf>
    <xf numFmtId="164" fontId="24" fillId="0" borderId="1" xfId="9" applyNumberFormat="1" applyFont="1" applyBorder="1" applyAlignment="1">
      <alignment horizontal="right"/>
    </xf>
    <xf numFmtId="0" fontId="43" fillId="0" borderId="0" xfId="11" applyFont="1" applyAlignment="1">
      <alignment wrapText="1"/>
    </xf>
    <xf numFmtId="0" fontId="34" fillId="0" borderId="0" xfId="13" applyFont="1"/>
    <xf numFmtId="165" fontId="58" fillId="0" borderId="0" xfId="14" applyNumberFormat="1" applyFont="1" applyAlignment="1">
      <alignment horizontal="right"/>
    </xf>
    <xf numFmtId="0" fontId="58" fillId="0" borderId="0" xfId="14" applyFont="1"/>
    <xf numFmtId="0" fontId="40" fillId="0" borderId="0" xfId="13" applyFont="1" applyAlignment="1">
      <alignment vertical="center" wrapText="1"/>
    </xf>
    <xf numFmtId="165" fontId="43" fillId="0" borderId="0" xfId="14" applyNumberFormat="1" applyFont="1" applyAlignment="1">
      <alignment horizontal="right"/>
    </xf>
    <xf numFmtId="0" fontId="43" fillId="0" borderId="0" xfId="14" applyFont="1"/>
    <xf numFmtId="0" fontId="45" fillId="0" borderId="2" xfId="13" applyFont="1" applyBorder="1" applyAlignment="1">
      <alignment vertical="center" wrapText="1"/>
    </xf>
    <xf numFmtId="1" fontId="60" fillId="0" borderId="2" xfId="14" applyNumberFormat="1" applyFont="1" applyBorder="1" applyAlignment="1">
      <alignment horizontal="right" vertical="center"/>
    </xf>
    <xf numFmtId="0" fontId="60" fillId="0" borderId="0" xfId="14" applyFont="1" applyAlignment="1">
      <alignment vertical="center"/>
    </xf>
    <xf numFmtId="0" fontId="17" fillId="0" borderId="0" xfId="13" applyFont="1" applyAlignment="1">
      <alignment horizontal="center" vertical="top" wrapText="1"/>
    </xf>
    <xf numFmtId="1" fontId="17" fillId="0" borderId="0" xfId="14" applyNumberFormat="1" applyFont="1" applyAlignment="1">
      <alignment vertical="top" wrapText="1"/>
    </xf>
    <xf numFmtId="164" fontId="60" fillId="0" borderId="0" xfId="14" applyNumberFormat="1" applyFont="1" applyAlignment="1">
      <alignment horizontal="right"/>
    </xf>
    <xf numFmtId="0" fontId="60" fillId="0" borderId="0" xfId="14" applyFont="1"/>
    <xf numFmtId="165" fontId="29" fillId="0" borderId="0" xfId="12" applyNumberFormat="1" applyFont="1" applyAlignment="1">
      <alignment wrapText="1"/>
    </xf>
    <xf numFmtId="164" fontId="62" fillId="0" borderId="0" xfId="14" applyNumberFormat="1" applyFont="1" applyAlignment="1">
      <alignment horizontal="right"/>
    </xf>
    <xf numFmtId="0" fontId="63" fillId="0" borderId="0" xfId="14" applyFont="1"/>
    <xf numFmtId="164" fontId="23" fillId="0" borderId="0" xfId="12" applyNumberFormat="1" applyFont="1" applyAlignment="1">
      <alignment wrapText="1"/>
    </xf>
    <xf numFmtId="1" fontId="24" fillId="0" borderId="0" xfId="14" applyNumberFormat="1" applyFont="1"/>
    <xf numFmtId="165" fontId="24" fillId="0" borderId="0" xfId="14" applyNumberFormat="1" applyFont="1" applyAlignment="1">
      <alignment horizontal="right"/>
    </xf>
    <xf numFmtId="1" fontId="24" fillId="0" borderId="0" xfId="14" applyNumberFormat="1" applyFont="1" applyAlignment="1">
      <alignment horizontal="left" indent="1"/>
    </xf>
    <xf numFmtId="1" fontId="24" fillId="0" borderId="0" xfId="14" applyNumberFormat="1" applyFont="1" applyAlignment="1">
      <alignment horizontal="left" wrapText="1" indent="1"/>
    </xf>
    <xf numFmtId="1" fontId="24" fillId="0" borderId="0" xfId="14" applyNumberFormat="1" applyFont="1" applyAlignment="1">
      <alignment wrapText="1"/>
    </xf>
    <xf numFmtId="165" fontId="21" fillId="0" borderId="0" xfId="14" applyNumberFormat="1" applyFont="1" applyAlignment="1">
      <alignment horizontal="right"/>
    </xf>
    <xf numFmtId="0" fontId="43" fillId="0" borderId="1" xfId="14" applyFont="1" applyBorder="1"/>
    <xf numFmtId="165" fontId="43" fillId="0" borderId="1" xfId="14" applyNumberFormat="1" applyFont="1" applyBorder="1" applyAlignment="1">
      <alignment horizontal="right"/>
    </xf>
    <xf numFmtId="0" fontId="64" fillId="0" borderId="0" xfId="11" applyFont="1"/>
    <xf numFmtId="0" fontId="59" fillId="0" borderId="2" xfId="11" applyFont="1" applyBorder="1" applyAlignment="1">
      <alignment vertical="center" wrapText="1"/>
    </xf>
    <xf numFmtId="0" fontId="43" fillId="0" borderId="0" xfId="11" applyFont="1" applyAlignment="1">
      <alignment vertical="center"/>
    </xf>
    <xf numFmtId="0" fontId="59" fillId="0" borderId="0" xfId="11" applyFont="1" applyAlignment="1">
      <alignment wrapText="1"/>
    </xf>
    <xf numFmtId="0" fontId="60" fillId="0" borderId="0" xfId="11" applyFont="1"/>
    <xf numFmtId="164" fontId="17" fillId="0" borderId="0" xfId="11" applyNumberFormat="1" applyFont="1" applyAlignment="1">
      <alignment vertical="top" wrapText="1"/>
    </xf>
    <xf numFmtId="164" fontId="24" fillId="0" borderId="0" xfId="11" applyNumberFormat="1" applyFont="1" applyAlignment="1">
      <alignment horizontal="left" vertical="top" wrapText="1" indent="1"/>
    </xf>
    <xf numFmtId="165" fontId="24" fillId="0" borderId="0" xfId="9" applyNumberFormat="1" applyFont="1" applyAlignment="1">
      <alignment horizontal="left" wrapText="1" indent="1"/>
    </xf>
    <xf numFmtId="165" fontId="24" fillId="0" borderId="1" xfId="9" applyNumberFormat="1" applyFont="1" applyBorder="1" applyAlignment="1">
      <alignment wrapText="1"/>
    </xf>
    <xf numFmtId="0" fontId="57" fillId="0" borderId="0" xfId="11" applyFont="1" applyAlignment="1">
      <alignment horizontal="left"/>
    </xf>
    <xf numFmtId="0" fontId="43" fillId="0" borderId="2" xfId="11" applyFont="1" applyBorder="1" applyAlignment="1">
      <alignment vertical="center"/>
    </xf>
    <xf numFmtId="164" fontId="60" fillId="0" borderId="0" xfId="11" applyNumberFormat="1" applyFont="1" applyAlignment="1">
      <alignment horizontal="right"/>
    </xf>
    <xf numFmtId="164" fontId="43" fillId="0" borderId="0" xfId="11" applyNumberFormat="1" applyFont="1" applyAlignment="1">
      <alignment horizontal="right"/>
    </xf>
    <xf numFmtId="0" fontId="43" fillId="0" borderId="1" xfId="11" applyFont="1" applyBorder="1"/>
    <xf numFmtId="165" fontId="65" fillId="0" borderId="0" xfId="15" applyNumberFormat="1" applyFont="1" applyAlignment="1">
      <alignment horizontal="left"/>
    </xf>
    <xf numFmtId="165" fontId="65" fillId="0" borderId="0" xfId="15" applyNumberFormat="1" applyFont="1"/>
    <xf numFmtId="165" fontId="66" fillId="0" borderId="0" xfId="12" applyNumberFormat="1" applyFont="1" applyAlignment="1">
      <alignment vertical="center"/>
    </xf>
    <xf numFmtId="1" fontId="17" fillId="0" borderId="2" xfId="11" applyNumberFormat="1" applyFont="1" applyBorder="1" applyAlignment="1">
      <alignment vertical="top" wrapText="1"/>
    </xf>
    <xf numFmtId="1" fontId="17" fillId="0" borderId="2" xfId="9" applyNumberFormat="1" applyFont="1" applyBorder="1" applyAlignment="1">
      <alignment horizontal="right" vertical="center"/>
    </xf>
    <xf numFmtId="1" fontId="17" fillId="0" borderId="0" xfId="9" applyNumberFormat="1" applyFont="1" applyAlignment="1">
      <alignment horizontal="right"/>
    </xf>
    <xf numFmtId="1" fontId="17" fillId="0" borderId="0" xfId="11" applyNumberFormat="1" applyFont="1" applyAlignment="1">
      <alignment wrapText="1"/>
    </xf>
    <xf numFmtId="164" fontId="17" fillId="0" borderId="0" xfId="11" applyNumberFormat="1" applyFont="1" applyAlignment="1">
      <alignment horizontal="right"/>
    </xf>
    <xf numFmtId="0" fontId="17" fillId="0" borderId="0" xfId="11" applyFont="1"/>
    <xf numFmtId="164" fontId="20" fillId="0" borderId="0" xfId="11" applyNumberFormat="1" applyFont="1"/>
    <xf numFmtId="0" fontId="63" fillId="0" borderId="0" xfId="11" applyFont="1"/>
    <xf numFmtId="1" fontId="43" fillId="0" borderId="1" xfId="11" applyNumberFormat="1" applyFont="1" applyBorder="1" applyAlignment="1">
      <alignment vertical="top" wrapText="1"/>
    </xf>
    <xf numFmtId="1" fontId="43" fillId="0" borderId="0" xfId="11" applyNumberFormat="1" applyFont="1" applyAlignment="1">
      <alignment vertical="top" wrapText="1"/>
    </xf>
    <xf numFmtId="165" fontId="24" fillId="0" borderId="0" xfId="15" applyNumberFormat="1" applyFont="1" applyAlignment="1">
      <alignment wrapText="1"/>
    </xf>
    <xf numFmtId="165" fontId="24" fillId="0" borderId="0" xfId="9" applyNumberFormat="1" applyFont="1" applyAlignment="1">
      <alignment wrapText="1"/>
    </xf>
    <xf numFmtId="167" fontId="43" fillId="0" borderId="0" xfId="11" applyNumberFormat="1" applyFont="1"/>
    <xf numFmtId="1" fontId="17" fillId="0" borderId="2" xfId="11" applyNumberFormat="1" applyFont="1" applyBorder="1" applyAlignment="1">
      <alignment vertical="center" wrapText="1"/>
    </xf>
    <xf numFmtId="168" fontId="60" fillId="0" borderId="0" xfId="11" applyNumberFormat="1" applyFont="1"/>
    <xf numFmtId="164" fontId="20" fillId="0" borderId="0" xfId="11" applyNumberFormat="1" applyFont="1" applyAlignment="1">
      <alignment horizontal="right"/>
    </xf>
    <xf numFmtId="164" fontId="61" fillId="0" borderId="0" xfId="11" applyNumberFormat="1" applyFont="1" applyAlignment="1">
      <alignment horizontal="right"/>
    </xf>
    <xf numFmtId="1" fontId="24" fillId="0" borderId="1" xfId="11" applyNumberFormat="1" applyFont="1" applyBorder="1"/>
    <xf numFmtId="165" fontId="4" fillId="0" borderId="0" xfId="15" applyNumberFormat="1" applyFont="1"/>
    <xf numFmtId="0" fontId="12" fillId="0" borderId="2" xfId="9" applyFont="1" applyBorder="1" applyAlignment="1">
      <alignment vertical="center" wrapText="1"/>
    </xf>
    <xf numFmtId="0" fontId="17" fillId="0" borderId="0" xfId="11" applyFont="1" applyAlignment="1">
      <alignment vertical="center"/>
    </xf>
    <xf numFmtId="0" fontId="12" fillId="0" borderId="0" xfId="9" applyFont="1" applyAlignment="1">
      <alignment wrapText="1"/>
    </xf>
    <xf numFmtId="168" fontId="17" fillId="0" borderId="0" xfId="11" applyNumberFormat="1" applyFont="1" applyAlignment="1">
      <alignment horizontal="right"/>
    </xf>
    <xf numFmtId="1" fontId="24" fillId="0" borderId="0" xfId="11" applyNumberFormat="1" applyFont="1" applyAlignment="1">
      <alignment horizontal="left" wrapText="1" indent="2"/>
    </xf>
    <xf numFmtId="165" fontId="5" fillId="0" borderId="0" xfId="9" applyNumberFormat="1" applyFont="1" applyAlignment="1">
      <alignment horizontal="left" wrapText="1" indent="1"/>
    </xf>
    <xf numFmtId="165" fontId="10" fillId="0" borderId="0" xfId="9" applyNumberFormat="1" applyFont="1" applyAlignment="1">
      <alignment horizontal="left" wrapText="1" indent="1"/>
    </xf>
    <xf numFmtId="164" fontId="43" fillId="0" borderId="1" xfId="11" applyNumberFormat="1" applyFont="1" applyBorder="1"/>
    <xf numFmtId="164" fontId="24" fillId="0" borderId="0" xfId="11" applyNumberFormat="1" applyFont="1" applyAlignment="1">
      <alignment horizontal="right"/>
    </xf>
    <xf numFmtId="0" fontId="17" fillId="0" borderId="2" xfId="11" applyFont="1" applyBorder="1" applyAlignment="1">
      <alignment vertical="center"/>
    </xf>
    <xf numFmtId="164" fontId="63" fillId="0" borderId="0" xfId="11" applyNumberFormat="1" applyFont="1" applyAlignment="1">
      <alignment horizontal="right"/>
    </xf>
    <xf numFmtId="167" fontId="43" fillId="0" borderId="1" xfId="11" applyNumberFormat="1" applyFont="1" applyBorder="1"/>
    <xf numFmtId="1" fontId="43" fillId="0" borderId="0" xfId="11" applyNumberFormat="1" applyFont="1" applyAlignment="1">
      <alignment horizontal="left" vertical="top" wrapText="1" indent="1"/>
    </xf>
    <xf numFmtId="165" fontId="43" fillId="0" borderId="0" xfId="15" applyNumberFormat="1" applyFont="1" applyAlignment="1">
      <alignment wrapText="1"/>
    </xf>
    <xf numFmtId="0" fontId="43" fillId="0" borderId="0" xfId="9" applyFont="1" applyAlignment="1">
      <alignment wrapText="1"/>
    </xf>
    <xf numFmtId="165" fontId="57" fillId="0" borderId="0" xfId="15" applyNumberFormat="1" applyFont="1"/>
    <xf numFmtId="0" fontId="43" fillId="0" borderId="0" xfId="11" applyFont="1" applyAlignment="1">
      <alignment horizontal="right"/>
    </xf>
    <xf numFmtId="0" fontId="60" fillId="0" borderId="2" xfId="11" applyFont="1" applyBorder="1" applyAlignment="1">
      <alignment horizontal="right" vertical="center"/>
    </xf>
    <xf numFmtId="0" fontId="60" fillId="0" borderId="0" xfId="11" applyFont="1" applyAlignment="1">
      <alignment horizontal="right"/>
    </xf>
    <xf numFmtId="0" fontId="19" fillId="0" borderId="0" xfId="11" applyFont="1"/>
    <xf numFmtId="169" fontId="43" fillId="0" borderId="1" xfId="11" applyNumberFormat="1" applyFont="1" applyBorder="1" applyAlignment="1">
      <alignment horizontal="right"/>
    </xf>
    <xf numFmtId="169" fontId="60" fillId="0" borderId="0" xfId="11" applyNumberFormat="1" applyFont="1" applyAlignment="1">
      <alignment horizontal="right"/>
    </xf>
    <xf numFmtId="167" fontId="43" fillId="0" borderId="0" xfId="11" applyNumberFormat="1" applyFont="1" applyAlignment="1">
      <alignment horizontal="right"/>
    </xf>
    <xf numFmtId="165" fontId="57" fillId="0" borderId="0" xfId="15" applyNumberFormat="1" applyFont="1" applyAlignment="1">
      <alignment wrapText="1"/>
    </xf>
    <xf numFmtId="165" fontId="57" fillId="0" borderId="0" xfId="15" applyNumberFormat="1" applyFont="1" applyAlignment="1">
      <alignment horizontal="left" wrapText="1"/>
    </xf>
    <xf numFmtId="0" fontId="40" fillId="0" borderId="0" xfId="1" applyFont="1" applyAlignment="1">
      <alignment vertical="top"/>
    </xf>
    <xf numFmtId="165" fontId="59" fillId="0" borderId="0" xfId="12" applyNumberFormat="1" applyFont="1" applyAlignment="1">
      <alignment vertical="center"/>
    </xf>
    <xf numFmtId="165" fontId="67" fillId="0" borderId="2" xfId="12" applyNumberFormat="1" applyFont="1" applyBorder="1" applyAlignment="1">
      <alignment vertical="center" wrapText="1"/>
    </xf>
    <xf numFmtId="164" fontId="19" fillId="0" borderId="0" xfId="11" applyNumberFormat="1" applyFont="1" applyAlignment="1">
      <alignment horizontal="right"/>
    </xf>
    <xf numFmtId="169" fontId="24" fillId="0" borderId="1" xfId="11" applyNumberFormat="1" applyFont="1" applyBorder="1" applyAlignment="1">
      <alignment horizontal="right"/>
    </xf>
    <xf numFmtId="167" fontId="17" fillId="0" borderId="0" xfId="11" applyNumberFormat="1" applyFont="1" applyAlignment="1">
      <alignment horizontal="right"/>
    </xf>
    <xf numFmtId="167" fontId="24" fillId="0" borderId="0" xfId="11" applyNumberFormat="1" applyFont="1" applyAlignment="1">
      <alignment horizontal="right"/>
    </xf>
    <xf numFmtId="0" fontId="63" fillId="0" borderId="0" xfId="9" applyFont="1" applyAlignment="1">
      <alignment wrapText="1"/>
    </xf>
    <xf numFmtId="167" fontId="63" fillId="0" borderId="0" xfId="11" applyNumberFormat="1" applyFont="1" applyAlignment="1">
      <alignment horizontal="right"/>
    </xf>
    <xf numFmtId="165" fontId="34" fillId="0" borderId="0" xfId="12" applyNumberFormat="1" applyFont="1"/>
    <xf numFmtId="169" fontId="24" fillId="0" borderId="0" xfId="11" applyNumberFormat="1" applyFont="1" applyAlignment="1">
      <alignment horizontal="right"/>
    </xf>
    <xf numFmtId="1" fontId="24" fillId="0" borderId="2" xfId="15" applyNumberFormat="1" applyFont="1" applyBorder="1" applyAlignment="1">
      <alignment vertical="center" wrapText="1"/>
    </xf>
    <xf numFmtId="1" fontId="17" fillId="0" borderId="2" xfId="11" applyNumberFormat="1" applyFont="1" applyBorder="1" applyAlignment="1">
      <alignment horizontal="right" vertical="center"/>
    </xf>
    <xf numFmtId="0" fontId="17" fillId="0" borderId="2" xfId="11" applyFont="1" applyBorder="1" applyAlignment="1">
      <alignment horizontal="right" vertical="center"/>
    </xf>
    <xf numFmtId="1" fontId="43" fillId="0" borderId="0" xfId="11" applyNumberFormat="1" applyFont="1" applyAlignment="1">
      <alignment vertical="center"/>
    </xf>
    <xf numFmtId="165" fontId="24" fillId="0" borderId="0" xfId="12" applyNumberFormat="1" applyFont="1" applyAlignment="1">
      <alignment wrapText="1"/>
    </xf>
    <xf numFmtId="0" fontId="10" fillId="0" borderId="0" xfId="9" applyFont="1" applyAlignment="1">
      <alignment horizontal="left" wrapText="1" indent="2"/>
    </xf>
    <xf numFmtId="0" fontId="24" fillId="0" borderId="1" xfId="11" applyFont="1" applyBorder="1"/>
    <xf numFmtId="0" fontId="24" fillId="0" borderId="0" xfId="11" applyFont="1"/>
    <xf numFmtId="0" fontId="34" fillId="0" borderId="0" xfId="11" applyFont="1" applyAlignment="1">
      <alignment horizontal="left"/>
    </xf>
    <xf numFmtId="167" fontId="34" fillId="0" borderId="0" xfId="11" applyNumberFormat="1" applyFont="1" applyAlignment="1">
      <alignment horizontal="right"/>
    </xf>
    <xf numFmtId="0" fontId="24" fillId="0" borderId="2" xfId="11" applyFont="1" applyBorder="1" applyAlignment="1">
      <alignment vertical="center"/>
    </xf>
    <xf numFmtId="167" fontId="24" fillId="0" borderId="1" xfId="11" applyNumberFormat="1" applyFont="1" applyBorder="1" applyAlignment="1">
      <alignment horizontal="right"/>
    </xf>
    <xf numFmtId="0" fontId="60" fillId="0" borderId="2" xfId="11" applyFont="1" applyBorder="1" applyAlignment="1">
      <alignment horizontal="center" vertical="center"/>
    </xf>
    <xf numFmtId="1" fontId="60" fillId="0" borderId="2" xfId="11" applyNumberFormat="1" applyFont="1" applyBorder="1" applyAlignment="1">
      <alignment horizontal="right" vertical="center"/>
    </xf>
    <xf numFmtId="0" fontId="60" fillId="0" borderId="0" xfId="11" applyFont="1" applyAlignment="1">
      <alignment horizontal="center" vertical="center"/>
    </xf>
    <xf numFmtId="1" fontId="24" fillId="0" borderId="0" xfId="11" applyNumberFormat="1" applyFont="1" applyAlignment="1">
      <alignment vertical="top" wrapText="1"/>
    </xf>
    <xf numFmtId="164" fontId="43" fillId="0" borderId="1" xfId="11" applyNumberFormat="1" applyFont="1" applyBorder="1" applyAlignment="1">
      <alignment horizontal="right"/>
    </xf>
    <xf numFmtId="165" fontId="4" fillId="0" borderId="0" xfId="15" applyNumberFormat="1" applyFont="1" applyAlignment="1">
      <alignment vertical="center"/>
    </xf>
    <xf numFmtId="0" fontId="17" fillId="0" borderId="2" xfId="11" applyFont="1" applyBorder="1" applyAlignment="1">
      <alignment horizontal="center"/>
    </xf>
    <xf numFmtId="0" fontId="17" fillId="0" borderId="0" xfId="11" applyFont="1" applyAlignment="1">
      <alignment horizontal="center"/>
    </xf>
    <xf numFmtId="165" fontId="5" fillId="0" borderId="0" xfId="12" applyNumberFormat="1" applyFont="1" applyAlignment="1">
      <alignment wrapText="1"/>
    </xf>
    <xf numFmtId="164" fontId="10" fillId="0" borderId="0" xfId="12" applyNumberFormat="1" applyFont="1" applyAlignment="1">
      <alignment wrapText="1"/>
    </xf>
    <xf numFmtId="164" fontId="24" fillId="0" borderId="1" xfId="11" applyNumberFormat="1" applyFont="1" applyBorder="1" applyAlignment="1">
      <alignment horizontal="right"/>
    </xf>
    <xf numFmtId="0" fontId="68" fillId="0" borderId="0" xfId="11" applyFont="1" applyAlignment="1">
      <alignment wrapText="1"/>
    </xf>
    <xf numFmtId="165" fontId="28" fillId="0" borderId="0" xfId="9" applyNumberFormat="1" applyFont="1" applyAlignment="1">
      <alignment horizontal="left" wrapText="1" indent="1"/>
    </xf>
    <xf numFmtId="0" fontId="2" fillId="0" borderId="0" xfId="11"/>
    <xf numFmtId="165" fontId="43" fillId="0" borderId="2" xfId="15" applyNumberFormat="1" applyFont="1" applyBorder="1" applyAlignment="1">
      <alignment vertical="center" wrapText="1"/>
    </xf>
    <xf numFmtId="0" fontId="12" fillId="0" borderId="0" xfId="11" applyFont="1" applyAlignment="1">
      <alignment wrapText="1"/>
    </xf>
    <xf numFmtId="0" fontId="10" fillId="0" borderId="0" xfId="11" applyFont="1" applyAlignment="1">
      <alignment horizontal="left" wrapText="1" indent="2"/>
    </xf>
    <xf numFmtId="164" fontId="21" fillId="0" borderId="0" xfId="11" applyNumberFormat="1" applyFont="1" applyAlignment="1">
      <alignment horizontal="right"/>
    </xf>
    <xf numFmtId="167" fontId="24" fillId="0" borderId="0" xfId="11" applyNumberFormat="1" applyFont="1"/>
    <xf numFmtId="165" fontId="28" fillId="0" borderId="1" xfId="9" applyNumberFormat="1" applyFont="1" applyBorder="1" applyAlignment="1">
      <alignment horizontal="left" wrapText="1" indent="1"/>
    </xf>
    <xf numFmtId="165" fontId="4" fillId="0" borderId="0" xfId="15" applyNumberFormat="1" applyFont="1" applyAlignment="1">
      <alignment horizontal="left"/>
    </xf>
    <xf numFmtId="0" fontId="69" fillId="0" borderId="2" xfId="11" applyFont="1" applyBorder="1" applyAlignment="1">
      <alignment vertical="center"/>
    </xf>
    <xf numFmtId="1" fontId="69" fillId="0" borderId="0" xfId="9" applyNumberFormat="1" applyFont="1" applyAlignment="1">
      <alignment horizontal="right"/>
    </xf>
    <xf numFmtId="0" fontId="69" fillId="0" borderId="0" xfId="11" applyFont="1"/>
    <xf numFmtId="164" fontId="69" fillId="0" borderId="0" xfId="11" applyNumberFormat="1" applyFont="1" applyAlignment="1">
      <alignment horizontal="right"/>
    </xf>
    <xf numFmtId="164" fontId="70" fillId="0" borderId="0" xfId="9" applyNumberFormat="1" applyFont="1" applyAlignment="1">
      <alignment horizontal="right"/>
    </xf>
    <xf numFmtId="164" fontId="70" fillId="0" borderId="0" xfId="11" applyNumberFormat="1" applyFont="1" applyAlignment="1">
      <alignment horizontal="right"/>
    </xf>
    <xf numFmtId="0" fontId="70" fillId="0" borderId="1" xfId="11" applyFont="1" applyBorder="1"/>
    <xf numFmtId="0" fontId="70" fillId="0" borderId="0" xfId="11" applyFont="1"/>
    <xf numFmtId="167" fontId="70" fillId="0" borderId="0" xfId="11" applyNumberFormat="1" applyFont="1"/>
    <xf numFmtId="167" fontId="70" fillId="0" borderId="1" xfId="11" applyNumberFormat="1" applyFont="1" applyBorder="1"/>
    <xf numFmtId="0" fontId="17" fillId="0" borderId="0" xfId="16" applyFont="1" applyAlignment="1">
      <alignment wrapText="1"/>
    </xf>
    <xf numFmtId="0" fontId="24" fillId="0" borderId="0" xfId="16" applyFont="1" applyAlignment="1">
      <alignment horizontal="left" wrapText="1" indent="1"/>
    </xf>
    <xf numFmtId="0" fontId="24" fillId="0" borderId="0" xfId="16" applyFont="1" applyAlignment="1">
      <alignment horizontal="left" indent="1"/>
    </xf>
    <xf numFmtId="0" fontId="33" fillId="0" borderId="2" xfId="6" applyFont="1" applyBorder="1" applyAlignment="1">
      <alignment horizontal="right"/>
    </xf>
    <xf numFmtId="2" fontId="7" fillId="0" borderId="0" xfId="6" applyNumberFormat="1" applyFont="1"/>
    <xf numFmtId="2" fontId="7" fillId="0" borderId="0" xfId="1" applyNumberFormat="1" applyFont="1"/>
    <xf numFmtId="0" fontId="5" fillId="0" borderId="0" xfId="6" applyFont="1" applyAlignment="1">
      <alignment horizontal="left" indent="1"/>
    </xf>
    <xf numFmtId="2" fontId="5" fillId="0" borderId="0" xfId="1" applyNumberFormat="1" applyFont="1"/>
    <xf numFmtId="0" fontId="5" fillId="0" borderId="1" xfId="6" applyFont="1" applyBorder="1" applyAlignment="1">
      <alignment wrapText="1" shrinkToFit="1"/>
    </xf>
    <xf numFmtId="0" fontId="5" fillId="0" borderId="1" xfId="6" applyFont="1" applyBorder="1"/>
    <xf numFmtId="0" fontId="5" fillId="0" borderId="0" xfId="6" applyFont="1" applyAlignment="1">
      <alignment wrapText="1" shrinkToFit="1"/>
    </xf>
    <xf numFmtId="2" fontId="5" fillId="0" borderId="0" xfId="6" applyNumberFormat="1" applyFont="1" applyAlignment="1">
      <alignment horizontal="right"/>
    </xf>
    <xf numFmtId="0" fontId="25" fillId="0" borderId="0" xfId="6" applyFont="1" applyAlignment="1">
      <alignment wrapText="1" shrinkToFit="1"/>
    </xf>
    <xf numFmtId="0" fontId="46" fillId="0" borderId="0" xfId="1" applyFont="1"/>
    <xf numFmtId="0" fontId="7" fillId="0" borderId="2" xfId="1" applyFont="1" applyBorder="1" applyAlignment="1">
      <alignment horizontal="right" vertical="center"/>
    </xf>
    <xf numFmtId="0" fontId="5" fillId="0" borderId="1" xfId="1" applyFont="1" applyBorder="1"/>
    <xf numFmtId="0" fontId="46" fillId="0" borderId="0" xfId="6" applyFont="1" applyAlignment="1">
      <alignment horizontal="right"/>
    </xf>
    <xf numFmtId="2" fontId="7" fillId="0" borderId="0" xfId="6" applyNumberFormat="1" applyFont="1" applyAlignment="1">
      <alignment horizontal="right"/>
    </xf>
    <xf numFmtId="2" fontId="7" fillId="0" borderId="0" xfId="1" applyNumberFormat="1" applyFont="1" applyAlignment="1">
      <alignment horizontal="right"/>
    </xf>
    <xf numFmtId="4" fontId="5" fillId="0" borderId="0" xfId="1" applyNumberFormat="1" applyFont="1" applyAlignment="1">
      <alignment horizontal="right"/>
    </xf>
    <xf numFmtId="4" fontId="7" fillId="0" borderId="0" xfId="6" applyNumberFormat="1" applyFont="1"/>
    <xf numFmtId="4" fontId="5" fillId="0" borderId="0" xfId="6" applyNumberFormat="1" applyFont="1"/>
    <xf numFmtId="2" fontId="24" fillId="0" borderId="0" xfId="6" applyNumberFormat="1" applyFont="1"/>
    <xf numFmtId="4" fontId="46" fillId="0" borderId="0" xfId="6" applyNumberFormat="1" applyFont="1"/>
    <xf numFmtId="4" fontId="10" fillId="0" borderId="0" xfId="6" applyNumberFormat="1" applyFont="1"/>
    <xf numFmtId="4" fontId="5" fillId="0" borderId="0" xfId="6" applyNumberFormat="1" applyFont="1" applyAlignment="1">
      <alignment horizontal="right"/>
    </xf>
    <xf numFmtId="4" fontId="5" fillId="0" borderId="1" xfId="6" applyNumberFormat="1" applyFont="1" applyBorder="1"/>
    <xf numFmtId="2" fontId="5" fillId="0" borderId="1" xfId="6" applyNumberFormat="1" applyFont="1" applyBorder="1"/>
    <xf numFmtId="1" fontId="7" fillId="0" borderId="0" xfId="6" applyNumberFormat="1" applyFont="1"/>
    <xf numFmtId="1" fontId="5" fillId="0" borderId="0" xfId="6" applyNumberFormat="1" applyFont="1"/>
    <xf numFmtId="3" fontId="5" fillId="0" borderId="0" xfId="6" applyNumberFormat="1" applyFont="1"/>
    <xf numFmtId="1" fontId="5" fillId="0" borderId="0" xfId="6" applyNumberFormat="1" applyFont="1" applyAlignment="1">
      <alignment horizontal="right"/>
    </xf>
    <xf numFmtId="3" fontId="17" fillId="0" borderId="0" xfId="6" applyNumberFormat="1" applyFont="1"/>
    <xf numFmtId="3" fontId="17" fillId="0" borderId="0" xfId="1" applyNumberFormat="1" applyFont="1"/>
    <xf numFmtId="3" fontId="5" fillId="0" borderId="0" xfId="1" applyNumberFormat="1" applyFont="1"/>
    <xf numFmtId="3" fontId="12" fillId="0" borderId="0" xfId="6" applyNumberFormat="1" applyFont="1"/>
    <xf numFmtId="3" fontId="10" fillId="0" borderId="0" xfId="6" applyNumberFormat="1" applyFont="1"/>
    <xf numFmtId="0" fontId="4" fillId="0" borderId="0" xfId="1" applyFont="1"/>
    <xf numFmtId="0" fontId="15" fillId="0" borderId="0" xfId="1" applyFont="1" applyAlignment="1">
      <alignment vertical="center"/>
    </xf>
    <xf numFmtId="1" fontId="52" fillId="0" borderId="1" xfId="2" applyNumberFormat="1" applyFont="1" applyBorder="1" applyAlignment="1">
      <alignment horizontal="right" vertical="center"/>
    </xf>
    <xf numFmtId="1" fontId="16" fillId="0" borderId="0" xfId="1" applyNumberFormat="1" applyFont="1" applyAlignment="1">
      <alignment horizontal="right"/>
    </xf>
    <xf numFmtId="1" fontId="11" fillId="0" borderId="0" xfId="1" applyNumberFormat="1" applyFont="1" applyAlignment="1">
      <alignment horizontal="left" vertical="center" wrapText="1" indent="2"/>
    </xf>
    <xf numFmtId="1" fontId="25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165" fontId="16" fillId="0" borderId="0" xfId="1" applyNumberFormat="1" applyFont="1" applyAlignment="1">
      <alignment horizontal="right"/>
    </xf>
    <xf numFmtId="0" fontId="27" fillId="0" borderId="0" xfId="1" applyFont="1" applyAlignment="1">
      <alignment horizontal="left" vertical="center" wrapText="1"/>
    </xf>
    <xf numFmtId="1" fontId="5" fillId="0" borderId="0" xfId="9" applyNumberFormat="1" applyFont="1"/>
    <xf numFmtId="1" fontId="55" fillId="0" borderId="1" xfId="9" applyNumberFormat="1" applyFont="1" applyBorder="1" applyAlignment="1">
      <alignment horizontal="right" vertical="center"/>
    </xf>
    <xf numFmtId="165" fontId="5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vertical="center" wrapText="1"/>
    </xf>
    <xf numFmtId="1" fontId="5" fillId="0" borderId="1" xfId="9" applyNumberFormat="1" applyFont="1" applyBorder="1"/>
    <xf numFmtId="1" fontId="16" fillId="0" borderId="1" xfId="9" applyNumberFormat="1" applyFont="1" applyBorder="1" applyAlignment="1">
      <alignment horizontal="right" vertical="center"/>
    </xf>
    <xf numFmtId="0" fontId="15" fillId="0" borderId="1" xfId="1" applyFont="1" applyBorder="1" applyAlignment="1">
      <alignment vertical="center"/>
    </xf>
    <xf numFmtId="1" fontId="25" fillId="0" borderId="0" xfId="1" applyNumberFormat="1" applyFont="1" applyAlignment="1">
      <alignment horizontal="left" vertical="center" wrapText="1"/>
    </xf>
    <xf numFmtId="1" fontId="10" fillId="0" borderId="0" xfId="1" applyNumberFormat="1" applyFont="1" applyAlignment="1">
      <alignment horizontal="right"/>
    </xf>
    <xf numFmtId="1" fontId="10" fillId="0" borderId="0" xfId="1" applyNumberFormat="1" applyFont="1" applyAlignment="1">
      <alignment vertical="center"/>
    </xf>
    <xf numFmtId="0" fontId="31" fillId="0" borderId="1" xfId="1" applyFont="1" applyBorder="1" applyAlignment="1">
      <alignment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12" fillId="0" borderId="1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7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left" wrapTex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/>
    <xf numFmtId="0" fontId="30" fillId="0" borderId="1" xfId="0" applyFont="1" applyBorder="1"/>
    <xf numFmtId="0" fontId="73" fillId="0" borderId="0" xfId="0" applyFont="1" applyAlignment="1">
      <alignment vertical="center" wrapText="1"/>
    </xf>
    <xf numFmtId="164" fontId="30" fillId="0" borderId="0" xfId="0" applyNumberFormat="1" applyFont="1"/>
    <xf numFmtId="165" fontId="5" fillId="0" borderId="0" xfId="0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 wrapText="1"/>
    </xf>
    <xf numFmtId="0" fontId="6" fillId="0" borderId="0" xfId="0" applyFont="1" applyAlignment="1">
      <alignment vertical="top"/>
    </xf>
    <xf numFmtId="165" fontId="10" fillId="0" borderId="0" xfId="0" applyNumberFormat="1" applyFont="1" applyAlignment="1">
      <alignment vertical="center" wrapText="1"/>
    </xf>
    <xf numFmtId="165" fontId="5" fillId="0" borderId="0" xfId="0" applyNumberFormat="1" applyFont="1"/>
    <xf numFmtId="1" fontId="5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left" vertical="center" wrapText="1"/>
    </xf>
    <xf numFmtId="1" fontId="5" fillId="0" borderId="0" xfId="0" applyNumberFormat="1" applyFont="1"/>
    <xf numFmtId="0" fontId="31" fillId="0" borderId="1" xfId="0" applyFont="1" applyBorder="1" applyAlignment="1">
      <alignment vertical="top"/>
    </xf>
    <xf numFmtId="0" fontId="7" fillId="0" borderId="1" xfId="0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 vertical="center" wrapText="1"/>
    </xf>
    <xf numFmtId="2" fontId="12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5"/>
    </xf>
    <xf numFmtId="0" fontId="5" fillId="2" borderId="0" xfId="0" applyFont="1" applyFill="1" applyAlignment="1">
      <alignment vertical="center"/>
    </xf>
    <xf numFmtId="0" fontId="24" fillId="0" borderId="0" xfId="0" applyFont="1" applyAlignment="1">
      <alignment horizontal="left" wrapText="1"/>
    </xf>
    <xf numFmtId="0" fontId="5" fillId="0" borderId="1" xfId="0" applyFont="1" applyBorder="1" applyAlignment="1">
      <alignment horizontal="left" indent="2"/>
    </xf>
    <xf numFmtId="164" fontId="10" fillId="0" borderId="1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4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/>
    </xf>
    <xf numFmtId="165" fontId="12" fillId="0" borderId="0" xfId="0" applyNumberFormat="1" applyFont="1" applyAlignment="1">
      <alignment vertical="center" wrapText="1"/>
    </xf>
    <xf numFmtId="165" fontId="12" fillId="0" borderId="0" xfId="0" applyNumberFormat="1" applyFont="1" applyAlignment="1">
      <alignment vertical="center"/>
    </xf>
    <xf numFmtId="165" fontId="10" fillId="0" borderId="0" xfId="0" applyNumberFormat="1" applyFont="1" applyAlignment="1">
      <alignment horizontal="left" vertical="center" wrapText="1" indent="3"/>
    </xf>
    <xf numFmtId="165" fontId="10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 wrapText="1"/>
    </xf>
    <xf numFmtId="165" fontId="66" fillId="0" borderId="1" xfId="2" applyFont="1" applyBorder="1" applyAlignment="1">
      <alignment vertical="center" wrapText="1"/>
    </xf>
    <xf numFmtId="0" fontId="5" fillId="0" borderId="1" xfId="9" applyFont="1" applyBorder="1"/>
    <xf numFmtId="165" fontId="53" fillId="0" borderId="1" xfId="2" applyFont="1" applyBorder="1" applyAlignment="1">
      <alignment horizontal="right" vertical="center" wrapText="1"/>
    </xf>
    <xf numFmtId="0" fontId="7" fillId="0" borderId="1" xfId="9" applyFont="1" applyBorder="1" applyAlignment="1">
      <alignment horizontal="right" vertical="center"/>
    </xf>
    <xf numFmtId="164" fontId="7" fillId="0" borderId="0" xfId="0" applyNumberFormat="1" applyFont="1"/>
    <xf numFmtId="0" fontId="74" fillId="0" borderId="0" xfId="0" applyFont="1"/>
    <xf numFmtId="164" fontId="75" fillId="0" borderId="0" xfId="0" applyNumberFormat="1" applyFont="1"/>
    <xf numFmtId="164" fontId="76" fillId="0" borderId="0" xfId="0" applyNumberFormat="1" applyFont="1"/>
    <xf numFmtId="164" fontId="9" fillId="0" borderId="0" xfId="0" applyNumberFormat="1" applyFont="1"/>
    <xf numFmtId="0" fontId="5" fillId="0" borderId="0" xfId="0" applyFont="1" applyAlignment="1">
      <alignment horizontal="left" wrapText="1" indent="2"/>
    </xf>
    <xf numFmtId="164" fontId="12" fillId="0" borderId="0" xfId="0" applyNumberFormat="1" applyFont="1"/>
    <xf numFmtId="0" fontId="22" fillId="0" borderId="0" xfId="0" applyFont="1"/>
    <xf numFmtId="0" fontId="7" fillId="0" borderId="1" xfId="0" applyFont="1" applyBorder="1"/>
    <xf numFmtId="3" fontId="5" fillId="0" borderId="0" xfId="0" applyNumberFormat="1" applyFont="1"/>
    <xf numFmtId="0" fontId="77" fillId="0" borderId="0" xfId="0" applyFont="1"/>
    <xf numFmtId="0" fontId="73" fillId="0" borderId="0" xfId="0" applyFont="1"/>
    <xf numFmtId="0" fontId="77" fillId="0" borderId="0" xfId="0" applyFont="1" applyAlignment="1">
      <alignment wrapText="1"/>
    </xf>
    <xf numFmtId="1" fontId="53" fillId="0" borderId="1" xfId="2" applyNumberFormat="1" applyFont="1" applyBorder="1" applyAlignment="1">
      <alignment horizontal="right" vertical="center"/>
    </xf>
    <xf numFmtId="165" fontId="53" fillId="0" borderId="0" xfId="2" applyFont="1" applyAlignment="1">
      <alignment horizontal="right" vertical="center" wrapText="1"/>
    </xf>
    <xf numFmtId="3" fontId="5" fillId="0" borderId="1" xfId="0" applyNumberFormat="1" applyFont="1" applyBorder="1"/>
    <xf numFmtId="0" fontId="27" fillId="0" borderId="0" xfId="0" applyFont="1"/>
    <xf numFmtId="1" fontId="53" fillId="0" borderId="1" xfId="2" applyNumberFormat="1" applyFont="1" applyBorder="1" applyAlignment="1">
      <alignment horizontal="right" vertical="center" wrapText="1"/>
    </xf>
    <xf numFmtId="0" fontId="37" fillId="0" borderId="0" xfId="0" applyFont="1"/>
    <xf numFmtId="164" fontId="37" fillId="0" borderId="0" xfId="0" applyNumberFormat="1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3" fontId="10" fillId="0" borderId="0" xfId="0" applyNumberFormat="1" applyFont="1"/>
    <xf numFmtId="0" fontId="31" fillId="0" borderId="0" xfId="1" applyFont="1" applyAlignment="1">
      <alignment horizontal="left" vertical="top"/>
    </xf>
    <xf numFmtId="0" fontId="7" fillId="0" borderId="2" xfId="1" applyFont="1" applyBorder="1" applyAlignment="1">
      <alignment horizontal="left"/>
    </xf>
    <xf numFmtId="0" fontId="7" fillId="0" borderId="1" xfId="1" applyFont="1" applyBorder="1" applyAlignment="1">
      <alignment horizontal="right" vertical="center"/>
    </xf>
    <xf numFmtId="2" fontId="5" fillId="0" borderId="0" xfId="1" applyNumberFormat="1" applyFont="1" applyAlignment="1">
      <alignment vertical="center"/>
    </xf>
    <xf numFmtId="2" fontId="5" fillId="0" borderId="0" xfId="1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/>
    </xf>
    <xf numFmtId="49" fontId="5" fillId="0" borderId="0" xfId="1" applyNumberFormat="1" applyFont="1" applyAlignment="1">
      <alignment horizontal="left" wrapText="1" readingOrder="1"/>
    </xf>
    <xf numFmtId="0" fontId="5" fillId="0" borderId="0" xfId="1" applyFont="1" applyAlignment="1">
      <alignment horizontal="left" wrapText="1"/>
    </xf>
    <xf numFmtId="2" fontId="22" fillId="0" borderId="0" xfId="1" applyNumberFormat="1" applyFont="1" applyAlignment="1">
      <alignment vertical="center"/>
    </xf>
    <xf numFmtId="2" fontId="37" fillId="0" borderId="0" xfId="1" applyNumberFormat="1" applyFont="1" applyAlignment="1">
      <alignment vertical="center"/>
    </xf>
    <xf numFmtId="2" fontId="37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indent="1"/>
    </xf>
    <xf numFmtId="0" fontId="5" fillId="0" borderId="1" xfId="1" applyFont="1" applyBorder="1" applyAlignment="1">
      <alignment horizontal="left"/>
    </xf>
    <xf numFmtId="0" fontId="15" fillId="0" borderId="0" xfId="1" applyFont="1" applyAlignment="1">
      <alignment horizontal="left" vertical="top"/>
    </xf>
    <xf numFmtId="0" fontId="7" fillId="0" borderId="2" xfId="1" applyFont="1" applyBorder="1" applyAlignment="1">
      <alignment vertical="center"/>
    </xf>
    <xf numFmtId="0" fontId="12" fillId="0" borderId="0" xfId="1" applyFont="1" applyAlignment="1">
      <alignment horizontal="left" wrapText="1"/>
    </xf>
    <xf numFmtId="164" fontId="7" fillId="0" borderId="0" xfId="0" applyNumberFormat="1" applyFont="1" applyAlignment="1">
      <alignment horizontal="right"/>
    </xf>
    <xf numFmtId="0" fontId="12" fillId="0" borderId="0" xfId="1" applyFont="1" applyAlignment="1">
      <alignment vertical="center"/>
    </xf>
    <xf numFmtId="0" fontId="11" fillId="0" borderId="0" xfId="1" applyFont="1" applyAlignment="1">
      <alignment horizontal="left" wrapText="1"/>
    </xf>
    <xf numFmtId="0" fontId="7" fillId="0" borderId="0" xfId="1" applyFont="1" applyAlignment="1">
      <alignment vertical="center"/>
    </xf>
    <xf numFmtId="0" fontId="11" fillId="0" borderId="1" xfId="1" quotePrefix="1" applyFont="1" applyBorder="1" applyAlignment="1">
      <alignment horizontal="left" wrapText="1"/>
    </xf>
    <xf numFmtId="0" fontId="11" fillId="0" borderId="0" xfId="1" quotePrefix="1" applyFont="1" applyAlignment="1">
      <alignment horizontal="left" wrapText="1"/>
    </xf>
    <xf numFmtId="0" fontId="16" fillId="0" borderId="0" xfId="1" applyFont="1" applyAlignment="1">
      <alignment horizontal="left" wrapText="1"/>
    </xf>
    <xf numFmtId="1" fontId="11" fillId="0" borderId="0" xfId="1" applyNumberFormat="1" applyFont="1" applyAlignment="1">
      <alignment horizontal="left" wrapText="1"/>
    </xf>
    <xf numFmtId="0" fontId="27" fillId="0" borderId="0" xfId="1" applyFont="1"/>
    <xf numFmtId="0" fontId="79" fillId="0" borderId="0" xfId="1" applyFont="1" applyAlignment="1">
      <alignment vertical="center" wrapText="1"/>
    </xf>
    <xf numFmtId="0" fontId="4" fillId="0" borderId="0" xfId="1" applyFont="1" applyAlignment="1">
      <alignment horizontal="left"/>
    </xf>
    <xf numFmtId="0" fontId="24" fillId="0" borderId="0" xfId="1" applyFont="1"/>
    <xf numFmtId="0" fontId="17" fillId="0" borderId="2" xfId="1" applyFont="1" applyBorder="1" applyAlignment="1">
      <alignment horizontal="right" vertical="center"/>
    </xf>
    <xf numFmtId="0" fontId="16" fillId="0" borderId="0" xfId="1" applyFont="1" applyAlignment="1">
      <alignment vertical="center" wrapText="1"/>
    </xf>
    <xf numFmtId="164" fontId="17" fillId="0" borderId="0" xfId="1" applyNumberFormat="1" applyFont="1" applyAlignment="1">
      <alignment horizontal="right"/>
    </xf>
    <xf numFmtId="0" fontId="80" fillId="0" borderId="0" xfId="1" applyFont="1"/>
    <xf numFmtId="0" fontId="80" fillId="0" borderId="1" xfId="1" applyFont="1" applyBorder="1"/>
    <xf numFmtId="0" fontId="24" fillId="0" borderId="1" xfId="1" applyFont="1" applyBorder="1"/>
    <xf numFmtId="3" fontId="10" fillId="0" borderId="0" xfId="1" applyNumberFormat="1" applyFont="1" applyAlignment="1">
      <alignment horizontal="right"/>
    </xf>
    <xf numFmtId="0" fontId="3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81" fillId="0" borderId="0" xfId="0" applyFont="1" applyAlignment="1">
      <alignment horizontal="left" indent="2"/>
    </xf>
    <xf numFmtId="0" fontId="24" fillId="0" borderId="0" xfId="0" applyFont="1" applyAlignment="1">
      <alignment horizontal="left" wrapText="1" indent="1"/>
    </xf>
    <xf numFmtId="164" fontId="10" fillId="0" borderId="0" xfId="0" applyNumberFormat="1" applyFont="1"/>
    <xf numFmtId="0" fontId="24" fillId="0" borderId="0" xfId="22" applyFont="1" applyAlignment="1">
      <alignment horizontal="left" wrapText="1" indent="1"/>
    </xf>
    <xf numFmtId="0" fontId="24" fillId="0" borderId="1" xfId="0" applyFont="1" applyBorder="1" applyAlignment="1">
      <alignment horizontal="left" indent="1"/>
    </xf>
    <xf numFmtId="164" fontId="5" fillId="0" borderId="1" xfId="0" applyNumberFormat="1" applyFont="1" applyBorder="1"/>
    <xf numFmtId="0" fontId="41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1" fillId="0" borderId="1" xfId="0" applyFont="1" applyBorder="1" applyAlignment="1">
      <alignment horizontal="left" vertical="top"/>
    </xf>
    <xf numFmtId="2" fontId="5" fillId="0" borderId="0" xfId="0" applyNumberFormat="1" applyFont="1" applyAlignment="1">
      <alignment horizontal="left" indent="2"/>
    </xf>
    <xf numFmtId="0" fontId="5" fillId="0" borderId="1" xfId="0" applyFont="1" applyBorder="1" applyAlignment="1">
      <alignment horizontal="left"/>
    </xf>
    <xf numFmtId="0" fontId="28" fillId="0" borderId="0" xfId="0" applyFont="1"/>
    <xf numFmtId="0" fontId="83" fillId="0" borderId="0" xfId="0" applyFont="1"/>
    <xf numFmtId="165" fontId="77" fillId="0" borderId="0" xfId="0" applyNumberFormat="1" applyFont="1"/>
    <xf numFmtId="2" fontId="10" fillId="0" borderId="0" xfId="0" applyNumberFormat="1" applyFont="1" applyAlignment="1">
      <alignment horizontal="left" wrapText="1" indent="2"/>
    </xf>
    <xf numFmtId="0" fontId="28" fillId="0" borderId="1" xfId="0" applyFont="1" applyBorder="1" applyAlignment="1">
      <alignment horizontal="left"/>
    </xf>
    <xf numFmtId="165" fontId="83" fillId="0" borderId="1" xfId="0" applyNumberFormat="1" applyFont="1" applyBorder="1"/>
    <xf numFmtId="165" fontId="24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77" fillId="0" borderId="1" xfId="0" applyFont="1" applyBorder="1"/>
    <xf numFmtId="0" fontId="24" fillId="0" borderId="2" xfId="0" applyFont="1" applyBorder="1"/>
    <xf numFmtId="0" fontId="17" fillId="0" borderId="2" xfId="0" applyFont="1" applyBorder="1" applyAlignment="1">
      <alignment vertical="center"/>
    </xf>
    <xf numFmtId="1" fontId="10" fillId="0" borderId="0" xfId="0" applyNumberFormat="1" applyFont="1"/>
    <xf numFmtId="3" fontId="7" fillId="0" borderId="0" xfId="0" applyNumberFormat="1" applyFont="1"/>
    <xf numFmtId="0" fontId="17" fillId="0" borderId="0" xfId="0" applyFont="1" applyAlignment="1">
      <alignment horizontal="left" wrapText="1"/>
    </xf>
    <xf numFmtId="0" fontId="24" fillId="0" borderId="1" xfId="0" applyFont="1" applyBorder="1" applyAlignment="1">
      <alignment horizontal="left" wrapText="1" indent="1"/>
    </xf>
    <xf numFmtId="3" fontId="24" fillId="0" borderId="0" xfId="0" applyNumberFormat="1" applyFont="1"/>
    <xf numFmtId="0" fontId="24" fillId="0" borderId="0" xfId="0" applyFont="1" applyAlignment="1">
      <alignment horizontal="left" vertical="center" wrapText="1" indent="1"/>
    </xf>
    <xf numFmtId="0" fontId="2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3" fontId="17" fillId="0" borderId="0" xfId="0" applyNumberFormat="1" applyFont="1"/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164" fontId="24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7" fillId="0" borderId="0" xfId="0" quotePrefix="1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  <xf numFmtId="1" fontId="11" fillId="0" borderId="0" xfId="0" applyNumberFormat="1" applyFont="1" applyAlignment="1">
      <alignment horizontal="left" wrapText="1"/>
    </xf>
    <xf numFmtId="165" fontId="11" fillId="0" borderId="0" xfId="0" applyNumberFormat="1" applyFont="1" applyAlignment="1">
      <alignment horizontal="left" wrapText="1" indent="1"/>
    </xf>
    <xf numFmtId="0" fontId="11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right"/>
    </xf>
    <xf numFmtId="0" fontId="4" fillId="0" borderId="0" xfId="23" applyFont="1"/>
    <xf numFmtId="0" fontId="5" fillId="0" borderId="0" xfId="23" applyFont="1" applyAlignment="1">
      <alignment vertical="center"/>
    </xf>
    <xf numFmtId="0" fontId="15" fillId="0" borderId="1" xfId="23" applyFont="1" applyBorder="1" applyAlignment="1">
      <alignment horizontal="left" vertical="top"/>
    </xf>
    <xf numFmtId="0" fontId="7" fillId="0" borderId="1" xfId="23" applyFont="1" applyBorder="1" applyAlignment="1">
      <alignment horizontal="center" vertical="center" wrapText="1"/>
    </xf>
    <xf numFmtId="0" fontId="7" fillId="0" borderId="2" xfId="23" applyFont="1" applyBorder="1" applyAlignment="1">
      <alignment horizontal="right" vertical="center" wrapText="1"/>
    </xf>
    <xf numFmtId="0" fontId="11" fillId="0" borderId="0" xfId="23" applyFont="1" applyAlignment="1">
      <alignment vertical="center" wrapText="1"/>
    </xf>
    <xf numFmtId="164" fontId="5" fillId="0" borderId="0" xfId="23" applyNumberFormat="1" applyFont="1" applyAlignment="1">
      <alignment horizontal="right"/>
    </xf>
    <xf numFmtId="165" fontId="5" fillId="0" borderId="0" xfId="23" applyNumberFormat="1" applyFont="1" applyAlignment="1">
      <alignment horizontal="right"/>
    </xf>
    <xf numFmtId="0" fontId="5" fillId="0" borderId="0" xfId="23" applyFont="1" applyAlignment="1">
      <alignment horizontal="right"/>
    </xf>
    <xf numFmtId="164" fontId="12" fillId="0" borderId="0" xfId="23" applyNumberFormat="1" applyFont="1" applyAlignment="1">
      <alignment horizontal="right"/>
    </xf>
    <xf numFmtId="0" fontId="7" fillId="0" borderId="0" xfId="23" quotePrefix="1" applyFont="1" applyAlignment="1">
      <alignment horizontal="left" wrapText="1"/>
    </xf>
    <xf numFmtId="164" fontId="12" fillId="0" borderId="0" xfId="23" applyNumberFormat="1" applyFont="1"/>
    <xf numFmtId="0" fontId="11" fillId="0" borderId="0" xfId="23" applyFont="1" applyAlignment="1">
      <alignment horizontal="left" wrapText="1"/>
    </xf>
    <xf numFmtId="164" fontId="10" fillId="0" borderId="0" xfId="23" applyNumberFormat="1" applyFont="1"/>
    <xf numFmtId="0" fontId="11" fillId="0" borderId="0" xfId="23" applyFont="1" applyAlignment="1">
      <alignment horizontal="left" wrapText="1" indent="2"/>
    </xf>
    <xf numFmtId="0" fontId="5" fillId="0" borderId="0" xfId="23" applyFont="1" applyAlignment="1">
      <alignment horizontal="left" wrapText="1" indent="2"/>
    </xf>
    <xf numFmtId="0" fontId="11" fillId="0" borderId="0" xfId="23" quotePrefix="1" applyFont="1" applyAlignment="1">
      <alignment horizontal="left" wrapText="1"/>
    </xf>
    <xf numFmtId="164" fontId="10" fillId="0" borderId="0" xfId="23" applyNumberFormat="1" applyFont="1" applyAlignment="1">
      <alignment horizontal="right"/>
    </xf>
    <xf numFmtId="0" fontId="5" fillId="0" borderId="0" xfId="23" applyFont="1" applyAlignment="1">
      <alignment horizontal="left" wrapText="1"/>
    </xf>
    <xf numFmtId="1" fontId="11" fillId="0" borderId="0" xfId="23" applyNumberFormat="1" applyFont="1" applyAlignment="1">
      <alignment horizontal="left" wrapText="1"/>
    </xf>
    <xf numFmtId="0" fontId="11" fillId="0" borderId="1" xfId="23" applyFont="1" applyBorder="1" applyAlignment="1">
      <alignment horizontal="left" wrapText="1"/>
    </xf>
    <xf numFmtId="3" fontId="5" fillId="0" borderId="1" xfId="23" applyNumberFormat="1" applyFont="1" applyBorder="1" applyAlignment="1">
      <alignment horizontal="right"/>
    </xf>
    <xf numFmtId="165" fontId="15" fillId="0" borderId="0" xfId="0" applyNumberFormat="1" applyFont="1" applyAlignment="1">
      <alignment vertical="center"/>
    </xf>
    <xf numFmtId="0" fontId="31" fillId="0" borderId="2" xfId="0" applyFont="1" applyBorder="1"/>
    <xf numFmtId="0" fontId="12" fillId="0" borderId="2" xfId="0" applyFont="1" applyBorder="1" applyAlignment="1">
      <alignment vertical="center"/>
    </xf>
    <xf numFmtId="0" fontId="31" fillId="0" borderId="0" xfId="0" applyFont="1"/>
    <xf numFmtId="164" fontId="5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 wrapText="1" indent="2"/>
    </xf>
    <xf numFmtId="0" fontId="4" fillId="0" borderId="0" xfId="24" applyFont="1" applyAlignment="1">
      <alignment vertical="center"/>
    </xf>
    <xf numFmtId="0" fontId="5" fillId="0" borderId="0" xfId="24" applyFont="1" applyAlignment="1">
      <alignment vertical="center"/>
    </xf>
    <xf numFmtId="165" fontId="15" fillId="0" borderId="1" xfId="24" applyNumberFormat="1" applyFont="1" applyBorder="1" applyAlignment="1">
      <alignment vertical="top"/>
    </xf>
    <xf numFmtId="164" fontId="7" fillId="0" borderId="1" xfId="24" applyNumberFormat="1" applyFont="1" applyBorder="1"/>
    <xf numFmtId="0" fontId="7" fillId="0" borderId="1" xfId="24" applyFont="1" applyBorder="1" applyAlignment="1">
      <alignment horizontal="center" vertical="center" wrapText="1"/>
    </xf>
    <xf numFmtId="0" fontId="7" fillId="0" borderId="1" xfId="24" applyFont="1" applyBorder="1" applyAlignment="1">
      <alignment horizontal="right" vertical="center"/>
    </xf>
    <xf numFmtId="0" fontId="7" fillId="0" borderId="0" xfId="24" applyFont="1"/>
    <xf numFmtId="0" fontId="7" fillId="0" borderId="0" xfId="24" applyFont="1" applyAlignment="1">
      <alignment horizontal="center" vertical="center" wrapText="1"/>
    </xf>
    <xf numFmtId="164" fontId="8" fillId="0" borderId="0" xfId="24" applyNumberFormat="1" applyFont="1"/>
    <xf numFmtId="0" fontId="7" fillId="0" borderId="0" xfId="25" applyFont="1" applyAlignment="1">
      <alignment wrapText="1"/>
    </xf>
    <xf numFmtId="164" fontId="7" fillId="0" borderId="0" xfId="24" applyNumberFormat="1" applyFont="1" applyAlignment="1">
      <alignment horizontal="right" wrapText="1"/>
    </xf>
    <xf numFmtId="164" fontId="12" fillId="0" borderId="0" xfId="24" applyNumberFormat="1" applyFont="1" applyAlignment="1">
      <alignment horizontal="right" wrapText="1"/>
    </xf>
    <xf numFmtId="0" fontId="5" fillId="0" borderId="0" xfId="25" applyFont="1" applyAlignment="1">
      <alignment horizontal="left" wrapText="1" indent="1"/>
    </xf>
    <xf numFmtId="164" fontId="5" fillId="0" borderId="0" xfId="24" applyNumberFormat="1" applyFont="1" applyAlignment="1">
      <alignment horizontal="right" wrapText="1"/>
    </xf>
    <xf numFmtId="1" fontId="16" fillId="0" borderId="0" xfId="24" applyNumberFormat="1" applyFont="1" applyAlignment="1">
      <alignment vertical="center"/>
    </xf>
    <xf numFmtId="1" fontId="5" fillId="0" borderId="0" xfId="24" applyNumberFormat="1" applyFont="1" applyAlignment="1">
      <alignment vertical="center"/>
    </xf>
    <xf numFmtId="0" fontId="5" fillId="0" borderId="0" xfId="25" applyFont="1" applyAlignment="1">
      <alignment horizontal="left" indent="1"/>
    </xf>
    <xf numFmtId="0" fontId="11" fillId="0" borderId="0" xfId="24" applyFont="1" applyAlignment="1">
      <alignment vertical="center"/>
    </xf>
    <xf numFmtId="0" fontId="5" fillId="0" borderId="1" xfId="25" applyFont="1" applyBorder="1" applyAlignment="1">
      <alignment wrapText="1"/>
    </xf>
    <xf numFmtId="0" fontId="5" fillId="0" borderId="0" xfId="25" applyFont="1" applyAlignment="1">
      <alignment wrapText="1"/>
    </xf>
    <xf numFmtId="164" fontId="7" fillId="0" borderId="0" xfId="24" applyNumberFormat="1" applyFont="1"/>
    <xf numFmtId="0" fontId="10" fillId="0" borderId="0" xfId="24"/>
    <xf numFmtId="0" fontId="7" fillId="0" borderId="2" xfId="24" applyFont="1" applyBorder="1" applyAlignment="1">
      <alignment horizontal="center" vertical="center" wrapText="1"/>
    </xf>
    <xf numFmtId="1" fontId="7" fillId="0" borderId="2" xfId="24" applyNumberFormat="1" applyFont="1" applyBorder="1" applyAlignment="1">
      <alignment vertical="center"/>
    </xf>
    <xf numFmtId="0" fontId="5" fillId="0" borderId="0" xfId="25" applyFont="1" applyAlignment="1">
      <alignment horizontal="left" wrapText="1" indent="2"/>
    </xf>
    <xf numFmtId="0" fontId="5" fillId="0" borderId="0" xfId="25" applyFont="1" applyAlignment="1">
      <alignment horizontal="left"/>
    </xf>
    <xf numFmtId="164" fontId="13" fillId="0" borderId="0" xfId="24" applyNumberFormat="1" applyFont="1" applyAlignment="1">
      <alignment horizontal="right" wrapText="1"/>
    </xf>
    <xf numFmtId="0" fontId="7" fillId="0" borderId="1" xfId="25" applyFont="1" applyBorder="1" applyAlignment="1">
      <alignment horizontal="left" wrapText="1"/>
    </xf>
    <xf numFmtId="0" fontId="5" fillId="0" borderId="1" xfId="24" applyFont="1" applyBorder="1" applyAlignment="1">
      <alignment vertical="center"/>
    </xf>
    <xf numFmtId="0" fontId="7" fillId="0" borderId="0" xfId="24" applyFont="1" applyAlignment="1">
      <alignment vertical="center" wrapText="1"/>
    </xf>
    <xf numFmtId="0" fontId="5" fillId="0" borderId="0" xfId="24" applyFont="1"/>
    <xf numFmtId="164" fontId="5" fillId="0" borderId="0" xfId="24" applyNumberFormat="1" applyFont="1"/>
    <xf numFmtId="0" fontId="5" fillId="0" borderId="0" xfId="24" applyFont="1" applyAlignment="1">
      <alignment vertical="center" wrapText="1"/>
    </xf>
    <xf numFmtId="164" fontId="5" fillId="0" borderId="0" xfId="24" applyNumberFormat="1" applyFont="1" applyAlignment="1">
      <alignment vertical="center"/>
    </xf>
    <xf numFmtId="165" fontId="31" fillId="0" borderId="1" xfId="24" applyNumberFormat="1" applyFont="1" applyBorder="1" applyAlignment="1">
      <alignment vertical="top"/>
    </xf>
    <xf numFmtId="0" fontId="5" fillId="0" borderId="1" xfId="24" applyFont="1" applyBorder="1" applyAlignment="1">
      <alignment horizontal="center" vertical="center"/>
    </xf>
    <xf numFmtId="0" fontId="7" fillId="0" borderId="2" xfId="24" applyFont="1" applyBorder="1" applyAlignment="1">
      <alignment horizontal="right" vertical="center"/>
    </xf>
    <xf numFmtId="164" fontId="7" fillId="0" borderId="0" xfId="24" applyNumberFormat="1" applyFont="1" applyAlignment="1">
      <alignment wrapText="1"/>
    </xf>
    <xf numFmtId="164" fontId="85" fillId="0" borderId="0" xfId="24" applyNumberFormat="1" applyFont="1"/>
    <xf numFmtId="164" fontId="22" fillId="0" borderId="0" xfId="24" applyNumberFormat="1" applyFont="1"/>
    <xf numFmtId="0" fontId="5" fillId="0" borderId="0" xfId="25" applyFont="1"/>
    <xf numFmtId="164" fontId="5" fillId="0" borderId="0" xfId="24" applyNumberFormat="1" applyFont="1" applyAlignment="1">
      <alignment wrapText="1"/>
    </xf>
    <xf numFmtId="1" fontId="7" fillId="0" borderId="0" xfId="24" applyNumberFormat="1" applyFont="1" applyAlignment="1">
      <alignment vertical="center"/>
    </xf>
    <xf numFmtId="164" fontId="10" fillId="0" borderId="0" xfId="24" applyNumberFormat="1"/>
    <xf numFmtId="0" fontId="7" fillId="0" borderId="2" xfId="24" applyFont="1" applyBorder="1" applyAlignment="1">
      <alignment horizontal="right" wrapText="1"/>
    </xf>
    <xf numFmtId="164" fontId="5" fillId="0" borderId="0" xfId="24" applyNumberFormat="1" applyFont="1" applyAlignment="1">
      <alignment horizontal="right"/>
    </xf>
    <xf numFmtId="0" fontId="5" fillId="0" borderId="0" xfId="25" applyFont="1" applyAlignment="1">
      <alignment horizontal="left" wrapText="1"/>
    </xf>
    <xf numFmtId="164" fontId="7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horizontal="right"/>
    </xf>
    <xf numFmtId="1" fontId="16" fillId="0" borderId="2" xfId="2" applyNumberFormat="1" applyFont="1" applyBorder="1" applyAlignment="1">
      <alignment horizontal="right" vertical="center"/>
    </xf>
    <xf numFmtId="1" fontId="7" fillId="0" borderId="2" xfId="2" applyNumberFormat="1" applyFont="1" applyBorder="1" applyAlignment="1">
      <alignment horizontal="right" vertical="center"/>
    </xf>
    <xf numFmtId="164" fontId="16" fillId="0" borderId="0" xfId="2" applyNumberFormat="1" applyFont="1" applyAlignment="1">
      <alignment horizontal="right" vertical="center"/>
    </xf>
    <xf numFmtId="164" fontId="55" fillId="0" borderId="0" xfId="9" applyNumberFormat="1" applyFont="1" applyAlignment="1">
      <alignment horizontal="right" vertical="center"/>
    </xf>
    <xf numFmtId="164" fontId="87" fillId="0" borderId="0" xfId="9" applyNumberFormat="1" applyFont="1" applyAlignment="1">
      <alignment horizontal="right" vertical="center"/>
    </xf>
    <xf numFmtId="164" fontId="12" fillId="0" borderId="0" xfId="1" applyNumberFormat="1" applyFont="1" applyAlignment="1">
      <alignment horizontal="left" wrapText="1"/>
    </xf>
    <xf numFmtId="164" fontId="12" fillId="0" borderId="0" xfId="1" applyNumberFormat="1" applyFont="1" applyAlignment="1">
      <alignment vertical="center"/>
    </xf>
    <xf numFmtId="164" fontId="11" fillId="0" borderId="0" xfId="1" applyNumberFormat="1" applyFont="1" applyAlignment="1">
      <alignment horizontal="left" wrapText="1"/>
    </xf>
    <xf numFmtId="164" fontId="11" fillId="0" borderId="0" xfId="1" applyNumberFormat="1" applyFont="1" applyAlignment="1">
      <alignment horizontal="left" vertical="center" wrapText="1" indent="1"/>
    </xf>
    <xf numFmtId="164" fontId="11" fillId="0" borderId="0" xfId="1" applyNumberFormat="1" applyFont="1" applyAlignment="1">
      <alignment horizontal="left" vertical="top" wrapText="1" indent="1"/>
    </xf>
    <xf numFmtId="164" fontId="11" fillId="0" borderId="0" xfId="1" applyNumberFormat="1" applyFont="1" applyAlignment="1">
      <alignment horizontal="left" wrapText="1" indent="2"/>
    </xf>
    <xf numFmtId="164" fontId="11" fillId="0" borderId="0" xfId="1" applyNumberFormat="1" applyFont="1" applyAlignment="1">
      <alignment horizontal="left" wrapText="1" indent="3"/>
    </xf>
    <xf numFmtId="164" fontId="11" fillId="0" borderId="0" xfId="1" applyNumberFormat="1" applyFont="1" applyAlignment="1">
      <alignment horizontal="left" wrapText="1" indent="4"/>
    </xf>
    <xf numFmtId="164" fontId="11" fillId="0" borderId="0" xfId="1" applyNumberFormat="1" applyFont="1" applyAlignment="1">
      <alignment horizontal="left" wrapText="1" indent="1"/>
    </xf>
    <xf numFmtId="164" fontId="12" fillId="0" borderId="0" xfId="1" applyNumberFormat="1" applyFont="1" applyAlignment="1">
      <alignment vertical="center" wrapText="1"/>
    </xf>
    <xf numFmtId="164" fontId="5" fillId="0" borderId="0" xfId="1" applyNumberFormat="1" applyFont="1" applyAlignment="1">
      <alignment horizontal="left" wrapText="1"/>
    </xf>
    <xf numFmtId="164" fontId="5" fillId="0" borderId="0" xfId="1" applyNumberFormat="1" applyFont="1" applyAlignment="1">
      <alignment vertical="center" wrapText="1"/>
    </xf>
    <xf numFmtId="164" fontId="7" fillId="0" borderId="1" xfId="1" applyNumberFormat="1" applyFont="1" applyBorder="1" applyAlignment="1">
      <alignment vertical="center" wrapText="1"/>
    </xf>
    <xf numFmtId="164" fontId="10" fillId="0" borderId="1" xfId="1" applyNumberFormat="1" applyFont="1" applyBorder="1" applyAlignment="1">
      <alignment horizontal="right" wrapText="1"/>
    </xf>
    <xf numFmtId="164" fontId="7" fillId="0" borderId="0" xfId="1" applyNumberFormat="1" applyFont="1" applyAlignment="1">
      <alignment horizontal="left" wrapText="1"/>
    </xf>
    <xf numFmtId="164" fontId="5" fillId="0" borderId="0" xfId="1" applyNumberFormat="1" applyFont="1" applyAlignment="1">
      <alignment horizontal="left"/>
    </xf>
    <xf numFmtId="3" fontId="10" fillId="0" borderId="0" xfId="1" applyNumberFormat="1" applyFont="1" applyAlignment="1">
      <alignment horizontal="left" wrapText="1"/>
    </xf>
    <xf numFmtId="3" fontId="11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left"/>
    </xf>
    <xf numFmtId="0" fontId="34" fillId="0" borderId="0" xfId="1" applyFont="1" applyAlignment="1">
      <alignment horizontal="left" vertical="center"/>
    </xf>
    <xf numFmtId="165" fontId="24" fillId="0" borderId="0" xfId="1" applyNumberFormat="1" applyFont="1" applyAlignment="1">
      <alignment horizontal="right" vertical="center"/>
    </xf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vertical="center"/>
    </xf>
    <xf numFmtId="0" fontId="40" fillId="0" borderId="0" xfId="1" applyFont="1" applyAlignment="1">
      <alignment horizontal="left" vertical="top"/>
    </xf>
    <xf numFmtId="1" fontId="17" fillId="0" borderId="2" xfId="2" applyNumberFormat="1" applyFont="1" applyBorder="1" applyAlignment="1">
      <alignment horizontal="left" vertical="center"/>
    </xf>
    <xf numFmtId="1" fontId="17" fillId="0" borderId="2" xfId="2" applyNumberFormat="1" applyFont="1" applyBorder="1" applyAlignment="1">
      <alignment horizontal="right" vertical="center"/>
    </xf>
    <xf numFmtId="1" fontId="17" fillId="0" borderId="0" xfId="9" applyNumberFormat="1" applyFont="1" applyAlignment="1">
      <alignment horizontal="right" vertical="center"/>
    </xf>
    <xf numFmtId="1" fontId="17" fillId="0" borderId="0" xfId="2" applyNumberFormat="1" applyFont="1" applyAlignment="1">
      <alignment horizontal="left" vertical="center"/>
    </xf>
    <xf numFmtId="3" fontId="17" fillId="0" borderId="0" xfId="1" applyNumberFormat="1" applyFont="1" applyAlignment="1">
      <alignment horizontal="center" vertical="center" wrapText="1"/>
    </xf>
    <xf numFmtId="3" fontId="17" fillId="0" borderId="0" xfId="1" applyNumberFormat="1" applyFont="1" applyAlignment="1">
      <alignment horizontal="right" vertical="center" wrapText="1"/>
    </xf>
    <xf numFmtId="3" fontId="24" fillId="0" borderId="0" xfId="1" applyNumberFormat="1" applyFont="1" applyAlignment="1">
      <alignment horizontal="left" vertical="center" wrapText="1" indent="2"/>
    </xf>
    <xf numFmtId="3" fontId="24" fillId="0" borderId="0" xfId="1" applyNumberFormat="1" applyFont="1" applyAlignment="1">
      <alignment horizontal="center" vertical="center" wrapText="1"/>
    </xf>
    <xf numFmtId="3" fontId="24" fillId="0" borderId="0" xfId="1" applyNumberFormat="1" applyFont="1" applyAlignment="1">
      <alignment horizontal="right" vertical="center" wrapText="1"/>
    </xf>
    <xf numFmtId="3" fontId="24" fillId="0" borderId="0" xfId="1" applyNumberFormat="1" applyFont="1"/>
    <xf numFmtId="0" fontId="24" fillId="0" borderId="0" xfId="1" applyFont="1" applyAlignment="1">
      <alignment horizontal="left" wrapText="1" indent="1"/>
    </xf>
    <xf numFmtId="3" fontId="17" fillId="0" borderId="0" xfId="1" applyNumberFormat="1" applyFont="1" applyAlignment="1">
      <alignment vertical="center"/>
    </xf>
    <xf numFmtId="3" fontId="24" fillId="0" borderId="0" xfId="1" applyNumberFormat="1" applyFont="1" applyAlignment="1">
      <alignment vertical="center"/>
    </xf>
    <xf numFmtId="165" fontId="17" fillId="0" borderId="0" xfId="1" applyNumberFormat="1" applyFont="1" applyAlignment="1">
      <alignment vertical="center" wrapText="1"/>
    </xf>
    <xf numFmtId="165" fontId="24" fillId="0" borderId="0" xfId="1" applyNumberFormat="1" applyFont="1" applyAlignment="1">
      <alignment vertical="center" wrapText="1"/>
    </xf>
    <xf numFmtId="165" fontId="24" fillId="0" borderId="1" xfId="1" applyNumberFormat="1" applyFont="1" applyBorder="1" applyAlignment="1">
      <alignment horizontal="left" vertical="center" wrapText="1"/>
    </xf>
    <xf numFmtId="3" fontId="24" fillId="0" borderId="1" xfId="1" applyNumberFormat="1" applyFont="1" applyBorder="1" applyAlignment="1">
      <alignment horizontal="right"/>
    </xf>
    <xf numFmtId="165" fontId="24" fillId="0" borderId="1" xfId="1" applyNumberFormat="1" applyFont="1" applyBorder="1" applyAlignment="1">
      <alignment horizontal="right" vertical="center"/>
    </xf>
    <xf numFmtId="165" fontId="17" fillId="0" borderId="0" xfId="2" applyFont="1" applyAlignment="1">
      <alignment horizontal="right" vertical="center"/>
    </xf>
    <xf numFmtId="0" fontId="17" fillId="0" borderId="0" xfId="1" applyFont="1"/>
    <xf numFmtId="165" fontId="17" fillId="0" borderId="0" xfId="1" applyNumberFormat="1" applyFont="1" applyAlignment="1">
      <alignment horizontal="center" vertical="center" wrapText="1"/>
    </xf>
    <xf numFmtId="165" fontId="17" fillId="0" borderId="0" xfId="1" applyNumberFormat="1" applyFont="1" applyAlignment="1">
      <alignment horizontal="right" vertical="center" wrapText="1"/>
    </xf>
    <xf numFmtId="165" fontId="24" fillId="0" borderId="0" xfId="1" applyNumberFormat="1" applyFont="1" applyAlignment="1">
      <alignment horizontal="left" vertical="center" wrapText="1" indent="1"/>
    </xf>
    <xf numFmtId="165" fontId="24" fillId="0" borderId="0" xfId="1" applyNumberFormat="1" applyFont="1" applyAlignment="1">
      <alignment horizontal="right"/>
    </xf>
    <xf numFmtId="165" fontId="24" fillId="0" borderId="0" xfId="1" applyNumberFormat="1" applyFont="1" applyAlignment="1">
      <alignment vertical="center"/>
    </xf>
    <xf numFmtId="1" fontId="24" fillId="0" borderId="0" xfId="1" applyNumberFormat="1" applyFont="1" applyAlignment="1">
      <alignment horizontal="left" vertical="center" wrapText="1" indent="1"/>
    </xf>
    <xf numFmtId="1" fontId="24" fillId="0" borderId="0" xfId="1" applyNumberFormat="1" applyFont="1" applyAlignment="1">
      <alignment horizontal="right"/>
    </xf>
    <xf numFmtId="1" fontId="24" fillId="0" borderId="0" xfId="1" applyNumberFormat="1" applyFont="1" applyAlignment="1">
      <alignment vertical="center"/>
    </xf>
    <xf numFmtId="165" fontId="24" fillId="0" borderId="1" xfId="1" applyNumberFormat="1" applyFont="1" applyBorder="1" applyAlignment="1">
      <alignment horizontal="left" vertical="center" wrapText="1" indent="1"/>
    </xf>
    <xf numFmtId="165" fontId="24" fillId="0" borderId="0" xfId="1" applyNumberFormat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91" fillId="0" borderId="4" xfId="0" applyFont="1" applyBorder="1" applyAlignment="1">
      <alignment horizontal="center" wrapText="1"/>
    </xf>
    <xf numFmtId="0" fontId="91" fillId="0" borderId="4" xfId="0" applyFont="1" applyBorder="1" applyAlignment="1">
      <alignment wrapText="1"/>
    </xf>
    <xf numFmtId="0" fontId="90" fillId="0" borderId="0" xfId="0" applyFont="1"/>
    <xf numFmtId="0" fontId="90" fillId="0" borderId="0" xfId="0" applyFont="1" applyAlignment="1">
      <alignment wrapText="1"/>
    </xf>
    <xf numFmtId="0" fontId="91" fillId="0" borderId="2" xfId="0" applyFont="1" applyBorder="1" applyAlignment="1">
      <alignment horizontal="center" vertical="center" wrapText="1"/>
    </xf>
    <xf numFmtId="0" fontId="90" fillId="0" borderId="3" xfId="0" applyFont="1" applyBorder="1" applyAlignment="1">
      <alignment vertical="top" wrapText="1"/>
    </xf>
    <xf numFmtId="0" fontId="91" fillId="0" borderId="3" xfId="0" applyFont="1" applyBorder="1" applyAlignment="1">
      <alignment horizontal="center" wrapText="1"/>
    </xf>
    <xf numFmtId="0" fontId="93" fillId="0" borderId="3" xfId="0" applyFont="1" applyBorder="1" applyAlignment="1">
      <alignment horizontal="left" wrapText="1"/>
    </xf>
    <xf numFmtId="0" fontId="91" fillId="0" borderId="3" xfId="0" applyFont="1" applyBorder="1" applyAlignment="1">
      <alignment horizontal="center"/>
    </xf>
    <xf numFmtId="0" fontId="90" fillId="0" borderId="3" xfId="0" applyFont="1" applyBorder="1" applyAlignment="1">
      <alignment wrapText="1"/>
    </xf>
    <xf numFmtId="0" fontId="90" fillId="0" borderId="3" xfId="0" applyFont="1" applyBorder="1" applyAlignment="1">
      <alignment horizontal="left" wrapText="1" indent="1"/>
    </xf>
    <xf numFmtId="0" fontId="91" fillId="0" borderId="3" xfId="0" applyFont="1" applyBorder="1" applyAlignment="1">
      <alignment wrapText="1"/>
    </xf>
    <xf numFmtId="0" fontId="91" fillId="0" borderId="3" xfId="0" applyFont="1" applyBorder="1" applyAlignment="1">
      <alignment vertical="top" wrapText="1"/>
    </xf>
    <xf numFmtId="168" fontId="17" fillId="0" borderId="0" xfId="11" applyNumberFormat="1" applyFont="1"/>
    <xf numFmtId="0" fontId="34" fillId="0" borderId="0" xfId="0" applyFont="1" applyAlignment="1">
      <alignment horizontal="justify" vertical="center" wrapText="1"/>
    </xf>
    <xf numFmtId="0" fontId="94" fillId="0" borderId="0" xfId="0" applyFont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96" fillId="0" borderId="0" xfId="0" applyFont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89" fillId="0" borderId="0" xfId="0" applyFont="1" applyAlignment="1">
      <alignment horizontal="center" vertical="center" wrapText="1"/>
    </xf>
    <xf numFmtId="0" fontId="101" fillId="0" borderId="0" xfId="26" applyFont="1" applyAlignment="1">
      <alignment vertical="center" wrapText="1"/>
    </xf>
    <xf numFmtId="0" fontId="101" fillId="0" borderId="0" xfId="26" applyFont="1" applyAlignment="1">
      <alignment horizontal="justify" vertical="center" wrapText="1"/>
    </xf>
    <xf numFmtId="0" fontId="70" fillId="0" borderId="0" xfId="26" applyFont="1" applyAlignment="1">
      <alignment horizontal="justify" vertical="center" wrapText="1"/>
    </xf>
    <xf numFmtId="0" fontId="70" fillId="0" borderId="0" xfId="26" applyFont="1" applyAlignment="1">
      <alignment horizontal="center" vertical="top" wrapText="1"/>
    </xf>
    <xf numFmtId="0" fontId="94" fillId="0" borderId="0" xfId="0" applyFont="1" applyAlignment="1">
      <alignment horizontal="center"/>
    </xf>
    <xf numFmtId="0" fontId="90" fillId="0" borderId="0" xfId="0" applyFont="1" applyAlignment="1">
      <alignment horizontal="justify"/>
    </xf>
    <xf numFmtId="0" fontId="103" fillId="0" borderId="0" xfId="27" applyFont="1" applyBorder="1" applyAlignment="1" applyProtection="1">
      <alignment horizontal="justify"/>
    </xf>
    <xf numFmtId="0" fontId="104" fillId="0" borderId="0" xfId="0" applyFont="1"/>
    <xf numFmtId="0" fontId="64" fillId="0" borderId="0" xfId="26" applyFont="1" applyAlignment="1">
      <alignment horizontal="left" vertical="center" wrapText="1"/>
    </xf>
    <xf numFmtId="0" fontId="105" fillId="0" borderId="0" xfId="26" applyFont="1" applyAlignment="1">
      <alignment horizontal="justify" vertical="center"/>
    </xf>
    <xf numFmtId="0" fontId="64" fillId="0" borderId="0" xfId="26" applyFont="1" applyAlignment="1">
      <alignment horizontal="justify" vertical="center"/>
    </xf>
    <xf numFmtId="0" fontId="64" fillId="0" borderId="0" xfId="26" applyFont="1" applyAlignment="1">
      <alignment vertical="center" wrapText="1"/>
    </xf>
    <xf numFmtId="0" fontId="64" fillId="0" borderId="0" xfId="26" applyFont="1" applyAlignment="1">
      <alignment horizontal="left" vertical="top" wrapText="1"/>
    </xf>
    <xf numFmtId="0" fontId="90" fillId="0" borderId="0" xfId="0" applyFont="1" applyAlignment="1">
      <alignment vertical="center" wrapText="1"/>
    </xf>
    <xf numFmtId="0" fontId="104" fillId="0" borderId="0" xfId="0" applyFont="1" applyAlignment="1">
      <alignment horizontal="center"/>
    </xf>
    <xf numFmtId="0" fontId="107" fillId="0" borderId="0" xfId="0" applyFont="1" applyAlignment="1">
      <alignment horizontal="justify" vertical="center"/>
    </xf>
    <xf numFmtId="0" fontId="108" fillId="0" borderId="0" xfId="0" applyFont="1" applyAlignment="1">
      <alignment horizontal="justify" vertical="center"/>
    </xf>
    <xf numFmtId="0" fontId="107" fillId="0" borderId="0" xfId="0" applyFont="1" applyAlignment="1">
      <alignment vertical="center"/>
    </xf>
    <xf numFmtId="0" fontId="41" fillId="0" borderId="0" xfId="0" applyFont="1" applyAlignment="1">
      <alignment horizontal="justify" vertical="center"/>
    </xf>
    <xf numFmtId="0" fontId="106" fillId="0" borderId="0" xfId="0" applyFont="1" applyAlignment="1">
      <alignment horizontal="center" vertical="center"/>
    </xf>
    <xf numFmtId="0" fontId="109" fillId="0" borderId="0" xfId="27" applyFont="1" applyAlignment="1" applyProtection="1"/>
    <xf numFmtId="0" fontId="110" fillId="0" borderId="0" xfId="1" applyFont="1" applyAlignment="1">
      <alignment vertical="center" wrapText="1"/>
    </xf>
    <xf numFmtId="0" fontId="102" fillId="0" borderId="0" xfId="27" applyAlignment="1" applyProtection="1">
      <alignment vertical="center" wrapText="1"/>
    </xf>
    <xf numFmtId="0" fontId="102" fillId="0" borderId="0" xfId="27" applyAlignment="1" applyProtection="1">
      <alignment vertical="center"/>
    </xf>
    <xf numFmtId="0" fontId="89" fillId="0" borderId="0" xfId="0" applyFont="1" applyAlignment="1">
      <alignment horizontal="center"/>
    </xf>
    <xf numFmtId="164" fontId="14" fillId="0" borderId="0" xfId="1" applyNumberFormat="1"/>
    <xf numFmtId="0" fontId="5" fillId="0" borderId="1" xfId="0" applyFont="1" applyBorder="1" applyAlignment="1">
      <alignment horizontal="right" vertical="center"/>
    </xf>
    <xf numFmtId="164" fontId="12" fillId="0" borderId="0" xfId="6" applyNumberFormat="1" applyFont="1" applyAlignment="1">
      <alignment vertical="center" wrapText="1"/>
    </xf>
    <xf numFmtId="164" fontId="12" fillId="0" borderId="0" xfId="6" applyNumberFormat="1" applyFont="1" applyAlignment="1">
      <alignment vertical="center"/>
    </xf>
    <xf numFmtId="164" fontId="17" fillId="0" borderId="0" xfId="6" applyNumberFormat="1" applyFont="1"/>
    <xf numFmtId="0" fontId="111" fillId="0" borderId="0" xfId="1" applyFont="1" applyAlignment="1">
      <alignment vertical="center"/>
    </xf>
    <xf numFmtId="1" fontId="12" fillId="0" borderId="0" xfId="1" applyNumberFormat="1" applyFont="1" applyAlignment="1">
      <alignment vertical="center" wrapText="1"/>
    </xf>
    <xf numFmtId="0" fontId="10" fillId="0" borderId="0" xfId="1" applyFont="1" applyAlignment="1">
      <alignment horizontal="left" vertical="center" wrapText="1" indent="1"/>
    </xf>
    <xf numFmtId="164" fontId="32" fillId="0" borderId="0" xfId="1" applyNumberFormat="1" applyFont="1" applyAlignment="1">
      <alignment vertical="center"/>
    </xf>
    <xf numFmtId="0" fontId="91" fillId="0" borderId="2" xfId="0" applyFont="1" applyBorder="1" applyAlignment="1">
      <alignment horizontal="center" wrapText="1"/>
    </xf>
    <xf numFmtId="0" fontId="90" fillId="0" borderId="0" xfId="0" applyFont="1" applyAlignment="1">
      <alignment horizontal="center"/>
    </xf>
    <xf numFmtId="0" fontId="103" fillId="0" borderId="3" xfId="27" applyFont="1" applyBorder="1" applyAlignment="1" applyProtection="1">
      <alignment horizontal="center" wrapText="1"/>
    </xf>
    <xf numFmtId="0" fontId="90" fillId="0" borderId="3" xfId="0" applyFont="1" applyBorder="1" applyAlignment="1">
      <alignment vertical="center" wrapText="1"/>
    </xf>
    <xf numFmtId="0" fontId="90" fillId="0" borderId="5" xfId="0" applyFont="1" applyBorder="1" applyAlignment="1">
      <alignment vertical="center" wrapText="1"/>
    </xf>
    <xf numFmtId="0" fontId="112" fillId="0" borderId="0" xfId="28" applyFont="1"/>
    <xf numFmtId="0" fontId="70" fillId="0" borderId="0" xfId="28" applyFont="1"/>
    <xf numFmtId="0" fontId="112" fillId="0" borderId="2" xfId="28" applyFont="1" applyBorder="1" applyAlignment="1">
      <alignment horizontal="center" vertical="center" wrapText="1"/>
    </xf>
    <xf numFmtId="0" fontId="69" fillId="0" borderId="2" xfId="28" applyFont="1" applyBorder="1" applyAlignment="1">
      <alignment horizontal="right" vertical="center" wrapText="1"/>
    </xf>
    <xf numFmtId="0" fontId="70" fillId="0" borderId="0" xfId="28" applyFont="1" applyAlignment="1">
      <alignment horizontal="center" vertical="center" wrapText="1"/>
    </xf>
    <xf numFmtId="0" fontId="69" fillId="0" borderId="0" xfId="28" applyFont="1"/>
    <xf numFmtId="1" fontId="70" fillId="0" borderId="0" xfId="28" applyNumberFormat="1" applyFont="1" applyAlignment="1">
      <alignment horizontal="left" wrapText="1"/>
    </xf>
    <xf numFmtId="3" fontId="70" fillId="0" borderId="0" xfId="28" applyNumberFormat="1" applyFont="1"/>
    <xf numFmtId="1" fontId="70" fillId="0" borderId="0" xfId="28" applyNumberFormat="1" applyFont="1" applyAlignment="1">
      <alignment horizontal="left" indent="3"/>
    </xf>
    <xf numFmtId="164" fontId="70" fillId="0" borderId="0" xfId="28" applyNumberFormat="1" applyFont="1" applyAlignment="1">
      <alignment horizontal="right"/>
    </xf>
    <xf numFmtId="0" fontId="70" fillId="0" borderId="1" xfId="28" applyFont="1" applyBorder="1"/>
    <xf numFmtId="1" fontId="69" fillId="0" borderId="0" xfId="28" applyNumberFormat="1" applyFont="1" applyAlignment="1">
      <alignment horizontal="left"/>
    </xf>
    <xf numFmtId="3" fontId="69" fillId="0" borderId="0" xfId="28" applyNumberFormat="1" applyFont="1"/>
    <xf numFmtId="165" fontId="70" fillId="0" borderId="0" xfId="28" applyNumberFormat="1" applyFont="1"/>
    <xf numFmtId="0" fontId="114" fillId="0" borderId="3" xfId="27" applyFont="1" applyBorder="1" applyAlignment="1" applyProtection="1">
      <alignment horizontal="center" wrapText="1"/>
    </xf>
    <xf numFmtId="0" fontId="91" fillId="0" borderId="0" xfId="0" applyFont="1" applyAlignment="1">
      <alignment horizontal="left"/>
    </xf>
    <xf numFmtId="0" fontId="100" fillId="0" borderId="0" xfId="26" applyFont="1" applyAlignment="1">
      <alignment horizontal="justify" vertical="center" wrapText="1"/>
    </xf>
    <xf numFmtId="0" fontId="10" fillId="0" borderId="0" xfId="5" applyFont="1" applyAlignment="1">
      <alignment horizontal="left" wrapText="1"/>
    </xf>
    <xf numFmtId="165" fontId="71" fillId="0" borderId="0" xfId="1" applyNumberFormat="1" applyFont="1" applyAlignment="1">
      <alignment horizontal="left" vertical="top" wrapText="1"/>
    </xf>
  </cellXfs>
  <cellStyles count="29">
    <cellStyle name="Гиперссылка" xfId="27" builtinId="8"/>
    <cellStyle name="Обычный" xfId="0" builtinId="0"/>
    <cellStyle name="Обычный 2" xfId="1" xr:uid="{00000000-0005-0000-0000-000002000000}"/>
    <cellStyle name="Обычный 2 2" xfId="6" xr:uid="{00000000-0005-0000-0000-000003000000}"/>
    <cellStyle name="Обычный 3" xfId="3" xr:uid="{00000000-0005-0000-0000-000004000000}"/>
    <cellStyle name="Обычный 3 2" xfId="17" xr:uid="{00000000-0005-0000-0000-000005000000}"/>
    <cellStyle name="Обычный 3 2 2" xfId="11" xr:uid="{00000000-0005-0000-0000-000006000000}"/>
    <cellStyle name="Обычный 3 3" xfId="18" xr:uid="{00000000-0005-0000-0000-000007000000}"/>
    <cellStyle name="Обычный 3 3 2" xfId="14" xr:uid="{00000000-0005-0000-0000-000008000000}"/>
    <cellStyle name="Обычный 3 4" xfId="24" xr:uid="{00000000-0005-0000-0000-000009000000}"/>
    <cellStyle name="Обычный 4" xfId="13" xr:uid="{00000000-0005-0000-0000-00000A000000}"/>
    <cellStyle name="Обычный 4 2" xfId="23" xr:uid="{00000000-0005-0000-0000-00000B000000}"/>
    <cellStyle name="Обычный 5" xfId="28" xr:uid="{00000000-0005-0000-0000-00000C000000}"/>
    <cellStyle name="Обычный 6" xfId="26" xr:uid="{00000000-0005-0000-0000-00000D000000}"/>
    <cellStyle name="Обычный_B" xfId="9" xr:uid="{00000000-0005-0000-0000-00000E000000}"/>
    <cellStyle name="Обычный_narast" xfId="4" xr:uid="{00000000-0005-0000-0000-00000F000000}"/>
    <cellStyle name="Обычный_narast_1" xfId="5" xr:uid="{00000000-0005-0000-0000-000010000000}"/>
    <cellStyle name="Обычный_База (2)" xfId="16" xr:uid="{00000000-0005-0000-0000-000011000000}"/>
    <cellStyle name="Обычный_Р7(Б. баланс)" xfId="25" xr:uid="{00000000-0005-0000-0000-000012000000}"/>
    <cellStyle name="Обычный_Ф.№1-КБ" xfId="22" xr:uid="{00000000-0005-0000-0000-000013000000}"/>
    <cellStyle name="полужирный" xfId="19" xr:uid="{00000000-0005-0000-0000-000014000000}"/>
    <cellStyle name="ТЕКСТ_A" xfId="15" xr:uid="{00000000-0005-0000-0000-000015000000}"/>
    <cellStyle name="ТЕКСТ_B" xfId="2" xr:uid="{00000000-0005-0000-0000-000016000000}"/>
    <cellStyle name="ТЕКСТ_B 2" xfId="7" xr:uid="{00000000-0005-0000-0000-000017000000}"/>
    <cellStyle name="ТЕКСТ_B 2 2" xfId="10" xr:uid="{00000000-0005-0000-0000-000018000000}"/>
    <cellStyle name="ТЕКСТ_B 3" xfId="12" xr:uid="{00000000-0005-0000-0000-000019000000}"/>
    <cellStyle name="Тысячи [0]_1эксК" xfId="20" xr:uid="{00000000-0005-0000-0000-00001A000000}"/>
    <cellStyle name="Тысячи_1эксК" xfId="21" xr:uid="{00000000-0005-0000-0000-00001B000000}"/>
    <cellStyle name="Финансовый 2" xfId="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externalLink" Target="externalLinks/externalLink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theme" Target="theme/theme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1171575</xdr:colOff>
      <xdr:row>5</xdr:row>
      <xdr:rowOff>83820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1009C72-BEE3-74AA-DE24-7C1E48CD5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1076325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17</xdr:row>
      <xdr:rowOff>171449</xdr:rowOff>
    </xdr:from>
    <xdr:to>
      <xdr:col>0</xdr:col>
      <xdr:colOff>1657350</xdr:colOff>
      <xdr:row>18</xdr:row>
      <xdr:rowOff>1590673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E99B745-71FF-9D2C-9227-D3E996DE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4381499"/>
          <a:ext cx="1600199" cy="1600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15240</xdr:colOff>
      <xdr:row>40</xdr:row>
      <xdr:rowOff>15240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AAED37D-8559-403F-B56D-3E9682B74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80"/>
          <a:ext cx="8549640" cy="6553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valuyskaya\Desktop\&#1060;&#1080;&#1085;&#1072;&#1085;&#1089;&#1099;%202014-2018\11-&#1090;&#1072;&#1073;\&#1092;&#1080;&#1085;&#1089;&#1077;&#1082;\BAN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valuyskaya\Desktop\&#1060;&#1080;&#1085;&#1072;&#1085;&#1089;&#1099;%202014-2018\&#1084;&#1082;&#1082;_&#1076;&#1083;&#1103;%20&#1089;&#1073;&#1086;&#1088;&#1085;&#1080;&#1082;&#1072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тьКБ"/>
      <sheetName val="сеть(печать)"/>
      <sheetName val="сеть(кыргпечать)"/>
      <sheetName val="дейст(тыс)"/>
      <sheetName val="дейст(млн) "/>
      <sheetName val="дейст(печать)"/>
      <sheetName val="дейст(млн-кырг)"/>
      <sheetName val="дейст(тыс-07)"/>
      <sheetName val="дейст(07-млн)"/>
      <sheetName val="вспом лист(дохрас)"/>
      <sheetName val="дохрасх(тыс) вс"/>
      <sheetName val="дохрасх(млн)вс"/>
    </sheetNames>
    <sheetDataSet>
      <sheetData sheetId="0" refreshError="1"/>
      <sheetData sheetId="1" refreshError="1"/>
      <sheetData sheetId="2" refreshError="1"/>
      <sheetData sheetId="3">
        <row r="5">
          <cell r="M5">
            <v>5841595.4000000004</v>
          </cell>
          <cell r="T5">
            <v>18248793.300000001</v>
          </cell>
          <cell r="U5">
            <v>24270038.300000001</v>
          </cell>
          <cell r="V5">
            <v>24186914.5</v>
          </cell>
        </row>
        <row r="7">
          <cell r="T7">
            <v>13363529.6</v>
          </cell>
          <cell r="U7">
            <v>19455823</v>
          </cell>
          <cell r="V7">
            <v>19180024.899999999</v>
          </cell>
        </row>
        <row r="8">
          <cell r="T8">
            <v>735542.3</v>
          </cell>
          <cell r="U8">
            <v>842637.7</v>
          </cell>
          <cell r="V8">
            <v>988629.9</v>
          </cell>
        </row>
        <row r="9">
          <cell r="T9">
            <v>95787</v>
          </cell>
          <cell r="U9">
            <v>220274.7</v>
          </cell>
          <cell r="V9">
            <v>216064.3</v>
          </cell>
        </row>
        <row r="11">
          <cell r="T11">
            <v>30191.599999999999</v>
          </cell>
          <cell r="U11">
            <v>26204.1</v>
          </cell>
          <cell r="V11">
            <v>6166.2</v>
          </cell>
        </row>
        <row r="12">
          <cell r="T12">
            <v>12266258.6</v>
          </cell>
          <cell r="U12">
            <v>17824809.399999999</v>
          </cell>
          <cell r="V12">
            <v>17747929.5</v>
          </cell>
        </row>
        <row r="13">
          <cell r="T13">
            <v>235750</v>
          </cell>
          <cell r="U13">
            <v>541897.1</v>
          </cell>
          <cell r="V13">
            <v>221235</v>
          </cell>
        </row>
        <row r="15">
          <cell r="T15">
            <v>4885263.8</v>
          </cell>
          <cell r="U15">
            <v>4814215.3</v>
          </cell>
          <cell r="V15">
            <v>5006889.5999999996</v>
          </cell>
        </row>
        <row r="16">
          <cell r="T16">
            <v>2835520.7</v>
          </cell>
          <cell r="U16">
            <v>2751092.4</v>
          </cell>
          <cell r="V16">
            <v>2907450.1</v>
          </cell>
        </row>
        <row r="18">
          <cell r="T18">
            <v>1719.5</v>
          </cell>
          <cell r="U18">
            <v>15287.9</v>
          </cell>
          <cell r="V18">
            <v>9729</v>
          </cell>
        </row>
        <row r="19">
          <cell r="T19">
            <v>1672998.5</v>
          </cell>
          <cell r="U19">
            <v>1821009.9</v>
          </cell>
          <cell r="V19">
            <v>1881059.2</v>
          </cell>
        </row>
        <row r="20">
          <cell r="T20">
            <v>375025.1</v>
          </cell>
          <cell r="U20">
            <v>226825.1</v>
          </cell>
          <cell r="V20">
            <v>208649.9</v>
          </cell>
        </row>
        <row r="22">
          <cell r="T22">
            <v>14761822.800000001</v>
          </cell>
          <cell r="U22">
            <v>21693666.600000001</v>
          </cell>
          <cell r="V22">
            <v>23043772.100000001</v>
          </cell>
        </row>
        <row r="24">
          <cell r="T24">
            <v>5087870.8</v>
          </cell>
          <cell r="U24">
            <v>8925610.0999999996</v>
          </cell>
          <cell r="V24">
            <v>9275756.4000000004</v>
          </cell>
        </row>
        <row r="25">
          <cell r="T25">
            <v>3197122.2</v>
          </cell>
          <cell r="U25">
            <v>4587344.4000000004</v>
          </cell>
          <cell r="V25">
            <v>5108311.0999999996</v>
          </cell>
        </row>
        <row r="26">
          <cell r="T26">
            <v>325856.3</v>
          </cell>
          <cell r="U26">
            <v>428709.8</v>
          </cell>
          <cell r="V26">
            <v>1110448.6000000001</v>
          </cell>
        </row>
        <row r="27">
          <cell r="T27">
            <v>235491.8</v>
          </cell>
          <cell r="U27">
            <v>164598</v>
          </cell>
          <cell r="V27">
            <v>158426.70000000001</v>
          </cell>
        </row>
        <row r="28">
          <cell r="T28">
            <v>913465.4</v>
          </cell>
          <cell r="U28">
            <v>2324640.6</v>
          </cell>
          <cell r="V28">
            <v>1960379.1</v>
          </cell>
        </row>
        <row r="29">
          <cell r="T29">
            <v>29498.3</v>
          </cell>
          <cell r="U29">
            <v>27921.7</v>
          </cell>
          <cell r="V29">
            <v>6290.5</v>
          </cell>
        </row>
        <row r="30">
          <cell r="T30">
            <v>14152</v>
          </cell>
          <cell r="U30">
            <v>65124.2</v>
          </cell>
          <cell r="V30">
            <v>72388.899999999994</v>
          </cell>
        </row>
        <row r="31">
          <cell r="T31">
            <v>372284.8</v>
          </cell>
          <cell r="U31">
            <v>1327271.3999999999</v>
          </cell>
          <cell r="V31">
            <v>859511.5</v>
          </cell>
        </row>
        <row r="33">
          <cell r="T33">
            <v>9673952</v>
          </cell>
          <cell r="U33">
            <v>12768056.5</v>
          </cell>
          <cell r="V33">
            <v>13768015.699999999</v>
          </cell>
        </row>
        <row r="34">
          <cell r="T34">
            <v>4634798.8</v>
          </cell>
          <cell r="U34">
            <v>5671160.0999999996</v>
          </cell>
          <cell r="V34">
            <v>6204085.7999999998</v>
          </cell>
        </row>
        <row r="35">
          <cell r="T35">
            <v>458649.59999999998</v>
          </cell>
          <cell r="U35">
            <v>513338.6</v>
          </cell>
          <cell r="V35">
            <v>568875.5</v>
          </cell>
        </row>
        <row r="36">
          <cell r="T36">
            <v>711351.7</v>
          </cell>
          <cell r="U36">
            <v>892285.8</v>
          </cell>
          <cell r="V36">
            <v>973226.4</v>
          </cell>
        </row>
        <row r="37">
          <cell r="T37">
            <v>2425281.5</v>
          </cell>
          <cell r="U37">
            <v>3307860.9</v>
          </cell>
          <cell r="V37">
            <v>3404816</v>
          </cell>
        </row>
        <row r="38">
          <cell r="T38">
            <v>804194.4</v>
          </cell>
          <cell r="U38">
            <v>1688724.7</v>
          </cell>
          <cell r="V38">
            <v>1969298.1</v>
          </cell>
        </row>
        <row r="39">
          <cell r="T39">
            <v>403312.5</v>
          </cell>
          <cell r="U39">
            <v>488037.6</v>
          </cell>
          <cell r="V39">
            <v>504273.5</v>
          </cell>
        </row>
        <row r="40">
          <cell r="T40">
            <v>236363.5</v>
          </cell>
          <cell r="U40">
            <v>206648.8</v>
          </cell>
          <cell r="V40">
            <v>143440.4</v>
          </cell>
        </row>
        <row r="42">
          <cell r="T42">
            <v>3486970.6</v>
          </cell>
          <cell r="U42">
            <v>2576371.7000000002</v>
          </cell>
          <cell r="V42">
            <v>1158958.2</v>
          </cell>
        </row>
        <row r="43">
          <cell r="T43">
            <v>3530634.4</v>
          </cell>
          <cell r="U43">
            <v>2799614.8</v>
          </cell>
          <cell r="V43">
            <v>1877868.2</v>
          </cell>
        </row>
        <row r="44">
          <cell r="U44">
            <v>223243.1</v>
          </cell>
          <cell r="V44">
            <v>718910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. с 2004г."/>
      <sheetName val="кырг"/>
      <sheetName val="цель"/>
      <sheetName val="крг"/>
    </sheetNames>
    <sheetDataSet>
      <sheetData sheetId="0" refreshError="1"/>
      <sheetData sheetId="1">
        <row r="5">
          <cell r="N5">
            <v>13300.465</v>
          </cell>
          <cell r="O5">
            <v>17166.544000000002</v>
          </cell>
        </row>
        <row r="7">
          <cell r="N7">
            <v>649.20500000000004</v>
          </cell>
          <cell r="O7">
            <v>854.25599999999997</v>
          </cell>
        </row>
        <row r="8">
          <cell r="N8">
            <v>1505.6849999999999</v>
          </cell>
          <cell r="O8">
            <v>2014.376</v>
          </cell>
        </row>
        <row r="9">
          <cell r="N9">
            <v>1283.2239999999999</v>
          </cell>
          <cell r="O9">
            <v>1631.4369999999999</v>
          </cell>
        </row>
        <row r="10">
          <cell r="N10">
            <v>1011.816</v>
          </cell>
          <cell r="O10">
            <v>1397.0619999999999</v>
          </cell>
        </row>
        <row r="11">
          <cell r="N11">
            <v>2749.152</v>
          </cell>
          <cell r="O11">
            <v>3792.0650000000001</v>
          </cell>
        </row>
        <row r="12">
          <cell r="N12">
            <v>354.09800000000001</v>
          </cell>
          <cell r="O12">
            <v>412.60700000000003</v>
          </cell>
        </row>
        <row r="13">
          <cell r="N13">
            <v>2204.3229999999999</v>
          </cell>
          <cell r="O13">
            <v>2820.9290000000001</v>
          </cell>
        </row>
        <row r="14">
          <cell r="N14">
            <v>3087.2159999999999</v>
          </cell>
          <cell r="O14">
            <v>3605.35</v>
          </cell>
        </row>
        <row r="15">
          <cell r="N15">
            <v>455.74599999999998</v>
          </cell>
          <cell r="O15">
            <v>638.46299999999997</v>
          </cell>
        </row>
        <row r="23">
          <cell r="N23">
            <v>239413</v>
          </cell>
          <cell r="O23">
            <v>307997</v>
          </cell>
        </row>
        <row r="25">
          <cell r="N25">
            <v>16175</v>
          </cell>
          <cell r="O25">
            <v>20847</v>
          </cell>
        </row>
        <row r="26">
          <cell r="N26">
            <v>32803</v>
          </cell>
          <cell r="O26">
            <v>42368</v>
          </cell>
        </row>
        <row r="27">
          <cell r="N27">
            <v>23384</v>
          </cell>
          <cell r="O27">
            <v>29938</v>
          </cell>
        </row>
        <row r="28">
          <cell r="N28">
            <v>19703</v>
          </cell>
          <cell r="O28">
            <v>26215</v>
          </cell>
        </row>
        <row r="29">
          <cell r="N29">
            <v>53924</v>
          </cell>
          <cell r="O29">
            <v>72295</v>
          </cell>
        </row>
        <row r="30">
          <cell r="N30">
            <v>6972</v>
          </cell>
          <cell r="O30">
            <v>8365</v>
          </cell>
        </row>
        <row r="31">
          <cell r="N31">
            <v>42656</v>
          </cell>
          <cell r="O31">
            <v>49377</v>
          </cell>
        </row>
        <row r="32">
          <cell r="N32">
            <v>35393</v>
          </cell>
          <cell r="O32">
            <v>47296</v>
          </cell>
        </row>
        <row r="33">
          <cell r="N33">
            <v>8403</v>
          </cell>
          <cell r="O33">
            <v>11296</v>
          </cell>
        </row>
        <row r="41">
          <cell r="N41">
            <v>55554.482003901205</v>
          </cell>
          <cell r="O41">
            <v>55736</v>
          </cell>
        </row>
        <row r="43">
          <cell r="N43">
            <v>40136.333848531685</v>
          </cell>
          <cell r="O43">
            <v>40977</v>
          </cell>
        </row>
        <row r="44">
          <cell r="N44">
            <v>45900.832240953569</v>
          </cell>
          <cell r="O44">
            <v>47545</v>
          </cell>
        </row>
        <row r="45">
          <cell r="N45">
            <v>54876.150359219981</v>
          </cell>
          <cell r="O45">
            <v>54494</v>
          </cell>
        </row>
        <row r="46">
          <cell r="N46">
            <v>51353.397959701564</v>
          </cell>
          <cell r="O46">
            <v>53292</v>
          </cell>
        </row>
        <row r="47">
          <cell r="N47">
            <v>50981.970922038425</v>
          </cell>
          <cell r="O47">
            <v>52453</v>
          </cell>
        </row>
        <row r="48">
          <cell r="N48">
            <v>50788.597246127363</v>
          </cell>
          <cell r="O48">
            <v>49325</v>
          </cell>
        </row>
        <row r="49">
          <cell r="N49">
            <v>51676.744186046511</v>
          </cell>
          <cell r="O49">
            <v>57130</v>
          </cell>
        </row>
        <row r="50">
          <cell r="N50">
            <v>87226.751052467996</v>
          </cell>
          <cell r="O50">
            <v>76229</v>
          </cell>
        </row>
        <row r="51">
          <cell r="N51">
            <v>54236.058550517671</v>
          </cell>
          <cell r="O51">
            <v>56521</v>
          </cell>
        </row>
      </sheetData>
      <sheetData sheetId="2" refreshError="1"/>
      <sheetData sheetId="3">
        <row r="5">
          <cell r="P5">
            <v>18325.202000000001</v>
          </cell>
          <cell r="Q5">
            <v>13300.465</v>
          </cell>
        </row>
        <row r="8">
          <cell r="P8">
            <v>160.23229999999998</v>
          </cell>
          <cell r="Q8">
            <v>100.745</v>
          </cell>
        </row>
        <row r="9">
          <cell r="P9">
            <v>3.69</v>
          </cell>
          <cell r="Q9">
            <v>4.7960000000000003</v>
          </cell>
        </row>
        <row r="10">
          <cell r="P10">
            <v>39.448800000000006</v>
          </cell>
          <cell r="Q10">
            <v>27.742000000000001</v>
          </cell>
        </row>
        <row r="11">
          <cell r="P11">
            <v>31.622</v>
          </cell>
          <cell r="Q11">
            <v>12.304</v>
          </cell>
        </row>
        <row r="12">
          <cell r="P12">
            <v>5.9820000000000002</v>
          </cell>
          <cell r="Q12">
            <v>3.3050000000000002</v>
          </cell>
        </row>
        <row r="13">
          <cell r="P13">
            <v>0.16300000000000001</v>
          </cell>
          <cell r="Q13">
            <v>0.36699999999999999</v>
          </cell>
        </row>
        <row r="14">
          <cell r="P14">
            <v>0.315</v>
          </cell>
          <cell r="Q14" t="str">
            <v>-</v>
          </cell>
        </row>
        <row r="15">
          <cell r="P15">
            <v>0.47599999999999998</v>
          </cell>
          <cell r="Q15">
            <v>0.54</v>
          </cell>
        </row>
        <row r="16">
          <cell r="P16">
            <v>2.0499999999999998</v>
          </cell>
          <cell r="Q16">
            <v>2.85</v>
          </cell>
        </row>
        <row r="17">
          <cell r="P17">
            <v>1.1519999999999999</v>
          </cell>
          <cell r="Q17">
            <v>2.2480000000000002</v>
          </cell>
        </row>
        <row r="18">
          <cell r="P18">
            <v>75.333500000000001</v>
          </cell>
          <cell r="Q18">
            <v>46.578000000000003</v>
          </cell>
        </row>
        <row r="19">
          <cell r="P19">
            <v>8148.0352999999996</v>
          </cell>
          <cell r="Q19">
            <v>4184.5</v>
          </cell>
        </row>
        <row r="20">
          <cell r="P20">
            <v>0.34799999999999998</v>
          </cell>
          <cell r="Q20" t="str">
            <v>-</v>
          </cell>
        </row>
        <row r="21">
          <cell r="P21">
            <v>255.25720000000001</v>
          </cell>
          <cell r="Q21">
            <v>220.67400000000001</v>
          </cell>
        </row>
        <row r="22">
          <cell r="P22">
            <v>867.21230000000003</v>
          </cell>
          <cell r="Q22">
            <v>987.92899999999997</v>
          </cell>
        </row>
        <row r="23">
          <cell r="P23">
            <v>3126.5087000000003</v>
          </cell>
          <cell r="Q23">
            <v>2152.4949999999999</v>
          </cell>
        </row>
        <row r="24">
          <cell r="P24">
            <v>1398.942</v>
          </cell>
          <cell r="Q24">
            <v>1298.9090000000001</v>
          </cell>
        </row>
        <row r="25">
          <cell r="P25">
            <v>18.3748</v>
          </cell>
          <cell r="Q25">
            <v>11.683</v>
          </cell>
        </row>
        <row r="26">
          <cell r="P26">
            <v>4350.2914000000001</v>
          </cell>
          <cell r="Q26">
            <v>4343.4870000000001</v>
          </cell>
        </row>
        <row r="27">
          <cell r="P27">
            <v>3697.9348999999997</v>
          </cell>
          <cell r="Q27">
            <v>3927.047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tat.gov.kg/ru/statistics/finansy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8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3:A41"/>
  <sheetViews>
    <sheetView tabSelected="1" zoomScaleNormal="100" workbookViewId="0">
      <selection activeCell="A16" sqref="A16"/>
    </sheetView>
  </sheetViews>
  <sheetFormatPr defaultRowHeight="12.75" x14ac:dyDescent="0.2"/>
  <cols>
    <col min="1" max="1" width="100" customWidth="1"/>
  </cols>
  <sheetData>
    <row r="3" spans="1:1" ht="23.25" customHeight="1" x14ac:dyDescent="0.3">
      <c r="A3" s="952" t="s">
        <v>1368</v>
      </c>
    </row>
    <row r="4" spans="1:1" ht="19.899999999999999" customHeight="1" x14ac:dyDescent="0.2">
      <c r="A4" s="927" t="s">
        <v>1367</v>
      </c>
    </row>
    <row r="5" spans="1:1" ht="15.75" x14ac:dyDescent="0.2">
      <c r="A5" s="918"/>
    </row>
    <row r="6" spans="1:1" ht="15.75" x14ac:dyDescent="0.2">
      <c r="A6" s="918"/>
    </row>
    <row r="7" spans="1:1" ht="15.75" x14ac:dyDescent="0.2">
      <c r="A7" s="918"/>
    </row>
    <row r="8" spans="1:1" ht="16.899999999999999" customHeight="1" x14ac:dyDescent="0.2">
      <c r="A8" s="918"/>
    </row>
    <row r="9" spans="1:1" ht="15.75" x14ac:dyDescent="0.2">
      <c r="A9" s="918"/>
    </row>
    <row r="10" spans="1:1" ht="15.75" x14ac:dyDescent="0.2">
      <c r="A10" s="918"/>
    </row>
    <row r="11" spans="1:1" ht="15.75" x14ac:dyDescent="0.2">
      <c r="A11" s="918"/>
    </row>
    <row r="12" spans="1:1" ht="15" customHeight="1" x14ac:dyDescent="0.2">
      <c r="A12" s="918"/>
    </row>
    <row r="13" spans="1:1" ht="17.45" customHeight="1" x14ac:dyDescent="0.2">
      <c r="A13" s="918"/>
    </row>
    <row r="14" spans="1:1" ht="25.9" customHeight="1" x14ac:dyDescent="0.35">
      <c r="A14" s="932" t="s">
        <v>1338</v>
      </c>
    </row>
    <row r="15" spans="1:1" ht="27" x14ac:dyDescent="0.2">
      <c r="A15" s="919" t="s">
        <v>1339</v>
      </c>
    </row>
    <row r="16" spans="1:1" ht="27" x14ac:dyDescent="0.2">
      <c r="A16" s="922" t="s">
        <v>1376</v>
      </c>
    </row>
    <row r="17" spans="1:1" ht="15" customHeight="1" x14ac:dyDescent="0.2">
      <c r="A17" s="920"/>
    </row>
    <row r="18" spans="1:1" ht="15" customHeight="1" x14ac:dyDescent="0.2">
      <c r="A18" s="920"/>
    </row>
    <row r="19" spans="1:1" ht="15" customHeight="1" x14ac:dyDescent="0.2">
      <c r="A19" s="920"/>
    </row>
    <row r="20" spans="1:1" ht="15" customHeight="1" x14ac:dyDescent="0.2">
      <c r="A20" s="920"/>
    </row>
    <row r="21" spans="1:1" ht="15" customHeight="1" x14ac:dyDescent="0.2">
      <c r="A21" s="920"/>
    </row>
    <row r="22" spans="1:1" ht="15" customHeight="1" x14ac:dyDescent="0.2">
      <c r="A22" s="920"/>
    </row>
    <row r="23" spans="1:1" ht="25.9" customHeight="1" x14ac:dyDescent="0.2">
      <c r="A23" s="921" t="s">
        <v>1330</v>
      </c>
    </row>
    <row r="26" spans="1:1" ht="15" customHeight="1" x14ac:dyDescent="0.2">
      <c r="A26" s="922"/>
    </row>
    <row r="27" spans="1:1" ht="15" customHeight="1" x14ac:dyDescent="0.2">
      <c r="A27" s="923"/>
    </row>
    <row r="28" spans="1:1" ht="15" customHeight="1" x14ac:dyDescent="0.2">
      <c r="A28" s="923"/>
    </row>
    <row r="29" spans="1:1" ht="15" customHeight="1" x14ac:dyDescent="0.2">
      <c r="A29" s="920"/>
    </row>
    <row r="30" spans="1:1" ht="15" customHeight="1" x14ac:dyDescent="0.2">
      <c r="A30" s="924"/>
    </row>
    <row r="32" spans="1:1" ht="15.75" x14ac:dyDescent="0.2">
      <c r="A32" s="925"/>
    </row>
    <row r="35" spans="1:1" x14ac:dyDescent="0.2">
      <c r="A35" s="926"/>
    </row>
    <row r="36" spans="1:1" x14ac:dyDescent="0.2">
      <c r="A36" s="926"/>
    </row>
    <row r="37" spans="1:1" x14ac:dyDescent="0.2">
      <c r="A37" s="926"/>
    </row>
    <row r="38" spans="1:1" x14ac:dyDescent="0.2">
      <c r="A38" s="926"/>
    </row>
    <row r="39" spans="1:1" x14ac:dyDescent="0.2">
      <c r="A39" s="926"/>
    </row>
    <row r="41" spans="1:1" ht="18.75" x14ac:dyDescent="0.2">
      <c r="A41" s="927" t="s">
        <v>1377</v>
      </c>
    </row>
  </sheetData>
  <pageMargins left="0.9055118110236221" right="0.70866141732283472" top="0.9448818897637796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C10"/>
  <sheetViews>
    <sheetView workbookViewId="0">
      <selection activeCell="B19" sqref="B19"/>
    </sheetView>
  </sheetViews>
  <sheetFormatPr defaultRowHeight="12.75" x14ac:dyDescent="0.2"/>
  <cols>
    <col min="1" max="1" width="19.85546875" customWidth="1"/>
    <col min="3" max="3" width="36.5703125" customWidth="1"/>
  </cols>
  <sheetData>
    <row r="2" spans="1:3" ht="18.75" x14ac:dyDescent="0.2">
      <c r="A2" s="983" t="s">
        <v>1331</v>
      </c>
      <c r="B2" s="983"/>
      <c r="C2" s="983"/>
    </row>
    <row r="3" spans="1:3" ht="15.75" x14ac:dyDescent="0.2">
      <c r="A3" s="928" t="s">
        <v>1332</v>
      </c>
      <c r="B3" s="931" t="s">
        <v>26</v>
      </c>
      <c r="C3" s="929" t="s">
        <v>1380</v>
      </c>
    </row>
    <row r="4" spans="1:3" ht="15.75" x14ac:dyDescent="0.2">
      <c r="A4" s="928" t="s">
        <v>1333</v>
      </c>
      <c r="B4" s="931" t="s">
        <v>26</v>
      </c>
      <c r="C4" s="929" t="s">
        <v>1381</v>
      </c>
    </row>
    <row r="5" spans="1:3" ht="15.75" x14ac:dyDescent="0.2">
      <c r="A5" s="930"/>
      <c r="B5" s="931" t="s">
        <v>26</v>
      </c>
      <c r="C5" s="929" t="s">
        <v>1382</v>
      </c>
    </row>
    <row r="6" spans="1:3" ht="15.75" x14ac:dyDescent="0.2">
      <c r="A6" s="930"/>
      <c r="B6" s="931" t="s">
        <v>26</v>
      </c>
      <c r="C6" s="929" t="s">
        <v>1383</v>
      </c>
    </row>
    <row r="7" spans="1:3" ht="15.75" x14ac:dyDescent="0.2">
      <c r="A7" s="930"/>
      <c r="B7" s="931" t="s">
        <v>26</v>
      </c>
      <c r="C7" s="929" t="s">
        <v>1378</v>
      </c>
    </row>
    <row r="8" spans="1:3" ht="15.75" x14ac:dyDescent="0.2">
      <c r="A8" s="930"/>
      <c r="B8" s="931" t="s">
        <v>26</v>
      </c>
      <c r="C8" s="929" t="s">
        <v>1334</v>
      </c>
    </row>
    <row r="9" spans="1:3" ht="15.75" x14ac:dyDescent="0.2">
      <c r="A9" s="930"/>
      <c r="B9" s="931" t="s">
        <v>26</v>
      </c>
      <c r="C9" s="929" t="s">
        <v>1335</v>
      </c>
    </row>
    <row r="10" spans="1:3" ht="15.75" x14ac:dyDescent="0.2">
      <c r="A10" s="930"/>
      <c r="B10" s="931" t="s">
        <v>26</v>
      </c>
      <c r="C10" s="929" t="s">
        <v>1379</v>
      </c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21"/>
  <sheetViews>
    <sheetView workbookViewId="0">
      <selection activeCell="A3" sqref="A3"/>
    </sheetView>
  </sheetViews>
  <sheetFormatPr defaultRowHeight="14.25" x14ac:dyDescent="0.2"/>
  <cols>
    <col min="1" max="1" width="94.28515625" style="935" customWidth="1"/>
  </cols>
  <sheetData>
    <row r="1" spans="1:1" ht="75" x14ac:dyDescent="0.25">
      <c r="A1" s="933" t="s">
        <v>1384</v>
      </c>
    </row>
    <row r="2" spans="1:1" ht="15" x14ac:dyDescent="0.25">
      <c r="A2" s="933"/>
    </row>
    <row r="3" spans="1:1" ht="30" x14ac:dyDescent="0.25">
      <c r="A3" s="907" t="s">
        <v>1454</v>
      </c>
    </row>
    <row r="4" spans="1:1" ht="9.75" customHeight="1" x14ac:dyDescent="0.25">
      <c r="A4" s="906"/>
    </row>
    <row r="5" spans="1:1" ht="15" x14ac:dyDescent="0.25">
      <c r="A5" s="906" t="s">
        <v>1340</v>
      </c>
    </row>
    <row r="6" spans="1:1" ht="15" x14ac:dyDescent="0.2">
      <c r="A6" s="936"/>
    </row>
    <row r="7" spans="1:1" ht="15" x14ac:dyDescent="0.25">
      <c r="A7" s="933" t="s">
        <v>1385</v>
      </c>
    </row>
    <row r="9" spans="1:1" x14ac:dyDescent="0.2">
      <c r="A9" s="937" t="s">
        <v>1336</v>
      </c>
    </row>
    <row r="10" spans="1:1" ht="9" customHeight="1" x14ac:dyDescent="0.2">
      <c r="A10" s="938"/>
    </row>
    <row r="11" spans="1:1" ht="15" x14ac:dyDescent="0.2">
      <c r="A11" s="939" t="s">
        <v>1341</v>
      </c>
    </row>
    <row r="12" spans="1:1" ht="15" x14ac:dyDescent="0.2">
      <c r="A12" s="939" t="s">
        <v>1342</v>
      </c>
    </row>
    <row r="13" spans="1:1" ht="15" x14ac:dyDescent="0.2">
      <c r="A13" s="939" t="s">
        <v>1343</v>
      </c>
    </row>
    <row r="14" spans="1:1" ht="15" x14ac:dyDescent="0.2">
      <c r="A14" s="939"/>
    </row>
    <row r="15" spans="1:1" ht="15" x14ac:dyDescent="0.2">
      <c r="A15" s="940" t="s">
        <v>1337</v>
      </c>
    </row>
    <row r="17" spans="1:1" ht="30" x14ac:dyDescent="0.25">
      <c r="A17" s="934" t="s">
        <v>1344</v>
      </c>
    </row>
    <row r="19" spans="1:1" ht="125.25" customHeight="1" x14ac:dyDescent="0.2">
      <c r="A19" s="942"/>
    </row>
    <row r="21" spans="1:1" ht="75" x14ac:dyDescent="0.2">
      <c r="A21" s="941" t="s">
        <v>1345</v>
      </c>
    </row>
  </sheetData>
  <hyperlinks>
    <hyperlink ref="A17" r:id="rId1" display="http://www.stat.gov.kg/ru/statistics/finansy/" xr:uid="{00000000-0004-0000-0200-00000000000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A37"/>
  <sheetViews>
    <sheetView zoomScaleNormal="100" workbookViewId="0">
      <selection activeCell="A2" sqref="A2"/>
    </sheetView>
  </sheetViews>
  <sheetFormatPr defaultRowHeight="12.75" x14ac:dyDescent="0.2"/>
  <cols>
    <col min="1" max="1" width="101.7109375" customWidth="1"/>
  </cols>
  <sheetData>
    <row r="1" spans="1:1" ht="15.75" x14ac:dyDescent="0.2">
      <c r="A1" s="947" t="s">
        <v>1347</v>
      </c>
    </row>
    <row r="2" spans="1:1" x14ac:dyDescent="0.2">
      <c r="A2" s="943" t="s">
        <v>1348</v>
      </c>
    </row>
    <row r="3" spans="1:1" ht="38.25" x14ac:dyDescent="0.2">
      <c r="A3" s="944" t="s">
        <v>1426</v>
      </c>
    </row>
    <row r="4" spans="1:1" x14ac:dyDescent="0.2">
      <c r="A4" s="943" t="s">
        <v>1427</v>
      </c>
    </row>
    <row r="5" spans="1:1" ht="63.75" x14ac:dyDescent="0.2">
      <c r="A5" s="944" t="s">
        <v>1349</v>
      </c>
    </row>
    <row r="6" spans="1:1" x14ac:dyDescent="0.2">
      <c r="A6" s="943" t="s">
        <v>1428</v>
      </c>
    </row>
    <row r="7" spans="1:1" ht="25.5" x14ac:dyDescent="0.2">
      <c r="A7" s="944" t="s">
        <v>1350</v>
      </c>
    </row>
    <row r="8" spans="1:1" ht="13.5" customHeight="1" x14ac:dyDescent="0.2">
      <c r="A8" s="943" t="s">
        <v>1429</v>
      </c>
    </row>
    <row r="9" spans="1:1" ht="25.5" x14ac:dyDescent="0.2">
      <c r="A9" s="944" t="s">
        <v>1351</v>
      </c>
    </row>
    <row r="10" spans="1:1" x14ac:dyDescent="0.2">
      <c r="A10" s="945" t="s">
        <v>1430</v>
      </c>
    </row>
    <row r="11" spans="1:1" ht="25.5" x14ac:dyDescent="0.2">
      <c r="A11" s="944" t="s">
        <v>1431</v>
      </c>
    </row>
    <row r="12" spans="1:1" x14ac:dyDescent="0.2">
      <c r="A12" s="943" t="s">
        <v>1432</v>
      </c>
    </row>
    <row r="13" spans="1:1" ht="38.25" x14ac:dyDescent="0.2">
      <c r="A13" s="944" t="s">
        <v>1352</v>
      </c>
    </row>
    <row r="14" spans="1:1" x14ac:dyDescent="0.2">
      <c r="A14" s="943" t="s">
        <v>1434</v>
      </c>
    </row>
    <row r="15" spans="1:1" ht="38.25" x14ac:dyDescent="0.2">
      <c r="A15" s="944" t="s">
        <v>1433</v>
      </c>
    </row>
    <row r="16" spans="1:1" x14ac:dyDescent="0.2">
      <c r="A16" s="943" t="s">
        <v>1435</v>
      </c>
    </row>
    <row r="17" spans="1:1" ht="38.25" x14ac:dyDescent="0.2">
      <c r="A17" s="944" t="s">
        <v>1436</v>
      </c>
    </row>
    <row r="18" spans="1:1" x14ac:dyDescent="0.2">
      <c r="A18" s="943" t="s">
        <v>1437</v>
      </c>
    </row>
    <row r="19" spans="1:1" ht="25.5" x14ac:dyDescent="0.2">
      <c r="A19" s="944" t="s">
        <v>1438</v>
      </c>
    </row>
    <row r="20" spans="1:1" x14ac:dyDescent="0.2">
      <c r="A20" s="943" t="s">
        <v>1439</v>
      </c>
    </row>
    <row r="21" spans="1:1" ht="25.5" x14ac:dyDescent="0.2">
      <c r="A21" s="944" t="s">
        <v>1440</v>
      </c>
    </row>
    <row r="22" spans="1:1" x14ac:dyDescent="0.2">
      <c r="A22" s="943" t="s">
        <v>1441</v>
      </c>
    </row>
    <row r="23" spans="1:1" ht="25.5" x14ac:dyDescent="0.2">
      <c r="A23" s="944" t="s">
        <v>1353</v>
      </c>
    </row>
    <row r="24" spans="1:1" x14ac:dyDescent="0.2">
      <c r="A24" s="943" t="s">
        <v>1442</v>
      </c>
    </row>
    <row r="25" spans="1:1" ht="38.25" x14ac:dyDescent="0.2">
      <c r="A25" s="944" t="s">
        <v>1354</v>
      </c>
    </row>
    <row r="26" spans="1:1" x14ac:dyDescent="0.2">
      <c r="A26" s="943" t="s">
        <v>1443</v>
      </c>
    </row>
    <row r="27" spans="1:1" ht="38.25" x14ac:dyDescent="0.2">
      <c r="A27" s="944" t="s">
        <v>1355</v>
      </c>
    </row>
    <row r="28" spans="1:1" x14ac:dyDescent="0.2">
      <c r="A28" s="944" t="s">
        <v>1444</v>
      </c>
    </row>
    <row r="29" spans="1:1" ht="38.25" x14ac:dyDescent="0.2">
      <c r="A29" s="944" t="s">
        <v>1356</v>
      </c>
    </row>
    <row r="30" spans="1:1" x14ac:dyDescent="0.2">
      <c r="A30" s="943" t="s">
        <v>1445</v>
      </c>
    </row>
    <row r="31" spans="1:1" ht="51" x14ac:dyDescent="0.2">
      <c r="A31" s="944" t="s">
        <v>1357</v>
      </c>
    </row>
    <row r="32" spans="1:1" x14ac:dyDescent="0.2">
      <c r="A32" s="943" t="s">
        <v>1358</v>
      </c>
    </row>
    <row r="33" spans="1:1" ht="38.25" x14ac:dyDescent="0.2">
      <c r="A33" s="944" t="s">
        <v>1446</v>
      </c>
    </row>
    <row r="34" spans="1:1" x14ac:dyDescent="0.2">
      <c r="A34" s="943" t="s">
        <v>1447</v>
      </c>
    </row>
    <row r="35" spans="1:1" ht="25.5" x14ac:dyDescent="0.2">
      <c r="A35" s="944" t="s">
        <v>1359</v>
      </c>
    </row>
    <row r="36" spans="1:1" x14ac:dyDescent="0.2">
      <c r="A36" s="943" t="s">
        <v>1448</v>
      </c>
    </row>
    <row r="37" spans="1:1" ht="25.5" x14ac:dyDescent="0.2">
      <c r="A37" s="946" t="s">
        <v>1360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B237"/>
  <sheetViews>
    <sheetView zoomScaleNormal="100" workbookViewId="0">
      <selection activeCell="A220" sqref="A220"/>
    </sheetView>
  </sheetViews>
  <sheetFormatPr defaultRowHeight="15" x14ac:dyDescent="0.25"/>
  <cols>
    <col min="1" max="1" width="13.7109375" style="963" customWidth="1"/>
    <col min="2" max="2" width="86.42578125" customWidth="1"/>
  </cols>
  <sheetData>
    <row r="1" spans="1:2" ht="14.25" x14ac:dyDescent="0.2">
      <c r="A1" s="982" t="s">
        <v>1369</v>
      </c>
    </row>
    <row r="2" spans="1:2" ht="15.75" thickBot="1" x14ac:dyDescent="0.3"/>
    <row r="3" spans="1:2" ht="19.5" customHeight="1" thickBot="1" x14ac:dyDescent="0.25">
      <c r="A3" s="962" t="s">
        <v>1370</v>
      </c>
      <c r="B3" s="908" t="s">
        <v>981</v>
      </c>
    </row>
    <row r="4" spans="1:2" ht="14.25" x14ac:dyDescent="0.2">
      <c r="A4" s="904" t="s">
        <v>1001</v>
      </c>
      <c r="B4" s="905" t="s">
        <v>1002</v>
      </c>
    </row>
    <row r="5" spans="1:2" x14ac:dyDescent="0.25">
      <c r="A5" s="964" t="s">
        <v>1270</v>
      </c>
      <c r="B5" s="909" t="s">
        <v>982</v>
      </c>
    </row>
    <row r="6" spans="1:2" x14ac:dyDescent="0.25">
      <c r="A6" s="964" t="s">
        <v>1271</v>
      </c>
      <c r="B6" s="909" t="s">
        <v>1373</v>
      </c>
    </row>
    <row r="7" spans="1:2" x14ac:dyDescent="0.25">
      <c r="A7" s="964" t="s">
        <v>1272</v>
      </c>
      <c r="B7" s="909" t="s">
        <v>983</v>
      </c>
    </row>
    <row r="8" spans="1:2" x14ac:dyDescent="0.25">
      <c r="A8" s="964" t="s">
        <v>1273</v>
      </c>
      <c r="B8" s="909" t="s">
        <v>984</v>
      </c>
    </row>
    <row r="9" spans="1:2" x14ac:dyDescent="0.25">
      <c r="A9" s="964" t="s">
        <v>1274</v>
      </c>
      <c r="B9" s="909" t="s">
        <v>985</v>
      </c>
    </row>
    <row r="10" spans="1:2" x14ac:dyDescent="0.25">
      <c r="A10" s="964" t="s">
        <v>1275</v>
      </c>
      <c r="B10" s="909" t="s">
        <v>986</v>
      </c>
    </row>
    <row r="11" spans="1:2" x14ac:dyDescent="0.25">
      <c r="A11" s="964" t="s">
        <v>1276</v>
      </c>
      <c r="B11" s="909" t="s">
        <v>987</v>
      </c>
    </row>
    <row r="12" spans="1:2" x14ac:dyDescent="0.25">
      <c r="A12" s="964" t="s">
        <v>1277</v>
      </c>
      <c r="B12" s="909" t="s">
        <v>988</v>
      </c>
    </row>
    <row r="13" spans="1:2" x14ac:dyDescent="0.25">
      <c r="A13" s="964" t="s">
        <v>1278</v>
      </c>
      <c r="B13" s="909" t="s">
        <v>989</v>
      </c>
    </row>
    <row r="14" spans="1:2" x14ac:dyDescent="0.25">
      <c r="A14" s="964" t="s">
        <v>1279</v>
      </c>
      <c r="B14" s="909" t="s">
        <v>990</v>
      </c>
    </row>
    <row r="15" spans="1:2" x14ac:dyDescent="0.25">
      <c r="A15" s="964" t="s">
        <v>1280</v>
      </c>
      <c r="B15" s="909" t="s">
        <v>991</v>
      </c>
    </row>
    <row r="16" spans="1:2" x14ac:dyDescent="0.25">
      <c r="A16" s="964" t="s">
        <v>1281</v>
      </c>
      <c r="B16" s="909" t="s">
        <v>992</v>
      </c>
    </row>
    <row r="17" spans="1:2" x14ac:dyDescent="0.25">
      <c r="A17" s="964" t="s">
        <v>1282</v>
      </c>
      <c r="B17" s="909" t="s">
        <v>993</v>
      </c>
    </row>
    <row r="18" spans="1:2" ht="30" x14ac:dyDescent="0.25">
      <c r="A18" s="964" t="s">
        <v>1283</v>
      </c>
      <c r="B18" s="909" t="s">
        <v>1046</v>
      </c>
    </row>
    <row r="19" spans="1:2" x14ac:dyDescent="0.25">
      <c r="A19" s="964" t="s">
        <v>1284</v>
      </c>
      <c r="B19" s="909" t="s">
        <v>994</v>
      </c>
    </row>
    <row r="20" spans="1:2" x14ac:dyDescent="0.25">
      <c r="A20" s="964" t="s">
        <v>1285</v>
      </c>
      <c r="B20" s="909" t="s">
        <v>995</v>
      </c>
    </row>
    <row r="21" spans="1:2" ht="19.5" customHeight="1" x14ac:dyDescent="0.25">
      <c r="A21" s="964" t="s">
        <v>1286</v>
      </c>
      <c r="B21" s="909" t="s">
        <v>1045</v>
      </c>
    </row>
    <row r="22" spans="1:2" x14ac:dyDescent="0.25">
      <c r="A22" s="964" t="s">
        <v>1287</v>
      </c>
      <c r="B22" s="909" t="s">
        <v>996</v>
      </c>
    </row>
    <row r="23" spans="1:2" x14ac:dyDescent="0.25">
      <c r="A23" s="964" t="s">
        <v>1288</v>
      </c>
      <c r="B23" s="909" t="s">
        <v>997</v>
      </c>
    </row>
    <row r="24" spans="1:2" x14ac:dyDescent="0.25">
      <c r="A24" s="964" t="s">
        <v>1289</v>
      </c>
      <c r="B24" s="909" t="s">
        <v>998</v>
      </c>
    </row>
    <row r="25" spans="1:2" ht="14.25" x14ac:dyDescent="0.2">
      <c r="A25" s="910" t="s">
        <v>999</v>
      </c>
      <c r="B25" s="911" t="s">
        <v>1000</v>
      </c>
    </row>
    <row r="26" spans="1:2" ht="14.25" x14ac:dyDescent="0.2">
      <c r="A26" s="912" t="s">
        <v>1094</v>
      </c>
      <c r="B26" s="911" t="s">
        <v>1093</v>
      </c>
    </row>
    <row r="27" spans="1:2" x14ac:dyDescent="0.25">
      <c r="A27" s="964" t="s">
        <v>1361</v>
      </c>
      <c r="B27" s="909" t="s">
        <v>1003</v>
      </c>
    </row>
    <row r="28" spans="1:2" x14ac:dyDescent="0.25">
      <c r="A28" s="964" t="s">
        <v>1043</v>
      </c>
      <c r="B28" s="909" t="s">
        <v>36</v>
      </c>
    </row>
    <row r="29" spans="1:2" x14ac:dyDescent="0.25">
      <c r="A29" s="964" t="s">
        <v>1044</v>
      </c>
      <c r="B29" s="913" t="s">
        <v>37</v>
      </c>
    </row>
    <row r="30" spans="1:2" x14ac:dyDescent="0.25">
      <c r="A30" s="964" t="s">
        <v>1362</v>
      </c>
      <c r="B30" s="913" t="s">
        <v>38</v>
      </c>
    </row>
    <row r="31" spans="1:2" x14ac:dyDescent="0.25">
      <c r="A31" s="964" t="s">
        <v>1051</v>
      </c>
      <c r="B31" s="914" t="s">
        <v>39</v>
      </c>
    </row>
    <row r="32" spans="1:2" x14ac:dyDescent="0.25">
      <c r="A32" s="964" t="s">
        <v>1052</v>
      </c>
      <c r="B32" s="914" t="s">
        <v>40</v>
      </c>
    </row>
    <row r="33" spans="1:2" ht="30" x14ac:dyDescent="0.25">
      <c r="A33" s="964" t="s">
        <v>1363</v>
      </c>
      <c r="B33" s="914" t="s">
        <v>1047</v>
      </c>
    </row>
    <row r="34" spans="1:2" x14ac:dyDescent="0.25">
      <c r="A34" s="964" t="s">
        <v>1053</v>
      </c>
      <c r="B34" s="914" t="s">
        <v>1004</v>
      </c>
    </row>
    <row r="35" spans="1:2" x14ac:dyDescent="0.25">
      <c r="A35" s="964" t="s">
        <v>1364</v>
      </c>
      <c r="B35" s="914" t="s">
        <v>43</v>
      </c>
    </row>
    <row r="36" spans="1:2" x14ac:dyDescent="0.25">
      <c r="A36" s="964" t="s">
        <v>1365</v>
      </c>
      <c r="B36" s="914" t="s">
        <v>44</v>
      </c>
    </row>
    <row r="37" spans="1:2" x14ac:dyDescent="0.25">
      <c r="A37" s="964" t="s">
        <v>1054</v>
      </c>
      <c r="B37" s="914" t="s">
        <v>45</v>
      </c>
    </row>
    <row r="38" spans="1:2" x14ac:dyDescent="0.25">
      <c r="A38" s="964" t="s">
        <v>1055</v>
      </c>
      <c r="B38" s="914" t="s">
        <v>46</v>
      </c>
    </row>
    <row r="39" spans="1:2" x14ac:dyDescent="0.25">
      <c r="A39" s="964" t="s">
        <v>1056</v>
      </c>
      <c r="B39" s="914" t="s">
        <v>130</v>
      </c>
    </row>
    <row r="40" spans="1:2" ht="30" x14ac:dyDescent="0.25">
      <c r="A40" s="964" t="s">
        <v>1057</v>
      </c>
      <c r="B40" s="914" t="s">
        <v>1048</v>
      </c>
    </row>
    <row r="41" spans="1:2" x14ac:dyDescent="0.25">
      <c r="A41" s="964" t="s">
        <v>1058</v>
      </c>
      <c r="B41" s="914" t="s">
        <v>1005</v>
      </c>
    </row>
    <row r="42" spans="1:2" x14ac:dyDescent="0.25">
      <c r="A42" s="964" t="s">
        <v>1059</v>
      </c>
      <c r="B42" s="914" t="s">
        <v>50</v>
      </c>
    </row>
    <row r="43" spans="1:2" x14ac:dyDescent="0.25">
      <c r="A43" s="964" t="s">
        <v>1060</v>
      </c>
      <c r="B43" s="914" t="s">
        <v>51</v>
      </c>
    </row>
    <row r="44" spans="1:2" x14ac:dyDescent="0.25">
      <c r="A44" s="964" t="s">
        <v>1061</v>
      </c>
      <c r="B44" s="914" t="s">
        <v>52</v>
      </c>
    </row>
    <row r="45" spans="1:2" x14ac:dyDescent="0.25">
      <c r="A45" s="964" t="s">
        <v>1062</v>
      </c>
      <c r="B45" s="914" t="s">
        <v>1006</v>
      </c>
    </row>
    <row r="46" spans="1:2" x14ac:dyDescent="0.25">
      <c r="A46" s="964" t="s">
        <v>1063</v>
      </c>
      <c r="B46" s="913" t="s">
        <v>1049</v>
      </c>
    </row>
    <row r="47" spans="1:2" x14ac:dyDescent="0.25">
      <c r="A47" s="964" t="s">
        <v>1064</v>
      </c>
      <c r="B47" s="914" t="s">
        <v>1007</v>
      </c>
    </row>
    <row r="48" spans="1:2" x14ac:dyDescent="0.25">
      <c r="A48" s="964" t="s">
        <v>1065</v>
      </c>
      <c r="B48" s="914" t="s">
        <v>1050</v>
      </c>
    </row>
    <row r="49" spans="1:2" x14ac:dyDescent="0.25">
      <c r="A49" s="964" t="s">
        <v>1066</v>
      </c>
      <c r="B49" s="914" t="s">
        <v>1008</v>
      </c>
    </row>
    <row r="50" spans="1:2" x14ac:dyDescent="0.25">
      <c r="A50" s="964" t="s">
        <v>1067</v>
      </c>
      <c r="B50" s="913" t="s">
        <v>1009</v>
      </c>
    </row>
    <row r="51" spans="1:2" x14ac:dyDescent="0.25">
      <c r="A51" s="964" t="s">
        <v>1068</v>
      </c>
      <c r="B51" s="913" t="s">
        <v>59</v>
      </c>
    </row>
    <row r="52" spans="1:2" x14ac:dyDescent="0.25">
      <c r="A52" s="964" t="s">
        <v>1069</v>
      </c>
      <c r="B52" s="913" t="s">
        <v>1010</v>
      </c>
    </row>
    <row r="53" spans="1:2" x14ac:dyDescent="0.25">
      <c r="A53" s="964" t="s">
        <v>1070</v>
      </c>
      <c r="B53" s="913" t="s">
        <v>61</v>
      </c>
    </row>
    <row r="54" spans="1:2" x14ac:dyDescent="0.25">
      <c r="A54" s="964" t="s">
        <v>1071</v>
      </c>
      <c r="B54" s="913" t="s">
        <v>62</v>
      </c>
    </row>
    <row r="55" spans="1:2" x14ac:dyDescent="0.25">
      <c r="A55" s="964" t="s">
        <v>1072</v>
      </c>
      <c r="B55" s="913" t="s">
        <v>63</v>
      </c>
    </row>
    <row r="56" spans="1:2" x14ac:dyDescent="0.25">
      <c r="A56" s="964" t="s">
        <v>1073</v>
      </c>
      <c r="B56" s="913" t="s">
        <v>115</v>
      </c>
    </row>
    <row r="57" spans="1:2" x14ac:dyDescent="0.25">
      <c r="A57" s="964" t="s">
        <v>1074</v>
      </c>
      <c r="B57" s="909" t="s">
        <v>65</v>
      </c>
    </row>
    <row r="58" spans="1:2" x14ac:dyDescent="0.25">
      <c r="A58" s="964" t="s">
        <v>1075</v>
      </c>
      <c r="B58" s="913" t="s">
        <v>71</v>
      </c>
    </row>
    <row r="59" spans="1:2" x14ac:dyDescent="0.25">
      <c r="A59" s="964" t="s">
        <v>1076</v>
      </c>
      <c r="B59" s="913" t="s">
        <v>72</v>
      </c>
    </row>
    <row r="60" spans="1:2" x14ac:dyDescent="0.25">
      <c r="A60" s="964" t="s">
        <v>1077</v>
      </c>
      <c r="B60" s="913" t="s">
        <v>73</v>
      </c>
    </row>
    <row r="61" spans="1:2" x14ac:dyDescent="0.25">
      <c r="A61" s="964" t="s">
        <v>1078</v>
      </c>
      <c r="B61" s="913" t="s">
        <v>74</v>
      </c>
    </row>
    <row r="62" spans="1:2" x14ac:dyDescent="0.25">
      <c r="A62" s="964" t="s">
        <v>1079</v>
      </c>
      <c r="B62" s="913" t="s">
        <v>75</v>
      </c>
    </row>
    <row r="63" spans="1:2" x14ac:dyDescent="0.25">
      <c r="A63" s="964" t="s">
        <v>1080</v>
      </c>
      <c r="B63" s="913" t="s">
        <v>76</v>
      </c>
    </row>
    <row r="64" spans="1:2" x14ac:dyDescent="0.25">
      <c r="A64" s="964" t="s">
        <v>1081</v>
      </c>
      <c r="B64" s="913" t="s">
        <v>77</v>
      </c>
    </row>
    <row r="65" spans="1:2" ht="14.25" x14ac:dyDescent="0.2">
      <c r="A65" s="910" t="s">
        <v>1011</v>
      </c>
      <c r="B65" s="915" t="s">
        <v>1012</v>
      </c>
    </row>
    <row r="66" spans="1:2" x14ac:dyDescent="0.25">
      <c r="A66" s="964" t="s">
        <v>1366</v>
      </c>
      <c r="B66" s="913" t="s">
        <v>1012</v>
      </c>
    </row>
    <row r="67" spans="1:2" x14ac:dyDescent="0.25">
      <c r="A67" s="964" t="s">
        <v>1082</v>
      </c>
      <c r="B67" s="909" t="s">
        <v>1092</v>
      </c>
    </row>
    <row r="68" spans="1:2" x14ac:dyDescent="0.25">
      <c r="A68" s="964" t="s">
        <v>1083</v>
      </c>
      <c r="B68" s="909" t="s">
        <v>36</v>
      </c>
    </row>
    <row r="69" spans="1:2" x14ac:dyDescent="0.25">
      <c r="A69" s="964" t="s">
        <v>1084</v>
      </c>
      <c r="B69" s="913" t="s">
        <v>37</v>
      </c>
    </row>
    <row r="70" spans="1:2" x14ac:dyDescent="0.25">
      <c r="A70" s="964" t="s">
        <v>1085</v>
      </c>
      <c r="B70" s="913" t="s">
        <v>38</v>
      </c>
    </row>
    <row r="71" spans="1:2" x14ac:dyDescent="0.25">
      <c r="A71" s="964" t="s">
        <v>1086</v>
      </c>
      <c r="B71" s="914" t="s">
        <v>39</v>
      </c>
    </row>
    <row r="72" spans="1:2" x14ac:dyDescent="0.25">
      <c r="A72" s="964" t="s">
        <v>1087</v>
      </c>
      <c r="B72" s="914" t="s">
        <v>40</v>
      </c>
    </row>
    <row r="73" spans="1:2" ht="14.25" customHeight="1" x14ac:dyDescent="0.25">
      <c r="A73" s="964" t="s">
        <v>1088</v>
      </c>
      <c r="B73" s="914" t="s">
        <v>1090</v>
      </c>
    </row>
    <row r="74" spans="1:2" x14ac:dyDescent="0.25">
      <c r="A74" s="964" t="s">
        <v>1089</v>
      </c>
      <c r="B74" s="914" t="s">
        <v>1004</v>
      </c>
    </row>
    <row r="75" spans="1:2" x14ac:dyDescent="0.25">
      <c r="A75" s="964" t="s">
        <v>1095</v>
      </c>
      <c r="B75" s="914" t="s">
        <v>43</v>
      </c>
    </row>
    <row r="76" spans="1:2" x14ac:dyDescent="0.25">
      <c r="A76" s="964" t="s">
        <v>1096</v>
      </c>
      <c r="B76" s="914" t="s">
        <v>44</v>
      </c>
    </row>
    <row r="77" spans="1:2" x14ac:dyDescent="0.25">
      <c r="A77" s="964" t="s">
        <v>1097</v>
      </c>
      <c r="B77" s="914" t="s">
        <v>45</v>
      </c>
    </row>
    <row r="78" spans="1:2" x14ac:dyDescent="0.25">
      <c r="A78" s="964" t="s">
        <v>1098</v>
      </c>
      <c r="B78" s="914" t="s">
        <v>46</v>
      </c>
    </row>
    <row r="79" spans="1:2" x14ac:dyDescent="0.25">
      <c r="A79" s="964" t="s">
        <v>1099</v>
      </c>
      <c r="B79" s="914" t="s">
        <v>130</v>
      </c>
    </row>
    <row r="80" spans="1:2" ht="30" x14ac:dyDescent="0.25">
      <c r="A80" s="964" t="s">
        <v>1100</v>
      </c>
      <c r="B80" s="914" t="s">
        <v>1048</v>
      </c>
    </row>
    <row r="81" spans="1:2" x14ac:dyDescent="0.25">
      <c r="A81" s="964" t="s">
        <v>1101</v>
      </c>
      <c r="B81" s="914" t="s">
        <v>1005</v>
      </c>
    </row>
    <row r="82" spans="1:2" x14ac:dyDescent="0.25">
      <c r="A82" s="964" t="s">
        <v>1102</v>
      </c>
      <c r="B82" s="914" t="s">
        <v>50</v>
      </c>
    </row>
    <row r="83" spans="1:2" x14ac:dyDescent="0.25">
      <c r="A83" s="964" t="s">
        <v>1103</v>
      </c>
      <c r="B83" s="914" t="s">
        <v>51</v>
      </c>
    </row>
    <row r="84" spans="1:2" x14ac:dyDescent="0.25">
      <c r="A84" s="964" t="s">
        <v>1104</v>
      </c>
      <c r="B84" s="914" t="s">
        <v>52</v>
      </c>
    </row>
    <row r="85" spans="1:2" x14ac:dyDescent="0.25">
      <c r="A85" s="964" t="s">
        <v>1105</v>
      </c>
      <c r="B85" s="914" t="s">
        <v>1006</v>
      </c>
    </row>
    <row r="86" spans="1:2" ht="18" customHeight="1" x14ac:dyDescent="0.25">
      <c r="A86" s="964" t="s">
        <v>1106</v>
      </c>
      <c r="B86" s="913" t="s">
        <v>1049</v>
      </c>
    </row>
    <row r="87" spans="1:2" x14ac:dyDescent="0.25">
      <c r="A87" s="964" t="s">
        <v>1107</v>
      </c>
      <c r="B87" s="914" t="s">
        <v>1007</v>
      </c>
    </row>
    <row r="88" spans="1:2" x14ac:dyDescent="0.25">
      <c r="A88" s="964" t="s">
        <v>1108</v>
      </c>
      <c r="B88" s="914" t="s">
        <v>1091</v>
      </c>
    </row>
    <row r="89" spans="1:2" x14ac:dyDescent="0.25">
      <c r="A89" s="964" t="s">
        <v>1109</v>
      </c>
      <c r="B89" s="914" t="s">
        <v>1008</v>
      </c>
    </row>
    <row r="90" spans="1:2" x14ac:dyDescent="0.25">
      <c r="A90" s="964" t="s">
        <v>1110</v>
      </c>
      <c r="B90" s="913" t="s">
        <v>1009</v>
      </c>
    </row>
    <row r="91" spans="1:2" x14ac:dyDescent="0.25">
      <c r="A91" s="964" t="s">
        <v>1111</v>
      </c>
      <c r="B91" s="913" t="s">
        <v>59</v>
      </c>
    </row>
    <row r="92" spans="1:2" x14ac:dyDescent="0.25">
      <c r="A92" s="964" t="s">
        <v>1112</v>
      </c>
      <c r="B92" s="913" t="s">
        <v>1010</v>
      </c>
    </row>
    <row r="93" spans="1:2" x14ac:dyDescent="0.25">
      <c r="A93" s="964" t="s">
        <v>1113</v>
      </c>
      <c r="B93" s="913" t="s">
        <v>61</v>
      </c>
    </row>
    <row r="94" spans="1:2" x14ac:dyDescent="0.25">
      <c r="A94" s="964" t="s">
        <v>1114</v>
      </c>
      <c r="B94" s="913" t="s">
        <v>62</v>
      </c>
    </row>
    <row r="95" spans="1:2" x14ac:dyDescent="0.25">
      <c r="A95" s="964" t="s">
        <v>1115</v>
      </c>
      <c r="B95" s="913" t="s">
        <v>63</v>
      </c>
    </row>
    <row r="96" spans="1:2" x14ac:dyDescent="0.25">
      <c r="A96" s="964" t="s">
        <v>1116</v>
      </c>
      <c r="B96" s="913" t="s">
        <v>115</v>
      </c>
    </row>
    <row r="97" spans="1:2" x14ac:dyDescent="0.25">
      <c r="A97" s="964" t="s">
        <v>1117</v>
      </c>
      <c r="B97" s="909" t="s">
        <v>65</v>
      </c>
    </row>
    <row r="98" spans="1:2" x14ac:dyDescent="0.25">
      <c r="A98" s="964" t="s">
        <v>1118</v>
      </c>
      <c r="B98" s="913" t="s">
        <v>71</v>
      </c>
    </row>
    <row r="99" spans="1:2" x14ac:dyDescent="0.25">
      <c r="A99" s="964" t="s">
        <v>1119</v>
      </c>
      <c r="B99" s="913" t="s">
        <v>72</v>
      </c>
    </row>
    <row r="100" spans="1:2" x14ac:dyDescent="0.25">
      <c r="A100" s="964" t="s">
        <v>1120</v>
      </c>
      <c r="B100" s="913" t="s">
        <v>73</v>
      </c>
    </row>
    <row r="101" spans="1:2" x14ac:dyDescent="0.25">
      <c r="A101" s="964" t="s">
        <v>1121</v>
      </c>
      <c r="B101" s="913" t="s">
        <v>74</v>
      </c>
    </row>
    <row r="102" spans="1:2" x14ac:dyDescent="0.25">
      <c r="A102" s="964" t="s">
        <v>1122</v>
      </c>
      <c r="B102" s="913" t="s">
        <v>75</v>
      </c>
    </row>
    <row r="103" spans="1:2" x14ac:dyDescent="0.25">
      <c r="A103" s="964" t="s">
        <v>1123</v>
      </c>
      <c r="B103" s="913" t="s">
        <v>76</v>
      </c>
    </row>
    <row r="104" spans="1:2" x14ac:dyDescent="0.25">
      <c r="A104" s="964" t="s">
        <v>1124</v>
      </c>
      <c r="B104" s="913" t="s">
        <v>77</v>
      </c>
    </row>
    <row r="105" spans="1:2" ht="14.25" x14ac:dyDescent="0.2">
      <c r="A105" s="910" t="s">
        <v>1013</v>
      </c>
      <c r="B105" s="916" t="s">
        <v>1014</v>
      </c>
    </row>
    <row r="106" spans="1:2" ht="30" x14ac:dyDescent="0.25">
      <c r="A106" s="964" t="s">
        <v>1130</v>
      </c>
      <c r="B106" s="909" t="s">
        <v>1125</v>
      </c>
    </row>
    <row r="107" spans="1:2" x14ac:dyDescent="0.25">
      <c r="A107" s="964" t="s">
        <v>1131</v>
      </c>
      <c r="B107" s="909" t="s">
        <v>1126</v>
      </c>
    </row>
    <row r="108" spans="1:2" x14ac:dyDescent="0.25">
      <c r="A108" s="964" t="s">
        <v>1132</v>
      </c>
      <c r="B108" s="909" t="s">
        <v>1127</v>
      </c>
    </row>
    <row r="109" spans="1:2" ht="16.5" customHeight="1" x14ac:dyDescent="0.25">
      <c r="A109" s="964" t="s">
        <v>1133</v>
      </c>
      <c r="B109" s="909" t="s">
        <v>1128</v>
      </c>
    </row>
    <row r="110" spans="1:2" x14ac:dyDescent="0.25">
      <c r="A110" s="964" t="s">
        <v>1134</v>
      </c>
      <c r="B110" s="909" t="s">
        <v>1015</v>
      </c>
    </row>
    <row r="111" spans="1:2" x14ac:dyDescent="0.25">
      <c r="A111" s="964" t="s">
        <v>1135</v>
      </c>
      <c r="B111" s="909" t="s">
        <v>1016</v>
      </c>
    </row>
    <row r="112" spans="1:2" x14ac:dyDescent="0.25">
      <c r="A112" s="964" t="s">
        <v>1390</v>
      </c>
      <c r="B112" s="909" t="s">
        <v>1389</v>
      </c>
    </row>
    <row r="113" spans="1:2" ht="14.25" x14ac:dyDescent="0.2">
      <c r="A113" s="910" t="s">
        <v>1017</v>
      </c>
      <c r="B113" s="916" t="s">
        <v>1018</v>
      </c>
    </row>
    <row r="114" spans="1:2" x14ac:dyDescent="0.25">
      <c r="A114" s="964" t="s">
        <v>1136</v>
      </c>
      <c r="B114" s="909" t="s">
        <v>1019</v>
      </c>
    </row>
    <row r="115" spans="1:2" x14ac:dyDescent="0.25">
      <c r="A115" s="964" t="s">
        <v>1137</v>
      </c>
      <c r="B115" s="909" t="s">
        <v>1020</v>
      </c>
    </row>
    <row r="116" spans="1:2" ht="18" customHeight="1" x14ac:dyDescent="0.25">
      <c r="A116" s="964" t="s">
        <v>1138</v>
      </c>
      <c r="B116" s="909" t="s">
        <v>1021</v>
      </c>
    </row>
    <row r="117" spans="1:2" ht="18" customHeight="1" x14ac:dyDescent="0.2">
      <c r="A117" s="910" t="s">
        <v>1022</v>
      </c>
      <c r="B117" s="916" t="s">
        <v>1023</v>
      </c>
    </row>
    <row r="118" spans="1:2" ht="17.25" customHeight="1" x14ac:dyDescent="0.25">
      <c r="A118" s="964" t="s">
        <v>1139</v>
      </c>
      <c r="B118" s="909" t="s">
        <v>1024</v>
      </c>
    </row>
    <row r="119" spans="1:2" x14ac:dyDescent="0.25">
      <c r="A119" s="964" t="s">
        <v>1140</v>
      </c>
      <c r="B119" s="909" t="s">
        <v>1025</v>
      </c>
    </row>
    <row r="120" spans="1:2" x14ac:dyDescent="0.25">
      <c r="A120" s="964" t="s">
        <v>1141</v>
      </c>
      <c r="B120" s="909" t="s">
        <v>1026</v>
      </c>
    </row>
    <row r="121" spans="1:2" x14ac:dyDescent="0.25">
      <c r="A121" s="964" t="s">
        <v>1142</v>
      </c>
      <c r="B121" s="909" t="s">
        <v>1027</v>
      </c>
    </row>
    <row r="122" spans="1:2" x14ac:dyDescent="0.25">
      <c r="A122" s="964" t="s">
        <v>1143</v>
      </c>
      <c r="B122" s="909" t="s">
        <v>1028</v>
      </c>
    </row>
    <row r="123" spans="1:2" x14ac:dyDescent="0.25">
      <c r="A123" s="964" t="s">
        <v>1144</v>
      </c>
      <c r="B123" s="909" t="s">
        <v>1029</v>
      </c>
    </row>
    <row r="124" spans="1:2" x14ac:dyDescent="0.25">
      <c r="A124" s="964" t="s">
        <v>1145</v>
      </c>
      <c r="B124" s="909" t="s">
        <v>1030</v>
      </c>
    </row>
    <row r="125" spans="1:2" x14ac:dyDescent="0.25">
      <c r="A125" s="964" t="s">
        <v>1146</v>
      </c>
      <c r="B125" s="909" t="s">
        <v>1031</v>
      </c>
    </row>
    <row r="126" spans="1:2" x14ac:dyDescent="0.25">
      <c r="A126" s="964" t="s">
        <v>1147</v>
      </c>
      <c r="B126" s="909" t="s">
        <v>1032</v>
      </c>
    </row>
    <row r="127" spans="1:2" x14ac:dyDescent="0.25">
      <c r="A127" s="964" t="s">
        <v>1148</v>
      </c>
      <c r="B127" s="909" t="s">
        <v>1033</v>
      </c>
    </row>
    <row r="128" spans="1:2" ht="16.5" customHeight="1" x14ac:dyDescent="0.25">
      <c r="A128" s="964" t="s">
        <v>1149</v>
      </c>
      <c r="B128" s="909" t="s">
        <v>1034</v>
      </c>
    </row>
    <row r="129" spans="1:2" x14ac:dyDescent="0.25">
      <c r="A129" s="964" t="s">
        <v>1150</v>
      </c>
      <c r="B129" s="909" t="s">
        <v>1035</v>
      </c>
    </row>
    <row r="130" spans="1:2" x14ac:dyDescent="0.25">
      <c r="A130" s="964" t="s">
        <v>1151</v>
      </c>
      <c r="B130" s="909" t="s">
        <v>1036</v>
      </c>
    </row>
    <row r="131" spans="1:2" ht="15.75" customHeight="1" x14ac:dyDescent="0.25">
      <c r="A131" s="964" t="s">
        <v>1152</v>
      </c>
      <c r="B131" s="909" t="s">
        <v>1037</v>
      </c>
    </row>
    <row r="132" spans="1:2" ht="18" customHeight="1" x14ac:dyDescent="0.25">
      <c r="A132" s="964" t="s">
        <v>1153</v>
      </c>
      <c r="B132" s="909" t="s">
        <v>1129</v>
      </c>
    </row>
    <row r="133" spans="1:2" x14ac:dyDescent="0.25">
      <c r="A133" s="964" t="s">
        <v>1154</v>
      </c>
      <c r="B133" s="909" t="s">
        <v>1038</v>
      </c>
    </row>
    <row r="134" spans="1:2" ht="17.25" customHeight="1" x14ac:dyDescent="0.25">
      <c r="A134" s="964" t="s">
        <v>1155</v>
      </c>
      <c r="B134" s="909" t="s">
        <v>1039</v>
      </c>
    </row>
    <row r="135" spans="1:2" x14ac:dyDescent="0.25">
      <c r="A135" s="964" t="s">
        <v>1156</v>
      </c>
      <c r="B135" s="909" t="s">
        <v>1040</v>
      </c>
    </row>
    <row r="136" spans="1:2" x14ac:dyDescent="0.25">
      <c r="A136" s="964" t="s">
        <v>1157</v>
      </c>
      <c r="B136" s="909" t="s">
        <v>1041</v>
      </c>
    </row>
    <row r="137" spans="1:2" x14ac:dyDescent="0.25">
      <c r="A137" s="964" t="s">
        <v>1158</v>
      </c>
      <c r="B137" s="909" t="s">
        <v>1042</v>
      </c>
    </row>
    <row r="138" spans="1:2" ht="28.5" x14ac:dyDescent="0.2">
      <c r="A138" s="910" t="s">
        <v>1159</v>
      </c>
      <c r="B138" s="916" t="s">
        <v>1170</v>
      </c>
    </row>
    <row r="139" spans="1:2" x14ac:dyDescent="0.25">
      <c r="A139" s="964" t="s">
        <v>1179</v>
      </c>
      <c r="B139" s="913" t="s">
        <v>1160</v>
      </c>
    </row>
    <row r="140" spans="1:2" x14ac:dyDescent="0.25">
      <c r="A140" s="964" t="s">
        <v>1180</v>
      </c>
      <c r="B140" s="909" t="s">
        <v>1161</v>
      </c>
    </row>
    <row r="141" spans="1:2" x14ac:dyDescent="0.25">
      <c r="A141" s="964" t="s">
        <v>1181</v>
      </c>
      <c r="B141" s="909" t="s">
        <v>1162</v>
      </c>
    </row>
    <row r="142" spans="1:2" x14ac:dyDescent="0.25">
      <c r="A142" s="964" t="s">
        <v>1182</v>
      </c>
      <c r="B142" s="909" t="s">
        <v>1163</v>
      </c>
    </row>
    <row r="143" spans="1:2" x14ac:dyDescent="0.25">
      <c r="A143" s="964" t="s">
        <v>1183</v>
      </c>
      <c r="B143" s="909" t="s">
        <v>1164</v>
      </c>
    </row>
    <row r="144" spans="1:2" x14ac:dyDescent="0.25">
      <c r="A144" s="964" t="s">
        <v>1184</v>
      </c>
      <c r="B144" s="909" t="s">
        <v>1165</v>
      </c>
    </row>
    <row r="145" spans="1:2" x14ac:dyDescent="0.25">
      <c r="A145" s="964" t="s">
        <v>1185</v>
      </c>
      <c r="B145" s="909" t="s">
        <v>1166</v>
      </c>
    </row>
    <row r="146" spans="1:2" ht="16.5" customHeight="1" x14ac:dyDescent="0.25">
      <c r="A146" s="964" t="s">
        <v>1186</v>
      </c>
      <c r="B146" s="909" t="s">
        <v>1171</v>
      </c>
    </row>
    <row r="147" spans="1:2" x14ac:dyDescent="0.25">
      <c r="A147" s="964" t="s">
        <v>1187</v>
      </c>
      <c r="B147" s="909" t="s">
        <v>1167</v>
      </c>
    </row>
    <row r="148" spans="1:2" x14ac:dyDescent="0.25">
      <c r="A148" s="964" t="s">
        <v>1188</v>
      </c>
      <c r="B148" s="909" t="s">
        <v>1172</v>
      </c>
    </row>
    <row r="149" spans="1:2" x14ac:dyDescent="0.25">
      <c r="A149" s="964" t="s">
        <v>1189</v>
      </c>
      <c r="B149" s="909" t="s">
        <v>1173</v>
      </c>
    </row>
    <row r="150" spans="1:2" ht="30" x14ac:dyDescent="0.25">
      <c r="A150" s="964" t="s">
        <v>1190</v>
      </c>
      <c r="B150" s="909" t="s">
        <v>1174</v>
      </c>
    </row>
    <row r="151" spans="1:2" ht="14.25" x14ac:dyDescent="0.2">
      <c r="A151" s="910" t="s">
        <v>1168</v>
      </c>
      <c r="B151" s="915" t="s">
        <v>1169</v>
      </c>
    </row>
    <row r="152" spans="1:2" x14ac:dyDescent="0.25">
      <c r="A152" s="964" t="s">
        <v>1191</v>
      </c>
      <c r="B152" s="909" t="s">
        <v>1175</v>
      </c>
    </row>
    <row r="153" spans="1:2" x14ac:dyDescent="0.25">
      <c r="A153" s="964" t="s">
        <v>1192</v>
      </c>
      <c r="B153" s="909" t="s">
        <v>36</v>
      </c>
    </row>
    <row r="154" spans="1:2" x14ac:dyDescent="0.25">
      <c r="A154" s="964" t="s">
        <v>1193</v>
      </c>
      <c r="B154" s="913" t="s">
        <v>37</v>
      </c>
    </row>
    <row r="155" spans="1:2" x14ac:dyDescent="0.25">
      <c r="A155" s="964" t="s">
        <v>1194</v>
      </c>
      <c r="B155" s="913" t="s">
        <v>38</v>
      </c>
    </row>
    <row r="156" spans="1:2" x14ac:dyDescent="0.25">
      <c r="A156" s="964" t="s">
        <v>1195</v>
      </c>
      <c r="B156" s="914" t="s">
        <v>39</v>
      </c>
    </row>
    <row r="157" spans="1:2" x14ac:dyDescent="0.25">
      <c r="A157" s="964" t="s">
        <v>1196</v>
      </c>
      <c r="B157" s="914" t="s">
        <v>40</v>
      </c>
    </row>
    <row r="158" spans="1:2" ht="30" x14ac:dyDescent="0.25">
      <c r="A158" s="964" t="s">
        <v>1197</v>
      </c>
      <c r="B158" s="914" t="s">
        <v>1176</v>
      </c>
    </row>
    <row r="159" spans="1:2" x14ac:dyDescent="0.25">
      <c r="A159" s="964" t="s">
        <v>1198</v>
      </c>
      <c r="B159" s="914" t="s">
        <v>1004</v>
      </c>
    </row>
    <row r="160" spans="1:2" x14ac:dyDescent="0.25">
      <c r="A160" s="964" t="s">
        <v>1199</v>
      </c>
      <c r="B160" s="914" t="s">
        <v>43</v>
      </c>
    </row>
    <row r="161" spans="1:2" x14ac:dyDescent="0.25">
      <c r="A161" s="964" t="s">
        <v>1200</v>
      </c>
      <c r="B161" s="914" t="s">
        <v>44</v>
      </c>
    </row>
    <row r="162" spans="1:2" x14ac:dyDescent="0.25">
      <c r="A162" s="964" t="s">
        <v>1201</v>
      </c>
      <c r="B162" s="914" t="s">
        <v>45</v>
      </c>
    </row>
    <row r="163" spans="1:2" x14ac:dyDescent="0.25">
      <c r="A163" s="964" t="s">
        <v>1202</v>
      </c>
      <c r="B163" s="914" t="s">
        <v>46</v>
      </c>
    </row>
    <row r="164" spans="1:2" x14ac:dyDescent="0.25">
      <c r="A164" s="964" t="s">
        <v>1203</v>
      </c>
      <c r="B164" s="914" t="s">
        <v>130</v>
      </c>
    </row>
    <row r="165" spans="1:2" ht="30" x14ac:dyDescent="0.25">
      <c r="A165" s="964" t="s">
        <v>1204</v>
      </c>
      <c r="B165" s="914" t="s">
        <v>1177</v>
      </c>
    </row>
    <row r="166" spans="1:2" x14ac:dyDescent="0.25">
      <c r="A166" s="964" t="s">
        <v>1205</v>
      </c>
      <c r="B166" s="914" t="s">
        <v>1005</v>
      </c>
    </row>
    <row r="167" spans="1:2" x14ac:dyDescent="0.25">
      <c r="A167" s="964" t="s">
        <v>1206</v>
      </c>
      <c r="B167" s="914" t="s">
        <v>50</v>
      </c>
    </row>
    <row r="168" spans="1:2" x14ac:dyDescent="0.25">
      <c r="A168" s="964" t="s">
        <v>1207</v>
      </c>
      <c r="B168" s="914" t="s">
        <v>51</v>
      </c>
    </row>
    <row r="169" spans="1:2" x14ac:dyDescent="0.25">
      <c r="A169" s="964" t="s">
        <v>1208</v>
      </c>
      <c r="B169" s="914" t="s">
        <v>52</v>
      </c>
    </row>
    <row r="170" spans="1:2" x14ac:dyDescent="0.25">
      <c r="A170" s="964" t="s">
        <v>1209</v>
      </c>
      <c r="B170" s="914" t="s">
        <v>1006</v>
      </c>
    </row>
    <row r="171" spans="1:2" x14ac:dyDescent="0.25">
      <c r="A171" s="964" t="s">
        <v>1210</v>
      </c>
      <c r="B171" s="913" t="s">
        <v>1178</v>
      </c>
    </row>
    <row r="172" spans="1:2" x14ac:dyDescent="0.25">
      <c r="A172" s="964" t="s">
        <v>1211</v>
      </c>
      <c r="B172" s="914" t="s">
        <v>1007</v>
      </c>
    </row>
    <row r="173" spans="1:2" x14ac:dyDescent="0.25">
      <c r="A173" s="964" t="s">
        <v>1212</v>
      </c>
      <c r="B173" s="914" t="s">
        <v>1091</v>
      </c>
    </row>
    <row r="174" spans="1:2" x14ac:dyDescent="0.25">
      <c r="A174" s="964" t="s">
        <v>1213</v>
      </c>
      <c r="B174" s="914" t="s">
        <v>1008</v>
      </c>
    </row>
    <row r="175" spans="1:2" x14ac:dyDescent="0.25">
      <c r="A175" s="964" t="s">
        <v>1214</v>
      </c>
      <c r="B175" s="913" t="s">
        <v>1009</v>
      </c>
    </row>
    <row r="176" spans="1:2" x14ac:dyDescent="0.25">
      <c r="A176" s="964" t="s">
        <v>1215</v>
      </c>
      <c r="B176" s="913" t="s">
        <v>59</v>
      </c>
    </row>
    <row r="177" spans="1:2" x14ac:dyDescent="0.25">
      <c r="A177" s="964" t="s">
        <v>1216</v>
      </c>
      <c r="B177" s="913" t="s">
        <v>1010</v>
      </c>
    </row>
    <row r="178" spans="1:2" x14ac:dyDescent="0.25">
      <c r="A178" s="964" t="s">
        <v>1217</v>
      </c>
      <c r="B178" s="913" t="s">
        <v>61</v>
      </c>
    </row>
    <row r="179" spans="1:2" x14ac:dyDescent="0.25">
      <c r="A179" s="964" t="s">
        <v>1218</v>
      </c>
      <c r="B179" s="913" t="s">
        <v>62</v>
      </c>
    </row>
    <row r="180" spans="1:2" x14ac:dyDescent="0.25">
      <c r="A180" s="964" t="s">
        <v>1219</v>
      </c>
      <c r="B180" s="913" t="s">
        <v>63</v>
      </c>
    </row>
    <row r="181" spans="1:2" x14ac:dyDescent="0.25">
      <c r="A181" s="964" t="s">
        <v>1220</v>
      </c>
      <c r="B181" s="913" t="s">
        <v>115</v>
      </c>
    </row>
    <row r="182" spans="1:2" x14ac:dyDescent="0.25">
      <c r="A182" s="964" t="s">
        <v>1221</v>
      </c>
      <c r="B182" s="909" t="s">
        <v>65</v>
      </c>
    </row>
    <row r="183" spans="1:2" x14ac:dyDescent="0.25">
      <c r="A183" s="964" t="s">
        <v>1222</v>
      </c>
      <c r="B183" s="913" t="s">
        <v>71</v>
      </c>
    </row>
    <row r="184" spans="1:2" x14ac:dyDescent="0.25">
      <c r="A184" s="964" t="s">
        <v>1223</v>
      </c>
      <c r="B184" s="913" t="s">
        <v>72</v>
      </c>
    </row>
    <row r="185" spans="1:2" x14ac:dyDescent="0.25">
      <c r="A185" s="964" t="s">
        <v>1224</v>
      </c>
      <c r="B185" s="913" t="s">
        <v>73</v>
      </c>
    </row>
    <row r="186" spans="1:2" x14ac:dyDescent="0.25">
      <c r="A186" s="964" t="s">
        <v>1225</v>
      </c>
      <c r="B186" s="913" t="s">
        <v>74</v>
      </c>
    </row>
    <row r="187" spans="1:2" x14ac:dyDescent="0.25">
      <c r="A187" s="964" t="s">
        <v>1226</v>
      </c>
      <c r="B187" s="913" t="s">
        <v>75</v>
      </c>
    </row>
    <row r="188" spans="1:2" x14ac:dyDescent="0.25">
      <c r="A188" s="964" t="s">
        <v>1227</v>
      </c>
      <c r="B188" s="913" t="s">
        <v>76</v>
      </c>
    </row>
    <row r="189" spans="1:2" x14ac:dyDescent="0.25">
      <c r="A189" s="964" t="s">
        <v>1228</v>
      </c>
      <c r="B189" s="913" t="s">
        <v>77</v>
      </c>
    </row>
    <row r="190" spans="1:2" ht="14.25" x14ac:dyDescent="0.2">
      <c r="A190" s="910" t="s">
        <v>1229</v>
      </c>
      <c r="B190" s="911" t="s">
        <v>1230</v>
      </c>
    </row>
    <row r="191" spans="1:2" ht="14.25" x14ac:dyDescent="0.2">
      <c r="A191" s="910" t="s">
        <v>1231</v>
      </c>
      <c r="B191" s="916" t="s">
        <v>1232</v>
      </c>
    </row>
    <row r="192" spans="1:2" x14ac:dyDescent="0.25">
      <c r="A192" s="964" t="s">
        <v>1290</v>
      </c>
      <c r="B192" s="909" t="s">
        <v>1233</v>
      </c>
    </row>
    <row r="193" spans="1:2" x14ac:dyDescent="0.25">
      <c r="A193" s="964" t="s">
        <v>1291</v>
      </c>
      <c r="B193" s="909" t="s">
        <v>1234</v>
      </c>
    </row>
    <row r="194" spans="1:2" x14ac:dyDescent="0.25">
      <c r="A194" s="964" t="s">
        <v>1292</v>
      </c>
      <c r="B194" s="909" t="s">
        <v>1235</v>
      </c>
    </row>
    <row r="195" spans="1:2" x14ac:dyDescent="0.25">
      <c r="A195" s="964" t="s">
        <v>1293</v>
      </c>
      <c r="B195" s="909" t="s">
        <v>1236</v>
      </c>
    </row>
    <row r="196" spans="1:2" x14ac:dyDescent="0.25">
      <c r="A196" s="964" t="s">
        <v>1294</v>
      </c>
      <c r="B196" s="909" t="s">
        <v>1300</v>
      </c>
    </row>
    <row r="197" spans="1:2" x14ac:dyDescent="0.25">
      <c r="A197" s="964" t="s">
        <v>1295</v>
      </c>
      <c r="B197" s="909" t="s">
        <v>1237</v>
      </c>
    </row>
    <row r="198" spans="1:2" x14ac:dyDescent="0.25">
      <c r="A198" s="964" t="s">
        <v>1296</v>
      </c>
      <c r="B198" s="909" t="s">
        <v>1238</v>
      </c>
    </row>
    <row r="199" spans="1:2" x14ac:dyDescent="0.25">
      <c r="A199" s="964" t="s">
        <v>1297</v>
      </c>
      <c r="B199" s="909" t="s">
        <v>1239</v>
      </c>
    </row>
    <row r="200" spans="1:2" x14ac:dyDescent="0.25">
      <c r="A200" s="964" t="s">
        <v>1298</v>
      </c>
      <c r="B200" s="909" t="s">
        <v>1240</v>
      </c>
    </row>
    <row r="201" spans="1:2" x14ac:dyDescent="0.25">
      <c r="A201" s="964" t="s">
        <v>1299</v>
      </c>
      <c r="B201" s="909" t="s">
        <v>1241</v>
      </c>
    </row>
    <row r="202" spans="1:2" x14ac:dyDescent="0.25">
      <c r="A202" s="964" t="s">
        <v>1317</v>
      </c>
      <c r="B202" s="909" t="s">
        <v>1242</v>
      </c>
    </row>
    <row r="203" spans="1:2" x14ac:dyDescent="0.25">
      <c r="A203" s="964" t="s">
        <v>1301</v>
      </c>
      <c r="B203" s="909" t="s">
        <v>1243</v>
      </c>
    </row>
    <row r="204" spans="1:2" x14ac:dyDescent="0.25">
      <c r="A204" s="964" t="s">
        <v>1302</v>
      </c>
      <c r="B204" s="909" t="s">
        <v>1244</v>
      </c>
    </row>
    <row r="205" spans="1:2" x14ac:dyDescent="0.25">
      <c r="A205" s="964" t="s">
        <v>1303</v>
      </c>
      <c r="B205" s="909" t="s">
        <v>1245</v>
      </c>
    </row>
    <row r="206" spans="1:2" x14ac:dyDescent="0.25">
      <c r="A206" s="964" t="s">
        <v>1304</v>
      </c>
      <c r="B206" s="909" t="s">
        <v>1246</v>
      </c>
    </row>
    <row r="207" spans="1:2" x14ac:dyDescent="0.25">
      <c r="A207" s="964" t="s">
        <v>1305</v>
      </c>
      <c r="B207" s="909" t="s">
        <v>1247</v>
      </c>
    </row>
    <row r="208" spans="1:2" x14ac:dyDescent="0.25">
      <c r="A208" s="964" t="s">
        <v>1306</v>
      </c>
      <c r="B208" s="909" t="s">
        <v>1248</v>
      </c>
    </row>
    <row r="209" spans="1:2" x14ac:dyDescent="0.25">
      <c r="A209" s="964" t="s">
        <v>1307</v>
      </c>
      <c r="B209" s="909" t="s">
        <v>1249</v>
      </c>
    </row>
    <row r="210" spans="1:2" x14ac:dyDescent="0.25">
      <c r="A210" s="964" t="s">
        <v>1308</v>
      </c>
      <c r="B210" s="909" t="s">
        <v>1250</v>
      </c>
    </row>
    <row r="211" spans="1:2" x14ac:dyDescent="0.25">
      <c r="A211" s="964" t="s">
        <v>1309</v>
      </c>
      <c r="B211" s="909" t="s">
        <v>1251</v>
      </c>
    </row>
    <row r="212" spans="1:2" x14ac:dyDescent="0.25">
      <c r="A212" s="964" t="s">
        <v>1310</v>
      </c>
      <c r="B212" s="909" t="s">
        <v>1252</v>
      </c>
    </row>
    <row r="213" spans="1:2" x14ac:dyDescent="0.25">
      <c r="A213" s="964" t="s">
        <v>1311</v>
      </c>
      <c r="B213" s="909" t="s">
        <v>1253</v>
      </c>
    </row>
    <row r="214" spans="1:2" x14ac:dyDescent="0.25">
      <c r="A214" s="964" t="s">
        <v>1312</v>
      </c>
      <c r="B214" s="909" t="s">
        <v>1254</v>
      </c>
    </row>
    <row r="215" spans="1:2" x14ac:dyDescent="0.25">
      <c r="A215" s="964" t="s">
        <v>1313</v>
      </c>
      <c r="B215" s="909" t="s">
        <v>1255</v>
      </c>
    </row>
    <row r="216" spans="1:2" x14ac:dyDescent="0.25">
      <c r="A216" s="964" t="s">
        <v>1314</v>
      </c>
      <c r="B216" s="909" t="s">
        <v>1256</v>
      </c>
    </row>
    <row r="217" spans="1:2" x14ac:dyDescent="0.25">
      <c r="A217" s="964" t="s">
        <v>1402</v>
      </c>
      <c r="B217" s="965" t="s">
        <v>1405</v>
      </c>
    </row>
    <row r="218" spans="1:2" x14ac:dyDescent="0.25">
      <c r="A218" s="964" t="s">
        <v>1400</v>
      </c>
      <c r="B218" s="966" t="s">
        <v>1406</v>
      </c>
    </row>
    <row r="219" spans="1:2" x14ac:dyDescent="0.25">
      <c r="A219" s="964" t="s">
        <v>1401</v>
      </c>
      <c r="B219" s="966" t="s">
        <v>1407</v>
      </c>
    </row>
    <row r="220" spans="1:2" x14ac:dyDescent="0.2">
      <c r="A220" s="981" t="s">
        <v>1396</v>
      </c>
      <c r="B220" s="909" t="s">
        <v>1257</v>
      </c>
    </row>
    <row r="221" spans="1:2" x14ac:dyDescent="0.2">
      <c r="A221" s="981" t="s">
        <v>1397</v>
      </c>
      <c r="B221" s="909" t="s">
        <v>1258</v>
      </c>
    </row>
    <row r="222" spans="1:2" x14ac:dyDescent="0.2">
      <c r="A222" s="981" t="s">
        <v>1398</v>
      </c>
      <c r="B222" s="909" t="s">
        <v>1259</v>
      </c>
    </row>
    <row r="223" spans="1:2" x14ac:dyDescent="0.2">
      <c r="A223" s="981" t="s">
        <v>1399</v>
      </c>
      <c r="B223" s="909" t="s">
        <v>1260</v>
      </c>
    </row>
    <row r="224" spans="1:2" x14ac:dyDescent="0.25">
      <c r="A224" s="964" t="s">
        <v>1315</v>
      </c>
      <c r="B224" s="909" t="s">
        <v>1316</v>
      </c>
    </row>
    <row r="225" spans="1:2" x14ac:dyDescent="0.2">
      <c r="A225" s="981" t="s">
        <v>1403</v>
      </c>
      <c r="B225" s="909" t="s">
        <v>1261</v>
      </c>
    </row>
    <row r="226" spans="1:2" x14ac:dyDescent="0.2">
      <c r="A226" s="981" t="s">
        <v>1404</v>
      </c>
      <c r="B226" s="909" t="s">
        <v>1262</v>
      </c>
    </row>
    <row r="227" spans="1:2" ht="14.25" x14ac:dyDescent="0.2">
      <c r="A227" s="910" t="s">
        <v>1263</v>
      </c>
      <c r="B227" s="916" t="s">
        <v>1264</v>
      </c>
    </row>
    <row r="228" spans="1:2" x14ac:dyDescent="0.25">
      <c r="A228" s="964" t="s">
        <v>1322</v>
      </c>
      <c r="B228" s="909" t="s">
        <v>990</v>
      </c>
    </row>
    <row r="229" spans="1:2" x14ac:dyDescent="0.25">
      <c r="A229" s="964" t="s">
        <v>1323</v>
      </c>
      <c r="B229" s="909" t="s">
        <v>1318</v>
      </c>
    </row>
    <row r="230" spans="1:2" x14ac:dyDescent="0.2">
      <c r="A230" s="981" t="s">
        <v>1324</v>
      </c>
      <c r="B230" s="909" t="s">
        <v>1321</v>
      </c>
    </row>
    <row r="231" spans="1:2" x14ac:dyDescent="0.2">
      <c r="A231" s="981" t="s">
        <v>1325</v>
      </c>
      <c r="B231" s="909" t="s">
        <v>1319</v>
      </c>
    </row>
    <row r="232" spans="1:2" x14ac:dyDescent="0.2">
      <c r="A232" s="981" t="s">
        <v>1326</v>
      </c>
      <c r="B232" s="909" t="s">
        <v>1320</v>
      </c>
    </row>
    <row r="233" spans="1:2" x14ac:dyDescent="0.25">
      <c r="A233" s="964"/>
      <c r="B233" s="909"/>
    </row>
    <row r="234" spans="1:2" ht="14.25" x14ac:dyDescent="0.2">
      <c r="A234" s="910" t="s">
        <v>1265</v>
      </c>
      <c r="B234" s="916" t="s">
        <v>1266</v>
      </c>
    </row>
    <row r="235" spans="1:2" x14ac:dyDescent="0.25">
      <c r="A235" s="964" t="s">
        <v>1327</v>
      </c>
      <c r="B235" s="909" t="s">
        <v>1267</v>
      </c>
    </row>
    <row r="236" spans="1:2" x14ac:dyDescent="0.25">
      <c r="A236" s="964" t="s">
        <v>1328</v>
      </c>
      <c r="B236" s="909" t="s">
        <v>1268</v>
      </c>
    </row>
    <row r="237" spans="1:2" x14ac:dyDescent="0.25">
      <c r="A237" s="964" t="s">
        <v>1329</v>
      </c>
      <c r="B237" s="909" t="s">
        <v>1269</v>
      </c>
    </row>
  </sheetData>
  <hyperlinks>
    <hyperlink ref="A5" location="'IA1'!A1" display="I.А.1." xr:uid="{00000000-0004-0000-0400-000000000000}"/>
    <hyperlink ref="A6" location="IБ1!A1" display="I.Б.1." xr:uid="{00000000-0004-0000-0400-000001000000}"/>
    <hyperlink ref="A7" location="IБ2!A1" display="I.Б.2." xr:uid="{00000000-0004-0000-0400-000002000000}"/>
    <hyperlink ref="A8" location="IБ3!A1" display="I.Б.3." xr:uid="{00000000-0004-0000-0400-000003000000}"/>
    <hyperlink ref="A9" location="'IБ4-6'!A1" display="I.Б.4." xr:uid="{00000000-0004-0000-0400-000004000000}"/>
    <hyperlink ref="A10" location="'IБ4-6'!A1" display="I.Б.5." xr:uid="{00000000-0004-0000-0400-000005000000}"/>
    <hyperlink ref="A11" location="'IБ4-6'!A1" display="I.Б.6." xr:uid="{00000000-0004-0000-0400-000006000000}"/>
    <hyperlink ref="A12" location="'IБ7-9'!A1" display="I.Б.7." xr:uid="{00000000-0004-0000-0400-000007000000}"/>
    <hyperlink ref="A13" location="'IБ7-9'!A1" display="I.Б.8." xr:uid="{00000000-0004-0000-0400-000008000000}"/>
    <hyperlink ref="A14" location="'IБ7-9'!A1" display="I.Б.9." xr:uid="{00000000-0004-0000-0400-000009000000}"/>
    <hyperlink ref="A15" location="IБ10!A1" display="  I.Б.10." xr:uid="{00000000-0004-0000-0400-00000A000000}"/>
    <hyperlink ref="A16" location="IБ11!A1" display="  I.Б.11." xr:uid="{00000000-0004-0000-0400-00000B000000}"/>
    <hyperlink ref="A17" location="IБ12!A1" display="  I.Б.12." xr:uid="{00000000-0004-0000-0400-00000C000000}"/>
    <hyperlink ref="A18" location="IВ1!A1" display="I.В.1." xr:uid="{00000000-0004-0000-0400-00000D000000}"/>
    <hyperlink ref="A19" location="IВ2!A1" display="I.В.2." xr:uid="{00000000-0004-0000-0400-00000E000000}"/>
    <hyperlink ref="A20" location="IВ3!A1" display="I.В.3." xr:uid="{00000000-0004-0000-0400-00000F000000}"/>
    <hyperlink ref="A21" location="'IB4-6'!A1" display="I.В.4." xr:uid="{00000000-0004-0000-0400-000010000000}"/>
    <hyperlink ref="A22" location="'IB4-6'!A1" display="I.В.5." xr:uid="{00000000-0004-0000-0400-000011000000}"/>
    <hyperlink ref="A23" location="'IB4-6'!A1" display="I.В.6." xr:uid="{00000000-0004-0000-0400-000012000000}"/>
    <hyperlink ref="A24" location="IД1!A1" display="I.Д.1." xr:uid="{00000000-0004-0000-0400-000013000000}"/>
    <hyperlink ref="A27" location="'IIA1'!A1" display="II.А.1." xr:uid="{00000000-0004-0000-0400-000014000000}"/>
    <hyperlink ref="A28" location="'IIA2'!A1" display="II.А.2." xr:uid="{00000000-0004-0000-0400-000015000000}"/>
    <hyperlink ref="A29" location="'IIA3'!A1" display="II.А.3." xr:uid="{00000000-0004-0000-0400-000016000000}"/>
    <hyperlink ref="A30" location="'IIA4'!A1" display="II.А.4." xr:uid="{00000000-0004-0000-0400-000017000000}"/>
    <hyperlink ref="A31" location="'IIA5'!A1" display="II.А.5." xr:uid="{00000000-0004-0000-0400-000018000000}"/>
    <hyperlink ref="A32" location="'IIA6'!A1" display="II.А.6." xr:uid="{00000000-0004-0000-0400-000019000000}"/>
    <hyperlink ref="A33" location="'IIA7'!A1" display="II.А.7." xr:uid="{00000000-0004-0000-0400-00001A000000}"/>
    <hyperlink ref="A34" location="'IIA8'!A1" display="II.А.8." xr:uid="{00000000-0004-0000-0400-00001B000000}"/>
    <hyperlink ref="A35" location="'IIA9'!A1" display="II.А.9." xr:uid="{00000000-0004-0000-0400-00001C000000}"/>
    <hyperlink ref="A36" location="'IIA10'!A1" display="II.А.10." xr:uid="{00000000-0004-0000-0400-00001D000000}"/>
    <hyperlink ref="A37" location="'IIA11'!A1" display="II.А.11." xr:uid="{00000000-0004-0000-0400-00001E000000}"/>
    <hyperlink ref="A38" location="'IIA12'!A1" display="II.А.12." xr:uid="{00000000-0004-0000-0400-00001F000000}"/>
    <hyperlink ref="A39" location="'IIA13'!A1" display="II.А.13." xr:uid="{00000000-0004-0000-0400-000020000000}"/>
    <hyperlink ref="A40" location="'IIA14'!A1" display="II.А.14." xr:uid="{00000000-0004-0000-0400-000021000000}"/>
    <hyperlink ref="A41" location="IIБ15!A1" display="II.А.15." xr:uid="{00000000-0004-0000-0400-000022000000}"/>
    <hyperlink ref="A42" location="'IIA16'!A1" display="II.А.16." xr:uid="{00000000-0004-0000-0400-000023000000}"/>
    <hyperlink ref="A43" location="'IIA17'!A1" display="II.А.17." xr:uid="{00000000-0004-0000-0400-000024000000}"/>
    <hyperlink ref="A44" location="'IIA18'!A1" display="II.А.18." xr:uid="{00000000-0004-0000-0400-000025000000}"/>
    <hyperlink ref="A45" location="'IIA19'!A1" display="II.А.19." xr:uid="{00000000-0004-0000-0400-000026000000}"/>
    <hyperlink ref="A46" location="'IIA20'!A1" display="II.А.20." xr:uid="{00000000-0004-0000-0400-000027000000}"/>
    <hyperlink ref="A47" location="'IIA21'!A1" display="II.А.21." xr:uid="{00000000-0004-0000-0400-000028000000}"/>
    <hyperlink ref="A48" location="'IIA22'!A1" display="II.А.22." xr:uid="{00000000-0004-0000-0400-000029000000}"/>
    <hyperlink ref="A49" location="'IIA23'!A1" display="II.А.23." xr:uid="{00000000-0004-0000-0400-00002A000000}"/>
    <hyperlink ref="A50" location="'IIA24'!A1" display="II.А.24." xr:uid="{00000000-0004-0000-0400-00002B000000}"/>
    <hyperlink ref="A51" location="'IIA25'!A1" display="II.А.25." xr:uid="{00000000-0004-0000-0400-00002C000000}"/>
    <hyperlink ref="A52" location="'IIA26'!A1" display="II.А.26." xr:uid="{00000000-0004-0000-0400-00002D000000}"/>
    <hyperlink ref="A53" location="'IIA27'!A1" display="II.А.27." xr:uid="{00000000-0004-0000-0400-00002E000000}"/>
    <hyperlink ref="A54" location="'IIA28'!A1" display="II.А.28." xr:uid="{00000000-0004-0000-0400-00002F000000}"/>
    <hyperlink ref="A55" location="'IIA29'!A1" display="II.А.29." xr:uid="{00000000-0004-0000-0400-000030000000}"/>
    <hyperlink ref="A56" location="'IIA30'!A1" display="II.А.30." xr:uid="{00000000-0004-0000-0400-000031000000}"/>
    <hyperlink ref="A57" location="'IIA31'!A1" display="II.А.31." xr:uid="{00000000-0004-0000-0400-000032000000}"/>
    <hyperlink ref="A58" location="'IIA32'!A1" display="II.А.32." xr:uid="{00000000-0004-0000-0400-000033000000}"/>
    <hyperlink ref="A59" location="'IIA33'!A1" display="II.А.33." xr:uid="{00000000-0004-0000-0400-000034000000}"/>
    <hyperlink ref="A60" location="'IIA34'!A1" display="II.А.34." xr:uid="{00000000-0004-0000-0400-000035000000}"/>
    <hyperlink ref="A61" location="'IIA35'!A1" display="II.А.35." xr:uid="{00000000-0004-0000-0400-000036000000}"/>
    <hyperlink ref="A62" location="'IIA36'!A1" display="II.А.36." xr:uid="{00000000-0004-0000-0400-000037000000}"/>
    <hyperlink ref="A63" location="'IIA37'!A1" display="II.А.37." xr:uid="{00000000-0004-0000-0400-000038000000}"/>
    <hyperlink ref="A64" location="'IIA38'!A1" display="II.А.38." xr:uid="{00000000-0004-0000-0400-000039000000}"/>
    <hyperlink ref="A66" location="IIБ1!A1" display="II.Б.1." xr:uid="{00000000-0004-0000-0400-00003A000000}"/>
    <hyperlink ref="A67" location="'IIБ2 '!A1" display="II.Б.2." xr:uid="{00000000-0004-0000-0400-00003B000000}"/>
    <hyperlink ref="A68" location="IIБ3!A1" display="II.Б.3." xr:uid="{00000000-0004-0000-0400-00003C000000}"/>
    <hyperlink ref="A69" location="IIБ4!A1" display="II.Б.4." xr:uid="{00000000-0004-0000-0400-00003D000000}"/>
    <hyperlink ref="A70" location="IIБ5!A1" display="II.Б.5." xr:uid="{00000000-0004-0000-0400-00003E000000}"/>
    <hyperlink ref="A71" location="'IIB6'!A1" display="II.Б.6." xr:uid="{00000000-0004-0000-0400-00003F000000}"/>
    <hyperlink ref="A72" location="IIБ7!A1" display="II.Б.7." xr:uid="{00000000-0004-0000-0400-000040000000}"/>
    <hyperlink ref="A73" location="IIБ8!A1" display="II.Б.8." xr:uid="{00000000-0004-0000-0400-000041000000}"/>
    <hyperlink ref="A74" location="IIБ9!A1" display="II.Б.9." xr:uid="{00000000-0004-0000-0400-000042000000}"/>
    <hyperlink ref="A75" location="IIБ10!A1" display="II.Б.10." xr:uid="{00000000-0004-0000-0400-000043000000}"/>
    <hyperlink ref="A76" location="IIБ11!A1" display="II.Б.11." xr:uid="{00000000-0004-0000-0400-000044000000}"/>
    <hyperlink ref="A77" location="IIБ12!A1" display="II.Б.12." xr:uid="{00000000-0004-0000-0400-000045000000}"/>
    <hyperlink ref="A78" location="IIБ13!A1" display="II.Б.13." xr:uid="{00000000-0004-0000-0400-000046000000}"/>
    <hyperlink ref="A79" location="IIБ14!A1" display="II.Б.14." xr:uid="{00000000-0004-0000-0400-000047000000}"/>
    <hyperlink ref="A80" location="IIБ15!A1" display="II.Б.15." xr:uid="{00000000-0004-0000-0400-000048000000}"/>
    <hyperlink ref="A81" location="IIБ16!A1" display="II.Б.16." xr:uid="{00000000-0004-0000-0400-000049000000}"/>
    <hyperlink ref="A82" location="IIБ17!A1" display="II.Б.17." xr:uid="{00000000-0004-0000-0400-00004A000000}"/>
    <hyperlink ref="A83" location="IIБ18!A1" display="II.Б.18." xr:uid="{00000000-0004-0000-0400-00004B000000}"/>
    <hyperlink ref="A84" location="IIБ19!A1" display="II.Б.19." xr:uid="{00000000-0004-0000-0400-00004C000000}"/>
    <hyperlink ref="A85" location="IIБ20!A1" display="II.Б.20." xr:uid="{00000000-0004-0000-0400-00004D000000}"/>
    <hyperlink ref="A86" location="IIБ21!A1" display="II.Б.21." xr:uid="{00000000-0004-0000-0400-00004E000000}"/>
    <hyperlink ref="A87" location="IIБ22!A1" display="II.Б.22." xr:uid="{00000000-0004-0000-0400-00004F000000}"/>
    <hyperlink ref="A88" location="IIБ23!A1" display="II.Б.23." xr:uid="{00000000-0004-0000-0400-000050000000}"/>
    <hyperlink ref="A89" location="IIБ24!A1" display="II.Б.24." xr:uid="{00000000-0004-0000-0400-000051000000}"/>
    <hyperlink ref="A90" location="IIБ25!A1" display="II.Б.25." xr:uid="{00000000-0004-0000-0400-000052000000}"/>
    <hyperlink ref="A91" location="IIБ26!A1" display="II.Б.26." xr:uid="{00000000-0004-0000-0400-000053000000}"/>
    <hyperlink ref="A92" location="IIБ27!A1" display="II.Б.27." xr:uid="{00000000-0004-0000-0400-000054000000}"/>
    <hyperlink ref="A93" location="IIБ28!A1" display="II.Б.28." xr:uid="{00000000-0004-0000-0400-000055000000}"/>
    <hyperlink ref="A94" location="IIБ29!A1" display="II.Б.29." xr:uid="{00000000-0004-0000-0400-000056000000}"/>
    <hyperlink ref="A95" location="IIБ30!A1" display="II.Б.30." xr:uid="{00000000-0004-0000-0400-000057000000}"/>
    <hyperlink ref="A96" location="IIБ31!A1" display="II.Б.31." xr:uid="{00000000-0004-0000-0400-000058000000}"/>
    <hyperlink ref="A97" location="IIБ32!A1" display="II.Б.32." xr:uid="{00000000-0004-0000-0400-000059000000}"/>
    <hyperlink ref="A98" location="IIБ33!A1" display="II.Б.33." xr:uid="{00000000-0004-0000-0400-00005A000000}"/>
    <hyperlink ref="A99" location="IIБ34!A1" display="II.Б.34." xr:uid="{00000000-0004-0000-0400-00005B000000}"/>
    <hyperlink ref="A100" location="IIБ35!A1" display="II.Б.35." xr:uid="{00000000-0004-0000-0400-00005C000000}"/>
    <hyperlink ref="A101" location="IIБ36!A1" display="II.Б.36." xr:uid="{00000000-0004-0000-0400-00005D000000}"/>
    <hyperlink ref="A102" location="IIБ37!A1" display="II.Б.37." xr:uid="{00000000-0004-0000-0400-00005E000000}"/>
    <hyperlink ref="A103" location="IIБ38!A1" display="II.Б.38." xr:uid="{00000000-0004-0000-0400-00005F000000}"/>
    <hyperlink ref="A104" location="IIБ39!A1" display="II.Б.39." xr:uid="{00000000-0004-0000-0400-000060000000}"/>
    <hyperlink ref="A106" location="'IIB1'!A1" display="II.В.1.  " xr:uid="{00000000-0004-0000-0400-000061000000}"/>
    <hyperlink ref="A107" location="'IIB2'!A1" display="II.В.2.  " xr:uid="{00000000-0004-0000-0400-000062000000}"/>
    <hyperlink ref="A108" location="'IIB3'!A1" display="II.В.3.  " xr:uid="{00000000-0004-0000-0400-000063000000}"/>
    <hyperlink ref="A109" location="'IIB4'!A1" display="II.В.4.  " xr:uid="{00000000-0004-0000-0400-000064000000}"/>
    <hyperlink ref="A110" location="'IIB5'!A1" display="II.В.5.  " xr:uid="{00000000-0004-0000-0400-000065000000}"/>
    <hyperlink ref="A111" location="'IIB6'!A1" display="II.В.6.  " xr:uid="{00000000-0004-0000-0400-000066000000}"/>
    <hyperlink ref="A114" location="IIГ1!A1" display="II.Г.1." xr:uid="{00000000-0004-0000-0400-000067000000}"/>
    <hyperlink ref="A115" location="'IIГ2-3'!A1" display="II.Г.2." xr:uid="{00000000-0004-0000-0400-000068000000}"/>
    <hyperlink ref="A116" location="'IIГ2-3'!A1" display="II.Г.3." xr:uid="{00000000-0004-0000-0400-000069000000}"/>
    <hyperlink ref="A118" location="IIД1!A1" display="II.Д.1." xr:uid="{00000000-0004-0000-0400-00006A000000}"/>
    <hyperlink ref="A119" location="IIД2!A1" display="II.Д.2." xr:uid="{00000000-0004-0000-0400-00006B000000}"/>
    <hyperlink ref="A120" location="IIД3!A1" display="II.Д.3." xr:uid="{00000000-0004-0000-0400-00006C000000}"/>
    <hyperlink ref="A121" location="'IIД4-5'!A1" display="II.Д.4." xr:uid="{00000000-0004-0000-0400-00006D000000}"/>
    <hyperlink ref="A122" location="'IIД4-5'!A1" display="II.Д.5." xr:uid="{00000000-0004-0000-0400-00006E000000}"/>
    <hyperlink ref="A123" location="IIД6!A1" display="II.Д.6." xr:uid="{00000000-0004-0000-0400-00006F000000}"/>
    <hyperlink ref="A124" location="IIД7!A1" display="II.Д.7." xr:uid="{00000000-0004-0000-0400-000070000000}"/>
    <hyperlink ref="A125" location="'IIД8-9'!A1" display="II.Д.8." xr:uid="{00000000-0004-0000-0400-000071000000}"/>
    <hyperlink ref="A126" location="'IIД8-9'!A1" display="II.Д.9." xr:uid="{00000000-0004-0000-0400-000072000000}"/>
    <hyperlink ref="A127" location="IIД10!A1" display="II.Д.10." xr:uid="{00000000-0004-0000-0400-000073000000}"/>
    <hyperlink ref="A128" location="IIД11!A1" display="II.Д.11." xr:uid="{00000000-0004-0000-0400-000074000000}"/>
    <hyperlink ref="A129" location="'IIД12-13'!A1" display="II.Д.12." xr:uid="{00000000-0004-0000-0400-000075000000}"/>
    <hyperlink ref="A130" location="'IIД12-13'!A1" display="II.Д.13." xr:uid="{00000000-0004-0000-0400-000076000000}"/>
    <hyperlink ref="A131" location="IIД14!A1" display="II.Д.14." xr:uid="{00000000-0004-0000-0400-000077000000}"/>
    <hyperlink ref="A132" location="IIД15!A1" display="II.Д.15." xr:uid="{00000000-0004-0000-0400-000078000000}"/>
    <hyperlink ref="A133" location="'IIД16-17'!A1" display="II.Д.16." xr:uid="{00000000-0004-0000-0400-000079000000}"/>
    <hyperlink ref="A134" location="'IIД16-17'!A1" display="II.Д.17." xr:uid="{00000000-0004-0000-0400-00007A000000}"/>
    <hyperlink ref="A135" location="IIД18!A1" display="II.Д.18." xr:uid="{00000000-0004-0000-0400-00007B000000}"/>
    <hyperlink ref="A136" location="'IIД19-20'!A1" display="II.Д.19." xr:uid="{00000000-0004-0000-0400-00007C000000}"/>
    <hyperlink ref="A137" location="'IIД19-20'!A1" display="II.Д.20." xr:uid="{00000000-0004-0000-0400-00007D000000}"/>
    <hyperlink ref="A139" location="'IIE1'!A1" display="II.Е.1." xr:uid="{00000000-0004-0000-0400-00007E000000}"/>
    <hyperlink ref="A140" location="'IIE2'!A1" display="II.Е.2." xr:uid="{00000000-0004-0000-0400-00007F000000}"/>
    <hyperlink ref="A141" location="'IIE3'!A1" display="II.Е.3." xr:uid="{00000000-0004-0000-0400-000080000000}"/>
    <hyperlink ref="A142" location="'IIE4'!A1" display="II.Е.4." xr:uid="{00000000-0004-0000-0400-000081000000}"/>
    <hyperlink ref="A143" location="'IIE5'!A1" display="II.Е.5." xr:uid="{00000000-0004-0000-0400-000082000000}"/>
    <hyperlink ref="A144" location="'IIE6'!A1" display="II.Е.6." xr:uid="{00000000-0004-0000-0400-000083000000}"/>
    <hyperlink ref="A145" location="'IIE7'!A1" display="II.Е.7." xr:uid="{00000000-0004-0000-0400-000084000000}"/>
    <hyperlink ref="A146" location="'IIE8'!A1" display="II.Е.8." xr:uid="{00000000-0004-0000-0400-000085000000}"/>
    <hyperlink ref="A147" location="'IIE9'!A1" display="II.Е.9." xr:uid="{00000000-0004-0000-0400-000086000000}"/>
    <hyperlink ref="A148" location="'IIE10'!A1" display="II.Е.10." xr:uid="{00000000-0004-0000-0400-000087000000}"/>
    <hyperlink ref="A149" location="'IIE11'!A1" display="II.Е.11." xr:uid="{00000000-0004-0000-0400-000088000000}"/>
    <hyperlink ref="A150" location="'IIE12'!A1" display="II.Е.12." xr:uid="{00000000-0004-0000-0400-000089000000}"/>
    <hyperlink ref="A152" location="IIЖ1!A1" display="II.Ж.1." xr:uid="{00000000-0004-0000-0400-00008A000000}"/>
    <hyperlink ref="A153" location="'IIЖ2-3'!A1" display="II.Ж.2." xr:uid="{00000000-0004-0000-0400-00008B000000}"/>
    <hyperlink ref="A154" location="'IIЖ2-3'!A1" display="II.Ж.3." xr:uid="{00000000-0004-0000-0400-00008C000000}"/>
    <hyperlink ref="A155" location="'IIЖ4-5'!A1" display="II.Ж.4." xr:uid="{00000000-0004-0000-0400-00008D000000}"/>
    <hyperlink ref="A156" location="'IIЖ4-5'!A1" display="II.Ж.5." xr:uid="{00000000-0004-0000-0400-00008E000000}"/>
    <hyperlink ref="A157" location="'IIЖ6-7'!A1" display="II.Ж.6." xr:uid="{00000000-0004-0000-0400-00008F000000}"/>
    <hyperlink ref="A158" location="'IIЖ6-7'!A1" display="II.Ж.7." xr:uid="{00000000-0004-0000-0400-000090000000}"/>
    <hyperlink ref="A159" location="'IIЖ8-9'!A1" display="II.Ж.8." xr:uid="{00000000-0004-0000-0400-000091000000}"/>
    <hyperlink ref="A160" location="'IIЖ8-9'!A1" display="II.Ж.9." xr:uid="{00000000-0004-0000-0400-000092000000}"/>
    <hyperlink ref="A161" location="'IIЖ10-11'!A1" display="II.Ж.10." xr:uid="{00000000-0004-0000-0400-000093000000}"/>
    <hyperlink ref="A162" location="'IIЖ10-11'!A1" display="II.Ж.11." xr:uid="{00000000-0004-0000-0400-000094000000}"/>
    <hyperlink ref="A163" location="'IIЖ12-13'!A1" display="II.Ж.12." xr:uid="{00000000-0004-0000-0400-000095000000}"/>
    <hyperlink ref="A164" location="'IIЖ12-13'!A1" display="II.Ж.13." xr:uid="{00000000-0004-0000-0400-000096000000}"/>
    <hyperlink ref="A165" location="'IIЖ14-15'!A1" display="II.Ж.14." xr:uid="{00000000-0004-0000-0400-000097000000}"/>
    <hyperlink ref="A166" location="'IIЖ14-15'!A1" display="II.Ж.15." xr:uid="{00000000-0004-0000-0400-000098000000}"/>
    <hyperlink ref="A167" location="'IIЖ16-17'!A1" display="II.Ж.16." xr:uid="{00000000-0004-0000-0400-000099000000}"/>
    <hyperlink ref="A168" location="'IIЖ16-17'!A1" display="II.Ж.17." xr:uid="{00000000-0004-0000-0400-00009A000000}"/>
    <hyperlink ref="A169" location="'IIЖ18-19'!A1" display="II.Ж.18." xr:uid="{00000000-0004-0000-0400-00009B000000}"/>
    <hyperlink ref="A170" location="'IIЖ18-19'!A1" display="II.Ж.19." xr:uid="{00000000-0004-0000-0400-00009C000000}"/>
    <hyperlink ref="A171" location="'IIЖ20-21'!A1" display="II.Ж.20." xr:uid="{00000000-0004-0000-0400-00009D000000}"/>
    <hyperlink ref="A172" location="'IIЖ20-21'!A1" display="II.Ж.21." xr:uid="{00000000-0004-0000-0400-00009E000000}"/>
    <hyperlink ref="A173" location="'IIЖ22-23'!A1" display="II.Ж.22." xr:uid="{00000000-0004-0000-0400-00009F000000}"/>
    <hyperlink ref="A174" location="'IIЖ22-23'!A1" display="II.Ж.23." xr:uid="{00000000-0004-0000-0400-0000A0000000}"/>
    <hyperlink ref="A175" location="'IIЖ24-25'!A1" display="II.Ж.24." xr:uid="{00000000-0004-0000-0400-0000A1000000}"/>
    <hyperlink ref="A176" location="'IIЖ24-25'!A1" display="II.Ж.25." xr:uid="{00000000-0004-0000-0400-0000A2000000}"/>
    <hyperlink ref="A177" location="'IIЖ26-27'!A1" display="II.Ж.26." xr:uid="{00000000-0004-0000-0400-0000A3000000}"/>
    <hyperlink ref="A178" location="'IIЖ26-27'!A1" display="II.Ж.27." xr:uid="{00000000-0004-0000-0400-0000A4000000}"/>
    <hyperlink ref="A179" location="'IIЖ28-29'!A1" display="II.Ж.28." xr:uid="{00000000-0004-0000-0400-0000A5000000}"/>
    <hyperlink ref="A180" location="'IIЖ28-29'!A1" display="II.Ж.29." xr:uid="{00000000-0004-0000-0400-0000A6000000}"/>
    <hyperlink ref="A181" location="'IIЖ30-31'!A1" display="II.Ж.30." xr:uid="{00000000-0004-0000-0400-0000A7000000}"/>
    <hyperlink ref="A182" location="'IIЖ30-31'!A1" display="II.Ж.31." xr:uid="{00000000-0004-0000-0400-0000A8000000}"/>
    <hyperlink ref="A183" location="'IIЖ32-33'!A1" display="II.Ж.32." xr:uid="{00000000-0004-0000-0400-0000A9000000}"/>
    <hyperlink ref="A184" location="'IIЖ32-33'!A1" display="II.Ж.33." xr:uid="{00000000-0004-0000-0400-0000AA000000}"/>
    <hyperlink ref="A185" location="'IIЖ34-35'!A1" display="II.Ж.34." xr:uid="{00000000-0004-0000-0400-0000AB000000}"/>
    <hyperlink ref="A186" location="'IIЖ34-35'!A1" display="II.Ж.35." xr:uid="{00000000-0004-0000-0400-0000AC000000}"/>
    <hyperlink ref="A187" location="'IIЖ36-37'!A1" display="II.Ж.36." xr:uid="{00000000-0004-0000-0400-0000AD000000}"/>
    <hyperlink ref="A188" location="'IIЖ36-37'!A1" display="II.Ж.37." xr:uid="{00000000-0004-0000-0400-0000AE000000}"/>
    <hyperlink ref="A189" location="IIЖ38!A1" display="II.Ж.38." xr:uid="{00000000-0004-0000-0400-0000AF000000}"/>
    <hyperlink ref="A192" location="'IIIA1-2'!A1" display="III.А.1." xr:uid="{00000000-0004-0000-0400-0000B0000000}"/>
    <hyperlink ref="A193" location="'IIIA1-2'!A1" display="III.А.2." xr:uid="{00000000-0004-0000-0400-0000B1000000}"/>
    <hyperlink ref="A194" location="'IIIA3-5'!A1" display="III.А.3." xr:uid="{00000000-0004-0000-0400-0000B2000000}"/>
    <hyperlink ref="A195" location="'IIIA3-5'!A1" display="III.А.4." xr:uid="{00000000-0004-0000-0400-0000B3000000}"/>
    <hyperlink ref="A196" location="'IIIA3-5'!A1" display="III.А.5." xr:uid="{00000000-0004-0000-0400-0000B4000000}"/>
    <hyperlink ref="A197" location="IIIA6!A1" display="III.А.6." xr:uid="{00000000-0004-0000-0400-0000B5000000}"/>
    <hyperlink ref="A198" location="IIIA7!A1" display="III.А.7." xr:uid="{00000000-0004-0000-0400-0000B6000000}"/>
    <hyperlink ref="A199" location="IIIA8!A1" display="III.А.8." xr:uid="{00000000-0004-0000-0400-0000B7000000}"/>
    <hyperlink ref="A200" location="IIIA9!A1" display="III.А.9." xr:uid="{00000000-0004-0000-0400-0000B8000000}"/>
    <hyperlink ref="A201" location="IIIA10!A1" display="III.А.10." xr:uid="{00000000-0004-0000-0400-0000B9000000}"/>
    <hyperlink ref="A202" location="IIIA10.1!A1" display=" III.А.10.1." xr:uid="{00000000-0004-0000-0400-0000BA000000}"/>
    <hyperlink ref="A203" location="'IIIA11-12'!A1" display=" III.А.11." xr:uid="{00000000-0004-0000-0400-0000BB000000}"/>
    <hyperlink ref="A204" location="'IIIA11-12'!A1" display=" III.А.12." xr:uid="{00000000-0004-0000-0400-0000BC000000}"/>
    <hyperlink ref="A205" location="'IIIA13-15'!A1" display=" III.А.13." xr:uid="{00000000-0004-0000-0400-0000BD000000}"/>
    <hyperlink ref="A206" location="'IIIA13-15'!A1" display=" III.А.14." xr:uid="{00000000-0004-0000-0400-0000BE000000}"/>
    <hyperlink ref="A207" location="'IIIA13-15'!A1" display=" III.А.15." xr:uid="{00000000-0004-0000-0400-0000BF000000}"/>
    <hyperlink ref="A208" location="IIIA16!A1" display=" III.А.16." xr:uid="{00000000-0004-0000-0400-0000C0000000}"/>
    <hyperlink ref="A209" location="'IIIA17-18'!A1" display=" III.А.17." xr:uid="{00000000-0004-0000-0400-0000C1000000}"/>
    <hyperlink ref="A210" location="'IIIA17-18'!A1" display=" III.А.18." xr:uid="{00000000-0004-0000-0400-0000C2000000}"/>
    <hyperlink ref="A211" location="'IIIA19-21'!A1" display=" III.А.19." xr:uid="{00000000-0004-0000-0400-0000C3000000}"/>
    <hyperlink ref="A212" location="'IIIA19-21'!A1" display=" III.А.20." xr:uid="{00000000-0004-0000-0400-0000C4000000}"/>
    <hyperlink ref="A213" location="'IIIA19-21'!A1" display=" III.А.21." xr:uid="{00000000-0004-0000-0400-0000C5000000}"/>
    <hyperlink ref="A214" location="'IIIA22-24'!A1" display=" III.А.22." xr:uid="{00000000-0004-0000-0400-0000C6000000}"/>
    <hyperlink ref="A215" location="'IIIA22-24'!A1" display=" III.А.23." xr:uid="{00000000-0004-0000-0400-0000C7000000}"/>
    <hyperlink ref="A216" location="'IIIA22-24'!A1" display=" III.А.24." xr:uid="{00000000-0004-0000-0400-0000C8000000}"/>
    <hyperlink ref="A224" location="карта!A1" display="Картограмма" xr:uid="{00000000-0004-0000-0400-0000C9000000}"/>
    <hyperlink ref="A228" location="IIIБ1!A1" display="III.Б.1." xr:uid="{00000000-0004-0000-0400-0000CA000000}"/>
    <hyperlink ref="A229" location="IIIБ2!A1" display="III.Б.2." xr:uid="{00000000-0004-0000-0400-0000CB000000}"/>
    <hyperlink ref="A235" location="'IVA1'!A1" display="IV.1." xr:uid="{00000000-0004-0000-0400-0000CC000000}"/>
    <hyperlink ref="A236" location="'IVA2-3'!A1" display="IV.2." xr:uid="{00000000-0004-0000-0400-0000CD000000}"/>
    <hyperlink ref="A237" location="'IVA2-3'!A1" display="IV.3." xr:uid="{00000000-0004-0000-0400-0000CE000000}"/>
    <hyperlink ref="A112" location="IIВ7!A1" display="II.В.7" xr:uid="{00000000-0004-0000-0400-0000CF000000}"/>
    <hyperlink ref="A217" location="'IIIA25-27'!A1" display="III.A.25." xr:uid="{00000000-0004-0000-0400-0000D0000000}"/>
    <hyperlink ref="A218" location="'IIIA25-27'!A1" display="III.A.26." xr:uid="{00000000-0004-0000-0400-0000D1000000}"/>
    <hyperlink ref="A219" location="'IIIA25-27'!A1" display="III.A.27." xr:uid="{00000000-0004-0000-0400-0000D2000000}"/>
    <hyperlink ref="A220" location="IIIA28!A1" display="III.A.28." xr:uid="{00000000-0004-0000-0400-0000D3000000}"/>
    <hyperlink ref="A221" location="'IIIA29-31'!A1" display="III.A.29." xr:uid="{00000000-0004-0000-0400-0000D4000000}"/>
    <hyperlink ref="A222" location="'IIIA29-31'!A1" display="III.A.30." xr:uid="{00000000-0004-0000-0400-0000D5000000}"/>
    <hyperlink ref="A223" location="'IIIA29-31'!A1" display="III.A.31." xr:uid="{00000000-0004-0000-0400-0000D6000000}"/>
    <hyperlink ref="A225" location="'IIIA32-33'!A1" display="III.A.32." xr:uid="{00000000-0004-0000-0400-0000D7000000}"/>
    <hyperlink ref="A226" location="'IIIA32-33'!A1" display="III.A.33." xr:uid="{00000000-0004-0000-0400-0000D8000000}"/>
    <hyperlink ref="A230" location="IIIБ3!A1" display="III.Б.3." xr:uid="{00000000-0004-0000-0400-0000D9000000}"/>
    <hyperlink ref="A231" location="IIIБ4!A1" display="III.Б.4." xr:uid="{00000000-0004-0000-0400-0000DA000000}"/>
    <hyperlink ref="A232" location="IIIБ5!A1" display="III.Б.5." xr:uid="{00000000-0004-0000-0400-0000DB000000}"/>
  </hyperlinks>
  <pageMargins left="0.7" right="0.7" top="0.75" bottom="0.75" header="0.3" footer="0.3"/>
  <pageSetup paperSize="9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M6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38.28515625" style="16" customWidth="1"/>
    <col min="2" max="6" width="0" style="16" hidden="1" customWidth="1"/>
    <col min="7" max="8" width="10.140625" style="16" hidden="1" customWidth="1"/>
    <col min="9" max="13" width="10.140625" style="16" customWidth="1"/>
    <col min="14" max="16384" width="9.28515625" style="16"/>
  </cols>
  <sheetData>
    <row r="1" spans="1:13" ht="18" customHeight="1" x14ac:dyDescent="0.2">
      <c r="A1" s="948" t="s">
        <v>1346</v>
      </c>
    </row>
    <row r="2" spans="1:13" s="2" customFormat="1" ht="18" customHeight="1" x14ac:dyDescent="0.2">
      <c r="A2" s="1" t="s">
        <v>138</v>
      </c>
    </row>
    <row r="3" spans="1:13" s="2" customFormat="1" ht="18" customHeight="1" thickBot="1" x14ac:dyDescent="0.25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7" customFormat="1" ht="18" customHeight="1" thickBot="1" x14ac:dyDescent="0.25">
      <c r="A4" s="5"/>
      <c r="B4" s="6">
        <v>2014</v>
      </c>
      <c r="C4" s="6">
        <v>2015</v>
      </c>
      <c r="D4" s="6">
        <v>2016</v>
      </c>
      <c r="E4" s="6">
        <v>2017</v>
      </c>
      <c r="F4" s="6">
        <v>2018</v>
      </c>
      <c r="G4" s="6">
        <v>2019</v>
      </c>
      <c r="H4" s="6">
        <v>2020</v>
      </c>
      <c r="I4" s="6">
        <v>2021</v>
      </c>
      <c r="J4" s="6">
        <v>2022</v>
      </c>
      <c r="K4" s="6">
        <v>2023</v>
      </c>
      <c r="L4" s="6">
        <v>2024</v>
      </c>
      <c r="M4" s="6">
        <v>2025</v>
      </c>
    </row>
    <row r="5" spans="1:13" s="9" customFormat="1" ht="12.95" customHeight="1" x14ac:dyDescent="0.2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4.75" customHeight="1" x14ac:dyDescent="0.2">
      <c r="A6" s="13" t="s">
        <v>2</v>
      </c>
      <c r="B6" s="15">
        <v>323550</v>
      </c>
      <c r="C6" s="15">
        <v>346688.5</v>
      </c>
      <c r="D6" s="15">
        <v>384871.8</v>
      </c>
      <c r="E6" s="15">
        <v>440405.3</v>
      </c>
      <c r="F6" s="15">
        <v>460655.2</v>
      </c>
      <c r="G6" s="15">
        <v>507493.8</v>
      </c>
      <c r="H6" s="15">
        <v>547653.1</v>
      </c>
      <c r="I6" s="15">
        <v>696476.4</v>
      </c>
      <c r="J6" s="15">
        <v>882756.4</v>
      </c>
      <c r="K6" s="15">
        <v>1067806.7</v>
      </c>
      <c r="L6" s="15">
        <v>1410310.7</v>
      </c>
      <c r="M6" s="15">
        <v>2283919.9</v>
      </c>
    </row>
    <row r="7" spans="1:13" ht="13.9" customHeight="1" x14ac:dyDescent="0.2">
      <c r="A7" s="17" t="s">
        <v>3</v>
      </c>
      <c r="B7" s="15">
        <v>-25229.3</v>
      </c>
      <c r="C7" s="15">
        <v>-55034.2</v>
      </c>
      <c r="D7" s="15">
        <v>10479.700000000001</v>
      </c>
      <c r="E7" s="15">
        <v>-23880.9</v>
      </c>
      <c r="F7" s="15">
        <v>-15237.8</v>
      </c>
      <c r="G7" s="15">
        <v>-8642.6</v>
      </c>
      <c r="H7" s="15">
        <v>-60289.8</v>
      </c>
      <c r="I7" s="15">
        <v>-18332.8</v>
      </c>
      <c r="J7" s="15">
        <v>8736.1</v>
      </c>
      <c r="K7" s="15">
        <v>-38586.400000000001</v>
      </c>
      <c r="L7" s="15">
        <v>-5416.4</v>
      </c>
      <c r="M7" s="15">
        <v>-31870.6</v>
      </c>
    </row>
    <row r="8" spans="1:13" ht="24" x14ac:dyDescent="0.2">
      <c r="A8" s="11" t="s">
        <v>4</v>
      </c>
      <c r="B8" s="15">
        <v>15329.8</v>
      </c>
      <c r="C8" s="15">
        <v>-15840.3</v>
      </c>
      <c r="D8" s="15">
        <v>53228.6</v>
      </c>
      <c r="E8" s="15">
        <v>33616.6</v>
      </c>
      <c r="F8" s="15">
        <v>34665.800000000003</v>
      </c>
      <c r="G8" s="15">
        <v>56461.9</v>
      </c>
      <c r="H8" s="15">
        <v>24752.5</v>
      </c>
      <c r="I8" s="15">
        <v>114505.3</v>
      </c>
      <c r="J8" s="15">
        <v>193190.6</v>
      </c>
      <c r="K8" s="15">
        <v>182703</v>
      </c>
      <c r="L8" s="15">
        <v>301542.90000000002</v>
      </c>
      <c r="M8" s="15">
        <v>430541.4</v>
      </c>
    </row>
    <row r="9" spans="1:13" ht="13.9" customHeight="1" x14ac:dyDescent="0.2">
      <c r="A9" s="11" t="s">
        <v>5</v>
      </c>
      <c r="B9" s="15">
        <v>50663</v>
      </c>
      <c r="C9" s="15">
        <v>51672.7</v>
      </c>
      <c r="D9" s="15">
        <v>67425.8</v>
      </c>
      <c r="E9" s="15">
        <v>65877.3</v>
      </c>
      <c r="F9" s="15">
        <v>61542.5</v>
      </c>
      <c r="G9" s="15">
        <v>77971.7</v>
      </c>
      <c r="H9" s="15">
        <v>97287.9</v>
      </c>
      <c r="I9" s="15">
        <v>145982.39999999999</v>
      </c>
      <c r="J9" s="15">
        <v>234314.6</v>
      </c>
      <c r="K9" s="15">
        <v>255904.2</v>
      </c>
      <c r="L9" s="15">
        <v>362870.2</v>
      </c>
      <c r="M9" s="15">
        <v>519089.1</v>
      </c>
    </row>
    <row r="10" spans="1:13" ht="13.9" customHeight="1" x14ac:dyDescent="0.2">
      <c r="A10" s="11" t="s">
        <v>6</v>
      </c>
      <c r="B10" s="15">
        <v>35333.1</v>
      </c>
      <c r="C10" s="15">
        <v>67513</v>
      </c>
      <c r="D10" s="15">
        <v>14197.2</v>
      </c>
      <c r="E10" s="15">
        <v>32260.7</v>
      </c>
      <c r="F10" s="15">
        <v>26876.7</v>
      </c>
      <c r="G10" s="15">
        <v>21509.7</v>
      </c>
      <c r="H10" s="15">
        <v>72535.399999999994</v>
      </c>
      <c r="I10" s="15">
        <v>31477.1</v>
      </c>
      <c r="J10" s="15">
        <v>41124</v>
      </c>
      <c r="K10" s="15">
        <v>73201.2</v>
      </c>
      <c r="L10" s="15">
        <v>61327.199999999997</v>
      </c>
      <c r="M10" s="15">
        <v>88547.8</v>
      </c>
    </row>
    <row r="11" spans="1:13" ht="24.75" customHeight="1" x14ac:dyDescent="0.2">
      <c r="A11" s="17" t="s">
        <v>7</v>
      </c>
      <c r="B11" s="15">
        <v>282977.5</v>
      </c>
      <c r="C11" s="15">
        <v>307474.3</v>
      </c>
      <c r="D11" s="15">
        <v>342119.7</v>
      </c>
      <c r="E11" s="15">
        <v>382906.6</v>
      </c>
      <c r="F11" s="15">
        <v>410753.3</v>
      </c>
      <c r="G11" s="15">
        <v>442250.2</v>
      </c>
      <c r="H11" s="15">
        <v>462140.5</v>
      </c>
      <c r="I11" s="15">
        <v>563631.19999999995</v>
      </c>
      <c r="J11" s="15">
        <v>698255.3</v>
      </c>
      <c r="K11" s="15">
        <v>846436.2</v>
      </c>
      <c r="L11" s="15">
        <v>1103264.8999999999</v>
      </c>
      <c r="M11" s="15">
        <v>1821407.6</v>
      </c>
    </row>
    <row r="12" spans="1:13" ht="13.9" customHeight="1" x14ac:dyDescent="0.2">
      <c r="A12" s="11" t="s">
        <v>8</v>
      </c>
      <c r="B12" s="15">
        <v>89137.8</v>
      </c>
      <c r="C12" s="15">
        <v>119586.1</v>
      </c>
      <c r="D12" s="15">
        <v>135363.70000000001</v>
      </c>
      <c r="E12" s="15">
        <v>124450.5</v>
      </c>
      <c r="F12" s="15">
        <v>128903.3</v>
      </c>
      <c r="G12" s="15">
        <v>156124.29999999999</v>
      </c>
      <c r="H12" s="15">
        <v>228167.1</v>
      </c>
      <c r="I12" s="15">
        <v>228162.7</v>
      </c>
      <c r="J12" s="15">
        <v>317280.7</v>
      </c>
      <c r="K12" s="15">
        <v>384714.3</v>
      </c>
      <c r="L12" s="15">
        <v>486711.3</v>
      </c>
      <c r="M12" s="15">
        <v>801441.4</v>
      </c>
    </row>
    <row r="13" spans="1:13" ht="13.9" customHeight="1" x14ac:dyDescent="0.2">
      <c r="A13" s="11" t="s">
        <v>9</v>
      </c>
      <c r="B13" s="15">
        <v>32799.699999999997</v>
      </c>
      <c r="C13" s="15">
        <v>32985.300000000003</v>
      </c>
      <c r="D13" s="15">
        <v>62206.3</v>
      </c>
      <c r="E13" s="15">
        <v>55146.3</v>
      </c>
      <c r="F13" s="15">
        <v>53627.199999999997</v>
      </c>
      <c r="G13" s="15">
        <v>49621.599999999999</v>
      </c>
      <c r="H13" s="15">
        <v>62328.9</v>
      </c>
      <c r="I13" s="15">
        <v>102885.1</v>
      </c>
      <c r="J13" s="15">
        <v>140903.20000000001</v>
      </c>
      <c r="K13" s="15">
        <v>164671</v>
      </c>
      <c r="L13" s="15">
        <v>242830.5</v>
      </c>
      <c r="M13" s="15">
        <v>344708.3</v>
      </c>
    </row>
    <row r="14" spans="1:13" ht="13.9" customHeight="1" x14ac:dyDescent="0.2">
      <c r="A14" s="11" t="s">
        <v>10</v>
      </c>
      <c r="B14" s="15">
        <v>6085.2</v>
      </c>
      <c r="C14" s="15">
        <v>6362.2</v>
      </c>
      <c r="D14" s="15">
        <v>15722.1</v>
      </c>
      <c r="E14" s="15">
        <v>15654.9</v>
      </c>
      <c r="F14" s="15">
        <v>16543.2</v>
      </c>
      <c r="G14" s="15">
        <v>16522.7</v>
      </c>
      <c r="H14" s="15">
        <v>18838</v>
      </c>
      <c r="I14" s="15">
        <v>24094.6</v>
      </c>
      <c r="J14" s="15">
        <v>32873.9</v>
      </c>
      <c r="K14" s="15">
        <v>44617.1</v>
      </c>
      <c r="L14" s="15">
        <v>60197.5</v>
      </c>
      <c r="M14" s="15">
        <v>76592.3</v>
      </c>
    </row>
    <row r="15" spans="1:13" ht="13.9" customHeight="1" x14ac:dyDescent="0.2">
      <c r="A15" s="11" t="s">
        <v>11</v>
      </c>
      <c r="B15" s="15">
        <v>12333.6</v>
      </c>
      <c r="C15" s="15">
        <v>10340.5</v>
      </c>
      <c r="D15" s="15">
        <v>18462</v>
      </c>
      <c r="E15" s="15">
        <v>17378</v>
      </c>
      <c r="F15" s="15">
        <v>20965.5</v>
      </c>
      <c r="G15" s="15">
        <v>20057.400000000001</v>
      </c>
      <c r="H15" s="15">
        <v>23913</v>
      </c>
      <c r="I15" s="15">
        <v>44598.9</v>
      </c>
      <c r="J15" s="15">
        <v>51464.1</v>
      </c>
      <c r="K15" s="15">
        <v>64384.4</v>
      </c>
      <c r="L15" s="15">
        <v>114243.2</v>
      </c>
      <c r="M15" s="15">
        <v>167150.5</v>
      </c>
    </row>
    <row r="16" spans="1:13" ht="13.9" customHeight="1" x14ac:dyDescent="0.2">
      <c r="A16" s="11" t="s">
        <v>12</v>
      </c>
      <c r="B16" s="15">
        <v>14079.3</v>
      </c>
      <c r="C16" s="15">
        <v>15702.2</v>
      </c>
      <c r="D16" s="15">
        <v>27907.4</v>
      </c>
      <c r="E16" s="15">
        <v>21888.9</v>
      </c>
      <c r="F16" s="15">
        <v>15628.9</v>
      </c>
      <c r="G16" s="15">
        <v>12951.2</v>
      </c>
      <c r="H16" s="15">
        <v>19392.400000000001</v>
      </c>
      <c r="I16" s="15">
        <v>33791.5</v>
      </c>
      <c r="J16" s="15">
        <v>56360.6</v>
      </c>
      <c r="K16" s="15">
        <v>55370.1</v>
      </c>
      <c r="L16" s="15">
        <v>67981.399999999994</v>
      </c>
      <c r="M16" s="15">
        <v>99545.8</v>
      </c>
    </row>
    <row r="17" spans="1:13" ht="13.9" customHeight="1" x14ac:dyDescent="0.2">
      <c r="A17" s="11" t="s">
        <v>13</v>
      </c>
      <c r="B17" s="15">
        <v>245577.8</v>
      </c>
      <c r="C17" s="15">
        <v>343104</v>
      </c>
      <c r="D17" s="15">
        <v>352537.9</v>
      </c>
      <c r="E17" s="15">
        <v>340241.4</v>
      </c>
      <c r="F17" s="15">
        <v>386235.6</v>
      </c>
      <c r="G17" s="15">
        <v>403548.9</v>
      </c>
      <c r="H17" s="15">
        <v>481166.8</v>
      </c>
      <c r="I17" s="15">
        <v>531498.9</v>
      </c>
      <c r="J17" s="15">
        <v>572555.30000000005</v>
      </c>
      <c r="K17" s="15">
        <v>620544.69999999995</v>
      </c>
      <c r="L17" s="15">
        <v>744219.5</v>
      </c>
      <c r="M17" s="15">
        <v>1098192.6000000001</v>
      </c>
    </row>
    <row r="18" spans="1:13" ht="13.9" customHeight="1" x14ac:dyDescent="0.2">
      <c r="A18" s="11" t="s">
        <v>14</v>
      </c>
      <c r="B18" s="15">
        <v>119878.5</v>
      </c>
      <c r="C18" s="15">
        <v>134532.20000000001</v>
      </c>
      <c r="D18" s="15">
        <v>146650.9</v>
      </c>
      <c r="E18" s="15">
        <v>159131.4</v>
      </c>
      <c r="F18" s="15">
        <v>178342.6</v>
      </c>
      <c r="G18" s="15">
        <v>209989.7</v>
      </c>
      <c r="H18" s="15">
        <v>216331.2</v>
      </c>
      <c r="I18" s="15">
        <v>251445.4</v>
      </c>
      <c r="J18" s="15">
        <v>307045.90000000002</v>
      </c>
      <c r="K18" s="15">
        <v>502784.3</v>
      </c>
      <c r="L18" s="15">
        <v>507984.3</v>
      </c>
      <c r="M18" s="15">
        <v>673099.6</v>
      </c>
    </row>
    <row r="19" spans="1:13" ht="13.9" customHeight="1" x14ac:dyDescent="0.2">
      <c r="A19" s="11" t="s">
        <v>15</v>
      </c>
      <c r="B19" s="15">
        <v>32568.799999999999</v>
      </c>
      <c r="C19" s="15">
        <v>35511.800000000003</v>
      </c>
      <c r="D19" s="15">
        <v>33064</v>
      </c>
      <c r="E19" s="15">
        <v>43439</v>
      </c>
      <c r="F19" s="15">
        <v>45198.5</v>
      </c>
      <c r="G19" s="15">
        <v>51060.1</v>
      </c>
      <c r="H19" s="15">
        <v>52909.599999999999</v>
      </c>
      <c r="I19" s="15">
        <v>60708.3</v>
      </c>
      <c r="J19" s="15">
        <v>81298.8</v>
      </c>
      <c r="K19" s="15">
        <v>89501.7</v>
      </c>
      <c r="L19" s="15">
        <v>110384.3</v>
      </c>
      <c r="M19" s="15">
        <v>159497.4</v>
      </c>
    </row>
    <row r="20" spans="1:13" ht="13.9" customHeight="1" x14ac:dyDescent="0.2">
      <c r="A20" s="11" t="s">
        <v>16</v>
      </c>
      <c r="B20" s="15">
        <v>10054.6</v>
      </c>
      <c r="C20" s="15">
        <v>12870.1</v>
      </c>
      <c r="D20" s="15">
        <v>15084.1</v>
      </c>
      <c r="E20" s="15">
        <v>17165.599999999999</v>
      </c>
      <c r="F20" s="15">
        <v>17232.400000000001</v>
      </c>
      <c r="G20" s="15">
        <v>18387</v>
      </c>
      <c r="H20" s="15">
        <v>18834.900000000001</v>
      </c>
      <c r="I20" s="15">
        <v>23747</v>
      </c>
      <c r="J20" s="15">
        <v>33045.599999999999</v>
      </c>
      <c r="K20" s="15">
        <v>28746.5</v>
      </c>
      <c r="L20" s="15">
        <v>38859.9</v>
      </c>
      <c r="M20" s="15">
        <v>47978.400000000001</v>
      </c>
    </row>
    <row r="21" spans="1:13" ht="13.9" customHeight="1" x14ac:dyDescent="0.2">
      <c r="A21" s="11" t="s">
        <v>17</v>
      </c>
      <c r="B21" s="15">
        <v>38961.699999999997</v>
      </c>
      <c r="C21" s="15">
        <v>39460.800000000003</v>
      </c>
      <c r="D21" s="15">
        <v>43596.4</v>
      </c>
      <c r="E21" s="15">
        <v>48287.9</v>
      </c>
      <c r="F21" s="15">
        <v>61236.9</v>
      </c>
      <c r="G21" s="15">
        <v>64612.7</v>
      </c>
      <c r="H21" s="15">
        <v>71734.7</v>
      </c>
      <c r="I21" s="15">
        <v>86239.8</v>
      </c>
      <c r="J21" s="15">
        <v>100638.3</v>
      </c>
      <c r="K21" s="15">
        <v>240217</v>
      </c>
      <c r="L21" s="15">
        <v>169190.5</v>
      </c>
      <c r="M21" s="15">
        <v>201439.7</v>
      </c>
    </row>
    <row r="22" spans="1:13" ht="13.9" customHeight="1" x14ac:dyDescent="0.2">
      <c r="A22" s="11" t="s">
        <v>18</v>
      </c>
      <c r="B22" s="15">
        <v>27613.1</v>
      </c>
      <c r="C22" s="15">
        <v>34288.5</v>
      </c>
      <c r="D22" s="15">
        <v>40441.800000000003</v>
      </c>
      <c r="E22" s="15">
        <v>35388.800000000003</v>
      </c>
      <c r="F22" s="15">
        <v>39302.800000000003</v>
      </c>
      <c r="G22" s="15">
        <v>58762.1</v>
      </c>
      <c r="H22" s="15">
        <v>54666.6</v>
      </c>
      <c r="I22" s="15">
        <v>59625.8</v>
      </c>
      <c r="J22" s="15">
        <v>66414.899999999994</v>
      </c>
      <c r="K22" s="15">
        <v>112375.8</v>
      </c>
      <c r="L22" s="15">
        <v>153064.79999999999</v>
      </c>
      <c r="M22" s="15">
        <v>219490.1</v>
      </c>
    </row>
    <row r="23" spans="1:13" ht="13.9" customHeight="1" x14ac:dyDescent="0.2">
      <c r="A23" s="11" t="s">
        <v>19</v>
      </c>
      <c r="B23" s="15">
        <v>266960.40000000002</v>
      </c>
      <c r="C23" s="15">
        <v>326565</v>
      </c>
      <c r="D23" s="15">
        <v>365335.7</v>
      </c>
      <c r="E23" s="15">
        <v>402555.3</v>
      </c>
      <c r="F23" s="15">
        <v>450883.9</v>
      </c>
      <c r="G23" s="15">
        <v>472921.7</v>
      </c>
      <c r="H23" s="15">
        <v>501116.15769999998</v>
      </c>
      <c r="I23" s="15">
        <v>540859.6</v>
      </c>
      <c r="J23" s="15">
        <v>588078.80000000005</v>
      </c>
      <c r="K23" s="15">
        <v>655298.1</v>
      </c>
      <c r="L23" s="15">
        <v>784565.9</v>
      </c>
      <c r="M23" s="15">
        <v>927952.2</v>
      </c>
    </row>
    <row r="24" spans="1:13" s="19" customFormat="1" ht="13.9" customHeight="1" x14ac:dyDescent="0.2">
      <c r="A24" s="18" t="s">
        <v>20</v>
      </c>
      <c r="B24" s="15">
        <v>105155</v>
      </c>
      <c r="C24" s="15">
        <v>114757.2</v>
      </c>
      <c r="D24" s="15">
        <v>129914.2</v>
      </c>
      <c r="E24" s="15">
        <v>122615.4</v>
      </c>
      <c r="F24" s="15">
        <v>115790.39999999999</v>
      </c>
      <c r="G24" s="15">
        <v>156352.70000000001</v>
      </c>
      <c r="H24" s="15">
        <v>173994.2</v>
      </c>
      <c r="I24" s="15">
        <v>224856.6</v>
      </c>
      <c r="J24" s="15">
        <v>305279.09999999998</v>
      </c>
      <c r="K24" s="15">
        <v>402022.5</v>
      </c>
      <c r="L24" s="15">
        <v>681660.8</v>
      </c>
      <c r="M24" s="15">
        <v>1502477</v>
      </c>
    </row>
    <row r="25" spans="1:13" s="19" customFormat="1" ht="13.9" customHeight="1" x14ac:dyDescent="0.2">
      <c r="A25" s="18" t="s">
        <v>21</v>
      </c>
      <c r="B25" s="15">
        <v>134171</v>
      </c>
      <c r="C25" s="15">
        <v>162168.70000000001</v>
      </c>
      <c r="D25" s="15">
        <v>186282.8</v>
      </c>
      <c r="E25" s="15">
        <v>201326.9</v>
      </c>
      <c r="F25" s="15">
        <v>211567.5</v>
      </c>
      <c r="G25" s="15">
        <v>246009.4</v>
      </c>
      <c r="H25" s="15">
        <v>265101.3</v>
      </c>
      <c r="I25" s="15">
        <v>311589</v>
      </c>
      <c r="J25" s="15">
        <v>399042.9</v>
      </c>
      <c r="K25" s="15">
        <v>536394.1</v>
      </c>
      <c r="L25" s="15">
        <v>790529.9</v>
      </c>
      <c r="M25" s="15">
        <v>1422508.4</v>
      </c>
    </row>
    <row r="26" spans="1:13" ht="12.95" customHeight="1" thickBo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8" spans="1:13" s="21" customFormat="1" ht="12.95" customHeight="1" x14ac:dyDescent="0.2">
      <c r="A28" s="21" t="s">
        <v>22</v>
      </c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9" customHeight="1" x14ac:dyDescent="0.2">
      <c r="A29" s="17" t="s">
        <v>23</v>
      </c>
      <c r="B29" s="23">
        <v>16022</v>
      </c>
      <c r="C29" s="23">
        <v>16649</v>
      </c>
      <c r="D29" s="23">
        <v>17114</v>
      </c>
      <c r="E29" s="23">
        <v>17861</v>
      </c>
      <c r="F29" s="23">
        <v>19431</v>
      </c>
      <c r="G29" s="23">
        <v>21547</v>
      </c>
      <c r="H29" s="23">
        <v>22358</v>
      </c>
      <c r="I29" s="23">
        <v>22317</v>
      </c>
      <c r="J29" s="23">
        <v>24391</v>
      </c>
      <c r="K29" s="23">
        <v>29766</v>
      </c>
      <c r="L29" s="23">
        <v>33412</v>
      </c>
      <c r="M29" s="23">
        <v>30723</v>
      </c>
    </row>
    <row r="30" spans="1:13" ht="13.9" customHeight="1" x14ac:dyDescent="0.2">
      <c r="A30" s="11" t="s">
        <v>24</v>
      </c>
      <c r="B30" s="23">
        <v>4337</v>
      </c>
      <c r="C30" s="23">
        <v>4813</v>
      </c>
      <c r="D30" s="23">
        <v>4320</v>
      </c>
      <c r="E30" s="23">
        <v>4205</v>
      </c>
      <c r="F30" s="23">
        <v>4381</v>
      </c>
      <c r="G30" s="23">
        <v>4684</v>
      </c>
      <c r="H30" s="23">
        <v>4814</v>
      </c>
      <c r="I30" s="23">
        <v>4258</v>
      </c>
      <c r="J30" s="23">
        <v>4277</v>
      </c>
      <c r="K30" s="23">
        <v>4844</v>
      </c>
      <c r="L30" s="23">
        <v>5694</v>
      </c>
      <c r="M30" s="23">
        <v>6258</v>
      </c>
    </row>
    <row r="31" spans="1:13" ht="13.9" customHeight="1" x14ac:dyDescent="0.2">
      <c r="A31" s="11" t="s">
        <v>133</v>
      </c>
    </row>
    <row r="32" spans="1:13" ht="13.9" customHeight="1" x14ac:dyDescent="0.2">
      <c r="A32" s="17" t="s">
        <v>25</v>
      </c>
      <c r="B32" s="12">
        <v>14.3</v>
      </c>
      <c r="C32" s="12">
        <v>12.8</v>
      </c>
      <c r="D32" s="12">
        <v>12.5</v>
      </c>
      <c r="E32" s="12">
        <v>15</v>
      </c>
      <c r="F32" s="12">
        <v>12.1</v>
      </c>
      <c r="G32" s="12">
        <v>14.8</v>
      </c>
      <c r="H32" s="12">
        <v>18.5</v>
      </c>
      <c r="I32" s="12">
        <v>23.6</v>
      </c>
      <c r="J32" s="12">
        <v>26.4</v>
      </c>
      <c r="K32" s="12">
        <v>26.2</v>
      </c>
      <c r="L32" s="12">
        <v>27.8</v>
      </c>
      <c r="M32" s="12">
        <v>25.4</v>
      </c>
    </row>
    <row r="33" spans="1:13" ht="13.9" customHeight="1" x14ac:dyDescent="0.2">
      <c r="A33" s="11" t="s">
        <v>146</v>
      </c>
    </row>
    <row r="34" spans="1:13" ht="13.9" customHeight="1" x14ac:dyDescent="0.2">
      <c r="A34" s="11" t="s">
        <v>147</v>
      </c>
    </row>
    <row r="35" spans="1:13" ht="13.9" customHeight="1" x14ac:dyDescent="0.2">
      <c r="A35" s="16" t="s">
        <v>145</v>
      </c>
      <c r="B35" s="12">
        <v>5.7</v>
      </c>
      <c r="C35" s="12">
        <v>-4.9000000000000004</v>
      </c>
      <c r="D35" s="12">
        <v>14.6</v>
      </c>
      <c r="E35" s="12">
        <v>8.4</v>
      </c>
      <c r="F35" s="12">
        <v>7.7</v>
      </c>
      <c r="G35" s="12">
        <v>11.9</v>
      </c>
      <c r="H35" s="12">
        <v>4.9000000000000004</v>
      </c>
      <c r="I35" s="12">
        <v>21.2</v>
      </c>
      <c r="J35" s="12">
        <v>32.9</v>
      </c>
      <c r="K35" s="12">
        <v>27.9</v>
      </c>
      <c r="L35" s="12">
        <v>38.4</v>
      </c>
      <c r="M35" s="12">
        <v>46.4</v>
      </c>
    </row>
    <row r="36" spans="1:13" s="2" customFormat="1" ht="13.9" customHeight="1" x14ac:dyDescent="0.2">
      <c r="A36" s="24" t="s">
        <v>148</v>
      </c>
    </row>
    <row r="37" spans="1:13" s="2" customFormat="1" ht="13.9" customHeight="1" x14ac:dyDescent="0.2">
      <c r="A37" s="18" t="s">
        <v>149</v>
      </c>
      <c r="B37" s="12">
        <v>4.7</v>
      </c>
      <c r="C37" s="12">
        <v>-4.5999999999999996</v>
      </c>
      <c r="D37" s="12">
        <v>13.8</v>
      </c>
      <c r="E37" s="12">
        <v>7.6</v>
      </c>
      <c r="F37" s="12">
        <v>7.5</v>
      </c>
      <c r="G37" s="12">
        <v>11.1</v>
      </c>
      <c r="H37" s="12">
        <v>4.5</v>
      </c>
      <c r="I37" s="12">
        <v>16.399999999999999</v>
      </c>
      <c r="J37" s="12">
        <v>21.9</v>
      </c>
      <c r="K37" s="12">
        <v>17.100000000000001</v>
      </c>
      <c r="L37" s="12">
        <v>21.4</v>
      </c>
      <c r="M37" s="12">
        <v>18.899999999999999</v>
      </c>
    </row>
    <row r="38" spans="1:13" s="2" customFormat="1" ht="13.9" customHeight="1" x14ac:dyDescent="0.2">
      <c r="A38" s="24" t="s">
        <v>27</v>
      </c>
    </row>
    <row r="39" spans="1:13" s="2" customFormat="1" ht="13.9" customHeight="1" x14ac:dyDescent="0.2">
      <c r="A39" s="24" t="s">
        <v>28</v>
      </c>
      <c r="B39" s="26">
        <v>106.3</v>
      </c>
      <c r="C39" s="26">
        <v>107.2</v>
      </c>
      <c r="D39" s="26">
        <v>111</v>
      </c>
      <c r="E39" s="26">
        <v>114.4</v>
      </c>
      <c r="F39" s="26">
        <v>104.6</v>
      </c>
      <c r="G39" s="26">
        <v>110.2</v>
      </c>
      <c r="H39" s="26">
        <v>107.9</v>
      </c>
      <c r="I39" s="26">
        <v>127.2</v>
      </c>
      <c r="J39" s="26">
        <v>126.7</v>
      </c>
      <c r="K39" s="26">
        <v>121</v>
      </c>
      <c r="L39" s="26">
        <v>132.1</v>
      </c>
      <c r="M39" s="26">
        <v>161.9</v>
      </c>
    </row>
    <row r="40" spans="1:13" s="2" customFormat="1" ht="13.9" customHeight="1" x14ac:dyDescent="0.2">
      <c r="A40" s="24" t="s">
        <v>29</v>
      </c>
      <c r="B40" s="12">
        <v>0.9</v>
      </c>
      <c r="C40" s="12">
        <v>1</v>
      </c>
      <c r="D40" s="12">
        <v>1</v>
      </c>
      <c r="E40" s="12">
        <v>1</v>
      </c>
      <c r="F40" s="12">
        <v>0.9</v>
      </c>
      <c r="G40" s="12">
        <v>1.1000000000000001</v>
      </c>
      <c r="H40" s="12">
        <v>1</v>
      </c>
      <c r="I40" s="12">
        <v>1.2</v>
      </c>
      <c r="J40" s="12">
        <v>1</v>
      </c>
      <c r="K40" s="12">
        <v>1</v>
      </c>
      <c r="L40" s="12">
        <v>1.1000000000000001</v>
      </c>
      <c r="M40" s="12">
        <v>1.2</v>
      </c>
    </row>
    <row r="41" spans="1:13" s="2" customFormat="1" ht="13.9" customHeight="1" x14ac:dyDescent="0.2">
      <c r="A41" s="24" t="s">
        <v>30</v>
      </c>
    </row>
    <row r="42" spans="1:13" s="2" customFormat="1" ht="13.9" customHeight="1" x14ac:dyDescent="0.2">
      <c r="A42" s="24" t="s">
        <v>31</v>
      </c>
    </row>
    <row r="43" spans="1:13" s="2" customFormat="1" ht="13.9" customHeight="1" x14ac:dyDescent="0.2">
      <c r="A43" s="24" t="s">
        <v>32</v>
      </c>
      <c r="B43" s="27">
        <v>0.78</v>
      </c>
      <c r="C43" s="27">
        <v>0.71</v>
      </c>
      <c r="D43" s="27">
        <v>0.7</v>
      </c>
      <c r="E43" s="27">
        <v>0.61</v>
      </c>
      <c r="F43" s="27">
        <v>0.55000000000000004</v>
      </c>
      <c r="G43" s="27">
        <v>0.64</v>
      </c>
      <c r="H43" s="27">
        <v>0.66</v>
      </c>
      <c r="I43" s="27">
        <v>0.72</v>
      </c>
      <c r="J43" s="27">
        <v>0.77</v>
      </c>
      <c r="K43" s="27">
        <v>0.75</v>
      </c>
      <c r="L43" s="27">
        <v>0.86</v>
      </c>
      <c r="M43" s="27">
        <v>1.06</v>
      </c>
    </row>
    <row r="44" spans="1:13" s="2" customFormat="1" ht="12.95" customHeight="1" x14ac:dyDescent="0.2">
      <c r="A44" s="25"/>
    </row>
    <row r="45" spans="1:13" s="28" customFormat="1" ht="12.95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1:13" s="28" customFormat="1" ht="12.95" customHeight="1" x14ac:dyDescent="0.2">
      <c r="A46" s="200" t="s">
        <v>134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1:13" s="28" customFormat="1" ht="12.95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3" s="28" customFormat="1" ht="12.95" customHeight="1" x14ac:dyDescent="0.2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3" s="28" customFormat="1" ht="12.95" customHeight="1" x14ac:dyDescent="0.2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3" s="28" customFormat="1" ht="12.95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s="28" customFormat="1" ht="12.95" customHeight="1" x14ac:dyDescent="0.2"/>
    <row r="52" spans="1:13" s="28" customFormat="1" ht="12.95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s="28" customFormat="1" ht="12.95" customHeight="1" x14ac:dyDescent="0.2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s="28" customFormat="1" ht="12.95" customHeight="1" x14ac:dyDescent="0.2"/>
    <row r="55" spans="1:13" s="28" customFormat="1" ht="12.95" customHeight="1" x14ac:dyDescent="0.2"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s="28" customFormat="1" ht="12.95" customHeight="1" x14ac:dyDescent="0.2"/>
    <row r="57" spans="1:13" s="28" customFormat="1" ht="12.95" customHeight="1" x14ac:dyDescent="0.2"/>
    <row r="60" spans="1:13" ht="12.95" customHeight="1" x14ac:dyDescent="0.2">
      <c r="A60" s="209"/>
    </row>
  </sheetData>
  <dataConsolidate/>
  <hyperlinks>
    <hyperlink ref="A1" location="Содержание!A1" display="Вернуться в СОДЕРЖАНИЕ" xr:uid="{00000000-0004-0000-0500-000000000000}"/>
  </hyperlinks>
  <pageMargins left="0.78740157480314965" right="0.59055118110236227" top="0.78740157480314965" bottom="0.78740157480314965" header="0.51181102362204722" footer="0.51181102362204722"/>
  <pageSetup paperSize="9" firstPageNumber="30" orientation="portrait" useFirstPageNumber="1" horizontalDpi="120" verticalDpi="144" r:id="rId1"/>
  <headerFooter alignWithMargins="0">
    <oddFooter>&amp;C&amp;"Times New Roman,обычный"&amp;9&amp;P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A1:M81"/>
  <sheetViews>
    <sheetView workbookViewId="0">
      <selection activeCell="A5" sqref="A5"/>
    </sheetView>
  </sheetViews>
  <sheetFormatPr defaultRowHeight="12.95" customHeight="1" x14ac:dyDescent="0.2"/>
  <cols>
    <col min="1" max="1" width="44.42578125" style="61" customWidth="1"/>
    <col min="2" max="3" width="9" style="33" hidden="1" customWidth="1"/>
    <col min="4" max="8" width="8.7109375" style="33" hidden="1" customWidth="1"/>
    <col min="9" max="11" width="8.7109375" style="33" customWidth="1"/>
    <col min="12" max="13" width="9.28515625" style="33" customWidth="1"/>
    <col min="14" max="243" width="9.140625" style="33"/>
    <col min="244" max="244" width="42.85546875" style="33" customWidth="1"/>
    <col min="245" max="257" width="0" style="33" hidden="1" customWidth="1"/>
    <col min="258" max="259" width="9" style="33" customWidth="1"/>
    <col min="260" max="260" width="8.7109375" style="33" customWidth="1"/>
    <col min="261" max="262" width="9.28515625" style="33" customWidth="1"/>
    <col min="263" max="499" width="9.140625" style="33"/>
    <col min="500" max="500" width="42.85546875" style="33" customWidth="1"/>
    <col min="501" max="513" width="0" style="33" hidden="1" customWidth="1"/>
    <col min="514" max="515" width="9" style="33" customWidth="1"/>
    <col min="516" max="516" width="8.7109375" style="33" customWidth="1"/>
    <col min="517" max="518" width="9.28515625" style="33" customWidth="1"/>
    <col min="519" max="755" width="9.140625" style="33"/>
    <col min="756" max="756" width="42.85546875" style="33" customWidth="1"/>
    <col min="757" max="769" width="0" style="33" hidden="1" customWidth="1"/>
    <col min="770" max="771" width="9" style="33" customWidth="1"/>
    <col min="772" max="772" width="8.7109375" style="33" customWidth="1"/>
    <col min="773" max="774" width="9.28515625" style="33" customWidth="1"/>
    <col min="775" max="1011" width="9.140625" style="33"/>
    <col min="1012" max="1012" width="42.85546875" style="33" customWidth="1"/>
    <col min="1013" max="1025" width="0" style="33" hidden="1" customWidth="1"/>
    <col min="1026" max="1027" width="9" style="33" customWidth="1"/>
    <col min="1028" max="1028" width="8.7109375" style="33" customWidth="1"/>
    <col min="1029" max="1030" width="9.28515625" style="33" customWidth="1"/>
    <col min="1031" max="1267" width="9.140625" style="33"/>
    <col min="1268" max="1268" width="42.85546875" style="33" customWidth="1"/>
    <col min="1269" max="1281" width="0" style="33" hidden="1" customWidth="1"/>
    <col min="1282" max="1283" width="9" style="33" customWidth="1"/>
    <col min="1284" max="1284" width="8.7109375" style="33" customWidth="1"/>
    <col min="1285" max="1286" width="9.28515625" style="33" customWidth="1"/>
    <col min="1287" max="1523" width="9.140625" style="33"/>
    <col min="1524" max="1524" width="42.85546875" style="33" customWidth="1"/>
    <col min="1525" max="1537" width="0" style="33" hidden="1" customWidth="1"/>
    <col min="1538" max="1539" width="9" style="33" customWidth="1"/>
    <col min="1540" max="1540" width="8.7109375" style="33" customWidth="1"/>
    <col min="1541" max="1542" width="9.28515625" style="33" customWidth="1"/>
    <col min="1543" max="1779" width="9.140625" style="33"/>
    <col min="1780" max="1780" width="42.85546875" style="33" customWidth="1"/>
    <col min="1781" max="1793" width="0" style="33" hidden="1" customWidth="1"/>
    <col min="1794" max="1795" width="9" style="33" customWidth="1"/>
    <col min="1796" max="1796" width="8.7109375" style="33" customWidth="1"/>
    <col min="1797" max="1798" width="9.28515625" style="33" customWidth="1"/>
    <col min="1799" max="2035" width="9.140625" style="33"/>
    <col min="2036" max="2036" width="42.85546875" style="33" customWidth="1"/>
    <col min="2037" max="2049" width="0" style="33" hidden="1" customWidth="1"/>
    <col min="2050" max="2051" width="9" style="33" customWidth="1"/>
    <col min="2052" max="2052" width="8.7109375" style="33" customWidth="1"/>
    <col min="2053" max="2054" width="9.28515625" style="33" customWidth="1"/>
    <col min="2055" max="2291" width="9.140625" style="33"/>
    <col min="2292" max="2292" width="42.85546875" style="33" customWidth="1"/>
    <col min="2293" max="2305" width="0" style="33" hidden="1" customWidth="1"/>
    <col min="2306" max="2307" width="9" style="33" customWidth="1"/>
    <col min="2308" max="2308" width="8.7109375" style="33" customWidth="1"/>
    <col min="2309" max="2310" width="9.28515625" style="33" customWidth="1"/>
    <col min="2311" max="2547" width="9.140625" style="33"/>
    <col min="2548" max="2548" width="42.85546875" style="33" customWidth="1"/>
    <col min="2549" max="2561" width="0" style="33" hidden="1" customWidth="1"/>
    <col min="2562" max="2563" width="9" style="33" customWidth="1"/>
    <col min="2564" max="2564" width="8.7109375" style="33" customWidth="1"/>
    <col min="2565" max="2566" width="9.28515625" style="33" customWidth="1"/>
    <col min="2567" max="2803" width="9.140625" style="33"/>
    <col min="2804" max="2804" width="42.85546875" style="33" customWidth="1"/>
    <col min="2805" max="2817" width="0" style="33" hidden="1" customWidth="1"/>
    <col min="2818" max="2819" width="9" style="33" customWidth="1"/>
    <col min="2820" max="2820" width="8.7109375" style="33" customWidth="1"/>
    <col min="2821" max="2822" width="9.28515625" style="33" customWidth="1"/>
    <col min="2823" max="3059" width="9.140625" style="33"/>
    <col min="3060" max="3060" width="42.85546875" style="33" customWidth="1"/>
    <col min="3061" max="3073" width="0" style="33" hidden="1" customWidth="1"/>
    <col min="3074" max="3075" width="9" style="33" customWidth="1"/>
    <col min="3076" max="3076" width="8.7109375" style="33" customWidth="1"/>
    <col min="3077" max="3078" width="9.28515625" style="33" customWidth="1"/>
    <col min="3079" max="3315" width="9.140625" style="33"/>
    <col min="3316" max="3316" width="42.85546875" style="33" customWidth="1"/>
    <col min="3317" max="3329" width="0" style="33" hidden="1" customWidth="1"/>
    <col min="3330" max="3331" width="9" style="33" customWidth="1"/>
    <col min="3332" max="3332" width="8.7109375" style="33" customWidth="1"/>
    <col min="3333" max="3334" width="9.28515625" style="33" customWidth="1"/>
    <col min="3335" max="3571" width="9.140625" style="33"/>
    <col min="3572" max="3572" width="42.85546875" style="33" customWidth="1"/>
    <col min="3573" max="3585" width="0" style="33" hidden="1" customWidth="1"/>
    <col min="3586" max="3587" width="9" style="33" customWidth="1"/>
    <col min="3588" max="3588" width="8.7109375" style="33" customWidth="1"/>
    <col min="3589" max="3590" width="9.28515625" style="33" customWidth="1"/>
    <col min="3591" max="3827" width="9.140625" style="33"/>
    <col min="3828" max="3828" width="42.85546875" style="33" customWidth="1"/>
    <col min="3829" max="3841" width="0" style="33" hidden="1" customWidth="1"/>
    <col min="3842" max="3843" width="9" style="33" customWidth="1"/>
    <col min="3844" max="3844" width="8.7109375" style="33" customWidth="1"/>
    <col min="3845" max="3846" width="9.28515625" style="33" customWidth="1"/>
    <col min="3847" max="4083" width="9.140625" style="33"/>
    <col min="4084" max="4084" width="42.85546875" style="33" customWidth="1"/>
    <col min="4085" max="4097" width="0" style="33" hidden="1" customWidth="1"/>
    <col min="4098" max="4099" width="9" style="33" customWidth="1"/>
    <col min="4100" max="4100" width="8.7109375" style="33" customWidth="1"/>
    <col min="4101" max="4102" width="9.28515625" style="33" customWidth="1"/>
    <col min="4103" max="4339" width="9.140625" style="33"/>
    <col min="4340" max="4340" width="42.85546875" style="33" customWidth="1"/>
    <col min="4341" max="4353" width="0" style="33" hidden="1" customWidth="1"/>
    <col min="4354" max="4355" width="9" style="33" customWidth="1"/>
    <col min="4356" max="4356" width="8.7109375" style="33" customWidth="1"/>
    <col min="4357" max="4358" width="9.28515625" style="33" customWidth="1"/>
    <col min="4359" max="4595" width="9.140625" style="33"/>
    <col min="4596" max="4596" width="42.85546875" style="33" customWidth="1"/>
    <col min="4597" max="4609" width="0" style="33" hidden="1" customWidth="1"/>
    <col min="4610" max="4611" width="9" style="33" customWidth="1"/>
    <col min="4612" max="4612" width="8.7109375" style="33" customWidth="1"/>
    <col min="4613" max="4614" width="9.28515625" style="33" customWidth="1"/>
    <col min="4615" max="4851" width="9.140625" style="33"/>
    <col min="4852" max="4852" width="42.85546875" style="33" customWidth="1"/>
    <col min="4853" max="4865" width="0" style="33" hidden="1" customWidth="1"/>
    <col min="4866" max="4867" width="9" style="33" customWidth="1"/>
    <col min="4868" max="4868" width="8.7109375" style="33" customWidth="1"/>
    <col min="4869" max="4870" width="9.28515625" style="33" customWidth="1"/>
    <col min="4871" max="5107" width="9.140625" style="33"/>
    <col min="5108" max="5108" width="42.85546875" style="33" customWidth="1"/>
    <col min="5109" max="5121" width="0" style="33" hidden="1" customWidth="1"/>
    <col min="5122" max="5123" width="9" style="33" customWidth="1"/>
    <col min="5124" max="5124" width="8.7109375" style="33" customWidth="1"/>
    <col min="5125" max="5126" width="9.28515625" style="33" customWidth="1"/>
    <col min="5127" max="5363" width="9.140625" style="33"/>
    <col min="5364" max="5364" width="42.85546875" style="33" customWidth="1"/>
    <col min="5365" max="5377" width="0" style="33" hidden="1" customWidth="1"/>
    <col min="5378" max="5379" width="9" style="33" customWidth="1"/>
    <col min="5380" max="5380" width="8.7109375" style="33" customWidth="1"/>
    <col min="5381" max="5382" width="9.28515625" style="33" customWidth="1"/>
    <col min="5383" max="5619" width="9.140625" style="33"/>
    <col min="5620" max="5620" width="42.85546875" style="33" customWidth="1"/>
    <col min="5621" max="5633" width="0" style="33" hidden="1" customWidth="1"/>
    <col min="5634" max="5635" width="9" style="33" customWidth="1"/>
    <col min="5636" max="5636" width="8.7109375" style="33" customWidth="1"/>
    <col min="5637" max="5638" width="9.28515625" style="33" customWidth="1"/>
    <col min="5639" max="5875" width="9.140625" style="33"/>
    <col min="5876" max="5876" width="42.85546875" style="33" customWidth="1"/>
    <col min="5877" max="5889" width="0" style="33" hidden="1" customWidth="1"/>
    <col min="5890" max="5891" width="9" style="33" customWidth="1"/>
    <col min="5892" max="5892" width="8.7109375" style="33" customWidth="1"/>
    <col min="5893" max="5894" width="9.28515625" style="33" customWidth="1"/>
    <col min="5895" max="6131" width="9.140625" style="33"/>
    <col min="6132" max="6132" width="42.85546875" style="33" customWidth="1"/>
    <col min="6133" max="6145" width="0" style="33" hidden="1" customWidth="1"/>
    <col min="6146" max="6147" width="9" style="33" customWidth="1"/>
    <col min="6148" max="6148" width="8.7109375" style="33" customWidth="1"/>
    <col min="6149" max="6150" width="9.28515625" style="33" customWidth="1"/>
    <col min="6151" max="6387" width="9.140625" style="33"/>
    <col min="6388" max="6388" width="42.85546875" style="33" customWidth="1"/>
    <col min="6389" max="6401" width="0" style="33" hidden="1" customWidth="1"/>
    <col min="6402" max="6403" width="9" style="33" customWidth="1"/>
    <col min="6404" max="6404" width="8.7109375" style="33" customWidth="1"/>
    <col min="6405" max="6406" width="9.28515625" style="33" customWidth="1"/>
    <col min="6407" max="6643" width="9.140625" style="33"/>
    <col min="6644" max="6644" width="42.85546875" style="33" customWidth="1"/>
    <col min="6645" max="6657" width="0" style="33" hidden="1" customWidth="1"/>
    <col min="6658" max="6659" width="9" style="33" customWidth="1"/>
    <col min="6660" max="6660" width="8.7109375" style="33" customWidth="1"/>
    <col min="6661" max="6662" width="9.28515625" style="33" customWidth="1"/>
    <col min="6663" max="6899" width="9.140625" style="33"/>
    <col min="6900" max="6900" width="42.85546875" style="33" customWidth="1"/>
    <col min="6901" max="6913" width="0" style="33" hidden="1" customWidth="1"/>
    <col min="6914" max="6915" width="9" style="33" customWidth="1"/>
    <col min="6916" max="6916" width="8.7109375" style="33" customWidth="1"/>
    <col min="6917" max="6918" width="9.28515625" style="33" customWidth="1"/>
    <col min="6919" max="7155" width="9.140625" style="33"/>
    <col min="7156" max="7156" width="42.85546875" style="33" customWidth="1"/>
    <col min="7157" max="7169" width="0" style="33" hidden="1" customWidth="1"/>
    <col min="7170" max="7171" width="9" style="33" customWidth="1"/>
    <col min="7172" max="7172" width="8.7109375" style="33" customWidth="1"/>
    <col min="7173" max="7174" width="9.28515625" style="33" customWidth="1"/>
    <col min="7175" max="7411" width="9.140625" style="33"/>
    <col min="7412" max="7412" width="42.85546875" style="33" customWidth="1"/>
    <col min="7413" max="7425" width="0" style="33" hidden="1" customWidth="1"/>
    <col min="7426" max="7427" width="9" style="33" customWidth="1"/>
    <col min="7428" max="7428" width="8.7109375" style="33" customWidth="1"/>
    <col min="7429" max="7430" width="9.28515625" style="33" customWidth="1"/>
    <col min="7431" max="7667" width="9.140625" style="33"/>
    <col min="7668" max="7668" width="42.85546875" style="33" customWidth="1"/>
    <col min="7669" max="7681" width="0" style="33" hidden="1" customWidth="1"/>
    <col min="7682" max="7683" width="9" style="33" customWidth="1"/>
    <col min="7684" max="7684" width="8.7109375" style="33" customWidth="1"/>
    <col min="7685" max="7686" width="9.28515625" style="33" customWidth="1"/>
    <col min="7687" max="7923" width="9.140625" style="33"/>
    <col min="7924" max="7924" width="42.85546875" style="33" customWidth="1"/>
    <col min="7925" max="7937" width="0" style="33" hidden="1" customWidth="1"/>
    <col min="7938" max="7939" width="9" style="33" customWidth="1"/>
    <col min="7940" max="7940" width="8.7109375" style="33" customWidth="1"/>
    <col min="7941" max="7942" width="9.28515625" style="33" customWidth="1"/>
    <col min="7943" max="8179" width="9.140625" style="33"/>
    <col min="8180" max="8180" width="42.85546875" style="33" customWidth="1"/>
    <col min="8181" max="8193" width="0" style="33" hidden="1" customWidth="1"/>
    <col min="8194" max="8195" width="9" style="33" customWidth="1"/>
    <col min="8196" max="8196" width="8.7109375" style="33" customWidth="1"/>
    <col min="8197" max="8198" width="9.28515625" style="33" customWidth="1"/>
    <col min="8199" max="8435" width="9.140625" style="33"/>
    <col min="8436" max="8436" width="42.85546875" style="33" customWidth="1"/>
    <col min="8437" max="8449" width="0" style="33" hidden="1" customWidth="1"/>
    <col min="8450" max="8451" width="9" style="33" customWidth="1"/>
    <col min="8452" max="8452" width="8.7109375" style="33" customWidth="1"/>
    <col min="8453" max="8454" width="9.28515625" style="33" customWidth="1"/>
    <col min="8455" max="8691" width="9.140625" style="33"/>
    <col min="8692" max="8692" width="42.85546875" style="33" customWidth="1"/>
    <col min="8693" max="8705" width="0" style="33" hidden="1" customWidth="1"/>
    <col min="8706" max="8707" width="9" style="33" customWidth="1"/>
    <col min="8708" max="8708" width="8.7109375" style="33" customWidth="1"/>
    <col min="8709" max="8710" width="9.28515625" style="33" customWidth="1"/>
    <col min="8711" max="8947" width="9.140625" style="33"/>
    <col min="8948" max="8948" width="42.85546875" style="33" customWidth="1"/>
    <col min="8949" max="8961" width="0" style="33" hidden="1" customWidth="1"/>
    <col min="8962" max="8963" width="9" style="33" customWidth="1"/>
    <col min="8964" max="8964" width="8.7109375" style="33" customWidth="1"/>
    <col min="8965" max="8966" width="9.28515625" style="33" customWidth="1"/>
    <col min="8967" max="9203" width="9.140625" style="33"/>
    <col min="9204" max="9204" width="42.85546875" style="33" customWidth="1"/>
    <col min="9205" max="9217" width="0" style="33" hidden="1" customWidth="1"/>
    <col min="9218" max="9219" width="9" style="33" customWidth="1"/>
    <col min="9220" max="9220" width="8.7109375" style="33" customWidth="1"/>
    <col min="9221" max="9222" width="9.28515625" style="33" customWidth="1"/>
    <col min="9223" max="9459" width="9.140625" style="33"/>
    <col min="9460" max="9460" width="42.85546875" style="33" customWidth="1"/>
    <col min="9461" max="9473" width="0" style="33" hidden="1" customWidth="1"/>
    <col min="9474" max="9475" width="9" style="33" customWidth="1"/>
    <col min="9476" max="9476" width="8.7109375" style="33" customWidth="1"/>
    <col min="9477" max="9478" width="9.28515625" style="33" customWidth="1"/>
    <col min="9479" max="9715" width="9.140625" style="33"/>
    <col min="9716" max="9716" width="42.85546875" style="33" customWidth="1"/>
    <col min="9717" max="9729" width="0" style="33" hidden="1" customWidth="1"/>
    <col min="9730" max="9731" width="9" style="33" customWidth="1"/>
    <col min="9732" max="9732" width="8.7109375" style="33" customWidth="1"/>
    <col min="9733" max="9734" width="9.28515625" style="33" customWidth="1"/>
    <col min="9735" max="9971" width="9.140625" style="33"/>
    <col min="9972" max="9972" width="42.85546875" style="33" customWidth="1"/>
    <col min="9973" max="9985" width="0" style="33" hidden="1" customWidth="1"/>
    <col min="9986" max="9987" width="9" style="33" customWidth="1"/>
    <col min="9988" max="9988" width="8.7109375" style="33" customWidth="1"/>
    <col min="9989" max="9990" width="9.28515625" style="33" customWidth="1"/>
    <col min="9991" max="10227" width="9.140625" style="33"/>
    <col min="10228" max="10228" width="42.85546875" style="33" customWidth="1"/>
    <col min="10229" max="10241" width="0" style="33" hidden="1" customWidth="1"/>
    <col min="10242" max="10243" width="9" style="33" customWidth="1"/>
    <col min="10244" max="10244" width="8.7109375" style="33" customWidth="1"/>
    <col min="10245" max="10246" width="9.28515625" style="33" customWidth="1"/>
    <col min="10247" max="10483" width="9.140625" style="33"/>
    <col min="10484" max="10484" width="42.85546875" style="33" customWidth="1"/>
    <col min="10485" max="10497" width="0" style="33" hidden="1" customWidth="1"/>
    <col min="10498" max="10499" width="9" style="33" customWidth="1"/>
    <col min="10500" max="10500" width="8.7109375" style="33" customWidth="1"/>
    <col min="10501" max="10502" width="9.28515625" style="33" customWidth="1"/>
    <col min="10503" max="10739" width="9.140625" style="33"/>
    <col min="10740" max="10740" width="42.85546875" style="33" customWidth="1"/>
    <col min="10741" max="10753" width="0" style="33" hidden="1" customWidth="1"/>
    <col min="10754" max="10755" width="9" style="33" customWidth="1"/>
    <col min="10756" max="10756" width="8.7109375" style="33" customWidth="1"/>
    <col min="10757" max="10758" width="9.28515625" style="33" customWidth="1"/>
    <col min="10759" max="10995" width="9.140625" style="33"/>
    <col min="10996" max="10996" width="42.85546875" style="33" customWidth="1"/>
    <col min="10997" max="11009" width="0" style="33" hidden="1" customWidth="1"/>
    <col min="11010" max="11011" width="9" style="33" customWidth="1"/>
    <col min="11012" max="11012" width="8.7109375" style="33" customWidth="1"/>
    <col min="11013" max="11014" width="9.28515625" style="33" customWidth="1"/>
    <col min="11015" max="11251" width="9.140625" style="33"/>
    <col min="11252" max="11252" width="42.85546875" style="33" customWidth="1"/>
    <col min="11253" max="11265" width="0" style="33" hidden="1" customWidth="1"/>
    <col min="11266" max="11267" width="9" style="33" customWidth="1"/>
    <col min="11268" max="11268" width="8.7109375" style="33" customWidth="1"/>
    <col min="11269" max="11270" width="9.28515625" style="33" customWidth="1"/>
    <col min="11271" max="11507" width="9.140625" style="33"/>
    <col min="11508" max="11508" width="42.85546875" style="33" customWidth="1"/>
    <col min="11509" max="11521" width="0" style="33" hidden="1" customWidth="1"/>
    <col min="11522" max="11523" width="9" style="33" customWidth="1"/>
    <col min="11524" max="11524" width="8.7109375" style="33" customWidth="1"/>
    <col min="11525" max="11526" width="9.28515625" style="33" customWidth="1"/>
    <col min="11527" max="11763" width="9.140625" style="33"/>
    <col min="11764" max="11764" width="42.85546875" style="33" customWidth="1"/>
    <col min="11765" max="11777" width="0" style="33" hidden="1" customWidth="1"/>
    <col min="11778" max="11779" width="9" style="33" customWidth="1"/>
    <col min="11780" max="11780" width="8.7109375" style="33" customWidth="1"/>
    <col min="11781" max="11782" width="9.28515625" style="33" customWidth="1"/>
    <col min="11783" max="12019" width="9.140625" style="33"/>
    <col min="12020" max="12020" width="42.85546875" style="33" customWidth="1"/>
    <col min="12021" max="12033" width="0" style="33" hidden="1" customWidth="1"/>
    <col min="12034" max="12035" width="9" style="33" customWidth="1"/>
    <col min="12036" max="12036" width="8.7109375" style="33" customWidth="1"/>
    <col min="12037" max="12038" width="9.28515625" style="33" customWidth="1"/>
    <col min="12039" max="12275" width="9.140625" style="33"/>
    <col min="12276" max="12276" width="42.85546875" style="33" customWidth="1"/>
    <col min="12277" max="12289" width="0" style="33" hidden="1" customWidth="1"/>
    <col min="12290" max="12291" width="9" style="33" customWidth="1"/>
    <col min="12292" max="12292" width="8.7109375" style="33" customWidth="1"/>
    <col min="12293" max="12294" width="9.28515625" style="33" customWidth="1"/>
    <col min="12295" max="12531" width="9.140625" style="33"/>
    <col min="12532" max="12532" width="42.85546875" style="33" customWidth="1"/>
    <col min="12533" max="12545" width="0" style="33" hidden="1" customWidth="1"/>
    <col min="12546" max="12547" width="9" style="33" customWidth="1"/>
    <col min="12548" max="12548" width="8.7109375" style="33" customWidth="1"/>
    <col min="12549" max="12550" width="9.28515625" style="33" customWidth="1"/>
    <col min="12551" max="12787" width="9.140625" style="33"/>
    <col min="12788" max="12788" width="42.85546875" style="33" customWidth="1"/>
    <col min="12789" max="12801" width="0" style="33" hidden="1" customWidth="1"/>
    <col min="12802" max="12803" width="9" style="33" customWidth="1"/>
    <col min="12804" max="12804" width="8.7109375" style="33" customWidth="1"/>
    <col min="12805" max="12806" width="9.28515625" style="33" customWidth="1"/>
    <col min="12807" max="13043" width="9.140625" style="33"/>
    <col min="13044" max="13044" width="42.85546875" style="33" customWidth="1"/>
    <col min="13045" max="13057" width="0" style="33" hidden="1" customWidth="1"/>
    <col min="13058" max="13059" width="9" style="33" customWidth="1"/>
    <col min="13060" max="13060" width="8.7109375" style="33" customWidth="1"/>
    <col min="13061" max="13062" width="9.28515625" style="33" customWidth="1"/>
    <col min="13063" max="13299" width="9.140625" style="33"/>
    <col min="13300" max="13300" width="42.85546875" style="33" customWidth="1"/>
    <col min="13301" max="13313" width="0" style="33" hidden="1" customWidth="1"/>
    <col min="13314" max="13315" width="9" style="33" customWidth="1"/>
    <col min="13316" max="13316" width="8.7109375" style="33" customWidth="1"/>
    <col min="13317" max="13318" width="9.28515625" style="33" customWidth="1"/>
    <col min="13319" max="13555" width="9.140625" style="33"/>
    <col min="13556" max="13556" width="42.85546875" style="33" customWidth="1"/>
    <col min="13557" max="13569" width="0" style="33" hidden="1" customWidth="1"/>
    <col min="13570" max="13571" width="9" style="33" customWidth="1"/>
    <col min="13572" max="13572" width="8.7109375" style="33" customWidth="1"/>
    <col min="13573" max="13574" width="9.28515625" style="33" customWidth="1"/>
    <col min="13575" max="13811" width="9.140625" style="33"/>
    <col min="13812" max="13812" width="42.85546875" style="33" customWidth="1"/>
    <col min="13813" max="13825" width="0" style="33" hidden="1" customWidth="1"/>
    <col min="13826" max="13827" width="9" style="33" customWidth="1"/>
    <col min="13828" max="13828" width="8.7109375" style="33" customWidth="1"/>
    <col min="13829" max="13830" width="9.28515625" style="33" customWidth="1"/>
    <col min="13831" max="14067" width="9.140625" style="33"/>
    <col min="14068" max="14068" width="42.85546875" style="33" customWidth="1"/>
    <col min="14069" max="14081" width="0" style="33" hidden="1" customWidth="1"/>
    <col min="14082" max="14083" width="9" style="33" customWidth="1"/>
    <col min="14084" max="14084" width="8.7109375" style="33" customWidth="1"/>
    <col min="14085" max="14086" width="9.28515625" style="33" customWidth="1"/>
    <col min="14087" max="14323" width="9.140625" style="33"/>
    <col min="14324" max="14324" width="42.85546875" style="33" customWidth="1"/>
    <col min="14325" max="14337" width="0" style="33" hidden="1" customWidth="1"/>
    <col min="14338" max="14339" width="9" style="33" customWidth="1"/>
    <col min="14340" max="14340" width="8.7109375" style="33" customWidth="1"/>
    <col min="14341" max="14342" width="9.28515625" style="33" customWidth="1"/>
    <col min="14343" max="14579" width="9.140625" style="33"/>
    <col min="14580" max="14580" width="42.85546875" style="33" customWidth="1"/>
    <col min="14581" max="14593" width="0" style="33" hidden="1" customWidth="1"/>
    <col min="14594" max="14595" width="9" style="33" customWidth="1"/>
    <col min="14596" max="14596" width="8.7109375" style="33" customWidth="1"/>
    <col min="14597" max="14598" width="9.28515625" style="33" customWidth="1"/>
    <col min="14599" max="14835" width="9.140625" style="33"/>
    <col min="14836" max="14836" width="42.85546875" style="33" customWidth="1"/>
    <col min="14837" max="14849" width="0" style="33" hidden="1" customWidth="1"/>
    <col min="14850" max="14851" width="9" style="33" customWidth="1"/>
    <col min="14852" max="14852" width="8.7109375" style="33" customWidth="1"/>
    <col min="14853" max="14854" width="9.28515625" style="33" customWidth="1"/>
    <col min="14855" max="15091" width="9.140625" style="33"/>
    <col min="15092" max="15092" width="42.85546875" style="33" customWidth="1"/>
    <col min="15093" max="15105" width="0" style="33" hidden="1" customWidth="1"/>
    <col min="15106" max="15107" width="9" style="33" customWidth="1"/>
    <col min="15108" max="15108" width="8.7109375" style="33" customWidth="1"/>
    <col min="15109" max="15110" width="9.28515625" style="33" customWidth="1"/>
    <col min="15111" max="15347" width="9.140625" style="33"/>
    <col min="15348" max="15348" width="42.85546875" style="33" customWidth="1"/>
    <col min="15349" max="15361" width="0" style="33" hidden="1" customWidth="1"/>
    <col min="15362" max="15363" width="9" style="33" customWidth="1"/>
    <col min="15364" max="15364" width="8.7109375" style="33" customWidth="1"/>
    <col min="15365" max="15366" width="9.28515625" style="33" customWidth="1"/>
    <col min="15367" max="15603" width="9.140625" style="33"/>
    <col min="15604" max="15604" width="42.85546875" style="33" customWidth="1"/>
    <col min="15605" max="15617" width="0" style="33" hidden="1" customWidth="1"/>
    <col min="15618" max="15619" width="9" style="33" customWidth="1"/>
    <col min="15620" max="15620" width="8.7109375" style="33" customWidth="1"/>
    <col min="15621" max="15622" width="9.28515625" style="33" customWidth="1"/>
    <col min="15623" max="15859" width="9.140625" style="33"/>
    <col min="15860" max="15860" width="42.85546875" style="33" customWidth="1"/>
    <col min="15861" max="15873" width="0" style="33" hidden="1" customWidth="1"/>
    <col min="15874" max="15875" width="9" style="33" customWidth="1"/>
    <col min="15876" max="15876" width="8.7109375" style="33" customWidth="1"/>
    <col min="15877" max="15878" width="9.28515625" style="33" customWidth="1"/>
    <col min="15879" max="16115" width="9.140625" style="33"/>
    <col min="16116" max="16116" width="42.85546875" style="33" customWidth="1"/>
    <col min="16117" max="16129" width="0" style="33" hidden="1" customWidth="1"/>
    <col min="16130" max="16131" width="9" style="33" customWidth="1"/>
    <col min="16132" max="16132" width="8.7109375" style="33" customWidth="1"/>
    <col min="16133" max="16134" width="9.28515625" style="33" customWidth="1"/>
    <col min="16135" max="16377" width="9.140625" style="33"/>
    <col min="16378" max="16384" width="9.140625" style="33" customWidth="1"/>
  </cols>
  <sheetData>
    <row r="1" spans="1:13" ht="14.25" customHeight="1" x14ac:dyDescent="0.2">
      <c r="A1" s="950" t="s">
        <v>1346</v>
      </c>
    </row>
    <row r="2" spans="1:13" ht="17.100000000000001" customHeight="1" x14ac:dyDescent="0.2">
      <c r="A2" s="958" t="s">
        <v>1374</v>
      </c>
    </row>
    <row r="3" spans="1:13" ht="17.100000000000001" customHeight="1" thickBot="1" x14ac:dyDescent="0.25">
      <c r="A3" s="34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38" customFormat="1" ht="17.100000000000001" customHeight="1" thickBot="1" x14ac:dyDescent="0.25">
      <c r="A4" s="39"/>
      <c r="B4" s="40">
        <v>2014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0">
        <v>2025</v>
      </c>
    </row>
    <row r="5" spans="1:13" s="38" customFormat="1" ht="4.1500000000000004" customHeight="1" x14ac:dyDescent="0.2">
      <c r="A5" s="37"/>
    </row>
    <row r="6" spans="1:13" s="43" customFormat="1" ht="13.15" customHeight="1" x14ac:dyDescent="0.2">
      <c r="A6" s="959" t="s">
        <v>34</v>
      </c>
      <c r="B6" s="42">
        <v>16022</v>
      </c>
      <c r="C6" s="42">
        <v>16649</v>
      </c>
      <c r="D6" s="42">
        <v>17114</v>
      </c>
      <c r="E6" s="42">
        <v>17861</v>
      </c>
      <c r="F6" s="42">
        <v>19431</v>
      </c>
      <c r="G6" s="42">
        <v>21547</v>
      </c>
      <c r="H6" s="201">
        <v>22358</v>
      </c>
      <c r="I6" s="201">
        <v>22317</v>
      </c>
      <c r="J6" s="201">
        <v>24391</v>
      </c>
      <c r="K6" s="201">
        <v>29766</v>
      </c>
      <c r="L6" s="201">
        <v>33412</v>
      </c>
      <c r="M6" s="201">
        <v>30723</v>
      </c>
    </row>
    <row r="7" spans="1:13" s="47" customFormat="1" ht="13.5" hidden="1" customHeight="1" x14ac:dyDescent="0.2">
      <c r="A7" s="44" t="s">
        <v>35</v>
      </c>
      <c r="B7" s="45">
        <v>16022</v>
      </c>
      <c r="C7" s="46"/>
      <c r="D7" s="46"/>
      <c r="E7" s="46"/>
      <c r="F7" s="46"/>
      <c r="G7" s="46"/>
      <c r="H7" s="202"/>
      <c r="I7" s="202"/>
      <c r="J7" s="202"/>
      <c r="K7" s="202"/>
      <c r="L7" s="202"/>
      <c r="M7" s="202"/>
    </row>
    <row r="8" spans="1:13" s="51" customFormat="1" ht="13.15" customHeight="1" x14ac:dyDescent="0.2">
      <c r="A8" s="48" t="s">
        <v>36</v>
      </c>
      <c r="B8" s="49">
        <v>547</v>
      </c>
      <c r="C8" s="49">
        <v>533</v>
      </c>
      <c r="D8" s="49">
        <v>542</v>
      </c>
      <c r="E8" s="49">
        <v>527</v>
      </c>
      <c r="F8" s="49">
        <v>585</v>
      </c>
      <c r="G8" s="49">
        <v>635</v>
      </c>
      <c r="H8" s="23">
        <v>611</v>
      </c>
      <c r="I8" s="23">
        <v>650</v>
      </c>
      <c r="J8" s="23">
        <v>752</v>
      </c>
      <c r="K8" s="23">
        <v>847</v>
      </c>
      <c r="L8" s="23">
        <v>944</v>
      </c>
      <c r="M8" s="23">
        <v>974</v>
      </c>
    </row>
    <row r="9" spans="1:13" s="51" customFormat="1" ht="12.95" customHeight="1" x14ac:dyDescent="0.2">
      <c r="A9" s="52" t="s">
        <v>37</v>
      </c>
      <c r="B9" s="49">
        <v>295</v>
      </c>
      <c r="C9" s="49">
        <v>389</v>
      </c>
      <c r="D9" s="49">
        <v>282</v>
      </c>
      <c r="E9" s="49">
        <v>258</v>
      </c>
      <c r="F9" s="49">
        <v>282</v>
      </c>
      <c r="G9" s="49">
        <v>372</v>
      </c>
      <c r="H9" s="23">
        <v>412</v>
      </c>
      <c r="I9" s="23">
        <v>425</v>
      </c>
      <c r="J9" s="23">
        <v>373</v>
      </c>
      <c r="K9" s="23">
        <v>437</v>
      </c>
      <c r="L9" s="23">
        <v>533</v>
      </c>
      <c r="M9" s="23">
        <v>612</v>
      </c>
    </row>
    <row r="10" spans="1:13" s="51" customFormat="1" ht="12.95" customHeight="1" x14ac:dyDescent="0.2">
      <c r="A10" s="52" t="s">
        <v>38</v>
      </c>
      <c r="B10" s="49">
        <v>1851</v>
      </c>
      <c r="C10" s="49">
        <v>1871</v>
      </c>
      <c r="D10" s="49">
        <v>1856</v>
      </c>
      <c r="E10" s="49">
        <v>1913</v>
      </c>
      <c r="F10" s="49">
        <v>1996</v>
      </c>
      <c r="G10" s="49">
        <v>2116</v>
      </c>
      <c r="H10" s="23">
        <v>2131</v>
      </c>
      <c r="I10" s="23">
        <v>2042</v>
      </c>
      <c r="J10" s="23">
        <v>2149</v>
      </c>
      <c r="K10" s="23">
        <v>2484</v>
      </c>
      <c r="L10" s="23">
        <v>2761</v>
      </c>
      <c r="M10" s="23">
        <v>2661</v>
      </c>
    </row>
    <row r="11" spans="1:13" ht="12.75" customHeight="1" x14ac:dyDescent="0.2">
      <c r="A11" s="53" t="s">
        <v>39</v>
      </c>
      <c r="B11" s="49">
        <v>424</v>
      </c>
      <c r="C11" s="49">
        <v>435</v>
      </c>
      <c r="D11" s="49">
        <v>442</v>
      </c>
      <c r="E11" s="49">
        <v>453</v>
      </c>
      <c r="F11" s="49">
        <v>475</v>
      </c>
      <c r="G11" s="49">
        <v>503</v>
      </c>
      <c r="H11" s="23">
        <v>498</v>
      </c>
      <c r="I11" s="23">
        <v>489</v>
      </c>
      <c r="J11" s="23">
        <v>501</v>
      </c>
      <c r="K11" s="23">
        <v>554</v>
      </c>
      <c r="L11" s="23">
        <v>574</v>
      </c>
      <c r="M11" s="23">
        <v>537</v>
      </c>
    </row>
    <row r="12" spans="1:13" ht="13.9" customHeight="1" x14ac:dyDescent="0.2">
      <c r="A12" s="53" t="s">
        <v>40</v>
      </c>
      <c r="B12" s="49">
        <v>7</v>
      </c>
      <c r="C12" s="49">
        <v>7</v>
      </c>
      <c r="D12" s="49">
        <v>7</v>
      </c>
      <c r="E12" s="49">
        <v>5</v>
      </c>
      <c r="F12" s="49">
        <v>6</v>
      </c>
      <c r="G12" s="49">
        <v>11</v>
      </c>
      <c r="H12" s="23">
        <v>10</v>
      </c>
      <c r="I12" s="23">
        <v>7</v>
      </c>
      <c r="J12" s="23">
        <v>8</v>
      </c>
      <c r="K12" s="23">
        <v>8</v>
      </c>
      <c r="L12" s="23">
        <v>8</v>
      </c>
      <c r="M12" s="23">
        <v>6</v>
      </c>
    </row>
    <row r="13" spans="1:13" ht="25.9" customHeight="1" x14ac:dyDescent="0.2">
      <c r="A13" s="54" t="s">
        <v>41</v>
      </c>
      <c r="B13" s="49">
        <v>193</v>
      </c>
      <c r="C13" s="49">
        <v>205</v>
      </c>
      <c r="D13" s="49">
        <v>201</v>
      </c>
      <c r="E13" s="49">
        <v>209</v>
      </c>
      <c r="F13" s="49">
        <v>217</v>
      </c>
      <c r="G13" s="49">
        <v>224</v>
      </c>
      <c r="H13" s="23">
        <v>235</v>
      </c>
      <c r="I13" s="23">
        <v>237</v>
      </c>
      <c r="J13" s="23">
        <v>282</v>
      </c>
      <c r="K13" s="23">
        <v>399</v>
      </c>
      <c r="L13" s="23">
        <v>524</v>
      </c>
      <c r="M13" s="23">
        <v>499</v>
      </c>
    </row>
    <row r="14" spans="1:13" ht="24" x14ac:dyDescent="0.2">
      <c r="A14" s="54" t="s">
        <v>42</v>
      </c>
      <c r="B14" s="49">
        <v>217</v>
      </c>
      <c r="C14" s="49">
        <v>219</v>
      </c>
      <c r="D14" s="49">
        <v>207</v>
      </c>
      <c r="E14" s="49">
        <v>223</v>
      </c>
      <c r="F14" s="49">
        <v>229</v>
      </c>
      <c r="G14" s="49">
        <v>229</v>
      </c>
      <c r="H14" s="23">
        <v>229</v>
      </c>
      <c r="I14" s="23">
        <v>194</v>
      </c>
      <c r="J14" s="23">
        <v>193</v>
      </c>
      <c r="K14" s="23">
        <v>201</v>
      </c>
      <c r="L14" s="23">
        <v>202</v>
      </c>
      <c r="M14" s="23">
        <v>190</v>
      </c>
    </row>
    <row r="15" spans="1:13" ht="12.95" customHeight="1" x14ac:dyDescent="0.2">
      <c r="A15" s="53" t="s">
        <v>43</v>
      </c>
      <c r="B15" s="49">
        <v>17</v>
      </c>
      <c r="C15" s="49">
        <v>16</v>
      </c>
      <c r="D15" s="49">
        <v>13</v>
      </c>
      <c r="E15" s="49">
        <v>12</v>
      </c>
      <c r="F15" s="49">
        <v>14</v>
      </c>
      <c r="G15" s="49">
        <v>16</v>
      </c>
      <c r="H15" s="23">
        <v>15</v>
      </c>
      <c r="I15" s="23">
        <v>18</v>
      </c>
      <c r="J15" s="23">
        <v>18</v>
      </c>
      <c r="K15" s="23">
        <v>21</v>
      </c>
      <c r="L15" s="23">
        <v>24</v>
      </c>
      <c r="M15" s="23">
        <v>24</v>
      </c>
    </row>
    <row r="16" spans="1:13" ht="12.95" customHeight="1" x14ac:dyDescent="0.2">
      <c r="A16" s="53" t="s">
        <v>44</v>
      </c>
      <c r="B16" s="49">
        <v>50</v>
      </c>
      <c r="C16" s="49">
        <v>49</v>
      </c>
      <c r="D16" s="49">
        <v>50</v>
      </c>
      <c r="E16" s="49">
        <v>56</v>
      </c>
      <c r="F16" s="49">
        <v>59</v>
      </c>
      <c r="G16" s="49">
        <v>67</v>
      </c>
      <c r="H16" s="23">
        <v>67</v>
      </c>
      <c r="I16" s="23">
        <v>68</v>
      </c>
      <c r="J16" s="23">
        <v>83</v>
      </c>
      <c r="K16" s="23">
        <v>106</v>
      </c>
      <c r="L16" s="23">
        <v>110</v>
      </c>
      <c r="M16" s="23">
        <v>110</v>
      </c>
    </row>
    <row r="17" spans="1:13" ht="12" x14ac:dyDescent="0.2">
      <c r="A17" s="53" t="s">
        <v>45</v>
      </c>
      <c r="B17" s="49">
        <v>38</v>
      </c>
      <c r="C17" s="49">
        <v>34</v>
      </c>
      <c r="D17" s="49">
        <v>37</v>
      </c>
      <c r="E17" s="49">
        <v>39</v>
      </c>
      <c r="F17" s="49">
        <v>47</v>
      </c>
      <c r="G17" s="49">
        <v>45</v>
      </c>
      <c r="H17" s="23">
        <v>47</v>
      </c>
      <c r="I17" s="23">
        <v>43</v>
      </c>
      <c r="J17" s="23">
        <v>42</v>
      </c>
      <c r="K17" s="23">
        <v>43</v>
      </c>
      <c r="L17" s="23">
        <v>41</v>
      </c>
      <c r="M17" s="23">
        <v>40</v>
      </c>
    </row>
    <row r="18" spans="1:13" ht="13.9" customHeight="1" x14ac:dyDescent="0.2">
      <c r="A18" s="53" t="s">
        <v>46</v>
      </c>
      <c r="B18" s="49">
        <v>173</v>
      </c>
      <c r="C18" s="50">
        <v>168</v>
      </c>
      <c r="D18" s="50">
        <v>164</v>
      </c>
      <c r="E18" s="50">
        <v>155</v>
      </c>
      <c r="F18" s="50">
        <v>154</v>
      </c>
      <c r="G18" s="50">
        <v>161</v>
      </c>
      <c r="H18" s="203">
        <v>162</v>
      </c>
      <c r="I18" s="203">
        <v>142</v>
      </c>
      <c r="J18" s="203">
        <v>141</v>
      </c>
      <c r="K18" s="203">
        <v>150</v>
      </c>
      <c r="L18" s="203">
        <v>162</v>
      </c>
      <c r="M18" s="203">
        <v>146</v>
      </c>
    </row>
    <row r="19" spans="1:13" ht="13.9" customHeight="1" x14ac:dyDescent="0.2">
      <c r="A19" s="53" t="s">
        <v>47</v>
      </c>
      <c r="B19" s="49">
        <v>291</v>
      </c>
      <c r="C19" s="50">
        <v>303</v>
      </c>
      <c r="D19" s="50">
        <v>299</v>
      </c>
      <c r="E19" s="50">
        <v>306</v>
      </c>
      <c r="F19" s="50">
        <v>327</v>
      </c>
      <c r="G19" s="50">
        <v>351</v>
      </c>
      <c r="H19" s="203">
        <v>357</v>
      </c>
      <c r="I19" s="203">
        <v>343</v>
      </c>
      <c r="J19" s="203">
        <v>357</v>
      </c>
      <c r="K19" s="203">
        <v>397</v>
      </c>
      <c r="L19" s="203">
        <v>432</v>
      </c>
      <c r="M19" s="203">
        <v>469</v>
      </c>
    </row>
    <row r="20" spans="1:13" ht="25.5" customHeight="1" x14ac:dyDescent="0.2">
      <c r="A20" s="54" t="s">
        <v>48</v>
      </c>
      <c r="B20" s="49">
        <v>170</v>
      </c>
      <c r="C20" s="49">
        <v>169</v>
      </c>
      <c r="D20" s="49">
        <v>170</v>
      </c>
      <c r="E20" s="49">
        <v>174</v>
      </c>
      <c r="F20" s="49">
        <v>175</v>
      </c>
      <c r="G20" s="49">
        <v>196</v>
      </c>
      <c r="H20" s="23">
        <v>219</v>
      </c>
      <c r="I20" s="23">
        <v>209</v>
      </c>
      <c r="J20" s="23">
        <v>210</v>
      </c>
      <c r="K20" s="23">
        <v>234</v>
      </c>
      <c r="L20" s="23">
        <v>269</v>
      </c>
      <c r="M20" s="23">
        <v>258</v>
      </c>
    </row>
    <row r="21" spans="1:13" ht="24" x14ac:dyDescent="0.2">
      <c r="A21" s="54" t="s">
        <v>49</v>
      </c>
      <c r="B21" s="49">
        <v>25</v>
      </c>
      <c r="C21" s="49">
        <v>24</v>
      </c>
      <c r="D21" s="49">
        <v>25</v>
      </c>
      <c r="E21" s="49">
        <v>26</v>
      </c>
      <c r="F21" s="49">
        <v>29</v>
      </c>
      <c r="G21" s="49">
        <v>22</v>
      </c>
      <c r="H21" s="23">
        <v>23</v>
      </c>
      <c r="I21" s="23">
        <v>23</v>
      </c>
      <c r="J21" s="23">
        <v>25</v>
      </c>
      <c r="K21" s="23">
        <v>32</v>
      </c>
      <c r="L21" s="23">
        <v>37</v>
      </c>
      <c r="M21" s="23">
        <v>29</v>
      </c>
    </row>
    <row r="22" spans="1:13" ht="13.9" customHeight="1" x14ac:dyDescent="0.2">
      <c r="A22" s="53" t="s">
        <v>50</v>
      </c>
      <c r="B22" s="49">
        <v>37</v>
      </c>
      <c r="C22" s="49">
        <v>31</v>
      </c>
      <c r="D22" s="49">
        <v>34</v>
      </c>
      <c r="E22" s="49">
        <v>34</v>
      </c>
      <c r="F22" s="49">
        <v>34</v>
      </c>
      <c r="G22" s="49">
        <v>37</v>
      </c>
      <c r="H22" s="23">
        <v>34</v>
      </c>
      <c r="I22" s="23">
        <v>38</v>
      </c>
      <c r="J22" s="23">
        <v>40</v>
      </c>
      <c r="K22" s="23">
        <v>44</v>
      </c>
      <c r="L22" s="23">
        <v>50</v>
      </c>
      <c r="M22" s="23">
        <v>46</v>
      </c>
    </row>
    <row r="23" spans="1:13" ht="13.9" customHeight="1" x14ac:dyDescent="0.2">
      <c r="A23" s="53" t="s">
        <v>51</v>
      </c>
      <c r="B23" s="49">
        <v>38</v>
      </c>
      <c r="C23" s="49">
        <v>37</v>
      </c>
      <c r="D23" s="49">
        <v>37</v>
      </c>
      <c r="E23" s="49">
        <v>40</v>
      </c>
      <c r="F23" s="49">
        <v>42</v>
      </c>
      <c r="G23" s="49">
        <v>44</v>
      </c>
      <c r="H23" s="23">
        <v>39</v>
      </c>
      <c r="I23" s="23">
        <v>38</v>
      </c>
      <c r="J23" s="23">
        <v>40</v>
      </c>
      <c r="K23" s="23">
        <v>52</v>
      </c>
      <c r="L23" s="23">
        <v>57</v>
      </c>
      <c r="M23" s="23">
        <v>47</v>
      </c>
    </row>
    <row r="24" spans="1:13" ht="13.9" customHeight="1" x14ac:dyDescent="0.2">
      <c r="A24" s="53" t="s">
        <v>52</v>
      </c>
      <c r="B24" s="49">
        <v>7</v>
      </c>
      <c r="C24" s="33">
        <v>7</v>
      </c>
      <c r="D24" s="33">
        <v>5</v>
      </c>
      <c r="E24" s="33">
        <v>5</v>
      </c>
      <c r="F24" s="33">
        <v>5</v>
      </c>
      <c r="G24" s="33">
        <v>8</v>
      </c>
      <c r="H24" s="2">
        <v>11</v>
      </c>
      <c r="I24" s="2">
        <v>12</v>
      </c>
      <c r="J24" s="2">
        <v>10</v>
      </c>
      <c r="K24" s="2">
        <v>14</v>
      </c>
      <c r="L24" s="2">
        <v>21</v>
      </c>
      <c r="M24" s="2">
        <v>21</v>
      </c>
    </row>
    <row r="25" spans="1:13" ht="24" x14ac:dyDescent="0.2">
      <c r="A25" s="54" t="s">
        <v>53</v>
      </c>
      <c r="B25" s="49">
        <v>164</v>
      </c>
      <c r="C25" s="49">
        <v>167</v>
      </c>
      <c r="D25" s="49">
        <v>165</v>
      </c>
      <c r="E25" s="49">
        <v>176</v>
      </c>
      <c r="F25" s="49">
        <v>183</v>
      </c>
      <c r="G25" s="49">
        <v>202</v>
      </c>
      <c r="H25" s="23">
        <v>185</v>
      </c>
      <c r="I25" s="23">
        <v>181</v>
      </c>
      <c r="J25" s="23">
        <v>199</v>
      </c>
      <c r="K25" s="23">
        <v>229</v>
      </c>
      <c r="L25" s="23">
        <v>250</v>
      </c>
      <c r="M25" s="23">
        <v>239</v>
      </c>
    </row>
    <row r="26" spans="1:13" ht="24" x14ac:dyDescent="0.2">
      <c r="A26" s="55" t="s">
        <v>54</v>
      </c>
      <c r="B26" s="49">
        <v>74</v>
      </c>
      <c r="C26" s="49">
        <v>72</v>
      </c>
      <c r="D26" s="49">
        <v>72</v>
      </c>
      <c r="E26" s="49">
        <v>83</v>
      </c>
      <c r="F26" s="49">
        <v>91</v>
      </c>
      <c r="G26" s="49">
        <v>97</v>
      </c>
      <c r="H26" s="23">
        <v>117</v>
      </c>
      <c r="I26" s="23">
        <v>128</v>
      </c>
      <c r="J26" s="23">
        <v>164</v>
      </c>
      <c r="K26" s="23">
        <f>197+8</f>
        <v>205</v>
      </c>
      <c r="L26" s="23">
        <v>235</v>
      </c>
      <c r="M26" s="23">
        <v>216</v>
      </c>
    </row>
    <row r="27" spans="1:13" ht="24" x14ac:dyDescent="0.2">
      <c r="A27" s="54" t="s">
        <v>55</v>
      </c>
      <c r="B27" s="50">
        <v>38</v>
      </c>
      <c r="C27" s="50">
        <v>35</v>
      </c>
      <c r="D27" s="50">
        <v>36</v>
      </c>
      <c r="E27" s="50">
        <v>49</v>
      </c>
      <c r="F27" s="50">
        <v>58</v>
      </c>
      <c r="G27" s="50">
        <v>65</v>
      </c>
      <c r="H27" s="203">
        <v>84</v>
      </c>
      <c r="I27" s="203">
        <v>96</v>
      </c>
      <c r="J27" s="203">
        <v>132</v>
      </c>
      <c r="K27" s="203">
        <v>170</v>
      </c>
      <c r="L27" s="203">
        <v>198</v>
      </c>
      <c r="M27" s="203">
        <v>180</v>
      </c>
    </row>
    <row r="28" spans="1:13" s="56" customFormat="1" ht="24" x14ac:dyDescent="0.2">
      <c r="A28" s="54" t="s">
        <v>56</v>
      </c>
      <c r="B28" s="50">
        <v>11</v>
      </c>
      <c r="C28" s="50">
        <v>10</v>
      </c>
      <c r="D28" s="50">
        <v>10</v>
      </c>
      <c r="E28" s="50">
        <v>9</v>
      </c>
      <c r="F28" s="50">
        <v>9</v>
      </c>
      <c r="G28" s="50">
        <v>9</v>
      </c>
      <c r="H28" s="203">
        <v>9</v>
      </c>
      <c r="I28" s="203">
        <v>9</v>
      </c>
      <c r="J28" s="203">
        <v>9</v>
      </c>
      <c r="K28" s="203">
        <f>1+8</f>
        <v>9</v>
      </c>
      <c r="L28" s="203">
        <v>9</v>
      </c>
      <c r="M28" s="203">
        <v>9</v>
      </c>
    </row>
    <row r="29" spans="1:13" ht="24" customHeight="1" x14ac:dyDescent="0.2">
      <c r="A29" s="54" t="s">
        <v>57</v>
      </c>
      <c r="B29" s="50">
        <v>25</v>
      </c>
      <c r="C29" s="50">
        <v>27</v>
      </c>
      <c r="D29" s="50">
        <v>26</v>
      </c>
      <c r="E29" s="50">
        <v>25</v>
      </c>
      <c r="F29" s="50">
        <v>24</v>
      </c>
      <c r="G29" s="50">
        <v>23</v>
      </c>
      <c r="H29" s="203">
        <v>24</v>
      </c>
      <c r="I29" s="203">
        <v>23</v>
      </c>
      <c r="J29" s="203">
        <v>23</v>
      </c>
      <c r="K29" s="203">
        <v>26</v>
      </c>
      <c r="L29" s="203">
        <v>28</v>
      </c>
      <c r="M29" s="203">
        <v>27</v>
      </c>
    </row>
    <row r="30" spans="1:13" ht="24" customHeight="1" x14ac:dyDescent="0.2">
      <c r="A30" s="55" t="s">
        <v>58</v>
      </c>
      <c r="B30" s="49">
        <v>306</v>
      </c>
      <c r="C30" s="50">
        <v>261</v>
      </c>
      <c r="D30" s="50">
        <v>269</v>
      </c>
      <c r="E30" s="50">
        <v>279</v>
      </c>
      <c r="F30" s="50">
        <v>506</v>
      </c>
      <c r="G30" s="50">
        <v>540</v>
      </c>
      <c r="H30" s="203">
        <v>539</v>
      </c>
      <c r="I30" s="203">
        <v>569</v>
      </c>
      <c r="J30" s="203">
        <v>614</v>
      </c>
      <c r="K30" s="203">
        <v>611</v>
      </c>
      <c r="L30" s="203">
        <v>604</v>
      </c>
      <c r="M30" s="203">
        <v>492</v>
      </c>
    </row>
    <row r="31" spans="1:13" ht="12.95" customHeight="1" x14ac:dyDescent="0.2">
      <c r="A31" s="52" t="s">
        <v>59</v>
      </c>
      <c r="B31" s="49">
        <v>1633</v>
      </c>
      <c r="C31" s="50">
        <v>1702</v>
      </c>
      <c r="D31" s="50">
        <v>1793</v>
      </c>
      <c r="E31" s="50">
        <v>1941</v>
      </c>
      <c r="F31" s="50">
        <v>2162</v>
      </c>
      <c r="G31" s="50">
        <v>2452</v>
      </c>
      <c r="H31" s="203">
        <v>2624</v>
      </c>
      <c r="I31" s="203">
        <v>2607</v>
      </c>
      <c r="J31" s="203">
        <v>2651</v>
      </c>
      <c r="K31" s="203">
        <v>3189</v>
      </c>
      <c r="L31" s="203">
        <v>3390</v>
      </c>
      <c r="M31" s="203">
        <v>3286</v>
      </c>
    </row>
    <row r="32" spans="1:13" ht="24" x14ac:dyDescent="0.2">
      <c r="A32" s="55" t="s">
        <v>60</v>
      </c>
      <c r="B32" s="49">
        <v>3907</v>
      </c>
      <c r="C32" s="50">
        <v>4035</v>
      </c>
      <c r="D32" s="50">
        <v>4310</v>
      </c>
      <c r="E32" s="50">
        <v>4539</v>
      </c>
      <c r="F32" s="50">
        <v>4886</v>
      </c>
      <c r="G32" s="50">
        <v>5666</v>
      </c>
      <c r="H32" s="203">
        <v>6065</v>
      </c>
      <c r="I32" s="203">
        <v>6131</v>
      </c>
      <c r="J32" s="203">
        <v>7170</v>
      </c>
      <c r="K32" s="203">
        <v>9535</v>
      </c>
      <c r="L32" s="203">
        <v>11370</v>
      </c>
      <c r="M32" s="203">
        <v>9985</v>
      </c>
    </row>
    <row r="33" spans="1:13" ht="12" x14ac:dyDescent="0.2">
      <c r="A33" s="52" t="s">
        <v>61</v>
      </c>
      <c r="B33" s="49">
        <v>876</v>
      </c>
      <c r="C33" s="50">
        <v>918</v>
      </c>
      <c r="D33" s="50">
        <v>900</v>
      </c>
      <c r="E33" s="50">
        <v>942</v>
      </c>
      <c r="F33" s="50">
        <v>1018</v>
      </c>
      <c r="G33" s="50">
        <v>1074</v>
      </c>
      <c r="H33" s="203">
        <v>1118</v>
      </c>
      <c r="I33" s="203">
        <v>1132</v>
      </c>
      <c r="J33" s="203">
        <v>1249</v>
      </c>
      <c r="K33" s="203">
        <v>1519</v>
      </c>
      <c r="L33" s="203">
        <v>1629</v>
      </c>
      <c r="M33" s="203">
        <v>1501</v>
      </c>
    </row>
    <row r="34" spans="1:13" ht="12" x14ac:dyDescent="0.2">
      <c r="A34" s="52" t="s">
        <v>62</v>
      </c>
      <c r="B34" s="49">
        <v>283</v>
      </c>
      <c r="C34" s="49">
        <v>292</v>
      </c>
      <c r="D34" s="49">
        <v>296</v>
      </c>
      <c r="E34" s="49">
        <v>321</v>
      </c>
      <c r="F34" s="49">
        <v>332</v>
      </c>
      <c r="G34" s="49">
        <v>392</v>
      </c>
      <c r="H34" s="23">
        <v>397</v>
      </c>
      <c r="I34" s="23">
        <v>384</v>
      </c>
      <c r="J34" s="23">
        <v>390</v>
      </c>
      <c r="K34" s="23">
        <v>528</v>
      </c>
      <c r="L34" s="23">
        <v>598</v>
      </c>
      <c r="M34" s="23">
        <v>570</v>
      </c>
    </row>
    <row r="35" spans="1:13" ht="12.95" customHeight="1" x14ac:dyDescent="0.2">
      <c r="A35" s="52" t="s">
        <v>63</v>
      </c>
      <c r="B35" s="49">
        <v>501</v>
      </c>
      <c r="C35" s="49">
        <v>508</v>
      </c>
      <c r="D35" s="49">
        <v>527</v>
      </c>
      <c r="E35" s="49">
        <v>546</v>
      </c>
      <c r="F35" s="49">
        <v>623</v>
      </c>
      <c r="G35" s="49">
        <v>720</v>
      </c>
      <c r="H35" s="23">
        <v>771</v>
      </c>
      <c r="I35" s="23">
        <v>756</v>
      </c>
      <c r="J35" s="23">
        <v>894</v>
      </c>
      <c r="K35" s="23">
        <v>1174</v>
      </c>
      <c r="L35" s="23">
        <v>1333</v>
      </c>
      <c r="M35" s="23">
        <v>1254</v>
      </c>
    </row>
    <row r="36" spans="1:13" ht="12.95" customHeight="1" x14ac:dyDescent="0.2">
      <c r="A36" s="52" t="s">
        <v>64</v>
      </c>
      <c r="B36" s="49">
        <v>158</v>
      </c>
      <c r="C36" s="49">
        <v>163</v>
      </c>
      <c r="D36" s="49">
        <v>158</v>
      </c>
      <c r="E36" s="49">
        <v>159</v>
      </c>
      <c r="F36" s="49">
        <v>159</v>
      </c>
      <c r="G36" s="49">
        <v>159</v>
      </c>
      <c r="H36" s="23">
        <v>168</v>
      </c>
      <c r="I36" s="23">
        <v>153</v>
      </c>
      <c r="J36" s="23">
        <v>147</v>
      </c>
      <c r="K36" s="23">
        <v>157</v>
      </c>
      <c r="L36" s="23">
        <v>146</v>
      </c>
      <c r="M36" s="23">
        <v>127</v>
      </c>
    </row>
    <row r="37" spans="1:13" ht="12.95" customHeight="1" x14ac:dyDescent="0.2">
      <c r="A37" s="52" t="s">
        <v>65</v>
      </c>
      <c r="B37" s="50">
        <v>946</v>
      </c>
      <c r="C37" s="50">
        <v>1087</v>
      </c>
      <c r="D37" s="50">
        <v>1059</v>
      </c>
      <c r="E37" s="50">
        <v>1064</v>
      </c>
      <c r="F37" s="50">
        <v>1159</v>
      </c>
      <c r="G37" s="50">
        <v>1175</v>
      </c>
      <c r="H37" s="203">
        <v>1151</v>
      </c>
      <c r="I37" s="203">
        <v>1117</v>
      </c>
      <c r="J37" s="203">
        <v>1272</v>
      </c>
      <c r="K37" s="203">
        <v>1543</v>
      </c>
      <c r="L37" s="203">
        <v>1796</v>
      </c>
      <c r="M37" s="203">
        <v>1650</v>
      </c>
    </row>
    <row r="38" spans="1:13" ht="12.95" customHeight="1" x14ac:dyDescent="0.2">
      <c r="A38" s="960" t="s">
        <v>136</v>
      </c>
      <c r="B38" s="50">
        <v>33</v>
      </c>
      <c r="C38" s="50">
        <v>35</v>
      </c>
      <c r="D38" s="50">
        <v>33</v>
      </c>
      <c r="E38" s="50">
        <v>31</v>
      </c>
      <c r="F38" s="50">
        <v>31</v>
      </c>
      <c r="G38" s="50">
        <v>30</v>
      </c>
      <c r="H38" s="2">
        <v>29</v>
      </c>
      <c r="I38" s="2">
        <v>29</v>
      </c>
      <c r="J38" s="2">
        <v>29</v>
      </c>
      <c r="K38" s="2">
        <v>28</v>
      </c>
      <c r="L38" s="2">
        <v>26</v>
      </c>
      <c r="M38" s="2">
        <v>26</v>
      </c>
    </row>
    <row r="39" spans="1:13" ht="12.95" customHeight="1" x14ac:dyDescent="0.2">
      <c r="A39" s="960" t="s">
        <v>66</v>
      </c>
      <c r="B39" s="50">
        <v>21</v>
      </c>
      <c r="C39" s="50">
        <v>22</v>
      </c>
      <c r="D39" s="50">
        <v>24</v>
      </c>
      <c r="E39" s="50">
        <v>23</v>
      </c>
      <c r="F39" s="50">
        <v>22</v>
      </c>
      <c r="G39" s="50">
        <v>20</v>
      </c>
      <c r="H39" s="2">
        <v>15</v>
      </c>
      <c r="I39" s="2">
        <v>14</v>
      </c>
      <c r="J39" s="2">
        <v>15</v>
      </c>
      <c r="K39" s="2">
        <v>16</v>
      </c>
      <c r="L39" s="2">
        <v>16</v>
      </c>
      <c r="M39" s="2">
        <v>19</v>
      </c>
    </row>
    <row r="40" spans="1:13" ht="12.95" customHeight="1" x14ac:dyDescent="0.2">
      <c r="A40" s="960" t="s">
        <v>67</v>
      </c>
      <c r="B40" s="50">
        <v>6</v>
      </c>
      <c r="C40" s="50">
        <v>6</v>
      </c>
      <c r="D40" s="50">
        <v>6</v>
      </c>
      <c r="E40" s="50">
        <v>6</v>
      </c>
      <c r="F40" s="50">
        <v>6</v>
      </c>
      <c r="G40" s="50">
        <v>6</v>
      </c>
      <c r="H40" s="2">
        <v>3</v>
      </c>
      <c r="I40" s="2">
        <v>2</v>
      </c>
      <c r="J40" s="2">
        <v>2</v>
      </c>
      <c r="K40" s="2">
        <v>2</v>
      </c>
      <c r="L40" s="2">
        <v>2</v>
      </c>
      <c r="M40" s="2">
        <v>2</v>
      </c>
    </row>
    <row r="41" spans="1:13" ht="12.95" customHeight="1" x14ac:dyDescent="0.2">
      <c r="A41" s="960" t="s">
        <v>68</v>
      </c>
      <c r="B41" s="50">
        <v>738</v>
      </c>
      <c r="C41" s="50">
        <v>659</v>
      </c>
      <c r="D41" s="50">
        <v>618</v>
      </c>
      <c r="E41" s="50">
        <v>611</v>
      </c>
      <c r="F41" s="50">
        <v>626</v>
      </c>
      <c r="G41" s="50">
        <v>608</v>
      </c>
      <c r="H41" s="2">
        <v>600</v>
      </c>
      <c r="I41" s="2">
        <v>580</v>
      </c>
      <c r="J41" s="2">
        <v>594</v>
      </c>
      <c r="K41" s="2">
        <v>621</v>
      </c>
      <c r="L41" s="2">
        <v>586</v>
      </c>
      <c r="M41" s="2">
        <v>532</v>
      </c>
    </row>
    <row r="42" spans="1:13" ht="12.95" customHeight="1" x14ac:dyDescent="0.2">
      <c r="A42" s="960" t="s">
        <v>69</v>
      </c>
      <c r="B42" s="50">
        <v>2</v>
      </c>
      <c r="C42" s="50">
        <v>2</v>
      </c>
      <c r="D42" s="50">
        <v>2</v>
      </c>
      <c r="E42" s="50">
        <v>2</v>
      </c>
      <c r="F42" s="50">
        <v>3</v>
      </c>
      <c r="G42" s="50">
        <v>3</v>
      </c>
      <c r="H42" s="2">
        <v>3</v>
      </c>
      <c r="I42" s="2">
        <v>3</v>
      </c>
      <c r="J42" s="2">
        <v>3</v>
      </c>
      <c r="K42" s="2">
        <v>3</v>
      </c>
      <c r="L42" s="2">
        <v>3</v>
      </c>
      <c r="M42" s="2">
        <v>3</v>
      </c>
    </row>
    <row r="43" spans="1:13" ht="12.95" customHeight="1" x14ac:dyDescent="0.2">
      <c r="A43" s="58" t="s">
        <v>70</v>
      </c>
      <c r="B43" s="49">
        <v>146</v>
      </c>
      <c r="C43" s="49">
        <v>363</v>
      </c>
      <c r="D43" s="50">
        <v>376</v>
      </c>
      <c r="E43" s="50">
        <v>391</v>
      </c>
      <c r="F43" s="50">
        <v>471</v>
      </c>
      <c r="G43" s="50">
        <v>508</v>
      </c>
      <c r="H43" s="203">
        <v>501</v>
      </c>
      <c r="I43" s="203">
        <v>489</v>
      </c>
      <c r="J43" s="203">
        <v>629</v>
      </c>
      <c r="K43" s="203">
        <v>873</v>
      </c>
      <c r="L43" s="203">
        <v>1163</v>
      </c>
      <c r="M43" s="203">
        <v>1068</v>
      </c>
    </row>
    <row r="44" spans="1:13" ht="12" x14ac:dyDescent="0.2">
      <c r="A44" s="52" t="s">
        <v>71</v>
      </c>
      <c r="B44" s="49">
        <v>1148</v>
      </c>
      <c r="C44" s="59">
        <v>1164</v>
      </c>
      <c r="D44" s="59">
        <v>1176</v>
      </c>
      <c r="E44" s="59">
        <v>1193</v>
      </c>
      <c r="F44" s="50">
        <v>1220</v>
      </c>
      <c r="G44" s="50">
        <v>1260</v>
      </c>
      <c r="H44" s="203">
        <v>1289</v>
      </c>
      <c r="I44" s="203">
        <v>1259</v>
      </c>
      <c r="J44" s="203">
        <v>1284</v>
      </c>
      <c r="K44" s="203">
        <v>1409</v>
      </c>
      <c r="L44" s="203">
        <v>1440</v>
      </c>
      <c r="M44" s="203">
        <v>1363</v>
      </c>
    </row>
    <row r="45" spans="1:13" ht="12.95" customHeight="1" x14ac:dyDescent="0.2">
      <c r="A45" s="52" t="s">
        <v>72</v>
      </c>
      <c r="B45" s="49">
        <v>1764</v>
      </c>
      <c r="C45" s="59">
        <v>1816</v>
      </c>
      <c r="D45" s="59">
        <v>1971</v>
      </c>
      <c r="E45" s="59">
        <v>2067</v>
      </c>
      <c r="F45" s="50">
        <v>2234</v>
      </c>
      <c r="G45" s="50">
        <v>2332</v>
      </c>
      <c r="H45" s="203">
        <v>2342</v>
      </c>
      <c r="I45" s="203">
        <v>2260</v>
      </c>
      <c r="J45" s="203">
        <v>2383</v>
      </c>
      <c r="K45" s="203">
        <v>2753</v>
      </c>
      <c r="L45" s="203">
        <v>2888</v>
      </c>
      <c r="M45" s="203">
        <v>2558</v>
      </c>
    </row>
    <row r="46" spans="1:13" ht="12.95" customHeight="1" x14ac:dyDescent="0.2">
      <c r="A46" s="52" t="s">
        <v>73</v>
      </c>
      <c r="B46" s="49">
        <v>836</v>
      </c>
      <c r="C46" s="59">
        <v>880</v>
      </c>
      <c r="D46" s="59">
        <v>896</v>
      </c>
      <c r="E46" s="59">
        <v>951</v>
      </c>
      <c r="F46" s="50">
        <v>1005</v>
      </c>
      <c r="G46" s="50">
        <v>1173</v>
      </c>
      <c r="H46" s="203">
        <v>1175</v>
      </c>
      <c r="I46" s="203">
        <v>1168</v>
      </c>
      <c r="J46" s="203">
        <v>1231</v>
      </c>
      <c r="K46" s="203">
        <v>1459</v>
      </c>
      <c r="L46" s="203">
        <v>1634</v>
      </c>
      <c r="M46" s="203">
        <v>1480</v>
      </c>
    </row>
    <row r="47" spans="1:13" ht="12" x14ac:dyDescent="0.2">
      <c r="A47" s="52" t="s">
        <v>74</v>
      </c>
      <c r="B47" s="49">
        <v>371</v>
      </c>
      <c r="C47" s="50">
        <v>408</v>
      </c>
      <c r="D47" s="49">
        <v>436</v>
      </c>
      <c r="E47" s="49">
        <v>463</v>
      </c>
      <c r="F47" s="50">
        <v>529</v>
      </c>
      <c r="G47" s="50">
        <v>661</v>
      </c>
      <c r="H47" s="203">
        <v>682</v>
      </c>
      <c r="I47" s="203">
        <v>734</v>
      </c>
      <c r="J47" s="203">
        <v>830</v>
      </c>
      <c r="K47" s="203">
        <v>947</v>
      </c>
      <c r="L47" s="203">
        <v>1043</v>
      </c>
      <c r="M47" s="203">
        <v>992</v>
      </c>
    </row>
    <row r="48" spans="1:13" ht="12.75" customHeight="1" x14ac:dyDescent="0.2">
      <c r="A48" s="52" t="s">
        <v>75</v>
      </c>
      <c r="B48" s="49">
        <v>223</v>
      </c>
      <c r="C48" s="50">
        <v>247</v>
      </c>
      <c r="D48" s="50">
        <v>267</v>
      </c>
      <c r="E48" s="50">
        <v>314</v>
      </c>
      <c r="F48" s="50">
        <v>330</v>
      </c>
      <c r="G48" s="50">
        <v>371</v>
      </c>
      <c r="H48" s="203">
        <v>415</v>
      </c>
      <c r="I48" s="203">
        <v>444</v>
      </c>
      <c r="J48" s="203">
        <v>472</v>
      </c>
      <c r="K48" s="203">
        <v>552</v>
      </c>
      <c r="L48" s="203">
        <v>622</v>
      </c>
      <c r="M48" s="203">
        <v>603</v>
      </c>
    </row>
    <row r="49" spans="1:13" ht="12.75" customHeight="1" x14ac:dyDescent="0.2">
      <c r="A49" s="52" t="s">
        <v>76</v>
      </c>
      <c r="B49" s="49">
        <v>157</v>
      </c>
      <c r="C49" s="50">
        <v>163</v>
      </c>
      <c r="D49" s="50">
        <v>163</v>
      </c>
      <c r="E49" s="50">
        <v>160</v>
      </c>
      <c r="F49" s="50">
        <v>160</v>
      </c>
      <c r="G49" s="50">
        <v>181</v>
      </c>
      <c r="H49" s="203">
        <v>174</v>
      </c>
      <c r="I49" s="203">
        <v>172</v>
      </c>
      <c r="J49" s="203">
        <v>186</v>
      </c>
      <c r="K49" s="203">
        <v>230</v>
      </c>
      <c r="L49" s="203">
        <v>255</v>
      </c>
      <c r="M49" s="203">
        <v>231</v>
      </c>
    </row>
    <row r="50" spans="1:13" ht="12.95" customHeight="1" x14ac:dyDescent="0.2">
      <c r="A50" s="52" t="s">
        <v>77</v>
      </c>
      <c r="B50" s="49">
        <v>146</v>
      </c>
      <c r="C50" s="50">
        <v>140</v>
      </c>
      <c r="D50" s="50">
        <v>141</v>
      </c>
      <c r="E50" s="50">
        <v>141</v>
      </c>
      <c r="F50" s="59">
        <v>154</v>
      </c>
      <c r="G50" s="59">
        <v>171</v>
      </c>
      <c r="H50" s="203">
        <v>177</v>
      </c>
      <c r="I50" s="203">
        <v>186</v>
      </c>
      <c r="J50" s="203">
        <v>180</v>
      </c>
      <c r="K50" s="203">
        <v>187</v>
      </c>
      <c r="L50" s="203">
        <v>191</v>
      </c>
      <c r="M50" s="203">
        <v>168</v>
      </c>
    </row>
    <row r="51" spans="1:13" ht="5.45" customHeight="1" thickBot="1" x14ac:dyDescent="0.25">
      <c r="A51" s="60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 ht="1.7" customHeight="1" x14ac:dyDescent="0.2"/>
    <row r="53" spans="1:13" ht="16.5" customHeight="1" x14ac:dyDescent="0.2">
      <c r="A53" s="62" t="s">
        <v>135</v>
      </c>
      <c r="H53" s="63"/>
      <c r="I53" s="63"/>
      <c r="J53" s="63"/>
      <c r="K53" s="63"/>
      <c r="L53" s="63"/>
      <c r="M53" s="63"/>
    </row>
    <row r="54" spans="1:13" ht="12.95" customHeight="1" x14ac:dyDescent="0.2"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</row>
    <row r="55" spans="1:13" ht="12.95" customHeight="1" x14ac:dyDescent="0.2"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</row>
    <row r="56" spans="1:13" ht="12.95" customHeight="1" x14ac:dyDescent="0.2">
      <c r="B56" s="63"/>
      <c r="C56" s="63"/>
      <c r="D56" s="63"/>
      <c r="E56" s="63"/>
      <c r="F56" s="63"/>
      <c r="G56" s="63"/>
      <c r="H56" s="64"/>
      <c r="I56" s="64"/>
      <c r="J56" s="64"/>
      <c r="K56" s="64"/>
      <c r="L56" s="64"/>
      <c r="M56" s="64"/>
    </row>
    <row r="57" spans="1:13" ht="12.95" customHeight="1" x14ac:dyDescent="0.2">
      <c r="B57" s="64"/>
      <c r="C57" s="64"/>
      <c r="D57" s="64"/>
      <c r="E57" s="64"/>
      <c r="F57" s="64"/>
      <c r="G57" s="64"/>
      <c r="H57" s="50"/>
      <c r="I57" s="50"/>
      <c r="J57" s="50"/>
      <c r="K57" s="50"/>
      <c r="L57" s="50"/>
      <c r="M57" s="50"/>
    </row>
    <row r="58" spans="1:13" ht="12.95" customHeight="1" x14ac:dyDescent="0.2"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ht="12.95" customHeight="1" x14ac:dyDescent="0.2"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ht="12.95" customHeight="1" x14ac:dyDescent="0.2">
      <c r="A60" s="208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ht="12.95" customHeight="1" x14ac:dyDescent="0.2"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ht="12.9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ht="12.9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ht="12.9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2:13" ht="12.9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2:13" ht="12.95" customHeight="1" x14ac:dyDescent="0.2"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2:13" ht="12.95" customHeight="1" x14ac:dyDescent="0.2"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2:13" ht="12.95" customHeight="1" x14ac:dyDescent="0.2"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2:13" ht="12.95" customHeight="1" x14ac:dyDescent="0.2"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2:13" ht="12.95" customHeight="1" x14ac:dyDescent="0.2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2:13" ht="12.95" customHeight="1" x14ac:dyDescent="0.2">
      <c r="B71" s="50"/>
      <c r="C71" s="50"/>
      <c r="D71" s="50"/>
      <c r="E71" s="50"/>
      <c r="F71" s="50"/>
      <c r="G71" s="50"/>
      <c r="H71" s="63"/>
      <c r="I71" s="63"/>
      <c r="J71" s="63"/>
      <c r="K71" s="63"/>
      <c r="L71" s="63"/>
      <c r="M71" s="63"/>
    </row>
    <row r="72" spans="2:13" ht="12.95" customHeight="1" x14ac:dyDescent="0.2">
      <c r="B72" s="63"/>
      <c r="C72" s="63"/>
      <c r="D72" s="63"/>
      <c r="E72" s="63"/>
      <c r="F72" s="63"/>
      <c r="G72" s="63"/>
      <c r="H72" s="50"/>
      <c r="I72" s="50"/>
      <c r="J72" s="50"/>
      <c r="K72" s="50"/>
      <c r="L72" s="50"/>
      <c r="M72" s="50"/>
    </row>
    <row r="73" spans="2:13" ht="12.95" customHeight="1" x14ac:dyDescent="0.2"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2:13" ht="12.95" customHeight="1" x14ac:dyDescent="0.2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2:13" ht="12.95" customHeight="1" x14ac:dyDescent="0.2">
      <c r="B75" s="50"/>
      <c r="C75" s="50"/>
      <c r="D75" s="50"/>
      <c r="E75" s="50"/>
      <c r="F75" s="50"/>
      <c r="G75" s="50"/>
      <c r="H75" s="63"/>
      <c r="I75" s="63"/>
      <c r="J75" s="63"/>
      <c r="K75" s="63"/>
      <c r="L75" s="63"/>
      <c r="M75" s="63"/>
    </row>
    <row r="76" spans="2:13" ht="12.95" customHeight="1" x14ac:dyDescent="0.2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</row>
    <row r="77" spans="2:13" ht="12.95" customHeight="1" x14ac:dyDescent="0.2"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</row>
    <row r="78" spans="2:13" ht="12.95" customHeight="1" x14ac:dyDescent="0.2"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</row>
    <row r="79" spans="2:13" ht="12.95" customHeight="1" x14ac:dyDescent="0.2"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</row>
    <row r="80" spans="2:13" ht="12.95" customHeight="1" x14ac:dyDescent="0.2"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</row>
    <row r="81" spans="2:7" ht="12.95" customHeight="1" x14ac:dyDescent="0.2">
      <c r="B81" s="63"/>
      <c r="C81" s="63"/>
      <c r="D81" s="63"/>
      <c r="E81" s="63"/>
      <c r="F81" s="63"/>
      <c r="G81" s="63"/>
    </row>
  </sheetData>
  <hyperlinks>
    <hyperlink ref="A1" location="Содержание!A1" display="Вернуться в СОДЕРЖАНИЕ" xr:uid="{00000000-0004-0000-0600-000000000000}"/>
  </hyperlinks>
  <pageMargins left="0.78740157480314965" right="0.59055118110236227" top="0.39370078740157483" bottom="0.39370078740157483" header="0.51181102362204722" footer="0.51181102362204722"/>
  <pageSetup paperSize="9" firstPageNumber="31" orientation="portrait" useFirstPageNumber="1" horizontalDpi="120" verticalDpi="144" r:id="rId1"/>
  <headerFooter alignWithMargins="0">
    <oddFooter>&amp;C&amp;"Times New Roman,обычный"&amp;9&amp;P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/>
  <dimension ref="A1:M60"/>
  <sheetViews>
    <sheetView workbookViewId="0">
      <selection activeCell="A5" sqref="A5"/>
    </sheetView>
  </sheetViews>
  <sheetFormatPr defaultRowHeight="12.95" customHeight="1" x14ac:dyDescent="0.2"/>
  <cols>
    <col min="1" max="1" width="45" style="61" customWidth="1"/>
    <col min="2" max="4" width="9" style="33" hidden="1" customWidth="1"/>
    <col min="5" max="6" width="8.42578125" style="33" hidden="1" customWidth="1"/>
    <col min="7" max="8" width="8.85546875" style="33" hidden="1" customWidth="1"/>
    <col min="9" max="12" width="8.85546875" style="33" customWidth="1"/>
    <col min="13" max="13" width="8.85546875" style="33"/>
    <col min="14" max="243" width="9.140625" style="33"/>
    <col min="244" max="244" width="42.7109375" style="33" customWidth="1"/>
    <col min="245" max="257" width="0" style="33" hidden="1" customWidth="1"/>
    <col min="258" max="262" width="9" style="33" customWidth="1"/>
    <col min="263" max="499" width="9.140625" style="33"/>
    <col min="500" max="500" width="42.7109375" style="33" customWidth="1"/>
    <col min="501" max="513" width="0" style="33" hidden="1" customWidth="1"/>
    <col min="514" max="518" width="9" style="33" customWidth="1"/>
    <col min="519" max="755" width="9.140625" style="33"/>
    <col min="756" max="756" width="42.7109375" style="33" customWidth="1"/>
    <col min="757" max="769" width="0" style="33" hidden="1" customWidth="1"/>
    <col min="770" max="774" width="9" style="33" customWidth="1"/>
    <col min="775" max="1011" width="9.140625" style="33"/>
    <col min="1012" max="1012" width="42.7109375" style="33" customWidth="1"/>
    <col min="1013" max="1025" width="0" style="33" hidden="1" customWidth="1"/>
    <col min="1026" max="1030" width="9" style="33" customWidth="1"/>
    <col min="1031" max="1267" width="9.140625" style="33"/>
    <col min="1268" max="1268" width="42.7109375" style="33" customWidth="1"/>
    <col min="1269" max="1281" width="0" style="33" hidden="1" customWidth="1"/>
    <col min="1282" max="1286" width="9" style="33" customWidth="1"/>
    <col min="1287" max="1523" width="9.140625" style="33"/>
    <col min="1524" max="1524" width="42.7109375" style="33" customWidth="1"/>
    <col min="1525" max="1537" width="0" style="33" hidden="1" customWidth="1"/>
    <col min="1538" max="1542" width="9" style="33" customWidth="1"/>
    <col min="1543" max="1779" width="9.140625" style="33"/>
    <col min="1780" max="1780" width="42.7109375" style="33" customWidth="1"/>
    <col min="1781" max="1793" width="0" style="33" hidden="1" customWidth="1"/>
    <col min="1794" max="1798" width="9" style="33" customWidth="1"/>
    <col min="1799" max="2035" width="9.140625" style="33"/>
    <col min="2036" max="2036" width="42.7109375" style="33" customWidth="1"/>
    <col min="2037" max="2049" width="0" style="33" hidden="1" customWidth="1"/>
    <col min="2050" max="2054" width="9" style="33" customWidth="1"/>
    <col min="2055" max="2291" width="9.140625" style="33"/>
    <col min="2292" max="2292" width="42.7109375" style="33" customWidth="1"/>
    <col min="2293" max="2305" width="0" style="33" hidden="1" customWidth="1"/>
    <col min="2306" max="2310" width="9" style="33" customWidth="1"/>
    <col min="2311" max="2547" width="9.140625" style="33"/>
    <col min="2548" max="2548" width="42.7109375" style="33" customWidth="1"/>
    <col min="2549" max="2561" width="0" style="33" hidden="1" customWidth="1"/>
    <col min="2562" max="2566" width="9" style="33" customWidth="1"/>
    <col min="2567" max="2803" width="9.140625" style="33"/>
    <col min="2804" max="2804" width="42.7109375" style="33" customWidth="1"/>
    <col min="2805" max="2817" width="0" style="33" hidden="1" customWidth="1"/>
    <col min="2818" max="2822" width="9" style="33" customWidth="1"/>
    <col min="2823" max="3059" width="9.140625" style="33"/>
    <col min="3060" max="3060" width="42.7109375" style="33" customWidth="1"/>
    <col min="3061" max="3073" width="0" style="33" hidden="1" customWidth="1"/>
    <col min="3074" max="3078" width="9" style="33" customWidth="1"/>
    <col min="3079" max="3315" width="9.140625" style="33"/>
    <col min="3316" max="3316" width="42.7109375" style="33" customWidth="1"/>
    <col min="3317" max="3329" width="0" style="33" hidden="1" customWidth="1"/>
    <col min="3330" max="3334" width="9" style="33" customWidth="1"/>
    <col min="3335" max="3571" width="9.140625" style="33"/>
    <col min="3572" max="3572" width="42.7109375" style="33" customWidth="1"/>
    <col min="3573" max="3585" width="0" style="33" hidden="1" customWidth="1"/>
    <col min="3586" max="3590" width="9" style="33" customWidth="1"/>
    <col min="3591" max="3827" width="9.140625" style="33"/>
    <col min="3828" max="3828" width="42.7109375" style="33" customWidth="1"/>
    <col min="3829" max="3841" width="0" style="33" hidden="1" customWidth="1"/>
    <col min="3842" max="3846" width="9" style="33" customWidth="1"/>
    <col min="3847" max="4083" width="9.140625" style="33"/>
    <col min="4084" max="4084" width="42.7109375" style="33" customWidth="1"/>
    <col min="4085" max="4097" width="0" style="33" hidden="1" customWidth="1"/>
    <col min="4098" max="4102" width="9" style="33" customWidth="1"/>
    <col min="4103" max="4339" width="9.140625" style="33"/>
    <col min="4340" max="4340" width="42.7109375" style="33" customWidth="1"/>
    <col min="4341" max="4353" width="0" style="33" hidden="1" customWidth="1"/>
    <col min="4354" max="4358" width="9" style="33" customWidth="1"/>
    <col min="4359" max="4595" width="9.140625" style="33"/>
    <col min="4596" max="4596" width="42.7109375" style="33" customWidth="1"/>
    <col min="4597" max="4609" width="0" style="33" hidden="1" customWidth="1"/>
    <col min="4610" max="4614" width="9" style="33" customWidth="1"/>
    <col min="4615" max="4851" width="9.140625" style="33"/>
    <col min="4852" max="4852" width="42.7109375" style="33" customWidth="1"/>
    <col min="4853" max="4865" width="0" style="33" hidden="1" customWidth="1"/>
    <col min="4866" max="4870" width="9" style="33" customWidth="1"/>
    <col min="4871" max="5107" width="9.140625" style="33"/>
    <col min="5108" max="5108" width="42.7109375" style="33" customWidth="1"/>
    <col min="5109" max="5121" width="0" style="33" hidden="1" customWidth="1"/>
    <col min="5122" max="5126" width="9" style="33" customWidth="1"/>
    <col min="5127" max="5363" width="9.140625" style="33"/>
    <col min="5364" max="5364" width="42.7109375" style="33" customWidth="1"/>
    <col min="5365" max="5377" width="0" style="33" hidden="1" customWidth="1"/>
    <col min="5378" max="5382" width="9" style="33" customWidth="1"/>
    <col min="5383" max="5619" width="9.140625" style="33"/>
    <col min="5620" max="5620" width="42.7109375" style="33" customWidth="1"/>
    <col min="5621" max="5633" width="0" style="33" hidden="1" customWidth="1"/>
    <col min="5634" max="5638" width="9" style="33" customWidth="1"/>
    <col min="5639" max="5875" width="9.140625" style="33"/>
    <col min="5876" max="5876" width="42.7109375" style="33" customWidth="1"/>
    <col min="5877" max="5889" width="0" style="33" hidden="1" customWidth="1"/>
    <col min="5890" max="5894" width="9" style="33" customWidth="1"/>
    <col min="5895" max="6131" width="9.140625" style="33"/>
    <col min="6132" max="6132" width="42.7109375" style="33" customWidth="1"/>
    <col min="6133" max="6145" width="0" style="33" hidden="1" customWidth="1"/>
    <col min="6146" max="6150" width="9" style="33" customWidth="1"/>
    <col min="6151" max="6387" width="9.140625" style="33"/>
    <col min="6388" max="6388" width="42.7109375" style="33" customWidth="1"/>
    <col min="6389" max="6401" width="0" style="33" hidden="1" customWidth="1"/>
    <col min="6402" max="6406" width="9" style="33" customWidth="1"/>
    <col min="6407" max="6643" width="9.140625" style="33"/>
    <col min="6644" max="6644" width="42.7109375" style="33" customWidth="1"/>
    <col min="6645" max="6657" width="0" style="33" hidden="1" customWidth="1"/>
    <col min="6658" max="6662" width="9" style="33" customWidth="1"/>
    <col min="6663" max="6899" width="9.140625" style="33"/>
    <col min="6900" max="6900" width="42.7109375" style="33" customWidth="1"/>
    <col min="6901" max="6913" width="0" style="33" hidden="1" customWidth="1"/>
    <col min="6914" max="6918" width="9" style="33" customWidth="1"/>
    <col min="6919" max="7155" width="9.140625" style="33"/>
    <col min="7156" max="7156" width="42.7109375" style="33" customWidth="1"/>
    <col min="7157" max="7169" width="0" style="33" hidden="1" customWidth="1"/>
    <col min="7170" max="7174" width="9" style="33" customWidth="1"/>
    <col min="7175" max="7411" width="9.140625" style="33"/>
    <col min="7412" max="7412" width="42.7109375" style="33" customWidth="1"/>
    <col min="7413" max="7425" width="0" style="33" hidden="1" customWidth="1"/>
    <col min="7426" max="7430" width="9" style="33" customWidth="1"/>
    <col min="7431" max="7667" width="9.140625" style="33"/>
    <col min="7668" max="7668" width="42.7109375" style="33" customWidth="1"/>
    <col min="7669" max="7681" width="0" style="33" hidden="1" customWidth="1"/>
    <col min="7682" max="7686" width="9" style="33" customWidth="1"/>
    <col min="7687" max="7923" width="9.140625" style="33"/>
    <col min="7924" max="7924" width="42.7109375" style="33" customWidth="1"/>
    <col min="7925" max="7937" width="0" style="33" hidden="1" customWidth="1"/>
    <col min="7938" max="7942" width="9" style="33" customWidth="1"/>
    <col min="7943" max="8179" width="9.140625" style="33"/>
    <col min="8180" max="8180" width="42.7109375" style="33" customWidth="1"/>
    <col min="8181" max="8193" width="0" style="33" hidden="1" customWidth="1"/>
    <col min="8194" max="8198" width="9" style="33" customWidth="1"/>
    <col min="8199" max="8435" width="9.140625" style="33"/>
    <col min="8436" max="8436" width="42.7109375" style="33" customWidth="1"/>
    <col min="8437" max="8449" width="0" style="33" hidden="1" customWidth="1"/>
    <col min="8450" max="8454" width="9" style="33" customWidth="1"/>
    <col min="8455" max="8691" width="9.140625" style="33"/>
    <col min="8692" max="8692" width="42.7109375" style="33" customWidth="1"/>
    <col min="8693" max="8705" width="0" style="33" hidden="1" customWidth="1"/>
    <col min="8706" max="8710" width="9" style="33" customWidth="1"/>
    <col min="8711" max="8947" width="9.140625" style="33"/>
    <col min="8948" max="8948" width="42.7109375" style="33" customWidth="1"/>
    <col min="8949" max="8961" width="0" style="33" hidden="1" customWidth="1"/>
    <col min="8962" max="8966" width="9" style="33" customWidth="1"/>
    <col min="8967" max="9203" width="9.140625" style="33"/>
    <col min="9204" max="9204" width="42.7109375" style="33" customWidth="1"/>
    <col min="9205" max="9217" width="0" style="33" hidden="1" customWidth="1"/>
    <col min="9218" max="9222" width="9" style="33" customWidth="1"/>
    <col min="9223" max="9459" width="9.140625" style="33"/>
    <col min="9460" max="9460" width="42.7109375" style="33" customWidth="1"/>
    <col min="9461" max="9473" width="0" style="33" hidden="1" customWidth="1"/>
    <col min="9474" max="9478" width="9" style="33" customWidth="1"/>
    <col min="9479" max="9715" width="9.140625" style="33"/>
    <col min="9716" max="9716" width="42.7109375" style="33" customWidth="1"/>
    <col min="9717" max="9729" width="0" style="33" hidden="1" customWidth="1"/>
    <col min="9730" max="9734" width="9" style="33" customWidth="1"/>
    <col min="9735" max="9971" width="9.140625" style="33"/>
    <col min="9972" max="9972" width="42.7109375" style="33" customWidth="1"/>
    <col min="9973" max="9985" width="0" style="33" hidden="1" customWidth="1"/>
    <col min="9986" max="9990" width="9" style="33" customWidth="1"/>
    <col min="9991" max="10227" width="9.140625" style="33"/>
    <col min="10228" max="10228" width="42.7109375" style="33" customWidth="1"/>
    <col min="10229" max="10241" width="0" style="33" hidden="1" customWidth="1"/>
    <col min="10242" max="10246" width="9" style="33" customWidth="1"/>
    <col min="10247" max="10483" width="9.140625" style="33"/>
    <col min="10484" max="10484" width="42.7109375" style="33" customWidth="1"/>
    <col min="10485" max="10497" width="0" style="33" hidden="1" customWidth="1"/>
    <col min="10498" max="10502" width="9" style="33" customWidth="1"/>
    <col min="10503" max="10739" width="9.140625" style="33"/>
    <col min="10740" max="10740" width="42.7109375" style="33" customWidth="1"/>
    <col min="10741" max="10753" width="0" style="33" hidden="1" customWidth="1"/>
    <col min="10754" max="10758" width="9" style="33" customWidth="1"/>
    <col min="10759" max="10995" width="9.140625" style="33"/>
    <col min="10996" max="10996" width="42.7109375" style="33" customWidth="1"/>
    <col min="10997" max="11009" width="0" style="33" hidden="1" customWidth="1"/>
    <col min="11010" max="11014" width="9" style="33" customWidth="1"/>
    <col min="11015" max="11251" width="9.140625" style="33"/>
    <col min="11252" max="11252" width="42.7109375" style="33" customWidth="1"/>
    <col min="11253" max="11265" width="0" style="33" hidden="1" customWidth="1"/>
    <col min="11266" max="11270" width="9" style="33" customWidth="1"/>
    <col min="11271" max="11507" width="9.140625" style="33"/>
    <col min="11508" max="11508" width="42.7109375" style="33" customWidth="1"/>
    <col min="11509" max="11521" width="0" style="33" hidden="1" customWidth="1"/>
    <col min="11522" max="11526" width="9" style="33" customWidth="1"/>
    <col min="11527" max="11763" width="9.140625" style="33"/>
    <col min="11764" max="11764" width="42.7109375" style="33" customWidth="1"/>
    <col min="11765" max="11777" width="0" style="33" hidden="1" customWidth="1"/>
    <col min="11778" max="11782" width="9" style="33" customWidth="1"/>
    <col min="11783" max="12019" width="9.140625" style="33"/>
    <col min="12020" max="12020" width="42.7109375" style="33" customWidth="1"/>
    <col min="12021" max="12033" width="0" style="33" hidden="1" customWidth="1"/>
    <col min="12034" max="12038" width="9" style="33" customWidth="1"/>
    <col min="12039" max="12275" width="9.140625" style="33"/>
    <col min="12276" max="12276" width="42.7109375" style="33" customWidth="1"/>
    <col min="12277" max="12289" width="0" style="33" hidden="1" customWidth="1"/>
    <col min="12290" max="12294" width="9" style="33" customWidth="1"/>
    <col min="12295" max="12531" width="9.140625" style="33"/>
    <col min="12532" max="12532" width="42.7109375" style="33" customWidth="1"/>
    <col min="12533" max="12545" width="0" style="33" hidden="1" customWidth="1"/>
    <col min="12546" max="12550" width="9" style="33" customWidth="1"/>
    <col min="12551" max="12787" width="9.140625" style="33"/>
    <col min="12788" max="12788" width="42.7109375" style="33" customWidth="1"/>
    <col min="12789" max="12801" width="0" style="33" hidden="1" customWidth="1"/>
    <col min="12802" max="12806" width="9" style="33" customWidth="1"/>
    <col min="12807" max="13043" width="9.140625" style="33"/>
    <col min="13044" max="13044" width="42.7109375" style="33" customWidth="1"/>
    <col min="13045" max="13057" width="0" style="33" hidden="1" customWidth="1"/>
    <col min="13058" max="13062" width="9" style="33" customWidth="1"/>
    <col min="13063" max="13299" width="9.140625" style="33"/>
    <col min="13300" max="13300" width="42.7109375" style="33" customWidth="1"/>
    <col min="13301" max="13313" width="0" style="33" hidden="1" customWidth="1"/>
    <col min="13314" max="13318" width="9" style="33" customWidth="1"/>
    <col min="13319" max="13555" width="9.140625" style="33"/>
    <col min="13556" max="13556" width="42.7109375" style="33" customWidth="1"/>
    <col min="13557" max="13569" width="0" style="33" hidden="1" customWidth="1"/>
    <col min="13570" max="13574" width="9" style="33" customWidth="1"/>
    <col min="13575" max="13811" width="9.140625" style="33"/>
    <col min="13812" max="13812" width="42.7109375" style="33" customWidth="1"/>
    <col min="13813" max="13825" width="0" style="33" hidden="1" customWidth="1"/>
    <col min="13826" max="13830" width="9" style="33" customWidth="1"/>
    <col min="13831" max="14067" width="9.140625" style="33"/>
    <col min="14068" max="14068" width="42.7109375" style="33" customWidth="1"/>
    <col min="14069" max="14081" width="0" style="33" hidden="1" customWidth="1"/>
    <col min="14082" max="14086" width="9" style="33" customWidth="1"/>
    <col min="14087" max="14323" width="9.140625" style="33"/>
    <col min="14324" max="14324" width="42.7109375" style="33" customWidth="1"/>
    <col min="14325" max="14337" width="0" style="33" hidden="1" customWidth="1"/>
    <col min="14338" max="14342" width="9" style="33" customWidth="1"/>
    <col min="14343" max="14579" width="9.140625" style="33"/>
    <col min="14580" max="14580" width="42.7109375" style="33" customWidth="1"/>
    <col min="14581" max="14593" width="0" style="33" hidden="1" customWidth="1"/>
    <col min="14594" max="14598" width="9" style="33" customWidth="1"/>
    <col min="14599" max="14835" width="9.140625" style="33"/>
    <col min="14836" max="14836" width="42.7109375" style="33" customWidth="1"/>
    <col min="14837" max="14849" width="0" style="33" hidden="1" customWidth="1"/>
    <col min="14850" max="14854" width="9" style="33" customWidth="1"/>
    <col min="14855" max="15091" width="9.140625" style="33"/>
    <col min="15092" max="15092" width="42.7109375" style="33" customWidth="1"/>
    <col min="15093" max="15105" width="0" style="33" hidden="1" customWidth="1"/>
    <col min="15106" max="15110" width="9" style="33" customWidth="1"/>
    <col min="15111" max="15347" width="9.140625" style="33"/>
    <col min="15348" max="15348" width="42.7109375" style="33" customWidth="1"/>
    <col min="15349" max="15361" width="0" style="33" hidden="1" customWidth="1"/>
    <col min="15362" max="15366" width="9" style="33" customWidth="1"/>
    <col min="15367" max="15603" width="9.140625" style="33"/>
    <col min="15604" max="15604" width="42.7109375" style="33" customWidth="1"/>
    <col min="15605" max="15617" width="0" style="33" hidden="1" customWidth="1"/>
    <col min="15618" max="15622" width="9" style="33" customWidth="1"/>
    <col min="15623" max="15859" width="9.140625" style="33"/>
    <col min="15860" max="15860" width="42.7109375" style="33" customWidth="1"/>
    <col min="15861" max="15873" width="0" style="33" hidden="1" customWidth="1"/>
    <col min="15874" max="15878" width="9" style="33" customWidth="1"/>
    <col min="15879" max="16115" width="9.140625" style="33"/>
    <col min="16116" max="16116" width="42.7109375" style="33" customWidth="1"/>
    <col min="16117" max="16129" width="0" style="33" hidden="1" customWidth="1"/>
    <col min="16130" max="16134" width="9" style="33" customWidth="1"/>
    <col min="16135" max="16377" width="9.140625" style="33"/>
    <col min="16378" max="16384" width="9.140625" style="33" customWidth="1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78</v>
      </c>
    </row>
    <row r="3" spans="1:13" ht="18" customHeight="1" x14ac:dyDescent="0.2">
      <c r="A3" s="32" t="s">
        <v>79</v>
      </c>
    </row>
    <row r="4" spans="1:13" ht="15" customHeight="1" thickBot="1" x14ac:dyDescent="0.25">
      <c r="A4" s="34" t="s">
        <v>33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38" customFormat="1" ht="18" customHeight="1" thickBot="1" x14ac:dyDescent="0.25">
      <c r="A5" s="39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6" customHeight="1" x14ac:dyDescent="0.2">
      <c r="A6" s="37"/>
    </row>
    <row r="7" spans="1:13" s="43" customFormat="1" ht="12.95" customHeight="1" x14ac:dyDescent="0.2">
      <c r="A7" s="41" t="s">
        <v>34</v>
      </c>
      <c r="B7" s="65">
        <v>6205</v>
      </c>
      <c r="C7" s="65">
        <v>6060</v>
      </c>
      <c r="D7" s="65">
        <v>6512</v>
      </c>
      <c r="E7" s="65">
        <v>6802</v>
      </c>
      <c r="F7" s="65">
        <v>7132</v>
      </c>
      <c r="G7" s="65">
        <v>7566</v>
      </c>
      <c r="H7" s="201">
        <v>6898</v>
      </c>
      <c r="I7" s="201">
        <v>7943</v>
      </c>
      <c r="J7" s="201">
        <v>8591</v>
      </c>
      <c r="K7" s="201">
        <v>10575</v>
      </c>
      <c r="L7" s="201">
        <v>12010</v>
      </c>
      <c r="M7" s="201">
        <v>13215</v>
      </c>
    </row>
    <row r="8" spans="1:13" s="67" customFormat="1" ht="15" hidden="1" customHeight="1" x14ac:dyDescent="0.2">
      <c r="A8" s="44" t="s">
        <v>35</v>
      </c>
      <c r="B8" s="66"/>
      <c r="C8" s="66"/>
      <c r="D8" s="66"/>
      <c r="E8" s="66"/>
      <c r="F8" s="66"/>
      <c r="G8" s="66"/>
      <c r="H8" s="204"/>
      <c r="I8" s="204"/>
      <c r="J8" s="204"/>
      <c r="K8" s="204"/>
      <c r="L8" s="204"/>
      <c r="M8" s="204"/>
    </row>
    <row r="9" spans="1:13" s="51" customFormat="1" ht="12.95" customHeight="1" x14ac:dyDescent="0.2">
      <c r="A9" s="48" t="s">
        <v>36</v>
      </c>
      <c r="B9" s="49">
        <v>250</v>
      </c>
      <c r="C9" s="49">
        <v>233</v>
      </c>
      <c r="D9" s="49">
        <v>207</v>
      </c>
      <c r="E9" s="49">
        <v>214</v>
      </c>
      <c r="F9" s="49">
        <v>209</v>
      </c>
      <c r="G9" s="49">
        <v>223</v>
      </c>
      <c r="H9" s="23">
        <v>214</v>
      </c>
      <c r="I9" s="23">
        <v>212</v>
      </c>
      <c r="J9" s="23">
        <v>254</v>
      </c>
      <c r="K9" s="23">
        <v>283</v>
      </c>
      <c r="L9" s="23">
        <v>360</v>
      </c>
      <c r="M9" s="23">
        <v>419</v>
      </c>
    </row>
    <row r="10" spans="1:13" s="51" customFormat="1" ht="12.95" customHeight="1" x14ac:dyDescent="0.2">
      <c r="A10" s="52" t="s">
        <v>37</v>
      </c>
      <c r="B10" s="49">
        <v>90</v>
      </c>
      <c r="C10" s="49">
        <v>93</v>
      </c>
      <c r="D10" s="49">
        <v>85</v>
      </c>
      <c r="E10" s="49">
        <v>90</v>
      </c>
      <c r="F10" s="49">
        <v>90</v>
      </c>
      <c r="G10" s="49">
        <v>95</v>
      </c>
      <c r="H10" s="23">
        <v>106</v>
      </c>
      <c r="I10" s="23">
        <v>114</v>
      </c>
      <c r="J10" s="23">
        <v>109</v>
      </c>
      <c r="K10" s="23">
        <v>144</v>
      </c>
      <c r="L10" s="23">
        <v>181</v>
      </c>
      <c r="M10" s="23">
        <v>208</v>
      </c>
    </row>
    <row r="11" spans="1:13" s="51" customFormat="1" ht="12.95" customHeight="1" x14ac:dyDescent="0.2">
      <c r="A11" s="52" t="s">
        <v>38</v>
      </c>
      <c r="B11" s="49">
        <v>751</v>
      </c>
      <c r="C11" s="49">
        <v>687</v>
      </c>
      <c r="D11" s="49">
        <v>694</v>
      </c>
      <c r="E11" s="49">
        <v>710</v>
      </c>
      <c r="F11" s="49">
        <v>702</v>
      </c>
      <c r="G11" s="49">
        <v>716</v>
      </c>
      <c r="H11" s="23">
        <v>639</v>
      </c>
      <c r="I11" s="23">
        <v>707</v>
      </c>
      <c r="J11" s="23">
        <v>799</v>
      </c>
      <c r="K11" s="23">
        <v>903</v>
      </c>
      <c r="L11" s="23">
        <v>1024</v>
      </c>
      <c r="M11" s="23">
        <v>1158</v>
      </c>
    </row>
    <row r="12" spans="1:13" ht="12" x14ac:dyDescent="0.2">
      <c r="A12" s="53" t="s">
        <v>39</v>
      </c>
      <c r="B12" s="49">
        <v>168</v>
      </c>
      <c r="C12" s="49">
        <v>157</v>
      </c>
      <c r="D12" s="49">
        <v>166</v>
      </c>
      <c r="E12" s="49">
        <v>162</v>
      </c>
      <c r="F12" s="49">
        <v>169</v>
      </c>
      <c r="G12" s="49">
        <v>171</v>
      </c>
      <c r="H12" s="23">
        <v>146</v>
      </c>
      <c r="I12" s="23">
        <v>162</v>
      </c>
      <c r="J12" s="23">
        <v>184</v>
      </c>
      <c r="K12" s="23">
        <v>196</v>
      </c>
      <c r="L12" s="23">
        <v>214</v>
      </c>
      <c r="M12" s="23">
        <v>236</v>
      </c>
    </row>
    <row r="13" spans="1:13" ht="12" x14ac:dyDescent="0.2">
      <c r="A13" s="53" t="s">
        <v>40</v>
      </c>
      <c r="B13" s="49">
        <v>2</v>
      </c>
      <c r="C13" s="49">
        <v>4</v>
      </c>
      <c r="D13" s="49">
        <v>1</v>
      </c>
      <c r="E13" s="49">
        <v>1</v>
      </c>
      <c r="F13" s="49">
        <v>1</v>
      </c>
      <c r="G13" s="49">
        <v>1</v>
      </c>
      <c r="H13" s="23">
        <v>3</v>
      </c>
      <c r="I13" s="23">
        <v>1</v>
      </c>
      <c r="J13" s="23">
        <v>2</v>
      </c>
      <c r="K13" s="23">
        <v>2</v>
      </c>
      <c r="L13" s="23">
        <v>1</v>
      </c>
      <c r="M13" s="23">
        <v>2</v>
      </c>
    </row>
    <row r="14" spans="1:13" ht="27" customHeight="1" x14ac:dyDescent="0.2">
      <c r="A14" s="54" t="s">
        <v>41</v>
      </c>
      <c r="B14" s="49">
        <v>73</v>
      </c>
      <c r="C14" s="49">
        <v>61</v>
      </c>
      <c r="D14" s="49">
        <v>76</v>
      </c>
      <c r="E14" s="49">
        <v>69</v>
      </c>
      <c r="F14" s="49">
        <v>62</v>
      </c>
      <c r="G14" s="49">
        <v>72</v>
      </c>
      <c r="H14" s="23">
        <v>66</v>
      </c>
      <c r="I14" s="23">
        <v>68</v>
      </c>
      <c r="J14" s="23">
        <v>100</v>
      </c>
      <c r="K14" s="23">
        <v>125</v>
      </c>
      <c r="L14" s="23">
        <v>163</v>
      </c>
      <c r="M14" s="23">
        <v>216</v>
      </c>
    </row>
    <row r="15" spans="1:13" ht="24" x14ac:dyDescent="0.2">
      <c r="A15" s="54" t="s">
        <v>42</v>
      </c>
      <c r="B15" s="49">
        <v>84</v>
      </c>
      <c r="C15" s="49">
        <v>85</v>
      </c>
      <c r="D15" s="49">
        <v>75</v>
      </c>
      <c r="E15" s="49">
        <v>82</v>
      </c>
      <c r="F15" s="49">
        <v>83</v>
      </c>
      <c r="G15" s="49">
        <v>79</v>
      </c>
      <c r="H15" s="23">
        <v>71</v>
      </c>
      <c r="I15" s="23">
        <v>78</v>
      </c>
      <c r="J15" s="23">
        <v>83</v>
      </c>
      <c r="K15" s="23">
        <v>81</v>
      </c>
      <c r="L15" s="23">
        <v>92</v>
      </c>
      <c r="M15" s="23">
        <v>88</v>
      </c>
    </row>
    <row r="16" spans="1:13" ht="12.95" customHeight="1" x14ac:dyDescent="0.2">
      <c r="A16" s="53" t="s">
        <v>43</v>
      </c>
      <c r="B16" s="49">
        <v>3</v>
      </c>
      <c r="C16" s="50">
        <v>2</v>
      </c>
      <c r="D16" s="50">
        <v>4</v>
      </c>
      <c r="E16" s="50" t="s">
        <v>26</v>
      </c>
      <c r="F16" s="50">
        <v>4</v>
      </c>
      <c r="G16" s="50">
        <v>3</v>
      </c>
      <c r="H16" s="23">
        <v>1</v>
      </c>
      <c r="I16" s="23">
        <v>3</v>
      </c>
      <c r="J16" s="23">
        <v>5</v>
      </c>
      <c r="K16" s="23">
        <v>5</v>
      </c>
      <c r="L16" s="23">
        <v>8</v>
      </c>
      <c r="M16" s="23">
        <v>10</v>
      </c>
    </row>
    <row r="17" spans="1:13" ht="12.95" customHeight="1" x14ac:dyDescent="0.2">
      <c r="A17" s="53" t="s">
        <v>44</v>
      </c>
      <c r="B17" s="49">
        <v>22</v>
      </c>
      <c r="C17" s="50">
        <v>25</v>
      </c>
      <c r="D17" s="50">
        <v>21</v>
      </c>
      <c r="E17" s="50">
        <v>18</v>
      </c>
      <c r="F17" s="50">
        <v>18</v>
      </c>
      <c r="G17" s="50">
        <v>19</v>
      </c>
      <c r="H17" s="23">
        <v>16</v>
      </c>
      <c r="I17" s="23">
        <v>23</v>
      </c>
      <c r="J17" s="23">
        <v>23</v>
      </c>
      <c r="K17" s="23">
        <v>28</v>
      </c>
      <c r="L17" s="23">
        <v>38</v>
      </c>
      <c r="M17" s="23">
        <v>41</v>
      </c>
    </row>
    <row r="18" spans="1:13" ht="12" x14ac:dyDescent="0.2">
      <c r="A18" s="53" t="s">
        <v>45</v>
      </c>
      <c r="B18" s="49">
        <v>10</v>
      </c>
      <c r="C18" s="50">
        <v>8</v>
      </c>
      <c r="D18" s="50">
        <v>9</v>
      </c>
      <c r="E18" s="50">
        <v>12</v>
      </c>
      <c r="F18" s="50">
        <v>13</v>
      </c>
      <c r="G18" s="50">
        <v>12</v>
      </c>
      <c r="H18" s="23">
        <v>14</v>
      </c>
      <c r="I18" s="23">
        <v>13</v>
      </c>
      <c r="J18" s="23">
        <v>13</v>
      </c>
      <c r="K18" s="23">
        <v>12</v>
      </c>
      <c r="L18" s="23">
        <v>11</v>
      </c>
      <c r="M18" s="23">
        <v>12</v>
      </c>
    </row>
    <row r="19" spans="1:13" ht="13.9" customHeight="1" x14ac:dyDescent="0.2">
      <c r="A19" s="53" t="s">
        <v>46</v>
      </c>
      <c r="B19" s="49">
        <v>73</v>
      </c>
      <c r="C19" s="50">
        <v>62</v>
      </c>
      <c r="D19" s="50">
        <v>67</v>
      </c>
      <c r="E19" s="50">
        <v>61</v>
      </c>
      <c r="F19" s="50">
        <v>51</v>
      </c>
      <c r="G19" s="50">
        <v>50</v>
      </c>
      <c r="H19" s="203">
        <v>41</v>
      </c>
      <c r="I19" s="203">
        <v>54</v>
      </c>
      <c r="J19" s="203">
        <v>57</v>
      </c>
      <c r="K19" s="203">
        <v>67</v>
      </c>
      <c r="L19" s="203">
        <v>69</v>
      </c>
      <c r="M19" s="203">
        <v>71</v>
      </c>
    </row>
    <row r="20" spans="1:13" ht="12" x14ac:dyDescent="0.2">
      <c r="A20" s="53" t="s">
        <v>47</v>
      </c>
      <c r="B20" s="49">
        <v>136</v>
      </c>
      <c r="C20" s="50">
        <v>126</v>
      </c>
      <c r="D20" s="50">
        <v>116</v>
      </c>
      <c r="E20" s="50">
        <v>123</v>
      </c>
      <c r="F20" s="50">
        <v>134</v>
      </c>
      <c r="G20" s="50">
        <v>138</v>
      </c>
      <c r="H20" s="203">
        <v>127</v>
      </c>
      <c r="I20" s="203">
        <v>141</v>
      </c>
      <c r="J20" s="203">
        <v>163</v>
      </c>
      <c r="K20" s="203">
        <v>177</v>
      </c>
      <c r="L20" s="203">
        <v>200</v>
      </c>
      <c r="M20" s="203">
        <v>231</v>
      </c>
    </row>
    <row r="21" spans="1:13" ht="24" customHeight="1" x14ac:dyDescent="0.2">
      <c r="A21" s="54" t="s">
        <v>48</v>
      </c>
      <c r="B21" s="49">
        <v>69</v>
      </c>
      <c r="C21" s="50">
        <v>56</v>
      </c>
      <c r="D21" s="50">
        <v>57</v>
      </c>
      <c r="E21" s="50">
        <v>70</v>
      </c>
      <c r="F21" s="50">
        <v>61</v>
      </c>
      <c r="G21" s="50">
        <v>67</v>
      </c>
      <c r="H21" s="23">
        <v>67</v>
      </c>
      <c r="I21" s="23">
        <v>70</v>
      </c>
      <c r="J21" s="23">
        <v>73</v>
      </c>
      <c r="K21" s="23">
        <v>91</v>
      </c>
      <c r="L21" s="23">
        <v>103</v>
      </c>
      <c r="M21" s="23">
        <v>112</v>
      </c>
    </row>
    <row r="22" spans="1:13" ht="24" x14ac:dyDescent="0.2">
      <c r="A22" s="54" t="s">
        <v>49</v>
      </c>
      <c r="B22" s="49">
        <v>6</v>
      </c>
      <c r="C22" s="50">
        <v>10</v>
      </c>
      <c r="D22" s="50">
        <v>7</v>
      </c>
      <c r="E22" s="50">
        <v>8</v>
      </c>
      <c r="F22" s="50">
        <v>7</v>
      </c>
      <c r="G22" s="50">
        <v>6</v>
      </c>
      <c r="H22" s="23">
        <v>5</v>
      </c>
      <c r="I22" s="23">
        <v>8</v>
      </c>
      <c r="J22" s="23">
        <v>9</v>
      </c>
      <c r="K22" s="23">
        <v>7</v>
      </c>
      <c r="L22" s="23">
        <v>6</v>
      </c>
      <c r="M22" s="23">
        <v>7</v>
      </c>
    </row>
    <row r="23" spans="1:13" ht="14.25" customHeight="1" x14ac:dyDescent="0.2">
      <c r="A23" s="53" t="s">
        <v>50</v>
      </c>
      <c r="B23" s="49">
        <v>16</v>
      </c>
      <c r="C23" s="50">
        <v>9</v>
      </c>
      <c r="D23" s="50">
        <v>11</v>
      </c>
      <c r="E23" s="50">
        <v>12</v>
      </c>
      <c r="F23" s="50">
        <v>14</v>
      </c>
      <c r="G23" s="50">
        <v>10</v>
      </c>
      <c r="H23" s="23">
        <v>10</v>
      </c>
      <c r="I23" s="23">
        <v>8</v>
      </c>
      <c r="J23" s="23">
        <v>9</v>
      </c>
      <c r="K23" s="23">
        <v>12</v>
      </c>
      <c r="L23" s="23">
        <v>11</v>
      </c>
      <c r="M23" s="23">
        <v>15</v>
      </c>
    </row>
    <row r="24" spans="1:13" ht="12" x14ac:dyDescent="0.2">
      <c r="A24" s="53" t="s">
        <v>51</v>
      </c>
      <c r="B24" s="49">
        <v>14</v>
      </c>
      <c r="C24" s="50">
        <v>12</v>
      </c>
      <c r="D24" s="50">
        <v>15</v>
      </c>
      <c r="E24" s="50">
        <v>18</v>
      </c>
      <c r="F24" s="50">
        <v>15</v>
      </c>
      <c r="G24" s="50">
        <v>15</v>
      </c>
      <c r="H24" s="23">
        <v>12</v>
      </c>
      <c r="I24" s="23">
        <v>12</v>
      </c>
      <c r="J24" s="23">
        <v>14</v>
      </c>
      <c r="K24" s="23">
        <v>15</v>
      </c>
      <c r="L24" s="23">
        <v>12</v>
      </c>
      <c r="M24" s="23">
        <v>14</v>
      </c>
    </row>
    <row r="25" spans="1:13" ht="12" x14ac:dyDescent="0.2">
      <c r="A25" s="53" t="s">
        <v>52</v>
      </c>
      <c r="B25" s="49">
        <v>3</v>
      </c>
      <c r="C25" s="50">
        <v>2</v>
      </c>
      <c r="D25" s="50">
        <v>1</v>
      </c>
      <c r="E25" s="50">
        <v>1</v>
      </c>
      <c r="F25" s="50">
        <v>1</v>
      </c>
      <c r="G25" s="50">
        <v>2</v>
      </c>
      <c r="H25" s="2">
        <v>3</v>
      </c>
      <c r="I25" s="2">
        <v>3</v>
      </c>
      <c r="J25" s="2">
        <v>2</v>
      </c>
      <c r="K25" s="2">
        <v>3</v>
      </c>
      <c r="L25" s="2">
        <v>5</v>
      </c>
      <c r="M25" s="2">
        <v>5</v>
      </c>
    </row>
    <row r="26" spans="1:13" ht="24" x14ac:dyDescent="0.2">
      <c r="A26" s="54" t="s">
        <v>53</v>
      </c>
      <c r="B26" s="49">
        <v>72</v>
      </c>
      <c r="C26" s="49">
        <v>68</v>
      </c>
      <c r="D26" s="49">
        <v>68</v>
      </c>
      <c r="E26" s="49">
        <v>73</v>
      </c>
      <c r="F26" s="49">
        <v>69</v>
      </c>
      <c r="G26" s="49">
        <v>71</v>
      </c>
      <c r="H26" s="23">
        <v>57</v>
      </c>
      <c r="I26" s="23">
        <v>63</v>
      </c>
      <c r="J26" s="23">
        <v>62</v>
      </c>
      <c r="K26" s="23">
        <v>82</v>
      </c>
      <c r="L26" s="23">
        <v>91</v>
      </c>
      <c r="M26" s="23">
        <v>98</v>
      </c>
    </row>
    <row r="27" spans="1:13" ht="24" customHeight="1" x14ac:dyDescent="0.2">
      <c r="A27" s="55" t="s">
        <v>54</v>
      </c>
      <c r="B27" s="49">
        <v>27</v>
      </c>
      <c r="C27" s="49">
        <v>15</v>
      </c>
      <c r="D27" s="49">
        <v>27</v>
      </c>
      <c r="E27" s="49">
        <v>28</v>
      </c>
      <c r="F27" s="49">
        <v>27</v>
      </c>
      <c r="G27" s="49">
        <v>26</v>
      </c>
      <c r="H27" s="23">
        <v>24</v>
      </c>
      <c r="I27" s="23">
        <v>27</v>
      </c>
      <c r="J27" s="23">
        <v>33</v>
      </c>
      <c r="K27" s="23">
        <v>28</v>
      </c>
      <c r="L27" s="23">
        <v>33</v>
      </c>
      <c r="M27" s="23">
        <v>54</v>
      </c>
    </row>
    <row r="28" spans="1:13" s="68" customFormat="1" ht="24" x14ac:dyDescent="0.2">
      <c r="A28" s="54" t="s">
        <v>55</v>
      </c>
      <c r="B28" s="49">
        <v>18</v>
      </c>
      <c r="C28" s="49">
        <v>7</v>
      </c>
      <c r="D28" s="49">
        <v>12</v>
      </c>
      <c r="E28" s="49">
        <v>18</v>
      </c>
      <c r="F28" s="49">
        <v>19</v>
      </c>
      <c r="G28" s="49">
        <v>19</v>
      </c>
      <c r="H28" s="203">
        <v>16</v>
      </c>
      <c r="I28" s="203">
        <v>21</v>
      </c>
      <c r="J28" s="203">
        <v>24</v>
      </c>
      <c r="K28" s="203">
        <v>20</v>
      </c>
      <c r="L28" s="203">
        <v>25</v>
      </c>
      <c r="M28" s="203">
        <v>41</v>
      </c>
    </row>
    <row r="29" spans="1:13" s="68" customFormat="1" ht="24" x14ac:dyDescent="0.2">
      <c r="A29" s="54" t="s">
        <v>56</v>
      </c>
      <c r="B29" s="49" t="s">
        <v>26</v>
      </c>
      <c r="C29" s="49" t="s">
        <v>26</v>
      </c>
      <c r="D29" s="49" t="s">
        <v>26</v>
      </c>
      <c r="E29" s="49" t="s">
        <v>26</v>
      </c>
      <c r="F29" s="49" t="s">
        <v>26</v>
      </c>
      <c r="G29" s="49" t="s">
        <v>26</v>
      </c>
      <c r="H29" s="203" t="s">
        <v>26</v>
      </c>
      <c r="I29" s="203">
        <v>1</v>
      </c>
      <c r="J29" s="203">
        <v>1</v>
      </c>
      <c r="K29" s="203">
        <v>1</v>
      </c>
      <c r="L29" s="203">
        <v>1</v>
      </c>
      <c r="M29" s="203">
        <v>1</v>
      </c>
    </row>
    <row r="30" spans="1:13" s="68" customFormat="1" ht="24" customHeight="1" x14ac:dyDescent="0.2">
      <c r="A30" s="54" t="s">
        <v>57</v>
      </c>
      <c r="B30" s="49">
        <v>9</v>
      </c>
      <c r="C30" s="49">
        <v>8</v>
      </c>
      <c r="D30" s="49">
        <v>15</v>
      </c>
      <c r="E30" s="49">
        <v>10</v>
      </c>
      <c r="F30" s="49">
        <v>8</v>
      </c>
      <c r="G30" s="49">
        <v>7</v>
      </c>
      <c r="H30" s="203">
        <v>8</v>
      </c>
      <c r="I30" s="203">
        <v>5</v>
      </c>
      <c r="J30" s="203">
        <v>8</v>
      </c>
      <c r="K30" s="203">
        <v>7</v>
      </c>
      <c r="L30" s="203">
        <v>7</v>
      </c>
      <c r="M30" s="203">
        <v>12</v>
      </c>
    </row>
    <row r="31" spans="1:13" s="68" customFormat="1" ht="24" x14ac:dyDescent="0.2">
      <c r="A31" s="55" t="s">
        <v>58</v>
      </c>
      <c r="B31" s="49">
        <v>63</v>
      </c>
      <c r="C31" s="49">
        <v>71</v>
      </c>
      <c r="D31" s="49">
        <v>59</v>
      </c>
      <c r="E31" s="49">
        <v>58</v>
      </c>
      <c r="F31" s="49">
        <v>114</v>
      </c>
      <c r="G31" s="49">
        <v>94</v>
      </c>
      <c r="H31" s="203">
        <v>89</v>
      </c>
      <c r="I31" s="203">
        <v>85</v>
      </c>
      <c r="J31" s="203">
        <v>106</v>
      </c>
      <c r="K31" s="203">
        <v>117</v>
      </c>
      <c r="L31" s="203">
        <v>119</v>
      </c>
      <c r="M31" s="203">
        <v>104</v>
      </c>
    </row>
    <row r="32" spans="1:13" ht="12" x14ac:dyDescent="0.2">
      <c r="A32" s="52" t="s">
        <v>59</v>
      </c>
      <c r="B32" s="49">
        <v>604</v>
      </c>
      <c r="C32" s="49">
        <v>614</v>
      </c>
      <c r="D32" s="49">
        <v>686</v>
      </c>
      <c r="E32" s="49">
        <v>765</v>
      </c>
      <c r="F32" s="49">
        <v>816</v>
      </c>
      <c r="G32" s="49">
        <v>870</v>
      </c>
      <c r="H32" s="203">
        <v>784</v>
      </c>
      <c r="I32" s="203">
        <v>877</v>
      </c>
      <c r="J32" s="203">
        <v>801</v>
      </c>
      <c r="K32" s="203">
        <v>1049</v>
      </c>
      <c r="L32" s="203">
        <v>1172</v>
      </c>
      <c r="M32" s="203">
        <v>1410</v>
      </c>
    </row>
    <row r="33" spans="1:13" ht="24" x14ac:dyDescent="0.2">
      <c r="A33" s="55" t="s">
        <v>60</v>
      </c>
      <c r="B33" s="49">
        <v>1406</v>
      </c>
      <c r="C33" s="50">
        <v>1351</v>
      </c>
      <c r="D33" s="50">
        <v>1546</v>
      </c>
      <c r="E33" s="50">
        <v>1637</v>
      </c>
      <c r="F33" s="50">
        <v>1727</v>
      </c>
      <c r="G33" s="50">
        <v>1917</v>
      </c>
      <c r="H33" s="203">
        <v>1852</v>
      </c>
      <c r="I33" s="203">
        <v>2210</v>
      </c>
      <c r="J33" s="203">
        <v>2487</v>
      </c>
      <c r="K33" s="203">
        <v>3211</v>
      </c>
      <c r="L33" s="203">
        <v>3852</v>
      </c>
      <c r="M33" s="203">
        <v>4000</v>
      </c>
    </row>
    <row r="34" spans="1:13" ht="12.95" customHeight="1" x14ac:dyDescent="0.2">
      <c r="A34" s="52" t="s">
        <v>61</v>
      </c>
      <c r="B34" s="49">
        <v>339</v>
      </c>
      <c r="C34" s="50">
        <v>296</v>
      </c>
      <c r="D34" s="50">
        <v>318</v>
      </c>
      <c r="E34" s="50">
        <v>350</v>
      </c>
      <c r="F34" s="50">
        <v>348</v>
      </c>
      <c r="G34" s="50">
        <v>356</v>
      </c>
      <c r="H34" s="203">
        <v>330</v>
      </c>
      <c r="I34" s="203">
        <v>392</v>
      </c>
      <c r="J34" s="203">
        <v>434</v>
      </c>
      <c r="K34" s="203">
        <v>518</v>
      </c>
      <c r="L34" s="203">
        <v>547</v>
      </c>
      <c r="M34" s="203">
        <v>615</v>
      </c>
    </row>
    <row r="35" spans="1:13" ht="12.95" customHeight="1" x14ac:dyDescent="0.2">
      <c r="A35" s="52" t="s">
        <v>62</v>
      </c>
      <c r="B35" s="49">
        <v>103</v>
      </c>
      <c r="C35" s="50">
        <v>102</v>
      </c>
      <c r="D35" s="50">
        <v>85</v>
      </c>
      <c r="E35" s="50">
        <v>91</v>
      </c>
      <c r="F35" s="50">
        <v>98</v>
      </c>
      <c r="G35" s="50">
        <v>97</v>
      </c>
      <c r="H35" s="23">
        <v>62</v>
      </c>
      <c r="I35" s="23">
        <v>124</v>
      </c>
      <c r="J35" s="23">
        <v>142</v>
      </c>
      <c r="K35" s="23">
        <v>202</v>
      </c>
      <c r="L35" s="23">
        <v>268</v>
      </c>
      <c r="M35" s="23">
        <v>308</v>
      </c>
    </row>
    <row r="36" spans="1:13" ht="12.95" customHeight="1" x14ac:dyDescent="0.2">
      <c r="A36" s="52" t="s">
        <v>63</v>
      </c>
      <c r="B36" s="49">
        <v>184</v>
      </c>
      <c r="C36" s="50">
        <v>184</v>
      </c>
      <c r="D36" s="50">
        <v>184</v>
      </c>
      <c r="E36" s="50">
        <v>200</v>
      </c>
      <c r="F36" s="50">
        <v>208</v>
      </c>
      <c r="G36" s="50">
        <v>238</v>
      </c>
      <c r="H36" s="23">
        <v>218</v>
      </c>
      <c r="I36" s="23">
        <v>252</v>
      </c>
      <c r="J36" s="23">
        <v>299</v>
      </c>
      <c r="K36" s="23">
        <v>397</v>
      </c>
      <c r="L36" s="23">
        <v>459</v>
      </c>
      <c r="M36" s="23">
        <v>549</v>
      </c>
    </row>
    <row r="37" spans="1:13" ht="12.95" customHeight="1" x14ac:dyDescent="0.2">
      <c r="A37" s="52" t="s">
        <v>64</v>
      </c>
      <c r="B37" s="49">
        <v>57</v>
      </c>
      <c r="C37" s="50">
        <v>55</v>
      </c>
      <c r="D37" s="50">
        <v>66</v>
      </c>
      <c r="E37" s="50">
        <v>57</v>
      </c>
      <c r="F37" s="50">
        <v>59</v>
      </c>
      <c r="G37" s="50">
        <v>53</v>
      </c>
      <c r="H37" s="23">
        <v>56</v>
      </c>
      <c r="I37" s="23">
        <v>58</v>
      </c>
      <c r="J37" s="23">
        <v>68</v>
      </c>
      <c r="K37" s="23">
        <v>62</v>
      </c>
      <c r="L37" s="23">
        <v>63</v>
      </c>
      <c r="M37" s="23">
        <v>53</v>
      </c>
    </row>
    <row r="38" spans="1:13" ht="12.95" customHeight="1" x14ac:dyDescent="0.2">
      <c r="A38" s="52" t="s">
        <v>65</v>
      </c>
      <c r="B38" s="49">
        <v>536</v>
      </c>
      <c r="C38" s="49">
        <v>576</v>
      </c>
      <c r="D38" s="49">
        <v>616</v>
      </c>
      <c r="E38" s="49">
        <v>636</v>
      </c>
      <c r="F38" s="49">
        <v>679</v>
      </c>
      <c r="G38" s="49">
        <v>666</v>
      </c>
      <c r="H38" s="203">
        <v>608</v>
      </c>
      <c r="I38" s="203">
        <v>645</v>
      </c>
      <c r="J38" s="203">
        <v>684</v>
      </c>
      <c r="K38" s="203">
        <v>822</v>
      </c>
      <c r="L38" s="203">
        <v>847</v>
      </c>
      <c r="M38" s="203">
        <v>858</v>
      </c>
    </row>
    <row r="39" spans="1:13" ht="12.95" customHeight="1" x14ac:dyDescent="0.2">
      <c r="A39" s="57" t="s">
        <v>136</v>
      </c>
      <c r="B39" s="49">
        <v>26</v>
      </c>
      <c r="C39" s="49">
        <v>20</v>
      </c>
      <c r="D39" s="49">
        <v>20</v>
      </c>
      <c r="E39" s="49">
        <v>22</v>
      </c>
      <c r="F39" s="49">
        <v>23</v>
      </c>
      <c r="G39" s="49">
        <v>20</v>
      </c>
      <c r="H39" s="2">
        <v>25</v>
      </c>
      <c r="I39" s="2">
        <v>22</v>
      </c>
      <c r="J39" s="2">
        <v>26</v>
      </c>
      <c r="K39" s="2">
        <v>25</v>
      </c>
      <c r="L39" s="2">
        <v>24</v>
      </c>
      <c r="M39" s="2">
        <v>22</v>
      </c>
    </row>
    <row r="40" spans="1:13" ht="12.95" customHeight="1" x14ac:dyDescent="0.2">
      <c r="A40" s="57" t="s">
        <v>66</v>
      </c>
      <c r="B40" s="49">
        <v>14</v>
      </c>
      <c r="C40" s="49">
        <v>13</v>
      </c>
      <c r="D40" s="49">
        <v>12</v>
      </c>
      <c r="E40" s="49">
        <v>14</v>
      </c>
      <c r="F40" s="49">
        <v>12</v>
      </c>
      <c r="G40" s="49">
        <v>13</v>
      </c>
      <c r="H40" s="2">
        <v>14</v>
      </c>
      <c r="I40" s="2">
        <v>13</v>
      </c>
      <c r="J40" s="2">
        <v>13</v>
      </c>
      <c r="K40" s="2">
        <v>13</v>
      </c>
      <c r="L40" s="2">
        <v>14</v>
      </c>
      <c r="M40" s="2">
        <v>15</v>
      </c>
    </row>
    <row r="41" spans="1:13" ht="12.95" customHeight="1" x14ac:dyDescent="0.2">
      <c r="A41" s="57" t="s">
        <v>67</v>
      </c>
      <c r="B41" s="49">
        <v>5</v>
      </c>
      <c r="C41" s="49">
        <v>5</v>
      </c>
      <c r="D41" s="49">
        <v>5</v>
      </c>
      <c r="E41" s="49">
        <v>5</v>
      </c>
      <c r="F41" s="49">
        <v>5</v>
      </c>
      <c r="G41" s="49">
        <v>5</v>
      </c>
      <c r="H41" s="2">
        <v>2</v>
      </c>
      <c r="I41" s="2">
        <v>2</v>
      </c>
      <c r="J41" s="2">
        <v>1</v>
      </c>
      <c r="K41" s="2">
        <v>1</v>
      </c>
      <c r="L41" s="2">
        <v>1</v>
      </c>
      <c r="M41" s="2">
        <v>1</v>
      </c>
    </row>
    <row r="42" spans="1:13" ht="12.95" customHeight="1" x14ac:dyDescent="0.2">
      <c r="A42" s="57" t="s">
        <v>68</v>
      </c>
      <c r="B42" s="49">
        <v>444</v>
      </c>
      <c r="C42" s="49">
        <v>394</v>
      </c>
      <c r="D42" s="49">
        <v>389</v>
      </c>
      <c r="E42" s="49">
        <v>394</v>
      </c>
      <c r="F42" s="49">
        <v>397</v>
      </c>
      <c r="G42" s="49">
        <v>391</v>
      </c>
      <c r="H42" s="2">
        <v>362</v>
      </c>
      <c r="I42" s="2">
        <v>378</v>
      </c>
      <c r="J42" s="2">
        <v>381</v>
      </c>
      <c r="K42" s="2">
        <v>404</v>
      </c>
      <c r="L42" s="2">
        <v>363</v>
      </c>
      <c r="M42" s="2">
        <v>303</v>
      </c>
    </row>
    <row r="43" spans="1:13" ht="12.95" customHeight="1" x14ac:dyDescent="0.2">
      <c r="A43" s="57" t="s">
        <v>69</v>
      </c>
      <c r="B43" s="49">
        <v>2</v>
      </c>
      <c r="C43" s="49" t="s">
        <v>26</v>
      </c>
      <c r="D43" s="49">
        <v>1</v>
      </c>
      <c r="E43" s="49">
        <v>2</v>
      </c>
      <c r="F43" s="49">
        <v>1</v>
      </c>
      <c r="G43" s="49">
        <v>2</v>
      </c>
      <c r="H43" s="2">
        <v>2</v>
      </c>
      <c r="I43" s="2">
        <v>2</v>
      </c>
      <c r="J43" s="2">
        <v>2</v>
      </c>
      <c r="K43" s="2">
        <v>1</v>
      </c>
      <c r="L43" s="2">
        <v>1</v>
      </c>
      <c r="M43" s="2">
        <v>2</v>
      </c>
    </row>
    <row r="44" spans="1:13" ht="12.95" customHeight="1" x14ac:dyDescent="0.2">
      <c r="A44" s="57" t="s">
        <v>80</v>
      </c>
      <c r="B44" s="49">
        <v>45</v>
      </c>
      <c r="C44" s="50">
        <v>144</v>
      </c>
      <c r="D44" s="50">
        <v>189</v>
      </c>
      <c r="E44" s="50">
        <v>199</v>
      </c>
      <c r="F44" s="50">
        <v>241</v>
      </c>
      <c r="G44" s="50">
        <v>235</v>
      </c>
      <c r="H44" s="203">
        <v>203</v>
      </c>
      <c r="I44" s="203">
        <v>228</v>
      </c>
      <c r="J44" s="203">
        <v>261</v>
      </c>
      <c r="K44" s="203">
        <v>378</v>
      </c>
      <c r="L44" s="203">
        <v>444</v>
      </c>
      <c r="M44" s="203">
        <v>515</v>
      </c>
    </row>
    <row r="45" spans="1:13" ht="12" x14ac:dyDescent="0.2">
      <c r="A45" s="52" t="s">
        <v>71</v>
      </c>
      <c r="B45" s="49">
        <v>538</v>
      </c>
      <c r="C45" s="50">
        <v>531</v>
      </c>
      <c r="D45" s="50">
        <v>571</v>
      </c>
      <c r="E45" s="50">
        <v>580</v>
      </c>
      <c r="F45" s="50">
        <v>577</v>
      </c>
      <c r="G45" s="50">
        <v>606</v>
      </c>
      <c r="H45" s="203">
        <v>514</v>
      </c>
      <c r="I45" s="203">
        <v>613</v>
      </c>
      <c r="J45" s="203">
        <v>615</v>
      </c>
      <c r="K45" s="203">
        <v>689</v>
      </c>
      <c r="L45" s="203">
        <v>708</v>
      </c>
      <c r="M45" s="203">
        <v>723</v>
      </c>
    </row>
    <row r="46" spans="1:13" ht="12" x14ac:dyDescent="0.2">
      <c r="A46" s="52" t="s">
        <v>72</v>
      </c>
      <c r="B46" s="49">
        <v>650</v>
      </c>
      <c r="C46" s="50">
        <v>658</v>
      </c>
      <c r="D46" s="50">
        <v>687</v>
      </c>
      <c r="E46" s="50">
        <v>683</v>
      </c>
      <c r="F46" s="50">
        <v>720</v>
      </c>
      <c r="G46" s="50">
        <v>778</v>
      </c>
      <c r="H46" s="203">
        <v>733</v>
      </c>
      <c r="I46" s="203">
        <v>833</v>
      </c>
      <c r="J46" s="203">
        <v>850</v>
      </c>
      <c r="K46" s="203">
        <v>989</v>
      </c>
      <c r="L46" s="203">
        <v>1087</v>
      </c>
      <c r="M46" s="203">
        <v>1218</v>
      </c>
    </row>
    <row r="47" spans="1:13" ht="12" x14ac:dyDescent="0.2">
      <c r="A47" s="52" t="s">
        <v>73</v>
      </c>
      <c r="B47" s="49">
        <v>288</v>
      </c>
      <c r="C47" s="50">
        <v>271</v>
      </c>
      <c r="D47" s="50">
        <v>309</v>
      </c>
      <c r="E47" s="50">
        <v>321</v>
      </c>
      <c r="F47" s="50">
        <v>337</v>
      </c>
      <c r="G47" s="50">
        <v>380</v>
      </c>
      <c r="H47" s="203">
        <v>285</v>
      </c>
      <c r="I47" s="203">
        <v>326</v>
      </c>
      <c r="J47" s="203">
        <v>374</v>
      </c>
      <c r="K47" s="203">
        <v>496</v>
      </c>
      <c r="L47" s="203">
        <v>534</v>
      </c>
      <c r="M47" s="203">
        <v>633</v>
      </c>
    </row>
    <row r="48" spans="1:13" ht="12" x14ac:dyDescent="0.2">
      <c r="A48" s="52" t="s">
        <v>74</v>
      </c>
      <c r="B48" s="49">
        <v>133</v>
      </c>
      <c r="C48" s="50">
        <v>129</v>
      </c>
      <c r="D48" s="50">
        <v>157</v>
      </c>
      <c r="E48" s="50">
        <v>157</v>
      </c>
      <c r="F48" s="50">
        <v>189</v>
      </c>
      <c r="G48" s="50">
        <v>192</v>
      </c>
      <c r="H48" s="203">
        <v>165</v>
      </c>
      <c r="I48" s="203">
        <v>192</v>
      </c>
      <c r="J48" s="203">
        <v>228</v>
      </c>
      <c r="K48" s="203">
        <v>276</v>
      </c>
      <c r="L48" s="203">
        <v>345</v>
      </c>
      <c r="M48" s="203">
        <v>404</v>
      </c>
    </row>
    <row r="49" spans="1:13" ht="12.95" customHeight="1" x14ac:dyDescent="0.2">
      <c r="A49" s="52" t="s">
        <v>75</v>
      </c>
      <c r="B49" s="49">
        <v>84</v>
      </c>
      <c r="C49" s="50">
        <v>88</v>
      </c>
      <c r="D49" s="50">
        <v>105</v>
      </c>
      <c r="E49" s="50">
        <v>121</v>
      </c>
      <c r="F49" s="50">
        <v>136</v>
      </c>
      <c r="G49" s="50">
        <v>159</v>
      </c>
      <c r="H49" s="203">
        <v>135</v>
      </c>
      <c r="I49" s="203">
        <v>175</v>
      </c>
      <c r="J49" s="203">
        <v>192</v>
      </c>
      <c r="K49" s="203">
        <v>244</v>
      </c>
      <c r="L49" s="203">
        <v>269</v>
      </c>
      <c r="M49" s="203">
        <v>344</v>
      </c>
    </row>
    <row r="50" spans="1:13" ht="12.95" customHeight="1" x14ac:dyDescent="0.2">
      <c r="A50" s="52" t="s">
        <v>76</v>
      </c>
      <c r="B50" s="49">
        <v>39</v>
      </c>
      <c r="C50" s="50">
        <v>41</v>
      </c>
      <c r="D50" s="50">
        <v>44</v>
      </c>
      <c r="E50" s="50">
        <v>42</v>
      </c>
      <c r="F50" s="50">
        <v>37</v>
      </c>
      <c r="G50" s="50">
        <v>43</v>
      </c>
      <c r="H50" s="203">
        <v>33</v>
      </c>
      <c r="I50" s="203">
        <v>40</v>
      </c>
      <c r="J50" s="203">
        <v>48</v>
      </c>
      <c r="K50" s="203">
        <v>74</v>
      </c>
      <c r="L50" s="203">
        <v>75</v>
      </c>
      <c r="M50" s="203">
        <v>81</v>
      </c>
    </row>
    <row r="51" spans="1:13" ht="12.95" customHeight="1" x14ac:dyDescent="0.2">
      <c r="A51" s="52" t="s">
        <v>77</v>
      </c>
      <c r="B51" s="49">
        <v>63</v>
      </c>
      <c r="C51" s="50">
        <v>65</v>
      </c>
      <c r="D51" s="50">
        <v>66</v>
      </c>
      <c r="E51" s="50">
        <v>62</v>
      </c>
      <c r="F51" s="50">
        <v>59</v>
      </c>
      <c r="G51" s="50">
        <v>57</v>
      </c>
      <c r="H51" s="203">
        <v>51</v>
      </c>
      <c r="I51" s="203">
        <v>61</v>
      </c>
      <c r="J51" s="203">
        <v>68</v>
      </c>
      <c r="K51" s="203">
        <v>71</v>
      </c>
      <c r="L51" s="33">
        <v>67</v>
      </c>
      <c r="M51" s="33">
        <v>76</v>
      </c>
    </row>
    <row r="52" spans="1:13" ht="6.75" customHeight="1" thickBot="1" x14ac:dyDescent="0.25">
      <c r="A52" s="60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ht="6" customHeight="1" x14ac:dyDescent="0.2"/>
    <row r="54" spans="1:13" ht="15.95" customHeight="1" x14ac:dyDescent="0.2">
      <c r="A54" s="69"/>
    </row>
    <row r="60" spans="1:13" ht="12.95" customHeight="1" x14ac:dyDescent="0.2">
      <c r="A60" s="208"/>
    </row>
  </sheetData>
  <hyperlinks>
    <hyperlink ref="A1" location="Содержание!A1" display="Вернуться в СОДЕРЖАНИЕ" xr:uid="{00000000-0004-0000-0700-000000000000}"/>
  </hyperlinks>
  <pageMargins left="0.78740157480314965" right="0.59055118110236227" top="0.59055118110236227" bottom="0.59055118110236227" header="0.51181102362204722" footer="0.51181102362204722"/>
  <pageSetup paperSize="9" firstPageNumber="33" orientation="portrait" useFirstPageNumber="1" horizontalDpi="120" verticalDpi="144" r:id="rId1"/>
  <headerFooter alignWithMargins="0">
    <oddFooter>&amp;C&amp;"Times New Roman,обычный"&amp;9&amp;P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/>
  <dimension ref="A1:M60"/>
  <sheetViews>
    <sheetView workbookViewId="0">
      <selection activeCell="A5" sqref="A5"/>
    </sheetView>
  </sheetViews>
  <sheetFormatPr defaultRowHeight="12.95" customHeight="1" x14ac:dyDescent="0.2"/>
  <cols>
    <col min="1" max="1" width="45.42578125" style="61" customWidth="1"/>
    <col min="2" max="4" width="8.7109375" style="33" hidden="1" customWidth="1"/>
    <col min="5" max="6" width="8.42578125" style="33" hidden="1" customWidth="1"/>
    <col min="7" max="8" width="9" style="33" hidden="1" customWidth="1"/>
    <col min="9" max="13" width="9" style="33" customWidth="1"/>
    <col min="14" max="243" width="9.140625" style="33"/>
    <col min="244" max="244" width="42.140625" style="33" customWidth="1"/>
    <col min="245" max="257" width="0" style="33" hidden="1" customWidth="1"/>
    <col min="258" max="262" width="8.7109375" style="33" customWidth="1"/>
    <col min="263" max="499" width="9.140625" style="33"/>
    <col min="500" max="500" width="42.140625" style="33" customWidth="1"/>
    <col min="501" max="513" width="0" style="33" hidden="1" customWidth="1"/>
    <col min="514" max="518" width="8.7109375" style="33" customWidth="1"/>
    <col min="519" max="755" width="9.140625" style="33"/>
    <col min="756" max="756" width="42.140625" style="33" customWidth="1"/>
    <col min="757" max="769" width="0" style="33" hidden="1" customWidth="1"/>
    <col min="770" max="774" width="8.7109375" style="33" customWidth="1"/>
    <col min="775" max="1011" width="9.140625" style="33"/>
    <col min="1012" max="1012" width="42.140625" style="33" customWidth="1"/>
    <col min="1013" max="1025" width="0" style="33" hidden="1" customWidth="1"/>
    <col min="1026" max="1030" width="8.7109375" style="33" customWidth="1"/>
    <col min="1031" max="1267" width="9.140625" style="33"/>
    <col min="1268" max="1268" width="42.140625" style="33" customWidth="1"/>
    <col min="1269" max="1281" width="0" style="33" hidden="1" customWidth="1"/>
    <col min="1282" max="1286" width="8.7109375" style="33" customWidth="1"/>
    <col min="1287" max="1523" width="9.140625" style="33"/>
    <col min="1524" max="1524" width="42.140625" style="33" customWidth="1"/>
    <col min="1525" max="1537" width="0" style="33" hidden="1" customWidth="1"/>
    <col min="1538" max="1542" width="8.7109375" style="33" customWidth="1"/>
    <col min="1543" max="1779" width="9.140625" style="33"/>
    <col min="1780" max="1780" width="42.140625" style="33" customWidth="1"/>
    <col min="1781" max="1793" width="0" style="33" hidden="1" customWidth="1"/>
    <col min="1794" max="1798" width="8.7109375" style="33" customWidth="1"/>
    <col min="1799" max="2035" width="9.140625" style="33"/>
    <col min="2036" max="2036" width="42.140625" style="33" customWidth="1"/>
    <col min="2037" max="2049" width="0" style="33" hidden="1" customWidth="1"/>
    <col min="2050" max="2054" width="8.7109375" style="33" customWidth="1"/>
    <col min="2055" max="2291" width="9.140625" style="33"/>
    <col min="2292" max="2292" width="42.140625" style="33" customWidth="1"/>
    <col min="2293" max="2305" width="0" style="33" hidden="1" customWidth="1"/>
    <col min="2306" max="2310" width="8.7109375" style="33" customWidth="1"/>
    <col min="2311" max="2547" width="9.140625" style="33"/>
    <col min="2548" max="2548" width="42.140625" style="33" customWidth="1"/>
    <col min="2549" max="2561" width="0" style="33" hidden="1" customWidth="1"/>
    <col min="2562" max="2566" width="8.7109375" style="33" customWidth="1"/>
    <col min="2567" max="2803" width="9.140625" style="33"/>
    <col min="2804" max="2804" width="42.140625" style="33" customWidth="1"/>
    <col min="2805" max="2817" width="0" style="33" hidden="1" customWidth="1"/>
    <col min="2818" max="2822" width="8.7109375" style="33" customWidth="1"/>
    <col min="2823" max="3059" width="9.140625" style="33"/>
    <col min="3060" max="3060" width="42.140625" style="33" customWidth="1"/>
    <col min="3061" max="3073" width="0" style="33" hidden="1" customWidth="1"/>
    <col min="3074" max="3078" width="8.7109375" style="33" customWidth="1"/>
    <col min="3079" max="3315" width="9.140625" style="33"/>
    <col min="3316" max="3316" width="42.140625" style="33" customWidth="1"/>
    <col min="3317" max="3329" width="0" style="33" hidden="1" customWidth="1"/>
    <col min="3330" max="3334" width="8.7109375" style="33" customWidth="1"/>
    <col min="3335" max="3571" width="9.140625" style="33"/>
    <col min="3572" max="3572" width="42.140625" style="33" customWidth="1"/>
    <col min="3573" max="3585" width="0" style="33" hidden="1" customWidth="1"/>
    <col min="3586" max="3590" width="8.7109375" style="33" customWidth="1"/>
    <col min="3591" max="3827" width="9.140625" style="33"/>
    <col min="3828" max="3828" width="42.140625" style="33" customWidth="1"/>
    <col min="3829" max="3841" width="0" style="33" hidden="1" customWidth="1"/>
    <col min="3842" max="3846" width="8.7109375" style="33" customWidth="1"/>
    <col min="3847" max="4083" width="9.140625" style="33"/>
    <col min="4084" max="4084" width="42.140625" style="33" customWidth="1"/>
    <col min="4085" max="4097" width="0" style="33" hidden="1" customWidth="1"/>
    <col min="4098" max="4102" width="8.7109375" style="33" customWidth="1"/>
    <col min="4103" max="4339" width="9.140625" style="33"/>
    <col min="4340" max="4340" width="42.140625" style="33" customWidth="1"/>
    <col min="4341" max="4353" width="0" style="33" hidden="1" customWidth="1"/>
    <col min="4354" max="4358" width="8.7109375" style="33" customWidth="1"/>
    <col min="4359" max="4595" width="9.140625" style="33"/>
    <col min="4596" max="4596" width="42.140625" style="33" customWidth="1"/>
    <col min="4597" max="4609" width="0" style="33" hidden="1" customWidth="1"/>
    <col min="4610" max="4614" width="8.7109375" style="33" customWidth="1"/>
    <col min="4615" max="4851" width="9.140625" style="33"/>
    <col min="4852" max="4852" width="42.140625" style="33" customWidth="1"/>
    <col min="4853" max="4865" width="0" style="33" hidden="1" customWidth="1"/>
    <col min="4866" max="4870" width="8.7109375" style="33" customWidth="1"/>
    <col min="4871" max="5107" width="9.140625" style="33"/>
    <col min="5108" max="5108" width="42.140625" style="33" customWidth="1"/>
    <col min="5109" max="5121" width="0" style="33" hidden="1" customWidth="1"/>
    <col min="5122" max="5126" width="8.7109375" style="33" customWidth="1"/>
    <col min="5127" max="5363" width="9.140625" style="33"/>
    <col min="5364" max="5364" width="42.140625" style="33" customWidth="1"/>
    <col min="5365" max="5377" width="0" style="33" hidden="1" customWidth="1"/>
    <col min="5378" max="5382" width="8.7109375" style="33" customWidth="1"/>
    <col min="5383" max="5619" width="9.140625" style="33"/>
    <col min="5620" max="5620" width="42.140625" style="33" customWidth="1"/>
    <col min="5621" max="5633" width="0" style="33" hidden="1" customWidth="1"/>
    <col min="5634" max="5638" width="8.7109375" style="33" customWidth="1"/>
    <col min="5639" max="5875" width="9.140625" style="33"/>
    <col min="5876" max="5876" width="42.140625" style="33" customWidth="1"/>
    <col min="5877" max="5889" width="0" style="33" hidden="1" customWidth="1"/>
    <col min="5890" max="5894" width="8.7109375" style="33" customWidth="1"/>
    <col min="5895" max="6131" width="9.140625" style="33"/>
    <col min="6132" max="6132" width="42.140625" style="33" customWidth="1"/>
    <col min="6133" max="6145" width="0" style="33" hidden="1" customWidth="1"/>
    <col min="6146" max="6150" width="8.7109375" style="33" customWidth="1"/>
    <col min="6151" max="6387" width="9.140625" style="33"/>
    <col min="6388" max="6388" width="42.140625" style="33" customWidth="1"/>
    <col min="6389" max="6401" width="0" style="33" hidden="1" customWidth="1"/>
    <col min="6402" max="6406" width="8.7109375" style="33" customWidth="1"/>
    <col min="6407" max="6643" width="9.140625" style="33"/>
    <col min="6644" max="6644" width="42.140625" style="33" customWidth="1"/>
    <col min="6645" max="6657" width="0" style="33" hidden="1" customWidth="1"/>
    <col min="6658" max="6662" width="8.7109375" style="33" customWidth="1"/>
    <col min="6663" max="6899" width="9.140625" style="33"/>
    <col min="6900" max="6900" width="42.140625" style="33" customWidth="1"/>
    <col min="6901" max="6913" width="0" style="33" hidden="1" customWidth="1"/>
    <col min="6914" max="6918" width="8.7109375" style="33" customWidth="1"/>
    <col min="6919" max="7155" width="9.140625" style="33"/>
    <col min="7156" max="7156" width="42.140625" style="33" customWidth="1"/>
    <col min="7157" max="7169" width="0" style="33" hidden="1" customWidth="1"/>
    <col min="7170" max="7174" width="8.7109375" style="33" customWidth="1"/>
    <col min="7175" max="7411" width="9.140625" style="33"/>
    <col min="7412" max="7412" width="42.140625" style="33" customWidth="1"/>
    <col min="7413" max="7425" width="0" style="33" hidden="1" customWidth="1"/>
    <col min="7426" max="7430" width="8.7109375" style="33" customWidth="1"/>
    <col min="7431" max="7667" width="9.140625" style="33"/>
    <col min="7668" max="7668" width="42.140625" style="33" customWidth="1"/>
    <col min="7669" max="7681" width="0" style="33" hidden="1" customWidth="1"/>
    <col min="7682" max="7686" width="8.7109375" style="33" customWidth="1"/>
    <col min="7687" max="7923" width="9.140625" style="33"/>
    <col min="7924" max="7924" width="42.140625" style="33" customWidth="1"/>
    <col min="7925" max="7937" width="0" style="33" hidden="1" customWidth="1"/>
    <col min="7938" max="7942" width="8.7109375" style="33" customWidth="1"/>
    <col min="7943" max="8179" width="9.140625" style="33"/>
    <col min="8180" max="8180" width="42.140625" style="33" customWidth="1"/>
    <col min="8181" max="8193" width="0" style="33" hidden="1" customWidth="1"/>
    <col min="8194" max="8198" width="8.7109375" style="33" customWidth="1"/>
    <col min="8199" max="8435" width="9.140625" style="33"/>
    <col min="8436" max="8436" width="42.140625" style="33" customWidth="1"/>
    <col min="8437" max="8449" width="0" style="33" hidden="1" customWidth="1"/>
    <col min="8450" max="8454" width="8.7109375" style="33" customWidth="1"/>
    <col min="8455" max="8691" width="9.140625" style="33"/>
    <col min="8692" max="8692" width="42.140625" style="33" customWidth="1"/>
    <col min="8693" max="8705" width="0" style="33" hidden="1" customWidth="1"/>
    <col min="8706" max="8710" width="8.7109375" style="33" customWidth="1"/>
    <col min="8711" max="8947" width="9.140625" style="33"/>
    <col min="8948" max="8948" width="42.140625" style="33" customWidth="1"/>
    <col min="8949" max="8961" width="0" style="33" hidden="1" customWidth="1"/>
    <col min="8962" max="8966" width="8.7109375" style="33" customWidth="1"/>
    <col min="8967" max="9203" width="9.140625" style="33"/>
    <col min="9204" max="9204" width="42.140625" style="33" customWidth="1"/>
    <col min="9205" max="9217" width="0" style="33" hidden="1" customWidth="1"/>
    <col min="9218" max="9222" width="8.7109375" style="33" customWidth="1"/>
    <col min="9223" max="9459" width="9.140625" style="33"/>
    <col min="9460" max="9460" width="42.140625" style="33" customWidth="1"/>
    <col min="9461" max="9473" width="0" style="33" hidden="1" customWidth="1"/>
    <col min="9474" max="9478" width="8.7109375" style="33" customWidth="1"/>
    <col min="9479" max="9715" width="9.140625" style="33"/>
    <col min="9716" max="9716" width="42.140625" style="33" customWidth="1"/>
    <col min="9717" max="9729" width="0" style="33" hidden="1" customWidth="1"/>
    <col min="9730" max="9734" width="8.7109375" style="33" customWidth="1"/>
    <col min="9735" max="9971" width="9.140625" style="33"/>
    <col min="9972" max="9972" width="42.140625" style="33" customWidth="1"/>
    <col min="9973" max="9985" width="0" style="33" hidden="1" customWidth="1"/>
    <col min="9986" max="9990" width="8.7109375" style="33" customWidth="1"/>
    <col min="9991" max="10227" width="9.140625" style="33"/>
    <col min="10228" max="10228" width="42.140625" style="33" customWidth="1"/>
    <col min="10229" max="10241" width="0" style="33" hidden="1" customWidth="1"/>
    <col min="10242" max="10246" width="8.7109375" style="33" customWidth="1"/>
    <col min="10247" max="10483" width="9.140625" style="33"/>
    <col min="10484" max="10484" width="42.140625" style="33" customWidth="1"/>
    <col min="10485" max="10497" width="0" style="33" hidden="1" customWidth="1"/>
    <col min="10498" max="10502" width="8.7109375" style="33" customWidth="1"/>
    <col min="10503" max="10739" width="9.140625" style="33"/>
    <col min="10740" max="10740" width="42.140625" style="33" customWidth="1"/>
    <col min="10741" max="10753" width="0" style="33" hidden="1" customWidth="1"/>
    <col min="10754" max="10758" width="8.7109375" style="33" customWidth="1"/>
    <col min="10759" max="10995" width="9.140625" style="33"/>
    <col min="10996" max="10996" width="42.140625" style="33" customWidth="1"/>
    <col min="10997" max="11009" width="0" style="33" hidden="1" customWidth="1"/>
    <col min="11010" max="11014" width="8.7109375" style="33" customWidth="1"/>
    <col min="11015" max="11251" width="9.140625" style="33"/>
    <col min="11252" max="11252" width="42.140625" style="33" customWidth="1"/>
    <col min="11253" max="11265" width="0" style="33" hidden="1" customWidth="1"/>
    <col min="11266" max="11270" width="8.7109375" style="33" customWidth="1"/>
    <col min="11271" max="11507" width="9.140625" style="33"/>
    <col min="11508" max="11508" width="42.140625" style="33" customWidth="1"/>
    <col min="11509" max="11521" width="0" style="33" hidden="1" customWidth="1"/>
    <col min="11522" max="11526" width="8.7109375" style="33" customWidth="1"/>
    <col min="11527" max="11763" width="9.140625" style="33"/>
    <col min="11764" max="11764" width="42.140625" style="33" customWidth="1"/>
    <col min="11765" max="11777" width="0" style="33" hidden="1" customWidth="1"/>
    <col min="11778" max="11782" width="8.7109375" style="33" customWidth="1"/>
    <col min="11783" max="12019" width="9.140625" style="33"/>
    <col min="12020" max="12020" width="42.140625" style="33" customWidth="1"/>
    <col min="12021" max="12033" width="0" style="33" hidden="1" customWidth="1"/>
    <col min="12034" max="12038" width="8.7109375" style="33" customWidth="1"/>
    <col min="12039" max="12275" width="9.140625" style="33"/>
    <col min="12276" max="12276" width="42.140625" style="33" customWidth="1"/>
    <col min="12277" max="12289" width="0" style="33" hidden="1" customWidth="1"/>
    <col min="12290" max="12294" width="8.7109375" style="33" customWidth="1"/>
    <col min="12295" max="12531" width="9.140625" style="33"/>
    <col min="12532" max="12532" width="42.140625" style="33" customWidth="1"/>
    <col min="12533" max="12545" width="0" style="33" hidden="1" customWidth="1"/>
    <col min="12546" max="12550" width="8.7109375" style="33" customWidth="1"/>
    <col min="12551" max="12787" width="9.140625" style="33"/>
    <col min="12788" max="12788" width="42.140625" style="33" customWidth="1"/>
    <col min="12789" max="12801" width="0" style="33" hidden="1" customWidth="1"/>
    <col min="12802" max="12806" width="8.7109375" style="33" customWidth="1"/>
    <col min="12807" max="13043" width="9.140625" style="33"/>
    <col min="13044" max="13044" width="42.140625" style="33" customWidth="1"/>
    <col min="13045" max="13057" width="0" style="33" hidden="1" customWidth="1"/>
    <col min="13058" max="13062" width="8.7109375" style="33" customWidth="1"/>
    <col min="13063" max="13299" width="9.140625" style="33"/>
    <col min="13300" max="13300" width="42.140625" style="33" customWidth="1"/>
    <col min="13301" max="13313" width="0" style="33" hidden="1" customWidth="1"/>
    <col min="13314" max="13318" width="8.7109375" style="33" customWidth="1"/>
    <col min="13319" max="13555" width="9.140625" style="33"/>
    <col min="13556" max="13556" width="42.140625" style="33" customWidth="1"/>
    <col min="13557" max="13569" width="0" style="33" hidden="1" customWidth="1"/>
    <col min="13570" max="13574" width="8.7109375" style="33" customWidth="1"/>
    <col min="13575" max="13811" width="9.140625" style="33"/>
    <col min="13812" max="13812" width="42.140625" style="33" customWidth="1"/>
    <col min="13813" max="13825" width="0" style="33" hidden="1" customWidth="1"/>
    <col min="13826" max="13830" width="8.7109375" style="33" customWidth="1"/>
    <col min="13831" max="14067" width="9.140625" style="33"/>
    <col min="14068" max="14068" width="42.140625" style="33" customWidth="1"/>
    <col min="14069" max="14081" width="0" style="33" hidden="1" customWidth="1"/>
    <col min="14082" max="14086" width="8.7109375" style="33" customWidth="1"/>
    <col min="14087" max="14323" width="9.140625" style="33"/>
    <col min="14324" max="14324" width="42.140625" style="33" customWidth="1"/>
    <col min="14325" max="14337" width="0" style="33" hidden="1" customWidth="1"/>
    <col min="14338" max="14342" width="8.7109375" style="33" customWidth="1"/>
    <col min="14343" max="14579" width="9.140625" style="33"/>
    <col min="14580" max="14580" width="42.140625" style="33" customWidth="1"/>
    <col min="14581" max="14593" width="0" style="33" hidden="1" customWidth="1"/>
    <col min="14594" max="14598" width="8.7109375" style="33" customWidth="1"/>
    <col min="14599" max="14835" width="9.140625" style="33"/>
    <col min="14836" max="14836" width="42.140625" style="33" customWidth="1"/>
    <col min="14837" max="14849" width="0" style="33" hidden="1" customWidth="1"/>
    <col min="14850" max="14854" width="8.7109375" style="33" customWidth="1"/>
    <col min="14855" max="15091" width="9.140625" style="33"/>
    <col min="15092" max="15092" width="42.140625" style="33" customWidth="1"/>
    <col min="15093" max="15105" width="0" style="33" hidden="1" customWidth="1"/>
    <col min="15106" max="15110" width="8.7109375" style="33" customWidth="1"/>
    <col min="15111" max="15347" width="9.140625" style="33"/>
    <col min="15348" max="15348" width="42.140625" style="33" customWidth="1"/>
    <col min="15349" max="15361" width="0" style="33" hidden="1" customWidth="1"/>
    <col min="15362" max="15366" width="8.7109375" style="33" customWidth="1"/>
    <col min="15367" max="15603" width="9.140625" style="33"/>
    <col min="15604" max="15604" width="42.140625" style="33" customWidth="1"/>
    <col min="15605" max="15617" width="0" style="33" hidden="1" customWidth="1"/>
    <col min="15618" max="15622" width="8.7109375" style="33" customWidth="1"/>
    <col min="15623" max="15859" width="9.140625" style="33"/>
    <col min="15860" max="15860" width="42.140625" style="33" customWidth="1"/>
    <col min="15861" max="15873" width="0" style="33" hidden="1" customWidth="1"/>
    <col min="15874" max="15878" width="8.7109375" style="33" customWidth="1"/>
    <col min="15879" max="16115" width="9.140625" style="33"/>
    <col min="16116" max="16116" width="42.140625" style="33" customWidth="1"/>
    <col min="16117" max="16129" width="0" style="33" hidden="1" customWidth="1"/>
    <col min="16130" max="16134" width="8.7109375" style="33" customWidth="1"/>
    <col min="16135" max="16377" width="9.140625" style="33"/>
    <col min="16378" max="16384" width="9.140625" style="33" customWidth="1"/>
  </cols>
  <sheetData>
    <row r="1" spans="1:13" ht="12.95" customHeight="1" x14ac:dyDescent="0.2">
      <c r="A1" s="950" t="s">
        <v>1346</v>
      </c>
    </row>
    <row r="2" spans="1:13" ht="16.5" customHeight="1" x14ac:dyDescent="0.2">
      <c r="A2" s="32" t="s">
        <v>81</v>
      </c>
    </row>
    <row r="3" spans="1:13" ht="15.75" customHeight="1" x14ac:dyDescent="0.2">
      <c r="A3" s="32" t="s">
        <v>79</v>
      </c>
    </row>
    <row r="4" spans="1:13" ht="17.45" customHeight="1" thickBot="1" x14ac:dyDescent="0.25">
      <c r="A4" s="34" t="s">
        <v>33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s="38" customFormat="1" ht="18" customHeight="1" thickBot="1" x14ac:dyDescent="0.25">
      <c r="A5" s="39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6.95" customHeight="1" x14ac:dyDescent="0.2">
      <c r="A6" s="37"/>
    </row>
    <row r="7" spans="1:13" s="43" customFormat="1" ht="12.95" customHeight="1" x14ac:dyDescent="0.2">
      <c r="A7" s="41" t="s">
        <v>34</v>
      </c>
      <c r="B7" s="65">
        <v>4337</v>
      </c>
      <c r="C7" s="65">
        <v>4813</v>
      </c>
      <c r="D7" s="65">
        <v>4320</v>
      </c>
      <c r="E7" s="65">
        <v>4205</v>
      </c>
      <c r="F7" s="65">
        <v>4381</v>
      </c>
      <c r="G7" s="65">
        <v>4684</v>
      </c>
      <c r="H7" s="201">
        <v>4814</v>
      </c>
      <c r="I7" s="201">
        <v>4258</v>
      </c>
      <c r="J7" s="201">
        <v>4277</v>
      </c>
      <c r="K7" s="201">
        <v>4844</v>
      </c>
      <c r="L7" s="201">
        <v>5694</v>
      </c>
      <c r="M7" s="201">
        <v>6258</v>
      </c>
    </row>
    <row r="8" spans="1:13" s="51" customFormat="1" ht="15.75" hidden="1" customHeight="1" x14ac:dyDescent="0.2">
      <c r="A8" s="70" t="s">
        <v>35</v>
      </c>
      <c r="B8" s="66"/>
      <c r="C8" s="66"/>
      <c r="D8" s="66"/>
      <c r="E8" s="66"/>
      <c r="F8" s="66"/>
      <c r="G8" s="66"/>
      <c r="H8" s="204"/>
      <c r="I8" s="204"/>
      <c r="J8" s="204"/>
      <c r="K8" s="204"/>
      <c r="L8" s="204"/>
      <c r="M8" s="204"/>
    </row>
    <row r="9" spans="1:13" s="51" customFormat="1" ht="15.6" customHeight="1" x14ac:dyDescent="0.2">
      <c r="A9" s="48" t="s">
        <v>36</v>
      </c>
      <c r="B9" s="49">
        <v>124</v>
      </c>
      <c r="C9" s="49">
        <v>126</v>
      </c>
      <c r="D9" s="49">
        <v>123</v>
      </c>
      <c r="E9" s="49">
        <v>100</v>
      </c>
      <c r="F9" s="49">
        <v>126</v>
      </c>
      <c r="G9" s="49">
        <v>121</v>
      </c>
      <c r="H9" s="23">
        <v>96</v>
      </c>
      <c r="I9" s="23">
        <v>113</v>
      </c>
      <c r="J9" s="23">
        <v>107</v>
      </c>
      <c r="K9" s="23">
        <v>142</v>
      </c>
      <c r="L9" s="23">
        <v>139</v>
      </c>
      <c r="M9" s="23">
        <v>194</v>
      </c>
    </row>
    <row r="10" spans="1:13" s="51" customFormat="1" ht="12.95" customHeight="1" x14ac:dyDescent="0.2">
      <c r="A10" s="52" t="s">
        <v>37</v>
      </c>
      <c r="B10" s="49">
        <v>76</v>
      </c>
      <c r="C10" s="49">
        <v>112</v>
      </c>
      <c r="D10" s="49">
        <v>78</v>
      </c>
      <c r="E10" s="49">
        <v>63</v>
      </c>
      <c r="F10" s="49">
        <v>68</v>
      </c>
      <c r="G10" s="49">
        <v>80</v>
      </c>
      <c r="H10" s="23">
        <v>78</v>
      </c>
      <c r="I10" s="23">
        <v>75</v>
      </c>
      <c r="J10" s="23">
        <v>76</v>
      </c>
      <c r="K10" s="23">
        <v>75</v>
      </c>
      <c r="L10" s="23">
        <v>78</v>
      </c>
      <c r="M10" s="23">
        <v>104</v>
      </c>
    </row>
    <row r="11" spans="1:13" s="51" customFormat="1" ht="12.95" customHeight="1" x14ac:dyDescent="0.2">
      <c r="A11" s="52" t="s">
        <v>38</v>
      </c>
      <c r="B11" s="49">
        <v>530</v>
      </c>
      <c r="C11" s="49">
        <v>621</v>
      </c>
      <c r="D11" s="49">
        <v>547</v>
      </c>
      <c r="E11" s="49">
        <v>519</v>
      </c>
      <c r="F11" s="49">
        <v>523</v>
      </c>
      <c r="G11" s="49">
        <v>547</v>
      </c>
      <c r="H11" s="23">
        <v>542</v>
      </c>
      <c r="I11" s="23">
        <v>465</v>
      </c>
      <c r="J11" s="23">
        <v>385</v>
      </c>
      <c r="K11" s="23">
        <v>431</v>
      </c>
      <c r="L11" s="23">
        <v>437</v>
      </c>
      <c r="M11" s="23">
        <v>508</v>
      </c>
    </row>
    <row r="12" spans="1:13" ht="13.9" customHeight="1" x14ac:dyDescent="0.2">
      <c r="A12" s="53" t="s">
        <v>39</v>
      </c>
      <c r="B12" s="49">
        <v>126</v>
      </c>
      <c r="C12" s="49">
        <v>132</v>
      </c>
      <c r="D12" s="49">
        <v>115</v>
      </c>
      <c r="E12" s="49">
        <v>115</v>
      </c>
      <c r="F12" s="49">
        <v>110</v>
      </c>
      <c r="G12" s="49">
        <v>121</v>
      </c>
      <c r="H12" s="23">
        <v>122</v>
      </c>
      <c r="I12" s="23">
        <v>94</v>
      </c>
      <c r="J12" s="23">
        <v>80</v>
      </c>
      <c r="K12" s="23">
        <v>92</v>
      </c>
      <c r="L12" s="23">
        <v>87</v>
      </c>
      <c r="M12" s="23">
        <v>84</v>
      </c>
    </row>
    <row r="13" spans="1:13" ht="13.9" customHeight="1" x14ac:dyDescent="0.2">
      <c r="A13" s="53" t="s">
        <v>40</v>
      </c>
      <c r="B13" s="49">
        <v>2</v>
      </c>
      <c r="C13" s="49" t="s">
        <v>26</v>
      </c>
      <c r="D13" s="49">
        <v>3</v>
      </c>
      <c r="E13" s="49">
        <v>2</v>
      </c>
      <c r="F13" s="49">
        <v>3</v>
      </c>
      <c r="G13" s="49">
        <v>5</v>
      </c>
      <c r="H13" s="23">
        <v>3</v>
      </c>
      <c r="I13" s="23">
        <v>6</v>
      </c>
      <c r="J13" s="23">
        <v>4</v>
      </c>
      <c r="K13" s="23">
        <v>3</v>
      </c>
      <c r="L13" s="23">
        <v>3</v>
      </c>
      <c r="M13" s="23">
        <v>1</v>
      </c>
    </row>
    <row r="14" spans="1:13" ht="26.25" customHeight="1" x14ac:dyDescent="0.2">
      <c r="A14" s="54" t="s">
        <v>41</v>
      </c>
      <c r="B14" s="49">
        <v>49</v>
      </c>
      <c r="C14" s="49">
        <v>64</v>
      </c>
      <c r="D14" s="49">
        <v>40</v>
      </c>
      <c r="E14" s="49">
        <v>46</v>
      </c>
      <c r="F14" s="49">
        <v>43</v>
      </c>
      <c r="G14" s="49">
        <v>42</v>
      </c>
      <c r="H14" s="23">
        <v>46</v>
      </c>
      <c r="I14" s="23">
        <v>40</v>
      </c>
      <c r="J14" s="23">
        <v>40</v>
      </c>
      <c r="K14" s="23">
        <v>65</v>
      </c>
      <c r="L14" s="23">
        <v>89</v>
      </c>
      <c r="M14" s="23">
        <v>101</v>
      </c>
    </row>
    <row r="15" spans="1:13" ht="24" x14ac:dyDescent="0.2">
      <c r="A15" s="54" t="s">
        <v>42</v>
      </c>
      <c r="B15" s="49">
        <v>66</v>
      </c>
      <c r="C15" s="49">
        <v>69</v>
      </c>
      <c r="D15" s="49">
        <v>68</v>
      </c>
      <c r="E15" s="49">
        <v>63</v>
      </c>
      <c r="F15" s="49">
        <v>66</v>
      </c>
      <c r="G15" s="49">
        <v>61</v>
      </c>
      <c r="H15" s="23">
        <v>63</v>
      </c>
      <c r="I15" s="23">
        <v>46</v>
      </c>
      <c r="J15" s="23">
        <v>40</v>
      </c>
      <c r="K15" s="23">
        <v>37</v>
      </c>
      <c r="L15" s="23">
        <v>23</v>
      </c>
      <c r="M15" s="23">
        <v>40</v>
      </c>
    </row>
    <row r="16" spans="1:13" ht="12.95" customHeight="1" x14ac:dyDescent="0.2">
      <c r="A16" s="53" t="s">
        <v>43</v>
      </c>
      <c r="B16" s="49">
        <v>10</v>
      </c>
      <c r="C16" s="49">
        <v>11</v>
      </c>
      <c r="D16" s="49">
        <v>5</v>
      </c>
      <c r="E16" s="49">
        <v>9</v>
      </c>
      <c r="F16" s="49">
        <v>7</v>
      </c>
      <c r="G16" s="49">
        <v>9</v>
      </c>
      <c r="H16" s="23">
        <v>9</v>
      </c>
      <c r="I16" s="23">
        <v>10</v>
      </c>
      <c r="J16" s="23">
        <v>6</v>
      </c>
      <c r="K16" s="23">
        <v>8</v>
      </c>
      <c r="L16" s="23">
        <v>7</v>
      </c>
      <c r="M16" s="23">
        <v>4</v>
      </c>
    </row>
    <row r="17" spans="1:13" ht="12.95" customHeight="1" x14ac:dyDescent="0.2">
      <c r="A17" s="53" t="s">
        <v>44</v>
      </c>
      <c r="B17" s="49">
        <v>16</v>
      </c>
      <c r="C17" s="49">
        <v>17</v>
      </c>
      <c r="D17" s="49">
        <v>20</v>
      </c>
      <c r="E17" s="49">
        <v>25</v>
      </c>
      <c r="F17" s="49">
        <v>25</v>
      </c>
      <c r="G17" s="49">
        <v>28</v>
      </c>
      <c r="H17" s="23">
        <v>23</v>
      </c>
      <c r="I17" s="23">
        <v>18</v>
      </c>
      <c r="J17" s="23">
        <v>18</v>
      </c>
      <c r="K17" s="23">
        <v>27</v>
      </c>
      <c r="L17" s="23">
        <v>19</v>
      </c>
      <c r="M17" s="23">
        <v>28</v>
      </c>
    </row>
    <row r="18" spans="1:13" ht="12" x14ac:dyDescent="0.2">
      <c r="A18" s="53" t="s">
        <v>45</v>
      </c>
      <c r="B18" s="49">
        <v>14</v>
      </c>
      <c r="C18" s="49">
        <v>15</v>
      </c>
      <c r="D18" s="49">
        <v>12</v>
      </c>
      <c r="E18" s="49">
        <v>10</v>
      </c>
      <c r="F18" s="49">
        <v>13</v>
      </c>
      <c r="G18" s="49">
        <v>18</v>
      </c>
      <c r="H18" s="23">
        <v>11</v>
      </c>
      <c r="I18" s="23">
        <v>6</v>
      </c>
      <c r="J18" s="23">
        <v>6</v>
      </c>
      <c r="K18" s="23">
        <v>7</v>
      </c>
      <c r="L18" s="23">
        <v>6</v>
      </c>
      <c r="M18" s="23">
        <v>10</v>
      </c>
    </row>
    <row r="19" spans="1:13" ht="13.9" customHeight="1" x14ac:dyDescent="0.2">
      <c r="A19" s="53" t="s">
        <v>46</v>
      </c>
      <c r="B19" s="49">
        <v>51</v>
      </c>
      <c r="C19" s="49">
        <v>55</v>
      </c>
      <c r="D19" s="49">
        <v>42</v>
      </c>
      <c r="E19" s="49">
        <v>37</v>
      </c>
      <c r="F19" s="49">
        <v>36</v>
      </c>
      <c r="G19" s="49">
        <v>41</v>
      </c>
      <c r="H19" s="203">
        <v>42</v>
      </c>
      <c r="I19" s="203">
        <v>34</v>
      </c>
      <c r="J19" s="203">
        <v>27</v>
      </c>
      <c r="K19" s="203">
        <v>24</v>
      </c>
      <c r="L19" s="203">
        <v>29</v>
      </c>
      <c r="M19" s="203">
        <v>23</v>
      </c>
    </row>
    <row r="20" spans="1:13" ht="12" x14ac:dyDescent="0.2">
      <c r="A20" s="53" t="s">
        <v>47</v>
      </c>
      <c r="B20" s="49">
        <v>73</v>
      </c>
      <c r="C20" s="49">
        <v>95</v>
      </c>
      <c r="D20" s="49">
        <v>97</v>
      </c>
      <c r="E20" s="49">
        <v>86</v>
      </c>
      <c r="F20" s="49">
        <v>88</v>
      </c>
      <c r="G20" s="49">
        <v>87</v>
      </c>
      <c r="H20" s="203">
        <v>90</v>
      </c>
      <c r="I20" s="203">
        <v>82</v>
      </c>
      <c r="J20" s="203">
        <v>55</v>
      </c>
      <c r="K20" s="203">
        <v>64</v>
      </c>
      <c r="L20" s="203">
        <v>57</v>
      </c>
      <c r="M20" s="203">
        <v>75</v>
      </c>
    </row>
    <row r="21" spans="1:13" ht="24" customHeight="1" x14ac:dyDescent="0.2">
      <c r="A21" s="54" t="s">
        <v>48</v>
      </c>
      <c r="B21" s="49">
        <v>46</v>
      </c>
      <c r="C21" s="49">
        <v>70</v>
      </c>
      <c r="D21" s="49">
        <v>68</v>
      </c>
      <c r="E21" s="49">
        <v>54</v>
      </c>
      <c r="F21" s="49">
        <v>59</v>
      </c>
      <c r="G21" s="49">
        <v>57</v>
      </c>
      <c r="H21" s="23">
        <v>65</v>
      </c>
      <c r="I21" s="23">
        <v>54</v>
      </c>
      <c r="J21" s="23">
        <v>48</v>
      </c>
      <c r="K21" s="23">
        <v>46</v>
      </c>
      <c r="L21" s="23">
        <v>43</v>
      </c>
      <c r="M21" s="23">
        <v>55</v>
      </c>
    </row>
    <row r="22" spans="1:13" ht="24" x14ac:dyDescent="0.2">
      <c r="A22" s="54" t="s">
        <v>49</v>
      </c>
      <c r="B22" s="49">
        <v>10</v>
      </c>
      <c r="C22" s="49">
        <v>7</v>
      </c>
      <c r="D22" s="49">
        <v>8</v>
      </c>
      <c r="E22" s="49">
        <v>10</v>
      </c>
      <c r="F22" s="49">
        <v>9</v>
      </c>
      <c r="G22" s="49">
        <v>8</v>
      </c>
      <c r="H22" s="23">
        <v>10</v>
      </c>
      <c r="I22" s="23">
        <v>8</v>
      </c>
      <c r="J22" s="23">
        <v>6</v>
      </c>
      <c r="K22" s="23">
        <v>9</v>
      </c>
      <c r="L22" s="23">
        <v>9</v>
      </c>
      <c r="M22" s="23">
        <v>10</v>
      </c>
    </row>
    <row r="23" spans="1:13" ht="13.9" customHeight="1" x14ac:dyDescent="0.2">
      <c r="A23" s="53" t="s">
        <v>50</v>
      </c>
      <c r="B23" s="49">
        <v>11</v>
      </c>
      <c r="C23" s="49">
        <v>13</v>
      </c>
      <c r="D23" s="49">
        <v>9</v>
      </c>
      <c r="E23" s="49">
        <v>6</v>
      </c>
      <c r="F23" s="49">
        <v>6</v>
      </c>
      <c r="G23" s="49">
        <v>9</v>
      </c>
      <c r="H23" s="23">
        <v>8</v>
      </c>
      <c r="I23" s="23">
        <v>14</v>
      </c>
      <c r="J23" s="23">
        <v>10</v>
      </c>
      <c r="K23" s="23">
        <v>8</v>
      </c>
      <c r="L23" s="23">
        <v>8</v>
      </c>
      <c r="M23" s="23">
        <v>10</v>
      </c>
    </row>
    <row r="24" spans="1:13" ht="12" x14ac:dyDescent="0.2">
      <c r="A24" s="53" t="s">
        <v>51</v>
      </c>
      <c r="B24" s="49">
        <v>12</v>
      </c>
      <c r="C24" s="49">
        <v>13</v>
      </c>
      <c r="D24" s="49">
        <v>13</v>
      </c>
      <c r="E24" s="49">
        <v>10</v>
      </c>
      <c r="F24" s="49">
        <v>12</v>
      </c>
      <c r="G24" s="49">
        <v>15</v>
      </c>
      <c r="H24" s="23">
        <v>10</v>
      </c>
      <c r="I24" s="23">
        <v>10</v>
      </c>
      <c r="J24" s="23">
        <v>8</v>
      </c>
      <c r="K24" s="23">
        <v>6</v>
      </c>
      <c r="L24" s="23">
        <v>10</v>
      </c>
      <c r="M24" s="23">
        <v>12</v>
      </c>
    </row>
    <row r="25" spans="1:13" ht="12" x14ac:dyDescent="0.2">
      <c r="A25" s="53" t="s">
        <v>52</v>
      </c>
      <c r="B25" s="49">
        <v>2</v>
      </c>
      <c r="C25" s="49">
        <v>3</v>
      </c>
      <c r="D25" s="49">
        <v>2</v>
      </c>
      <c r="E25" s="49">
        <v>2</v>
      </c>
      <c r="F25" s="49">
        <v>1</v>
      </c>
      <c r="G25" s="49">
        <v>2</v>
      </c>
      <c r="H25" s="2">
        <v>4</v>
      </c>
      <c r="I25" s="2">
        <v>1</v>
      </c>
      <c r="J25" s="2">
        <v>3</v>
      </c>
      <c r="K25" s="2">
        <v>3</v>
      </c>
      <c r="L25" s="2">
        <v>4</v>
      </c>
      <c r="M25" s="2">
        <v>7</v>
      </c>
    </row>
    <row r="26" spans="1:13" ht="24" x14ac:dyDescent="0.2">
      <c r="A26" s="54" t="s">
        <v>53</v>
      </c>
      <c r="B26" s="49">
        <v>42</v>
      </c>
      <c r="C26" s="49">
        <v>57</v>
      </c>
      <c r="D26" s="49">
        <v>45</v>
      </c>
      <c r="E26" s="49">
        <v>44</v>
      </c>
      <c r="F26" s="49">
        <v>45</v>
      </c>
      <c r="G26" s="49">
        <v>44</v>
      </c>
      <c r="H26" s="23">
        <v>36</v>
      </c>
      <c r="I26" s="23">
        <v>42</v>
      </c>
      <c r="J26" s="23">
        <v>34</v>
      </c>
      <c r="K26" s="23">
        <v>32</v>
      </c>
      <c r="L26" s="23">
        <v>43</v>
      </c>
      <c r="M26" s="23">
        <v>48</v>
      </c>
    </row>
    <row r="27" spans="1:13" ht="24" customHeight="1" x14ac:dyDescent="0.2">
      <c r="A27" s="55" t="s">
        <v>54</v>
      </c>
      <c r="B27" s="49">
        <v>26</v>
      </c>
      <c r="C27" s="49">
        <v>35</v>
      </c>
      <c r="D27" s="49">
        <v>23</v>
      </c>
      <c r="E27" s="49">
        <v>25</v>
      </c>
      <c r="F27" s="49">
        <v>33</v>
      </c>
      <c r="G27" s="49">
        <v>36</v>
      </c>
      <c r="H27" s="23">
        <v>40</v>
      </c>
      <c r="I27" s="23">
        <v>37</v>
      </c>
      <c r="J27" s="23">
        <v>37</v>
      </c>
      <c r="K27" s="23">
        <v>62</v>
      </c>
      <c r="L27" s="23">
        <v>61</v>
      </c>
      <c r="M27" s="23">
        <v>65</v>
      </c>
    </row>
    <row r="28" spans="1:13" ht="24" x14ac:dyDescent="0.2">
      <c r="A28" s="54" t="s">
        <v>55</v>
      </c>
      <c r="B28" s="49">
        <v>10</v>
      </c>
      <c r="C28" s="49">
        <v>17</v>
      </c>
      <c r="D28" s="49">
        <v>13</v>
      </c>
      <c r="E28" s="49">
        <v>10</v>
      </c>
      <c r="F28" s="49">
        <v>18</v>
      </c>
      <c r="G28" s="49">
        <v>21</v>
      </c>
      <c r="H28" s="203">
        <v>25</v>
      </c>
      <c r="I28" s="203">
        <v>20</v>
      </c>
      <c r="J28" s="203">
        <v>23</v>
      </c>
      <c r="K28" s="203">
        <v>46</v>
      </c>
      <c r="L28" s="203">
        <v>46</v>
      </c>
      <c r="M28" s="203">
        <v>54</v>
      </c>
    </row>
    <row r="29" spans="1:13" s="68" customFormat="1" ht="24" x14ac:dyDescent="0.2">
      <c r="A29" s="54" t="s">
        <v>56</v>
      </c>
      <c r="B29" s="49">
        <v>1</v>
      </c>
      <c r="C29" s="49">
        <v>1</v>
      </c>
      <c r="D29" s="49">
        <v>1</v>
      </c>
      <c r="E29" s="49">
        <v>1</v>
      </c>
      <c r="F29" s="49">
        <v>1</v>
      </c>
      <c r="G29" s="49">
        <v>1</v>
      </c>
      <c r="H29" s="203">
        <v>1</v>
      </c>
      <c r="I29" s="203" t="s">
        <v>26</v>
      </c>
      <c r="J29" s="203" t="s">
        <v>26</v>
      </c>
      <c r="K29" s="203" t="s">
        <v>26</v>
      </c>
      <c r="L29" s="203" t="s">
        <v>26</v>
      </c>
      <c r="M29" s="203" t="s">
        <v>26</v>
      </c>
    </row>
    <row r="30" spans="1:13" s="68" customFormat="1" ht="24" customHeight="1" x14ac:dyDescent="0.2">
      <c r="A30" s="54" t="s">
        <v>57</v>
      </c>
      <c r="B30" s="49">
        <v>15</v>
      </c>
      <c r="C30" s="49">
        <v>17</v>
      </c>
      <c r="D30" s="49">
        <v>9</v>
      </c>
      <c r="E30" s="49">
        <v>14</v>
      </c>
      <c r="F30" s="49">
        <v>14</v>
      </c>
      <c r="G30" s="49">
        <v>14</v>
      </c>
      <c r="H30" s="203">
        <v>14</v>
      </c>
      <c r="I30" s="203">
        <v>17</v>
      </c>
      <c r="J30" s="203">
        <v>14</v>
      </c>
      <c r="K30" s="203">
        <v>16</v>
      </c>
      <c r="L30" s="203">
        <v>15</v>
      </c>
      <c r="M30" s="203">
        <v>11</v>
      </c>
    </row>
    <row r="31" spans="1:13" s="68" customFormat="1" ht="24" x14ac:dyDescent="0.2">
      <c r="A31" s="55" t="s">
        <v>58</v>
      </c>
      <c r="B31" s="49">
        <v>95</v>
      </c>
      <c r="C31" s="49">
        <v>77</v>
      </c>
      <c r="D31" s="49">
        <v>73</v>
      </c>
      <c r="E31" s="49">
        <v>80</v>
      </c>
      <c r="F31" s="49">
        <v>90</v>
      </c>
      <c r="G31" s="49">
        <v>101</v>
      </c>
      <c r="H31" s="203">
        <v>99</v>
      </c>
      <c r="I31" s="203">
        <v>122</v>
      </c>
      <c r="J31" s="203">
        <v>119</v>
      </c>
      <c r="K31" s="203">
        <v>120</v>
      </c>
      <c r="L31" s="203">
        <v>113</v>
      </c>
      <c r="M31" s="203">
        <v>90</v>
      </c>
    </row>
    <row r="32" spans="1:13" s="68" customFormat="1" ht="12" x14ac:dyDescent="0.2">
      <c r="A32" s="52" t="s">
        <v>59</v>
      </c>
      <c r="B32" s="49">
        <v>455</v>
      </c>
      <c r="C32" s="49">
        <v>433</v>
      </c>
      <c r="D32" s="49">
        <v>400</v>
      </c>
      <c r="E32" s="49">
        <v>423</v>
      </c>
      <c r="F32" s="49">
        <v>471</v>
      </c>
      <c r="G32" s="49">
        <v>482</v>
      </c>
      <c r="H32" s="203">
        <v>524</v>
      </c>
      <c r="I32" s="203">
        <v>487</v>
      </c>
      <c r="J32" s="203">
        <v>508</v>
      </c>
      <c r="K32" s="203">
        <v>503</v>
      </c>
      <c r="L32" s="203">
        <v>584</v>
      </c>
      <c r="M32" s="203">
        <v>659</v>
      </c>
    </row>
    <row r="33" spans="1:13" ht="24" x14ac:dyDescent="0.2">
      <c r="A33" s="55" t="s">
        <v>60</v>
      </c>
      <c r="B33" s="49">
        <v>1062</v>
      </c>
      <c r="C33" s="49">
        <v>1222</v>
      </c>
      <c r="D33" s="49">
        <v>1124</v>
      </c>
      <c r="E33" s="49">
        <v>1117</v>
      </c>
      <c r="F33" s="49">
        <v>1122</v>
      </c>
      <c r="G33" s="49">
        <v>1283</v>
      </c>
      <c r="H33" s="203">
        <v>1282</v>
      </c>
      <c r="I33" s="203">
        <v>1125</v>
      </c>
      <c r="J33" s="203">
        <v>1263</v>
      </c>
      <c r="K33" s="203">
        <v>1542</v>
      </c>
      <c r="L33" s="203">
        <v>1953</v>
      </c>
      <c r="M33" s="203">
        <v>2108</v>
      </c>
    </row>
    <row r="34" spans="1:13" ht="12.95" customHeight="1" x14ac:dyDescent="0.2">
      <c r="A34" s="52" t="s">
        <v>61</v>
      </c>
      <c r="B34" s="49">
        <v>240</v>
      </c>
      <c r="C34" s="49">
        <v>296</v>
      </c>
      <c r="D34" s="49">
        <v>254</v>
      </c>
      <c r="E34" s="49">
        <v>228</v>
      </c>
      <c r="F34" s="49">
        <v>245</v>
      </c>
      <c r="G34" s="49">
        <v>240</v>
      </c>
      <c r="H34" s="203">
        <v>250</v>
      </c>
      <c r="I34" s="203">
        <v>236</v>
      </c>
      <c r="J34" s="203">
        <v>236</v>
      </c>
      <c r="K34" s="203">
        <v>272</v>
      </c>
      <c r="L34" s="203">
        <v>264</v>
      </c>
      <c r="M34" s="203">
        <v>287</v>
      </c>
    </row>
    <row r="35" spans="1:13" ht="12.95" customHeight="1" x14ac:dyDescent="0.2">
      <c r="A35" s="52" t="s">
        <v>62</v>
      </c>
      <c r="B35" s="49">
        <v>87</v>
      </c>
      <c r="C35" s="49">
        <v>98</v>
      </c>
      <c r="D35" s="49">
        <v>108</v>
      </c>
      <c r="E35" s="49">
        <v>120</v>
      </c>
      <c r="F35" s="49">
        <v>114</v>
      </c>
      <c r="G35" s="49">
        <v>138</v>
      </c>
      <c r="H35" s="23">
        <v>154</v>
      </c>
      <c r="I35" s="23">
        <v>99</v>
      </c>
      <c r="J35" s="23">
        <v>84</v>
      </c>
      <c r="K35" s="23">
        <v>97</v>
      </c>
      <c r="L35" s="23">
        <v>96</v>
      </c>
      <c r="M35" s="23">
        <v>122</v>
      </c>
    </row>
    <row r="36" spans="1:13" ht="12.95" customHeight="1" x14ac:dyDescent="0.2">
      <c r="A36" s="52" t="s">
        <v>63</v>
      </c>
      <c r="B36" s="49">
        <v>119</v>
      </c>
      <c r="C36" s="49">
        <v>125</v>
      </c>
      <c r="D36" s="49">
        <v>129</v>
      </c>
      <c r="E36" s="49">
        <v>126</v>
      </c>
      <c r="F36" s="49">
        <v>143</v>
      </c>
      <c r="G36" s="49">
        <v>154</v>
      </c>
      <c r="H36" s="23">
        <v>175</v>
      </c>
      <c r="I36" s="23">
        <v>149</v>
      </c>
      <c r="J36" s="23">
        <v>178</v>
      </c>
      <c r="K36" s="23">
        <v>228</v>
      </c>
      <c r="L36" s="23">
        <v>281</v>
      </c>
      <c r="M36" s="23">
        <v>308</v>
      </c>
    </row>
    <row r="37" spans="1:13" ht="12.95" customHeight="1" x14ac:dyDescent="0.2">
      <c r="A37" s="52" t="s">
        <v>64</v>
      </c>
      <c r="B37" s="49">
        <v>53</v>
      </c>
      <c r="C37" s="49">
        <v>52</v>
      </c>
      <c r="D37" s="49">
        <v>46</v>
      </c>
      <c r="E37" s="49">
        <v>48</v>
      </c>
      <c r="F37" s="49">
        <v>40</v>
      </c>
      <c r="G37" s="49">
        <v>49</v>
      </c>
      <c r="H37" s="23">
        <v>47</v>
      </c>
      <c r="I37" s="23">
        <v>47</v>
      </c>
      <c r="J37" s="23">
        <v>32</v>
      </c>
      <c r="K37" s="23">
        <v>40</v>
      </c>
      <c r="L37" s="23">
        <v>34</v>
      </c>
      <c r="M37" s="23">
        <v>36</v>
      </c>
    </row>
    <row r="38" spans="1:13" ht="12.95" customHeight="1" x14ac:dyDescent="0.2">
      <c r="A38" s="52" t="s">
        <v>65</v>
      </c>
      <c r="B38" s="49">
        <v>170</v>
      </c>
      <c r="C38" s="49">
        <v>218</v>
      </c>
      <c r="D38" s="49">
        <v>204</v>
      </c>
      <c r="E38" s="49">
        <v>198</v>
      </c>
      <c r="F38" s="49">
        <v>183</v>
      </c>
      <c r="G38" s="49">
        <v>189</v>
      </c>
      <c r="H38" s="203">
        <v>200</v>
      </c>
      <c r="I38" s="203">
        <v>168</v>
      </c>
      <c r="J38" s="203">
        <v>177</v>
      </c>
      <c r="K38" s="203">
        <v>217</v>
      </c>
      <c r="L38" s="203">
        <v>338</v>
      </c>
      <c r="M38" s="203">
        <v>393</v>
      </c>
    </row>
    <row r="39" spans="1:13" ht="12.95" customHeight="1" x14ac:dyDescent="0.2">
      <c r="A39" s="57" t="s">
        <v>136</v>
      </c>
      <c r="B39" s="49">
        <v>7</v>
      </c>
      <c r="C39" s="49">
        <v>13</v>
      </c>
      <c r="D39" s="49">
        <v>13</v>
      </c>
      <c r="E39" s="49">
        <v>9</v>
      </c>
      <c r="F39" s="49">
        <v>8</v>
      </c>
      <c r="G39" s="49">
        <v>10</v>
      </c>
      <c r="H39" s="2">
        <v>4</v>
      </c>
      <c r="I39" s="2">
        <v>7</v>
      </c>
      <c r="J39" s="2">
        <v>2</v>
      </c>
      <c r="K39" s="2">
        <v>2</v>
      </c>
      <c r="L39" s="2">
        <v>1</v>
      </c>
      <c r="M39" s="2">
        <v>3</v>
      </c>
    </row>
    <row r="40" spans="1:13" ht="12.95" customHeight="1" x14ac:dyDescent="0.2">
      <c r="A40" s="57" t="s">
        <v>66</v>
      </c>
      <c r="B40" s="49">
        <v>2</v>
      </c>
      <c r="C40" s="49">
        <v>5</v>
      </c>
      <c r="D40" s="49">
        <v>8</v>
      </c>
      <c r="E40" s="49">
        <v>4</v>
      </c>
      <c r="F40" s="49">
        <v>7</v>
      </c>
      <c r="G40" s="49">
        <v>4</v>
      </c>
      <c r="H40" s="2">
        <v>1</v>
      </c>
      <c r="I40" s="2">
        <v>1</v>
      </c>
      <c r="J40" s="2">
        <v>2</v>
      </c>
      <c r="K40" s="2">
        <v>2</v>
      </c>
      <c r="L40" s="2">
        <v>2</v>
      </c>
      <c r="M40" s="2">
        <v>2</v>
      </c>
    </row>
    <row r="41" spans="1:13" ht="12.95" customHeight="1" x14ac:dyDescent="0.2">
      <c r="A41" s="57" t="s">
        <v>67</v>
      </c>
      <c r="B41" s="49">
        <v>1</v>
      </c>
      <c r="C41" s="49">
        <v>1</v>
      </c>
      <c r="D41" s="49">
        <v>1</v>
      </c>
      <c r="E41" s="49">
        <v>1</v>
      </c>
      <c r="F41" s="49" t="s">
        <v>26</v>
      </c>
      <c r="G41" s="49">
        <v>1</v>
      </c>
      <c r="H41" s="205" t="s">
        <v>26</v>
      </c>
      <c r="I41" s="205" t="s">
        <v>26</v>
      </c>
      <c r="J41" s="205">
        <v>1</v>
      </c>
      <c r="K41" s="205">
        <v>1</v>
      </c>
      <c r="L41" s="205">
        <v>1</v>
      </c>
      <c r="M41" s="205">
        <v>1</v>
      </c>
    </row>
    <row r="42" spans="1:13" ht="12.95" customHeight="1" x14ac:dyDescent="0.2">
      <c r="A42" s="57" t="s">
        <v>68</v>
      </c>
      <c r="B42" s="49">
        <v>127</v>
      </c>
      <c r="C42" s="49">
        <v>128</v>
      </c>
      <c r="D42" s="49">
        <v>119</v>
      </c>
      <c r="E42" s="49">
        <v>114</v>
      </c>
      <c r="F42" s="49">
        <v>107</v>
      </c>
      <c r="G42" s="49">
        <v>95</v>
      </c>
      <c r="H42" s="2">
        <v>119</v>
      </c>
      <c r="I42" s="2">
        <v>92</v>
      </c>
      <c r="J42" s="2">
        <v>87</v>
      </c>
      <c r="K42" s="2">
        <v>84</v>
      </c>
      <c r="L42" s="2">
        <v>96</v>
      </c>
      <c r="M42" s="2">
        <v>80</v>
      </c>
    </row>
    <row r="43" spans="1:13" ht="12.95" customHeight="1" x14ac:dyDescent="0.2">
      <c r="A43" s="57" t="s">
        <v>69</v>
      </c>
      <c r="B43" s="49" t="s">
        <v>26</v>
      </c>
      <c r="C43" s="49">
        <v>2</v>
      </c>
      <c r="D43" s="49">
        <v>1</v>
      </c>
      <c r="E43" s="49" t="s">
        <v>26</v>
      </c>
      <c r="F43" s="49">
        <v>2</v>
      </c>
      <c r="G43" s="49">
        <v>1</v>
      </c>
      <c r="H43" s="2">
        <v>1</v>
      </c>
      <c r="I43" s="2">
        <v>1</v>
      </c>
      <c r="J43" s="2">
        <v>1</v>
      </c>
      <c r="K43" s="2">
        <v>2</v>
      </c>
      <c r="L43" s="2">
        <v>1</v>
      </c>
      <c r="M43" s="2">
        <v>0</v>
      </c>
    </row>
    <row r="44" spans="1:13" ht="12.95" customHeight="1" x14ac:dyDescent="0.2">
      <c r="A44" s="57" t="s">
        <v>80</v>
      </c>
      <c r="B44" s="49">
        <v>33</v>
      </c>
      <c r="C44" s="49">
        <v>69</v>
      </c>
      <c r="D44" s="49">
        <v>62</v>
      </c>
      <c r="E44" s="49">
        <v>70</v>
      </c>
      <c r="F44" s="49">
        <v>59</v>
      </c>
      <c r="G44" s="49">
        <v>78</v>
      </c>
      <c r="H44" s="203">
        <v>75</v>
      </c>
      <c r="I44" s="203">
        <v>67</v>
      </c>
      <c r="J44" s="203">
        <v>84</v>
      </c>
      <c r="K44" s="203">
        <v>126</v>
      </c>
      <c r="L44" s="203">
        <v>237</v>
      </c>
      <c r="M44" s="203">
        <v>307</v>
      </c>
    </row>
    <row r="45" spans="1:13" ht="12.95" customHeight="1" x14ac:dyDescent="0.2">
      <c r="A45" s="52" t="s">
        <v>71</v>
      </c>
      <c r="B45" s="49">
        <v>312</v>
      </c>
      <c r="C45" s="49">
        <v>342</v>
      </c>
      <c r="D45" s="49">
        <v>300</v>
      </c>
      <c r="E45" s="49">
        <v>270</v>
      </c>
      <c r="F45" s="49">
        <v>282</v>
      </c>
      <c r="G45" s="49">
        <v>282</v>
      </c>
      <c r="H45" s="203">
        <v>346</v>
      </c>
      <c r="I45" s="203">
        <v>273</v>
      </c>
      <c r="J45" s="203">
        <v>252</v>
      </c>
      <c r="K45" s="203">
        <v>248</v>
      </c>
      <c r="L45" s="203">
        <v>262</v>
      </c>
      <c r="M45" s="203">
        <v>262</v>
      </c>
    </row>
    <row r="46" spans="1:13" ht="12.95" customHeight="1" x14ac:dyDescent="0.2">
      <c r="A46" s="52" t="s">
        <v>72</v>
      </c>
      <c r="B46" s="49">
        <v>497</v>
      </c>
      <c r="C46" s="49">
        <v>506</v>
      </c>
      <c r="D46" s="49">
        <v>452</v>
      </c>
      <c r="E46" s="49">
        <v>397</v>
      </c>
      <c r="F46" s="49">
        <v>417</v>
      </c>
      <c r="G46" s="49">
        <v>389</v>
      </c>
      <c r="H46" s="203">
        <v>364</v>
      </c>
      <c r="I46" s="203">
        <v>354</v>
      </c>
      <c r="J46" s="203">
        <v>341</v>
      </c>
      <c r="K46" s="203">
        <v>359</v>
      </c>
      <c r="L46" s="203">
        <v>453</v>
      </c>
      <c r="M46" s="203">
        <v>472</v>
      </c>
    </row>
    <row r="47" spans="1:13" ht="12.95" customHeight="1" x14ac:dyDescent="0.2">
      <c r="A47" s="52" t="s">
        <v>73</v>
      </c>
      <c r="B47" s="49">
        <v>230</v>
      </c>
      <c r="C47" s="49">
        <v>254</v>
      </c>
      <c r="D47" s="49">
        <v>206</v>
      </c>
      <c r="E47" s="49">
        <v>194</v>
      </c>
      <c r="F47" s="49">
        <v>226</v>
      </c>
      <c r="G47" s="49">
        <v>247</v>
      </c>
      <c r="H47" s="203">
        <v>271</v>
      </c>
      <c r="I47" s="203">
        <v>207</v>
      </c>
      <c r="J47" s="203">
        <v>188</v>
      </c>
      <c r="K47" s="203">
        <v>200</v>
      </c>
      <c r="L47" s="203">
        <v>261</v>
      </c>
      <c r="M47" s="203">
        <v>281</v>
      </c>
    </row>
    <row r="48" spans="1:13" ht="12.95" customHeight="1" x14ac:dyDescent="0.2">
      <c r="A48" s="52" t="s">
        <v>74</v>
      </c>
      <c r="B48" s="49">
        <v>97</v>
      </c>
      <c r="C48" s="49">
        <v>117</v>
      </c>
      <c r="D48" s="49">
        <v>103</v>
      </c>
      <c r="E48" s="49">
        <v>114</v>
      </c>
      <c r="F48" s="49">
        <v>116</v>
      </c>
      <c r="G48" s="49">
        <v>150</v>
      </c>
      <c r="H48" s="203">
        <v>128</v>
      </c>
      <c r="I48" s="203">
        <v>103</v>
      </c>
      <c r="J48" s="203">
        <v>116</v>
      </c>
      <c r="K48" s="203">
        <v>143</v>
      </c>
      <c r="L48" s="203">
        <v>139</v>
      </c>
      <c r="M48" s="203">
        <v>169</v>
      </c>
    </row>
    <row r="49" spans="1:13" ht="12.95" customHeight="1" x14ac:dyDescent="0.2">
      <c r="A49" s="52" t="s">
        <v>75</v>
      </c>
      <c r="B49" s="49">
        <v>77</v>
      </c>
      <c r="C49" s="49">
        <v>90</v>
      </c>
      <c r="D49" s="49">
        <v>75</v>
      </c>
      <c r="E49" s="49">
        <v>107</v>
      </c>
      <c r="F49" s="49">
        <v>107</v>
      </c>
      <c r="G49" s="49">
        <v>103</v>
      </c>
      <c r="H49" s="203">
        <v>125</v>
      </c>
      <c r="I49" s="203">
        <v>116</v>
      </c>
      <c r="J49" s="203">
        <v>106</v>
      </c>
      <c r="K49" s="203">
        <v>103</v>
      </c>
      <c r="L49" s="203">
        <v>122</v>
      </c>
      <c r="M49" s="203">
        <v>106</v>
      </c>
    </row>
    <row r="50" spans="1:13" ht="12.95" customHeight="1" x14ac:dyDescent="0.2">
      <c r="A50" s="52" t="s">
        <v>76</v>
      </c>
      <c r="B50" s="49">
        <v>47</v>
      </c>
      <c r="C50" s="49">
        <v>51</v>
      </c>
      <c r="D50" s="49">
        <v>43</v>
      </c>
      <c r="E50" s="49">
        <v>45</v>
      </c>
      <c r="F50" s="49">
        <v>44</v>
      </c>
      <c r="G50" s="49">
        <v>55</v>
      </c>
      <c r="H50" s="203">
        <v>51</v>
      </c>
      <c r="I50" s="203">
        <v>45</v>
      </c>
      <c r="J50" s="203">
        <v>42</v>
      </c>
      <c r="K50" s="203">
        <v>33</v>
      </c>
      <c r="L50" s="203">
        <v>48</v>
      </c>
      <c r="M50" s="203">
        <v>59</v>
      </c>
    </row>
    <row r="51" spans="1:13" ht="12" x14ac:dyDescent="0.2">
      <c r="A51" s="52" t="s">
        <v>77</v>
      </c>
      <c r="B51" s="49">
        <v>40</v>
      </c>
      <c r="C51" s="49">
        <v>38</v>
      </c>
      <c r="D51" s="49">
        <v>32</v>
      </c>
      <c r="E51" s="49">
        <v>31</v>
      </c>
      <c r="F51" s="49">
        <v>31</v>
      </c>
      <c r="G51" s="49">
        <v>38</v>
      </c>
      <c r="H51" s="203">
        <v>42</v>
      </c>
      <c r="I51" s="203">
        <v>37</v>
      </c>
      <c r="J51" s="203">
        <v>30</v>
      </c>
      <c r="K51" s="203">
        <v>29</v>
      </c>
      <c r="L51" s="203">
        <v>31</v>
      </c>
      <c r="M51" s="203">
        <v>35</v>
      </c>
    </row>
    <row r="52" spans="1:13" ht="6" customHeight="1" thickBot="1" x14ac:dyDescent="0.25">
      <c r="A52" s="60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ht="6.75" customHeight="1" x14ac:dyDescent="0.2"/>
    <row r="54" spans="1:13" ht="15.95" customHeight="1" x14ac:dyDescent="0.2">
      <c r="A54" s="69"/>
    </row>
    <row r="60" spans="1:13" ht="12.95" customHeight="1" x14ac:dyDescent="0.2">
      <c r="A60" s="208"/>
    </row>
  </sheetData>
  <hyperlinks>
    <hyperlink ref="A1" location="Содержание!A1" display="Вернуться в СОДЕРЖАНИЕ" xr:uid="{00000000-0004-0000-0800-000000000000}"/>
  </hyperlinks>
  <pageMargins left="0.78740157480314965" right="0.59055118110236227" top="0.39370078740157483" bottom="0.39370078740157483" header="0.51181102362204722" footer="0.51181102362204722"/>
  <pageSetup paperSize="9" firstPageNumber="33" orientation="portrait" useFirstPageNumber="1" horizontalDpi="120" verticalDpi="144" r:id="rId1"/>
  <headerFooter alignWithMargins="0">
    <oddFooter>&amp;C&amp;8&amp;P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M6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1.5703125" style="99" customWidth="1"/>
    <col min="2" max="2" width="10.42578125" style="88" hidden="1" customWidth="1"/>
    <col min="3" max="3" width="8.42578125" style="88" hidden="1" customWidth="1"/>
    <col min="4" max="4" width="8.85546875" style="88" hidden="1" customWidth="1"/>
    <col min="5" max="5" width="3" style="88" hidden="1" customWidth="1"/>
    <col min="6" max="6" width="8.85546875" style="88" hidden="1" customWidth="1"/>
    <col min="7" max="8" width="10.140625" style="88" hidden="1" customWidth="1"/>
    <col min="9" max="13" width="10.140625" style="88" customWidth="1"/>
    <col min="14" max="208" width="9.28515625" style="88"/>
    <col min="209" max="209" width="45.140625" style="88" customWidth="1"/>
    <col min="210" max="241" width="11" style="88" customWidth="1"/>
    <col min="242" max="244" width="9.28515625" style="88" customWidth="1"/>
    <col min="245" max="245" width="9.28515625" style="88"/>
    <col min="246" max="248" width="9.28515625" style="88" customWidth="1"/>
    <col min="249" max="249" width="9.28515625" style="88"/>
    <col min="250" max="252" width="9.28515625" style="88" customWidth="1"/>
    <col min="253" max="253" width="9.28515625" style="88"/>
    <col min="254" max="256" width="9.28515625" style="88" customWidth="1"/>
    <col min="257" max="257" width="10.140625" style="88" customWidth="1"/>
    <col min="258" max="261" width="9.28515625" style="88" customWidth="1"/>
    <col min="262" max="262" width="5.140625" style="88" customWidth="1"/>
    <col min="263" max="464" width="9.28515625" style="88"/>
    <col min="465" max="465" width="45.140625" style="88" customWidth="1"/>
    <col min="466" max="497" width="11" style="88" customWidth="1"/>
    <col min="498" max="500" width="9.28515625" style="88" customWidth="1"/>
    <col min="501" max="501" width="9.28515625" style="88"/>
    <col min="502" max="504" width="9.28515625" style="88" customWidth="1"/>
    <col min="505" max="505" width="9.28515625" style="88"/>
    <col min="506" max="508" width="9.28515625" style="88" customWidth="1"/>
    <col min="509" max="509" width="9.28515625" style="88"/>
    <col min="510" max="512" width="9.28515625" style="88" customWidth="1"/>
    <col min="513" max="513" width="10.140625" style="88" customWidth="1"/>
    <col min="514" max="517" width="9.28515625" style="88" customWidth="1"/>
    <col min="518" max="518" width="5.140625" style="88" customWidth="1"/>
    <col min="519" max="720" width="9.28515625" style="88"/>
    <col min="721" max="721" width="45.140625" style="88" customWidth="1"/>
    <col min="722" max="753" width="11" style="88" customWidth="1"/>
    <col min="754" max="756" width="9.28515625" style="88" customWidth="1"/>
    <col min="757" max="757" width="9.28515625" style="88"/>
    <col min="758" max="760" width="9.28515625" style="88" customWidth="1"/>
    <col min="761" max="761" width="9.28515625" style="88"/>
    <col min="762" max="764" width="9.28515625" style="88" customWidth="1"/>
    <col min="765" max="765" width="9.28515625" style="88"/>
    <col min="766" max="768" width="9.28515625" style="88" customWidth="1"/>
    <col min="769" max="769" width="10.140625" style="88" customWidth="1"/>
    <col min="770" max="773" width="9.28515625" style="88" customWidth="1"/>
    <col min="774" max="774" width="5.140625" style="88" customWidth="1"/>
    <col min="775" max="976" width="9.28515625" style="88"/>
    <col min="977" max="977" width="45.140625" style="88" customWidth="1"/>
    <col min="978" max="1009" width="11" style="88" customWidth="1"/>
    <col min="1010" max="1012" width="9.28515625" style="88" customWidth="1"/>
    <col min="1013" max="1013" width="9.28515625" style="88"/>
    <col min="1014" max="1016" width="9.28515625" style="88" customWidth="1"/>
    <col min="1017" max="1017" width="9.28515625" style="88"/>
    <col min="1018" max="1020" width="9.28515625" style="88" customWidth="1"/>
    <col min="1021" max="1021" width="9.28515625" style="88"/>
    <col min="1022" max="1024" width="9.28515625" style="88" customWidth="1"/>
    <col min="1025" max="1025" width="10.140625" style="88" customWidth="1"/>
    <col min="1026" max="1029" width="9.28515625" style="88" customWidth="1"/>
    <col min="1030" max="1030" width="5.140625" style="88" customWidth="1"/>
    <col min="1031" max="1232" width="9.28515625" style="88"/>
    <col min="1233" max="1233" width="45.140625" style="88" customWidth="1"/>
    <col min="1234" max="1265" width="11" style="88" customWidth="1"/>
    <col min="1266" max="1268" width="9.28515625" style="88" customWidth="1"/>
    <col min="1269" max="1269" width="9.28515625" style="88"/>
    <col min="1270" max="1272" width="9.28515625" style="88" customWidth="1"/>
    <col min="1273" max="1273" width="9.28515625" style="88"/>
    <col min="1274" max="1276" width="9.28515625" style="88" customWidth="1"/>
    <col min="1277" max="1277" width="9.28515625" style="88"/>
    <col min="1278" max="1280" width="9.28515625" style="88" customWidth="1"/>
    <col min="1281" max="1281" width="10.140625" style="88" customWidth="1"/>
    <col min="1282" max="1285" width="9.28515625" style="88" customWidth="1"/>
    <col min="1286" max="1286" width="5.140625" style="88" customWidth="1"/>
    <col min="1287" max="1488" width="9.28515625" style="88"/>
    <col min="1489" max="1489" width="45.140625" style="88" customWidth="1"/>
    <col min="1490" max="1521" width="11" style="88" customWidth="1"/>
    <col min="1522" max="1524" width="9.28515625" style="88" customWidth="1"/>
    <col min="1525" max="1525" width="9.28515625" style="88"/>
    <col min="1526" max="1528" width="9.28515625" style="88" customWidth="1"/>
    <col min="1529" max="1529" width="9.28515625" style="88"/>
    <col min="1530" max="1532" width="9.28515625" style="88" customWidth="1"/>
    <col min="1533" max="1533" width="9.28515625" style="88"/>
    <col min="1534" max="1536" width="9.28515625" style="88" customWidth="1"/>
    <col min="1537" max="1537" width="10.140625" style="88" customWidth="1"/>
    <col min="1538" max="1541" width="9.28515625" style="88" customWidth="1"/>
    <col min="1542" max="1542" width="5.140625" style="88" customWidth="1"/>
    <col min="1543" max="1744" width="9.28515625" style="88"/>
    <col min="1745" max="1745" width="45.140625" style="88" customWidth="1"/>
    <col min="1746" max="1777" width="11" style="88" customWidth="1"/>
    <col min="1778" max="1780" width="9.28515625" style="88" customWidth="1"/>
    <col min="1781" max="1781" width="9.28515625" style="88"/>
    <col min="1782" max="1784" width="9.28515625" style="88" customWidth="1"/>
    <col min="1785" max="1785" width="9.28515625" style="88"/>
    <col min="1786" max="1788" width="9.28515625" style="88" customWidth="1"/>
    <col min="1789" max="1789" width="9.28515625" style="88"/>
    <col min="1790" max="1792" width="9.28515625" style="88" customWidth="1"/>
    <col min="1793" max="1793" width="10.140625" style="88" customWidth="1"/>
    <col min="1794" max="1797" width="9.28515625" style="88" customWidth="1"/>
    <col min="1798" max="1798" width="5.140625" style="88" customWidth="1"/>
    <col min="1799" max="2000" width="9.28515625" style="88"/>
    <col min="2001" max="2001" width="45.140625" style="88" customWidth="1"/>
    <col min="2002" max="2033" width="11" style="88" customWidth="1"/>
    <col min="2034" max="2036" width="9.28515625" style="88" customWidth="1"/>
    <col min="2037" max="2037" width="9.28515625" style="88"/>
    <col min="2038" max="2040" width="9.28515625" style="88" customWidth="1"/>
    <col min="2041" max="2041" width="9.28515625" style="88"/>
    <col min="2042" max="2044" width="9.28515625" style="88" customWidth="1"/>
    <col min="2045" max="2045" width="9.28515625" style="88"/>
    <col min="2046" max="2048" width="9.28515625" style="88" customWidth="1"/>
    <col min="2049" max="2049" width="10.140625" style="88" customWidth="1"/>
    <col min="2050" max="2053" width="9.28515625" style="88" customWidth="1"/>
    <col min="2054" max="2054" width="5.140625" style="88" customWidth="1"/>
    <col min="2055" max="2256" width="9.28515625" style="88"/>
    <col min="2257" max="2257" width="45.140625" style="88" customWidth="1"/>
    <col min="2258" max="2289" width="11" style="88" customWidth="1"/>
    <col min="2290" max="2292" width="9.28515625" style="88" customWidth="1"/>
    <col min="2293" max="2293" width="9.28515625" style="88"/>
    <col min="2294" max="2296" width="9.28515625" style="88" customWidth="1"/>
    <col min="2297" max="2297" width="9.28515625" style="88"/>
    <col min="2298" max="2300" width="9.28515625" style="88" customWidth="1"/>
    <col min="2301" max="2301" width="9.28515625" style="88"/>
    <col min="2302" max="2304" width="9.28515625" style="88" customWidth="1"/>
    <col min="2305" max="2305" width="10.140625" style="88" customWidth="1"/>
    <col min="2306" max="2309" width="9.28515625" style="88" customWidth="1"/>
    <col min="2310" max="2310" width="5.140625" style="88" customWidth="1"/>
    <col min="2311" max="2512" width="9.28515625" style="88"/>
    <col min="2513" max="2513" width="45.140625" style="88" customWidth="1"/>
    <col min="2514" max="2545" width="11" style="88" customWidth="1"/>
    <col min="2546" max="2548" width="9.28515625" style="88" customWidth="1"/>
    <col min="2549" max="2549" width="9.28515625" style="88"/>
    <col min="2550" max="2552" width="9.28515625" style="88" customWidth="1"/>
    <col min="2553" max="2553" width="9.28515625" style="88"/>
    <col min="2554" max="2556" width="9.28515625" style="88" customWidth="1"/>
    <col min="2557" max="2557" width="9.28515625" style="88"/>
    <col min="2558" max="2560" width="9.28515625" style="88" customWidth="1"/>
    <col min="2561" max="2561" width="10.140625" style="88" customWidth="1"/>
    <col min="2562" max="2565" width="9.28515625" style="88" customWidth="1"/>
    <col min="2566" max="2566" width="5.140625" style="88" customWidth="1"/>
    <col min="2567" max="2768" width="9.28515625" style="88"/>
    <col min="2769" max="2769" width="45.140625" style="88" customWidth="1"/>
    <col min="2770" max="2801" width="11" style="88" customWidth="1"/>
    <col min="2802" max="2804" width="9.28515625" style="88" customWidth="1"/>
    <col min="2805" max="2805" width="9.28515625" style="88"/>
    <col min="2806" max="2808" width="9.28515625" style="88" customWidth="1"/>
    <col min="2809" max="2809" width="9.28515625" style="88"/>
    <col min="2810" max="2812" width="9.28515625" style="88" customWidth="1"/>
    <col min="2813" max="2813" width="9.28515625" style="88"/>
    <col min="2814" max="2816" width="9.28515625" style="88" customWidth="1"/>
    <col min="2817" max="2817" width="10.140625" style="88" customWidth="1"/>
    <col min="2818" max="2821" width="9.28515625" style="88" customWidth="1"/>
    <col min="2822" max="2822" width="5.140625" style="88" customWidth="1"/>
    <col min="2823" max="3024" width="9.28515625" style="88"/>
    <col min="3025" max="3025" width="45.140625" style="88" customWidth="1"/>
    <col min="3026" max="3057" width="11" style="88" customWidth="1"/>
    <col min="3058" max="3060" width="9.28515625" style="88" customWidth="1"/>
    <col min="3061" max="3061" width="9.28515625" style="88"/>
    <col min="3062" max="3064" width="9.28515625" style="88" customWidth="1"/>
    <col min="3065" max="3065" width="9.28515625" style="88"/>
    <col min="3066" max="3068" width="9.28515625" style="88" customWidth="1"/>
    <col min="3069" max="3069" width="9.28515625" style="88"/>
    <col min="3070" max="3072" width="9.28515625" style="88" customWidth="1"/>
    <col min="3073" max="3073" width="10.140625" style="88" customWidth="1"/>
    <col min="3074" max="3077" width="9.28515625" style="88" customWidth="1"/>
    <col min="3078" max="3078" width="5.140625" style="88" customWidth="1"/>
    <col min="3079" max="3280" width="9.28515625" style="88"/>
    <col min="3281" max="3281" width="45.140625" style="88" customWidth="1"/>
    <col min="3282" max="3313" width="11" style="88" customWidth="1"/>
    <col min="3314" max="3316" width="9.28515625" style="88" customWidth="1"/>
    <col min="3317" max="3317" width="9.28515625" style="88"/>
    <col min="3318" max="3320" width="9.28515625" style="88" customWidth="1"/>
    <col min="3321" max="3321" width="9.28515625" style="88"/>
    <col min="3322" max="3324" width="9.28515625" style="88" customWidth="1"/>
    <col min="3325" max="3325" width="9.28515625" style="88"/>
    <col min="3326" max="3328" width="9.28515625" style="88" customWidth="1"/>
    <col min="3329" max="3329" width="10.140625" style="88" customWidth="1"/>
    <col min="3330" max="3333" width="9.28515625" style="88" customWidth="1"/>
    <col min="3334" max="3334" width="5.140625" style="88" customWidth="1"/>
    <col min="3335" max="3536" width="9.28515625" style="88"/>
    <col min="3537" max="3537" width="45.140625" style="88" customWidth="1"/>
    <col min="3538" max="3569" width="11" style="88" customWidth="1"/>
    <col min="3570" max="3572" width="9.28515625" style="88" customWidth="1"/>
    <col min="3573" max="3573" width="9.28515625" style="88"/>
    <col min="3574" max="3576" width="9.28515625" style="88" customWidth="1"/>
    <col min="3577" max="3577" width="9.28515625" style="88"/>
    <col min="3578" max="3580" width="9.28515625" style="88" customWidth="1"/>
    <col min="3581" max="3581" width="9.28515625" style="88"/>
    <col min="3582" max="3584" width="9.28515625" style="88" customWidth="1"/>
    <col min="3585" max="3585" width="10.140625" style="88" customWidth="1"/>
    <col min="3586" max="3589" width="9.28515625" style="88" customWidth="1"/>
    <col min="3590" max="3590" width="5.140625" style="88" customWidth="1"/>
    <col min="3591" max="3792" width="9.28515625" style="88"/>
    <col min="3793" max="3793" width="45.140625" style="88" customWidth="1"/>
    <col min="3794" max="3825" width="11" style="88" customWidth="1"/>
    <col min="3826" max="3828" width="9.28515625" style="88" customWidth="1"/>
    <col min="3829" max="3829" width="9.28515625" style="88"/>
    <col min="3830" max="3832" width="9.28515625" style="88" customWidth="1"/>
    <col min="3833" max="3833" width="9.28515625" style="88"/>
    <col min="3834" max="3836" width="9.28515625" style="88" customWidth="1"/>
    <col min="3837" max="3837" width="9.28515625" style="88"/>
    <col min="3838" max="3840" width="9.28515625" style="88" customWidth="1"/>
    <col min="3841" max="3841" width="10.140625" style="88" customWidth="1"/>
    <col min="3842" max="3845" width="9.28515625" style="88" customWidth="1"/>
    <col min="3846" max="3846" width="5.140625" style="88" customWidth="1"/>
    <col min="3847" max="4048" width="9.28515625" style="88"/>
    <col min="4049" max="4049" width="45.140625" style="88" customWidth="1"/>
    <col min="4050" max="4081" width="11" style="88" customWidth="1"/>
    <col min="4082" max="4084" width="9.28515625" style="88" customWidth="1"/>
    <col min="4085" max="4085" width="9.28515625" style="88"/>
    <col min="4086" max="4088" width="9.28515625" style="88" customWidth="1"/>
    <col min="4089" max="4089" width="9.28515625" style="88"/>
    <col min="4090" max="4092" width="9.28515625" style="88" customWidth="1"/>
    <col min="4093" max="4093" width="9.28515625" style="88"/>
    <col min="4094" max="4096" width="9.28515625" style="88" customWidth="1"/>
    <col min="4097" max="4097" width="10.140625" style="88" customWidth="1"/>
    <col min="4098" max="4101" width="9.28515625" style="88" customWidth="1"/>
    <col min="4102" max="4102" width="5.140625" style="88" customWidth="1"/>
    <col min="4103" max="4304" width="9.28515625" style="88"/>
    <col min="4305" max="4305" width="45.140625" style="88" customWidth="1"/>
    <col min="4306" max="4337" width="11" style="88" customWidth="1"/>
    <col min="4338" max="4340" width="9.28515625" style="88" customWidth="1"/>
    <col min="4341" max="4341" width="9.28515625" style="88"/>
    <col min="4342" max="4344" width="9.28515625" style="88" customWidth="1"/>
    <col min="4345" max="4345" width="9.28515625" style="88"/>
    <col min="4346" max="4348" width="9.28515625" style="88" customWidth="1"/>
    <col min="4349" max="4349" width="9.28515625" style="88"/>
    <col min="4350" max="4352" width="9.28515625" style="88" customWidth="1"/>
    <col min="4353" max="4353" width="10.140625" style="88" customWidth="1"/>
    <col min="4354" max="4357" width="9.28515625" style="88" customWidth="1"/>
    <col min="4358" max="4358" width="5.140625" style="88" customWidth="1"/>
    <col min="4359" max="4560" width="9.28515625" style="88"/>
    <col min="4561" max="4561" width="45.140625" style="88" customWidth="1"/>
    <col min="4562" max="4593" width="11" style="88" customWidth="1"/>
    <col min="4594" max="4596" width="9.28515625" style="88" customWidth="1"/>
    <col min="4597" max="4597" width="9.28515625" style="88"/>
    <col min="4598" max="4600" width="9.28515625" style="88" customWidth="1"/>
    <col min="4601" max="4601" width="9.28515625" style="88"/>
    <col min="4602" max="4604" width="9.28515625" style="88" customWidth="1"/>
    <col min="4605" max="4605" width="9.28515625" style="88"/>
    <col min="4606" max="4608" width="9.28515625" style="88" customWidth="1"/>
    <col min="4609" max="4609" width="10.140625" style="88" customWidth="1"/>
    <col min="4610" max="4613" width="9.28515625" style="88" customWidth="1"/>
    <col min="4614" max="4614" width="5.140625" style="88" customWidth="1"/>
    <col min="4615" max="4816" width="9.28515625" style="88"/>
    <col min="4817" max="4817" width="45.140625" style="88" customWidth="1"/>
    <col min="4818" max="4849" width="11" style="88" customWidth="1"/>
    <col min="4850" max="4852" width="9.28515625" style="88" customWidth="1"/>
    <col min="4853" max="4853" width="9.28515625" style="88"/>
    <col min="4854" max="4856" width="9.28515625" style="88" customWidth="1"/>
    <col min="4857" max="4857" width="9.28515625" style="88"/>
    <col min="4858" max="4860" width="9.28515625" style="88" customWidth="1"/>
    <col min="4861" max="4861" width="9.28515625" style="88"/>
    <col min="4862" max="4864" width="9.28515625" style="88" customWidth="1"/>
    <col min="4865" max="4865" width="10.140625" style="88" customWidth="1"/>
    <col min="4866" max="4869" width="9.28515625" style="88" customWidth="1"/>
    <col min="4870" max="4870" width="5.140625" style="88" customWidth="1"/>
    <col min="4871" max="5072" width="9.28515625" style="88"/>
    <col min="5073" max="5073" width="45.140625" style="88" customWidth="1"/>
    <col min="5074" max="5105" width="11" style="88" customWidth="1"/>
    <col min="5106" max="5108" width="9.28515625" style="88" customWidth="1"/>
    <col min="5109" max="5109" width="9.28515625" style="88"/>
    <col min="5110" max="5112" width="9.28515625" style="88" customWidth="1"/>
    <col min="5113" max="5113" width="9.28515625" style="88"/>
    <col min="5114" max="5116" width="9.28515625" style="88" customWidth="1"/>
    <col min="5117" max="5117" width="9.28515625" style="88"/>
    <col min="5118" max="5120" width="9.28515625" style="88" customWidth="1"/>
    <col min="5121" max="5121" width="10.140625" style="88" customWidth="1"/>
    <col min="5122" max="5125" width="9.28515625" style="88" customWidth="1"/>
    <col min="5126" max="5126" width="5.140625" style="88" customWidth="1"/>
    <col min="5127" max="5328" width="9.28515625" style="88"/>
    <col min="5329" max="5329" width="45.140625" style="88" customWidth="1"/>
    <col min="5330" max="5361" width="11" style="88" customWidth="1"/>
    <col min="5362" max="5364" width="9.28515625" style="88" customWidth="1"/>
    <col min="5365" max="5365" width="9.28515625" style="88"/>
    <col min="5366" max="5368" width="9.28515625" style="88" customWidth="1"/>
    <col min="5369" max="5369" width="9.28515625" style="88"/>
    <col min="5370" max="5372" width="9.28515625" style="88" customWidth="1"/>
    <col min="5373" max="5373" width="9.28515625" style="88"/>
    <col min="5374" max="5376" width="9.28515625" style="88" customWidth="1"/>
    <col min="5377" max="5377" width="10.140625" style="88" customWidth="1"/>
    <col min="5378" max="5381" width="9.28515625" style="88" customWidth="1"/>
    <col min="5382" max="5382" width="5.140625" style="88" customWidth="1"/>
    <col min="5383" max="5584" width="9.28515625" style="88"/>
    <col min="5585" max="5585" width="45.140625" style="88" customWidth="1"/>
    <col min="5586" max="5617" width="11" style="88" customWidth="1"/>
    <col min="5618" max="5620" width="9.28515625" style="88" customWidth="1"/>
    <col min="5621" max="5621" width="9.28515625" style="88"/>
    <col min="5622" max="5624" width="9.28515625" style="88" customWidth="1"/>
    <col min="5625" max="5625" width="9.28515625" style="88"/>
    <col min="5626" max="5628" width="9.28515625" style="88" customWidth="1"/>
    <col min="5629" max="5629" width="9.28515625" style="88"/>
    <col min="5630" max="5632" width="9.28515625" style="88" customWidth="1"/>
    <col min="5633" max="5633" width="10.140625" style="88" customWidth="1"/>
    <col min="5634" max="5637" width="9.28515625" style="88" customWidth="1"/>
    <col min="5638" max="5638" width="5.140625" style="88" customWidth="1"/>
    <col min="5639" max="5840" width="9.28515625" style="88"/>
    <col min="5841" max="5841" width="45.140625" style="88" customWidth="1"/>
    <col min="5842" max="5873" width="11" style="88" customWidth="1"/>
    <col min="5874" max="5876" width="9.28515625" style="88" customWidth="1"/>
    <col min="5877" max="5877" width="9.28515625" style="88"/>
    <col min="5878" max="5880" width="9.28515625" style="88" customWidth="1"/>
    <col min="5881" max="5881" width="9.28515625" style="88"/>
    <col min="5882" max="5884" width="9.28515625" style="88" customWidth="1"/>
    <col min="5885" max="5885" width="9.28515625" style="88"/>
    <col min="5886" max="5888" width="9.28515625" style="88" customWidth="1"/>
    <col min="5889" max="5889" width="10.140625" style="88" customWidth="1"/>
    <col min="5890" max="5893" width="9.28515625" style="88" customWidth="1"/>
    <col min="5894" max="5894" width="5.140625" style="88" customWidth="1"/>
    <col min="5895" max="6096" width="9.28515625" style="88"/>
    <col min="6097" max="6097" width="45.140625" style="88" customWidth="1"/>
    <col min="6098" max="6129" width="11" style="88" customWidth="1"/>
    <col min="6130" max="6132" width="9.28515625" style="88" customWidth="1"/>
    <col min="6133" max="6133" width="9.28515625" style="88"/>
    <col min="6134" max="6136" width="9.28515625" style="88" customWidth="1"/>
    <col min="6137" max="6137" width="9.28515625" style="88"/>
    <col min="6138" max="6140" width="9.28515625" style="88" customWidth="1"/>
    <col min="6141" max="6141" width="9.28515625" style="88"/>
    <col min="6142" max="6144" width="9.28515625" style="88" customWidth="1"/>
    <col min="6145" max="6145" width="10.140625" style="88" customWidth="1"/>
    <col min="6146" max="6149" width="9.28515625" style="88" customWidth="1"/>
    <col min="6150" max="6150" width="5.140625" style="88" customWidth="1"/>
    <col min="6151" max="6352" width="9.28515625" style="88"/>
    <col min="6353" max="6353" width="45.140625" style="88" customWidth="1"/>
    <col min="6354" max="6385" width="11" style="88" customWidth="1"/>
    <col min="6386" max="6388" width="9.28515625" style="88" customWidth="1"/>
    <col min="6389" max="6389" width="9.28515625" style="88"/>
    <col min="6390" max="6392" width="9.28515625" style="88" customWidth="1"/>
    <col min="6393" max="6393" width="9.28515625" style="88"/>
    <col min="6394" max="6396" width="9.28515625" style="88" customWidth="1"/>
    <col min="6397" max="6397" width="9.28515625" style="88"/>
    <col min="6398" max="6400" width="9.28515625" style="88" customWidth="1"/>
    <col min="6401" max="6401" width="10.140625" style="88" customWidth="1"/>
    <col min="6402" max="6405" width="9.28515625" style="88" customWidth="1"/>
    <col min="6406" max="6406" width="5.140625" style="88" customWidth="1"/>
    <col min="6407" max="6608" width="9.28515625" style="88"/>
    <col min="6609" max="6609" width="45.140625" style="88" customWidth="1"/>
    <col min="6610" max="6641" width="11" style="88" customWidth="1"/>
    <col min="6642" max="6644" width="9.28515625" style="88" customWidth="1"/>
    <col min="6645" max="6645" width="9.28515625" style="88"/>
    <col min="6646" max="6648" width="9.28515625" style="88" customWidth="1"/>
    <col min="6649" max="6649" width="9.28515625" style="88"/>
    <col min="6650" max="6652" width="9.28515625" style="88" customWidth="1"/>
    <col min="6653" max="6653" width="9.28515625" style="88"/>
    <col min="6654" max="6656" width="9.28515625" style="88" customWidth="1"/>
    <col min="6657" max="6657" width="10.140625" style="88" customWidth="1"/>
    <col min="6658" max="6661" width="9.28515625" style="88" customWidth="1"/>
    <col min="6662" max="6662" width="5.140625" style="88" customWidth="1"/>
    <col min="6663" max="6864" width="9.28515625" style="88"/>
    <col min="6865" max="6865" width="45.140625" style="88" customWidth="1"/>
    <col min="6866" max="6897" width="11" style="88" customWidth="1"/>
    <col min="6898" max="6900" width="9.28515625" style="88" customWidth="1"/>
    <col min="6901" max="6901" width="9.28515625" style="88"/>
    <col min="6902" max="6904" width="9.28515625" style="88" customWidth="1"/>
    <col min="6905" max="6905" width="9.28515625" style="88"/>
    <col min="6906" max="6908" width="9.28515625" style="88" customWidth="1"/>
    <col min="6909" max="6909" width="9.28515625" style="88"/>
    <col min="6910" max="6912" width="9.28515625" style="88" customWidth="1"/>
    <col min="6913" max="6913" width="10.140625" style="88" customWidth="1"/>
    <col min="6914" max="6917" width="9.28515625" style="88" customWidth="1"/>
    <col min="6918" max="6918" width="5.140625" style="88" customWidth="1"/>
    <col min="6919" max="7120" width="9.28515625" style="88"/>
    <col min="7121" max="7121" width="45.140625" style="88" customWidth="1"/>
    <col min="7122" max="7153" width="11" style="88" customWidth="1"/>
    <col min="7154" max="7156" width="9.28515625" style="88" customWidth="1"/>
    <col min="7157" max="7157" width="9.28515625" style="88"/>
    <col min="7158" max="7160" width="9.28515625" style="88" customWidth="1"/>
    <col min="7161" max="7161" width="9.28515625" style="88"/>
    <col min="7162" max="7164" width="9.28515625" style="88" customWidth="1"/>
    <col min="7165" max="7165" width="9.28515625" style="88"/>
    <col min="7166" max="7168" width="9.28515625" style="88" customWidth="1"/>
    <col min="7169" max="7169" width="10.140625" style="88" customWidth="1"/>
    <col min="7170" max="7173" width="9.28515625" style="88" customWidth="1"/>
    <col min="7174" max="7174" width="5.140625" style="88" customWidth="1"/>
    <col min="7175" max="7376" width="9.28515625" style="88"/>
    <col min="7377" max="7377" width="45.140625" style="88" customWidth="1"/>
    <col min="7378" max="7409" width="11" style="88" customWidth="1"/>
    <col min="7410" max="7412" width="9.28515625" style="88" customWidth="1"/>
    <col min="7413" max="7413" width="9.28515625" style="88"/>
    <col min="7414" max="7416" width="9.28515625" style="88" customWidth="1"/>
    <col min="7417" max="7417" width="9.28515625" style="88"/>
    <col min="7418" max="7420" width="9.28515625" style="88" customWidth="1"/>
    <col min="7421" max="7421" width="9.28515625" style="88"/>
    <col min="7422" max="7424" width="9.28515625" style="88" customWidth="1"/>
    <col min="7425" max="7425" width="10.140625" style="88" customWidth="1"/>
    <col min="7426" max="7429" width="9.28515625" style="88" customWidth="1"/>
    <col min="7430" max="7430" width="5.140625" style="88" customWidth="1"/>
    <col min="7431" max="7632" width="9.28515625" style="88"/>
    <col min="7633" max="7633" width="45.140625" style="88" customWidth="1"/>
    <col min="7634" max="7665" width="11" style="88" customWidth="1"/>
    <col min="7666" max="7668" width="9.28515625" style="88" customWidth="1"/>
    <col min="7669" max="7669" width="9.28515625" style="88"/>
    <col min="7670" max="7672" width="9.28515625" style="88" customWidth="1"/>
    <col min="7673" max="7673" width="9.28515625" style="88"/>
    <col min="7674" max="7676" width="9.28515625" style="88" customWidth="1"/>
    <col min="7677" max="7677" width="9.28515625" style="88"/>
    <col min="7678" max="7680" width="9.28515625" style="88" customWidth="1"/>
    <col min="7681" max="7681" width="10.140625" style="88" customWidth="1"/>
    <col min="7682" max="7685" width="9.28515625" style="88" customWidth="1"/>
    <col min="7686" max="7686" width="5.140625" style="88" customWidth="1"/>
    <col min="7687" max="7888" width="9.28515625" style="88"/>
    <col min="7889" max="7889" width="45.140625" style="88" customWidth="1"/>
    <col min="7890" max="7921" width="11" style="88" customWidth="1"/>
    <col min="7922" max="7924" width="9.28515625" style="88" customWidth="1"/>
    <col min="7925" max="7925" width="9.28515625" style="88"/>
    <col min="7926" max="7928" width="9.28515625" style="88" customWidth="1"/>
    <col min="7929" max="7929" width="9.28515625" style="88"/>
    <col min="7930" max="7932" width="9.28515625" style="88" customWidth="1"/>
    <col min="7933" max="7933" width="9.28515625" style="88"/>
    <col min="7934" max="7936" width="9.28515625" style="88" customWidth="1"/>
    <col min="7937" max="7937" width="10.140625" style="88" customWidth="1"/>
    <col min="7938" max="7941" width="9.28515625" style="88" customWidth="1"/>
    <col min="7942" max="7942" width="5.140625" style="88" customWidth="1"/>
    <col min="7943" max="8144" width="9.28515625" style="88"/>
    <col min="8145" max="8145" width="45.140625" style="88" customWidth="1"/>
    <col min="8146" max="8177" width="11" style="88" customWidth="1"/>
    <col min="8178" max="8180" width="9.28515625" style="88" customWidth="1"/>
    <col min="8181" max="8181" width="9.28515625" style="88"/>
    <col min="8182" max="8184" width="9.28515625" style="88" customWidth="1"/>
    <col min="8185" max="8185" width="9.28515625" style="88"/>
    <col min="8186" max="8188" width="9.28515625" style="88" customWidth="1"/>
    <col min="8189" max="8189" width="9.28515625" style="88"/>
    <col min="8190" max="8192" width="9.28515625" style="88" customWidth="1"/>
    <col min="8193" max="8193" width="10.140625" style="88" customWidth="1"/>
    <col min="8194" max="8197" width="9.28515625" style="88" customWidth="1"/>
    <col min="8198" max="8198" width="5.140625" style="88" customWidth="1"/>
    <col min="8199" max="8400" width="9.28515625" style="88"/>
    <col min="8401" max="8401" width="45.140625" style="88" customWidth="1"/>
    <col min="8402" max="8433" width="11" style="88" customWidth="1"/>
    <col min="8434" max="8436" width="9.28515625" style="88" customWidth="1"/>
    <col min="8437" max="8437" width="9.28515625" style="88"/>
    <col min="8438" max="8440" width="9.28515625" style="88" customWidth="1"/>
    <col min="8441" max="8441" width="9.28515625" style="88"/>
    <col min="8442" max="8444" width="9.28515625" style="88" customWidth="1"/>
    <col min="8445" max="8445" width="9.28515625" style="88"/>
    <col min="8446" max="8448" width="9.28515625" style="88" customWidth="1"/>
    <col min="8449" max="8449" width="10.140625" style="88" customWidth="1"/>
    <col min="8450" max="8453" width="9.28515625" style="88" customWidth="1"/>
    <col min="8454" max="8454" width="5.140625" style="88" customWidth="1"/>
    <col min="8455" max="8656" width="9.28515625" style="88"/>
    <col min="8657" max="8657" width="45.140625" style="88" customWidth="1"/>
    <col min="8658" max="8689" width="11" style="88" customWidth="1"/>
    <col min="8690" max="8692" width="9.28515625" style="88" customWidth="1"/>
    <col min="8693" max="8693" width="9.28515625" style="88"/>
    <col min="8694" max="8696" width="9.28515625" style="88" customWidth="1"/>
    <col min="8697" max="8697" width="9.28515625" style="88"/>
    <col min="8698" max="8700" width="9.28515625" style="88" customWidth="1"/>
    <col min="8701" max="8701" width="9.28515625" style="88"/>
    <col min="8702" max="8704" width="9.28515625" style="88" customWidth="1"/>
    <col min="8705" max="8705" width="10.140625" style="88" customWidth="1"/>
    <col min="8706" max="8709" width="9.28515625" style="88" customWidth="1"/>
    <col min="8710" max="8710" width="5.140625" style="88" customWidth="1"/>
    <col min="8711" max="8912" width="9.28515625" style="88"/>
    <col min="8913" max="8913" width="45.140625" style="88" customWidth="1"/>
    <col min="8914" max="8945" width="11" style="88" customWidth="1"/>
    <col min="8946" max="8948" width="9.28515625" style="88" customWidth="1"/>
    <col min="8949" max="8949" width="9.28515625" style="88"/>
    <col min="8950" max="8952" width="9.28515625" style="88" customWidth="1"/>
    <col min="8953" max="8953" width="9.28515625" style="88"/>
    <col min="8954" max="8956" width="9.28515625" style="88" customWidth="1"/>
    <col min="8957" max="8957" width="9.28515625" style="88"/>
    <col min="8958" max="8960" width="9.28515625" style="88" customWidth="1"/>
    <col min="8961" max="8961" width="10.140625" style="88" customWidth="1"/>
    <col min="8962" max="8965" width="9.28515625" style="88" customWidth="1"/>
    <col min="8966" max="8966" width="5.140625" style="88" customWidth="1"/>
    <col min="8967" max="9168" width="9.28515625" style="88"/>
    <col min="9169" max="9169" width="45.140625" style="88" customWidth="1"/>
    <col min="9170" max="9201" width="11" style="88" customWidth="1"/>
    <col min="9202" max="9204" width="9.28515625" style="88" customWidth="1"/>
    <col min="9205" max="9205" width="9.28515625" style="88"/>
    <col min="9206" max="9208" width="9.28515625" style="88" customWidth="1"/>
    <col min="9209" max="9209" width="9.28515625" style="88"/>
    <col min="9210" max="9212" width="9.28515625" style="88" customWidth="1"/>
    <col min="9213" max="9213" width="9.28515625" style="88"/>
    <col min="9214" max="9216" width="9.28515625" style="88" customWidth="1"/>
    <col min="9217" max="9217" width="10.140625" style="88" customWidth="1"/>
    <col min="9218" max="9221" width="9.28515625" style="88" customWidth="1"/>
    <col min="9222" max="9222" width="5.140625" style="88" customWidth="1"/>
    <col min="9223" max="9424" width="9.28515625" style="88"/>
    <col min="9425" max="9425" width="45.140625" style="88" customWidth="1"/>
    <col min="9426" max="9457" width="11" style="88" customWidth="1"/>
    <col min="9458" max="9460" width="9.28515625" style="88" customWidth="1"/>
    <col min="9461" max="9461" width="9.28515625" style="88"/>
    <col min="9462" max="9464" width="9.28515625" style="88" customWidth="1"/>
    <col min="9465" max="9465" width="9.28515625" style="88"/>
    <col min="9466" max="9468" width="9.28515625" style="88" customWidth="1"/>
    <col min="9469" max="9469" width="9.28515625" style="88"/>
    <col min="9470" max="9472" width="9.28515625" style="88" customWidth="1"/>
    <col min="9473" max="9473" width="10.140625" style="88" customWidth="1"/>
    <col min="9474" max="9477" width="9.28515625" style="88" customWidth="1"/>
    <col min="9478" max="9478" width="5.140625" style="88" customWidth="1"/>
    <col min="9479" max="9680" width="9.28515625" style="88"/>
    <col min="9681" max="9681" width="45.140625" style="88" customWidth="1"/>
    <col min="9682" max="9713" width="11" style="88" customWidth="1"/>
    <col min="9714" max="9716" width="9.28515625" style="88" customWidth="1"/>
    <col min="9717" max="9717" width="9.28515625" style="88"/>
    <col min="9718" max="9720" width="9.28515625" style="88" customWidth="1"/>
    <col min="9721" max="9721" width="9.28515625" style="88"/>
    <col min="9722" max="9724" width="9.28515625" style="88" customWidth="1"/>
    <col min="9725" max="9725" width="9.28515625" style="88"/>
    <col min="9726" max="9728" width="9.28515625" style="88" customWidth="1"/>
    <col min="9729" max="9729" width="10.140625" style="88" customWidth="1"/>
    <col min="9730" max="9733" width="9.28515625" style="88" customWidth="1"/>
    <col min="9734" max="9734" width="5.140625" style="88" customWidth="1"/>
    <col min="9735" max="9936" width="9.28515625" style="88"/>
    <col min="9937" max="9937" width="45.140625" style="88" customWidth="1"/>
    <col min="9938" max="9969" width="11" style="88" customWidth="1"/>
    <col min="9970" max="9972" width="9.28515625" style="88" customWidth="1"/>
    <col min="9973" max="9973" width="9.28515625" style="88"/>
    <col min="9974" max="9976" width="9.28515625" style="88" customWidth="1"/>
    <col min="9977" max="9977" width="9.28515625" style="88"/>
    <col min="9978" max="9980" width="9.28515625" style="88" customWidth="1"/>
    <col min="9981" max="9981" width="9.28515625" style="88"/>
    <col min="9982" max="9984" width="9.28515625" style="88" customWidth="1"/>
    <col min="9985" max="9985" width="10.140625" style="88" customWidth="1"/>
    <col min="9986" max="9989" width="9.28515625" style="88" customWidth="1"/>
    <col min="9990" max="9990" width="5.140625" style="88" customWidth="1"/>
    <col min="9991" max="10192" width="9.28515625" style="88"/>
    <col min="10193" max="10193" width="45.140625" style="88" customWidth="1"/>
    <col min="10194" max="10225" width="11" style="88" customWidth="1"/>
    <col min="10226" max="10228" width="9.28515625" style="88" customWidth="1"/>
    <col min="10229" max="10229" width="9.28515625" style="88"/>
    <col min="10230" max="10232" width="9.28515625" style="88" customWidth="1"/>
    <col min="10233" max="10233" width="9.28515625" style="88"/>
    <col min="10234" max="10236" width="9.28515625" style="88" customWidth="1"/>
    <col min="10237" max="10237" width="9.28515625" style="88"/>
    <col min="10238" max="10240" width="9.28515625" style="88" customWidth="1"/>
    <col min="10241" max="10241" width="10.140625" style="88" customWidth="1"/>
    <col min="10242" max="10245" width="9.28515625" style="88" customWidth="1"/>
    <col min="10246" max="10246" width="5.140625" style="88" customWidth="1"/>
    <col min="10247" max="10448" width="9.28515625" style="88"/>
    <col min="10449" max="10449" width="45.140625" style="88" customWidth="1"/>
    <col min="10450" max="10481" width="11" style="88" customWidth="1"/>
    <col min="10482" max="10484" width="9.28515625" style="88" customWidth="1"/>
    <col min="10485" max="10485" width="9.28515625" style="88"/>
    <col min="10486" max="10488" width="9.28515625" style="88" customWidth="1"/>
    <col min="10489" max="10489" width="9.28515625" style="88"/>
    <col min="10490" max="10492" width="9.28515625" style="88" customWidth="1"/>
    <col min="10493" max="10493" width="9.28515625" style="88"/>
    <col min="10494" max="10496" width="9.28515625" style="88" customWidth="1"/>
    <col min="10497" max="10497" width="10.140625" style="88" customWidth="1"/>
    <col min="10498" max="10501" width="9.28515625" style="88" customWidth="1"/>
    <col min="10502" max="10502" width="5.140625" style="88" customWidth="1"/>
    <col min="10503" max="10704" width="9.28515625" style="88"/>
    <col min="10705" max="10705" width="45.140625" style="88" customWidth="1"/>
    <col min="10706" max="10737" width="11" style="88" customWidth="1"/>
    <col min="10738" max="10740" width="9.28515625" style="88" customWidth="1"/>
    <col min="10741" max="10741" width="9.28515625" style="88"/>
    <col min="10742" max="10744" width="9.28515625" style="88" customWidth="1"/>
    <col min="10745" max="10745" width="9.28515625" style="88"/>
    <col min="10746" max="10748" width="9.28515625" style="88" customWidth="1"/>
    <col min="10749" max="10749" width="9.28515625" style="88"/>
    <col min="10750" max="10752" width="9.28515625" style="88" customWidth="1"/>
    <col min="10753" max="10753" width="10.140625" style="88" customWidth="1"/>
    <col min="10754" max="10757" width="9.28515625" style="88" customWidth="1"/>
    <col min="10758" max="10758" width="5.140625" style="88" customWidth="1"/>
    <col min="10759" max="10960" width="9.28515625" style="88"/>
    <col min="10961" max="10961" width="45.140625" style="88" customWidth="1"/>
    <col min="10962" max="10993" width="11" style="88" customWidth="1"/>
    <col min="10994" max="10996" width="9.28515625" style="88" customWidth="1"/>
    <col min="10997" max="10997" width="9.28515625" style="88"/>
    <col min="10998" max="11000" width="9.28515625" style="88" customWidth="1"/>
    <col min="11001" max="11001" width="9.28515625" style="88"/>
    <col min="11002" max="11004" width="9.28515625" style="88" customWidth="1"/>
    <col min="11005" max="11005" width="9.28515625" style="88"/>
    <col min="11006" max="11008" width="9.28515625" style="88" customWidth="1"/>
    <col min="11009" max="11009" width="10.140625" style="88" customWidth="1"/>
    <col min="11010" max="11013" width="9.28515625" style="88" customWidth="1"/>
    <col min="11014" max="11014" width="5.140625" style="88" customWidth="1"/>
    <col min="11015" max="11216" width="9.28515625" style="88"/>
    <col min="11217" max="11217" width="45.140625" style="88" customWidth="1"/>
    <col min="11218" max="11249" width="11" style="88" customWidth="1"/>
    <col min="11250" max="11252" width="9.28515625" style="88" customWidth="1"/>
    <col min="11253" max="11253" width="9.28515625" style="88"/>
    <col min="11254" max="11256" width="9.28515625" style="88" customWidth="1"/>
    <col min="11257" max="11257" width="9.28515625" style="88"/>
    <col min="11258" max="11260" width="9.28515625" style="88" customWidth="1"/>
    <col min="11261" max="11261" width="9.28515625" style="88"/>
    <col min="11262" max="11264" width="9.28515625" style="88" customWidth="1"/>
    <col min="11265" max="11265" width="10.140625" style="88" customWidth="1"/>
    <col min="11266" max="11269" width="9.28515625" style="88" customWidth="1"/>
    <col min="11270" max="11270" width="5.140625" style="88" customWidth="1"/>
    <col min="11271" max="11472" width="9.28515625" style="88"/>
    <col min="11473" max="11473" width="45.140625" style="88" customWidth="1"/>
    <col min="11474" max="11505" width="11" style="88" customWidth="1"/>
    <col min="11506" max="11508" width="9.28515625" style="88" customWidth="1"/>
    <col min="11509" max="11509" width="9.28515625" style="88"/>
    <col min="11510" max="11512" width="9.28515625" style="88" customWidth="1"/>
    <col min="11513" max="11513" width="9.28515625" style="88"/>
    <col min="11514" max="11516" width="9.28515625" style="88" customWidth="1"/>
    <col min="11517" max="11517" width="9.28515625" style="88"/>
    <col min="11518" max="11520" width="9.28515625" style="88" customWidth="1"/>
    <col min="11521" max="11521" width="10.140625" style="88" customWidth="1"/>
    <col min="11522" max="11525" width="9.28515625" style="88" customWidth="1"/>
    <col min="11526" max="11526" width="5.140625" style="88" customWidth="1"/>
    <col min="11527" max="11728" width="9.28515625" style="88"/>
    <col min="11729" max="11729" width="45.140625" style="88" customWidth="1"/>
    <col min="11730" max="11761" width="11" style="88" customWidth="1"/>
    <col min="11762" max="11764" width="9.28515625" style="88" customWidth="1"/>
    <col min="11765" max="11765" width="9.28515625" style="88"/>
    <col min="11766" max="11768" width="9.28515625" style="88" customWidth="1"/>
    <col min="11769" max="11769" width="9.28515625" style="88"/>
    <col min="11770" max="11772" width="9.28515625" style="88" customWidth="1"/>
    <col min="11773" max="11773" width="9.28515625" style="88"/>
    <col min="11774" max="11776" width="9.28515625" style="88" customWidth="1"/>
    <col min="11777" max="11777" width="10.140625" style="88" customWidth="1"/>
    <col min="11778" max="11781" width="9.28515625" style="88" customWidth="1"/>
    <col min="11782" max="11782" width="5.140625" style="88" customWidth="1"/>
    <col min="11783" max="11984" width="9.28515625" style="88"/>
    <col min="11985" max="11985" width="45.140625" style="88" customWidth="1"/>
    <col min="11986" max="12017" width="11" style="88" customWidth="1"/>
    <col min="12018" max="12020" width="9.28515625" style="88" customWidth="1"/>
    <col min="12021" max="12021" width="9.28515625" style="88"/>
    <col min="12022" max="12024" width="9.28515625" style="88" customWidth="1"/>
    <col min="12025" max="12025" width="9.28515625" style="88"/>
    <col min="12026" max="12028" width="9.28515625" style="88" customWidth="1"/>
    <col min="12029" max="12029" width="9.28515625" style="88"/>
    <col min="12030" max="12032" width="9.28515625" style="88" customWidth="1"/>
    <col min="12033" max="12033" width="10.140625" style="88" customWidth="1"/>
    <col min="12034" max="12037" width="9.28515625" style="88" customWidth="1"/>
    <col min="12038" max="12038" width="5.140625" style="88" customWidth="1"/>
    <col min="12039" max="12240" width="9.28515625" style="88"/>
    <col min="12241" max="12241" width="45.140625" style="88" customWidth="1"/>
    <col min="12242" max="12273" width="11" style="88" customWidth="1"/>
    <col min="12274" max="12276" width="9.28515625" style="88" customWidth="1"/>
    <col min="12277" max="12277" width="9.28515625" style="88"/>
    <col min="12278" max="12280" width="9.28515625" style="88" customWidth="1"/>
    <col min="12281" max="12281" width="9.28515625" style="88"/>
    <col min="12282" max="12284" width="9.28515625" style="88" customWidth="1"/>
    <col min="12285" max="12285" width="9.28515625" style="88"/>
    <col min="12286" max="12288" width="9.28515625" style="88" customWidth="1"/>
    <col min="12289" max="12289" width="10.140625" style="88" customWidth="1"/>
    <col min="12290" max="12293" width="9.28515625" style="88" customWidth="1"/>
    <col min="12294" max="12294" width="5.140625" style="88" customWidth="1"/>
    <col min="12295" max="12496" width="9.28515625" style="88"/>
    <col min="12497" max="12497" width="45.140625" style="88" customWidth="1"/>
    <col min="12498" max="12529" width="11" style="88" customWidth="1"/>
    <col min="12530" max="12532" width="9.28515625" style="88" customWidth="1"/>
    <col min="12533" max="12533" width="9.28515625" style="88"/>
    <col min="12534" max="12536" width="9.28515625" style="88" customWidth="1"/>
    <col min="12537" max="12537" width="9.28515625" style="88"/>
    <col min="12538" max="12540" width="9.28515625" style="88" customWidth="1"/>
    <col min="12541" max="12541" width="9.28515625" style="88"/>
    <col min="12542" max="12544" width="9.28515625" style="88" customWidth="1"/>
    <col min="12545" max="12545" width="10.140625" style="88" customWidth="1"/>
    <col min="12546" max="12549" width="9.28515625" style="88" customWidth="1"/>
    <col min="12550" max="12550" width="5.140625" style="88" customWidth="1"/>
    <col min="12551" max="12752" width="9.28515625" style="88"/>
    <col min="12753" max="12753" width="45.140625" style="88" customWidth="1"/>
    <col min="12754" max="12785" width="11" style="88" customWidth="1"/>
    <col min="12786" max="12788" width="9.28515625" style="88" customWidth="1"/>
    <col min="12789" max="12789" width="9.28515625" style="88"/>
    <col min="12790" max="12792" width="9.28515625" style="88" customWidth="1"/>
    <col min="12793" max="12793" width="9.28515625" style="88"/>
    <col min="12794" max="12796" width="9.28515625" style="88" customWidth="1"/>
    <col min="12797" max="12797" width="9.28515625" style="88"/>
    <col min="12798" max="12800" width="9.28515625" style="88" customWidth="1"/>
    <col min="12801" max="12801" width="10.140625" style="88" customWidth="1"/>
    <col min="12802" max="12805" width="9.28515625" style="88" customWidth="1"/>
    <col min="12806" max="12806" width="5.140625" style="88" customWidth="1"/>
    <col min="12807" max="13008" width="9.28515625" style="88"/>
    <col min="13009" max="13009" width="45.140625" style="88" customWidth="1"/>
    <col min="13010" max="13041" width="11" style="88" customWidth="1"/>
    <col min="13042" max="13044" width="9.28515625" style="88" customWidth="1"/>
    <col min="13045" max="13045" width="9.28515625" style="88"/>
    <col min="13046" max="13048" width="9.28515625" style="88" customWidth="1"/>
    <col min="13049" max="13049" width="9.28515625" style="88"/>
    <col min="13050" max="13052" width="9.28515625" style="88" customWidth="1"/>
    <col min="13053" max="13053" width="9.28515625" style="88"/>
    <col min="13054" max="13056" width="9.28515625" style="88" customWidth="1"/>
    <col min="13057" max="13057" width="10.140625" style="88" customWidth="1"/>
    <col min="13058" max="13061" width="9.28515625" style="88" customWidth="1"/>
    <col min="13062" max="13062" width="5.140625" style="88" customWidth="1"/>
    <col min="13063" max="13264" width="9.28515625" style="88"/>
    <col min="13265" max="13265" width="45.140625" style="88" customWidth="1"/>
    <col min="13266" max="13297" width="11" style="88" customWidth="1"/>
    <col min="13298" max="13300" width="9.28515625" style="88" customWidth="1"/>
    <col min="13301" max="13301" width="9.28515625" style="88"/>
    <col min="13302" max="13304" width="9.28515625" style="88" customWidth="1"/>
    <col min="13305" max="13305" width="9.28515625" style="88"/>
    <col min="13306" max="13308" width="9.28515625" style="88" customWidth="1"/>
    <col min="13309" max="13309" width="9.28515625" style="88"/>
    <col min="13310" max="13312" width="9.28515625" style="88" customWidth="1"/>
    <col min="13313" max="13313" width="10.140625" style="88" customWidth="1"/>
    <col min="13314" max="13317" width="9.28515625" style="88" customWidth="1"/>
    <col min="13318" max="13318" width="5.140625" style="88" customWidth="1"/>
    <col min="13319" max="13520" width="9.28515625" style="88"/>
    <col min="13521" max="13521" width="45.140625" style="88" customWidth="1"/>
    <col min="13522" max="13553" width="11" style="88" customWidth="1"/>
    <col min="13554" max="13556" width="9.28515625" style="88" customWidth="1"/>
    <col min="13557" max="13557" width="9.28515625" style="88"/>
    <col min="13558" max="13560" width="9.28515625" style="88" customWidth="1"/>
    <col min="13561" max="13561" width="9.28515625" style="88"/>
    <col min="13562" max="13564" width="9.28515625" style="88" customWidth="1"/>
    <col min="13565" max="13565" width="9.28515625" style="88"/>
    <col min="13566" max="13568" width="9.28515625" style="88" customWidth="1"/>
    <col min="13569" max="13569" width="10.140625" style="88" customWidth="1"/>
    <col min="13570" max="13573" width="9.28515625" style="88" customWidth="1"/>
    <col min="13574" max="13574" width="5.140625" style="88" customWidth="1"/>
    <col min="13575" max="13776" width="9.28515625" style="88"/>
    <col min="13777" max="13777" width="45.140625" style="88" customWidth="1"/>
    <col min="13778" max="13809" width="11" style="88" customWidth="1"/>
    <col min="13810" max="13812" width="9.28515625" style="88" customWidth="1"/>
    <col min="13813" max="13813" width="9.28515625" style="88"/>
    <col min="13814" max="13816" width="9.28515625" style="88" customWidth="1"/>
    <col min="13817" max="13817" width="9.28515625" style="88"/>
    <col min="13818" max="13820" width="9.28515625" style="88" customWidth="1"/>
    <col min="13821" max="13821" width="9.28515625" style="88"/>
    <col min="13822" max="13824" width="9.28515625" style="88" customWidth="1"/>
    <col min="13825" max="13825" width="10.140625" style="88" customWidth="1"/>
    <col min="13826" max="13829" width="9.28515625" style="88" customWidth="1"/>
    <col min="13830" max="13830" width="5.140625" style="88" customWidth="1"/>
    <col min="13831" max="14032" width="9.28515625" style="88"/>
    <col min="14033" max="14033" width="45.140625" style="88" customWidth="1"/>
    <col min="14034" max="14065" width="11" style="88" customWidth="1"/>
    <col min="14066" max="14068" width="9.28515625" style="88" customWidth="1"/>
    <col min="14069" max="14069" width="9.28515625" style="88"/>
    <col min="14070" max="14072" width="9.28515625" style="88" customWidth="1"/>
    <col min="14073" max="14073" width="9.28515625" style="88"/>
    <col min="14074" max="14076" width="9.28515625" style="88" customWidth="1"/>
    <col min="14077" max="14077" width="9.28515625" style="88"/>
    <col min="14078" max="14080" width="9.28515625" style="88" customWidth="1"/>
    <col min="14081" max="14081" width="10.140625" style="88" customWidth="1"/>
    <col min="14082" max="14085" width="9.28515625" style="88" customWidth="1"/>
    <col min="14086" max="14086" width="5.140625" style="88" customWidth="1"/>
    <col min="14087" max="14288" width="9.28515625" style="88"/>
    <col min="14289" max="14289" width="45.140625" style="88" customWidth="1"/>
    <col min="14290" max="14321" width="11" style="88" customWidth="1"/>
    <col min="14322" max="14324" width="9.28515625" style="88" customWidth="1"/>
    <col min="14325" max="14325" width="9.28515625" style="88"/>
    <col min="14326" max="14328" width="9.28515625" style="88" customWidth="1"/>
    <col min="14329" max="14329" width="9.28515625" style="88"/>
    <col min="14330" max="14332" width="9.28515625" style="88" customWidth="1"/>
    <col min="14333" max="14333" width="9.28515625" style="88"/>
    <col min="14334" max="14336" width="9.28515625" style="88" customWidth="1"/>
    <col min="14337" max="14337" width="10.140625" style="88" customWidth="1"/>
    <col min="14338" max="14341" width="9.28515625" style="88" customWidth="1"/>
    <col min="14342" max="14342" width="5.140625" style="88" customWidth="1"/>
    <col min="14343" max="14544" width="9.28515625" style="88"/>
    <col min="14545" max="14545" width="45.140625" style="88" customWidth="1"/>
    <col min="14546" max="14577" width="11" style="88" customWidth="1"/>
    <col min="14578" max="14580" width="9.28515625" style="88" customWidth="1"/>
    <col min="14581" max="14581" width="9.28515625" style="88"/>
    <col min="14582" max="14584" width="9.28515625" style="88" customWidth="1"/>
    <col min="14585" max="14585" width="9.28515625" style="88"/>
    <col min="14586" max="14588" width="9.28515625" style="88" customWidth="1"/>
    <col min="14589" max="14589" width="9.28515625" style="88"/>
    <col min="14590" max="14592" width="9.28515625" style="88" customWidth="1"/>
    <col min="14593" max="14593" width="10.140625" style="88" customWidth="1"/>
    <col min="14594" max="14597" width="9.28515625" style="88" customWidth="1"/>
    <col min="14598" max="14598" width="5.140625" style="88" customWidth="1"/>
    <col min="14599" max="14800" width="9.28515625" style="88"/>
    <col min="14801" max="14801" width="45.140625" style="88" customWidth="1"/>
    <col min="14802" max="14833" width="11" style="88" customWidth="1"/>
    <col min="14834" max="14836" width="9.28515625" style="88" customWidth="1"/>
    <col min="14837" max="14837" width="9.28515625" style="88"/>
    <col min="14838" max="14840" width="9.28515625" style="88" customWidth="1"/>
    <col min="14841" max="14841" width="9.28515625" style="88"/>
    <col min="14842" max="14844" width="9.28515625" style="88" customWidth="1"/>
    <col min="14845" max="14845" width="9.28515625" style="88"/>
    <col min="14846" max="14848" width="9.28515625" style="88" customWidth="1"/>
    <col min="14849" max="14849" width="10.140625" style="88" customWidth="1"/>
    <col min="14850" max="14853" width="9.28515625" style="88" customWidth="1"/>
    <col min="14854" max="14854" width="5.140625" style="88" customWidth="1"/>
    <col min="14855" max="15056" width="9.28515625" style="88"/>
    <col min="15057" max="15057" width="45.140625" style="88" customWidth="1"/>
    <col min="15058" max="15089" width="11" style="88" customWidth="1"/>
    <col min="15090" max="15092" width="9.28515625" style="88" customWidth="1"/>
    <col min="15093" max="15093" width="9.28515625" style="88"/>
    <col min="15094" max="15096" width="9.28515625" style="88" customWidth="1"/>
    <col min="15097" max="15097" width="9.28515625" style="88"/>
    <col min="15098" max="15100" width="9.28515625" style="88" customWidth="1"/>
    <col min="15101" max="15101" width="9.28515625" style="88"/>
    <col min="15102" max="15104" width="9.28515625" style="88" customWidth="1"/>
    <col min="15105" max="15105" width="10.140625" style="88" customWidth="1"/>
    <col min="15106" max="15109" width="9.28515625" style="88" customWidth="1"/>
    <col min="15110" max="15110" width="5.140625" style="88" customWidth="1"/>
    <col min="15111" max="15312" width="9.28515625" style="88"/>
    <col min="15313" max="15313" width="45.140625" style="88" customWidth="1"/>
    <col min="15314" max="15345" width="11" style="88" customWidth="1"/>
    <col min="15346" max="15348" width="9.28515625" style="88" customWidth="1"/>
    <col min="15349" max="15349" width="9.28515625" style="88"/>
    <col min="15350" max="15352" width="9.28515625" style="88" customWidth="1"/>
    <col min="15353" max="15353" width="9.28515625" style="88"/>
    <col min="15354" max="15356" width="9.28515625" style="88" customWidth="1"/>
    <col min="15357" max="15357" width="9.28515625" style="88"/>
    <col min="15358" max="15360" width="9.28515625" style="88" customWidth="1"/>
    <col min="15361" max="15361" width="10.140625" style="88" customWidth="1"/>
    <col min="15362" max="15365" width="9.28515625" style="88" customWidth="1"/>
    <col min="15366" max="15366" width="5.140625" style="88" customWidth="1"/>
    <col min="15367" max="15568" width="9.28515625" style="88"/>
    <col min="15569" max="15569" width="45.140625" style="88" customWidth="1"/>
    <col min="15570" max="15601" width="11" style="88" customWidth="1"/>
    <col min="15602" max="15604" width="9.28515625" style="88" customWidth="1"/>
    <col min="15605" max="15605" width="9.28515625" style="88"/>
    <col min="15606" max="15608" width="9.28515625" style="88" customWidth="1"/>
    <col min="15609" max="15609" width="9.28515625" style="88"/>
    <col min="15610" max="15612" width="9.28515625" style="88" customWidth="1"/>
    <col min="15613" max="15613" width="9.28515625" style="88"/>
    <col min="15614" max="15616" width="9.28515625" style="88" customWidth="1"/>
    <col min="15617" max="15617" width="10.140625" style="88" customWidth="1"/>
    <col min="15618" max="15621" width="9.28515625" style="88" customWidth="1"/>
    <col min="15622" max="15622" width="5.140625" style="88" customWidth="1"/>
    <col min="15623" max="15824" width="9.28515625" style="88"/>
    <col min="15825" max="15825" width="45.140625" style="88" customWidth="1"/>
    <col min="15826" max="15857" width="11" style="88" customWidth="1"/>
    <col min="15858" max="15860" width="9.28515625" style="88" customWidth="1"/>
    <col min="15861" max="15861" width="9.28515625" style="88"/>
    <col min="15862" max="15864" width="9.28515625" style="88" customWidth="1"/>
    <col min="15865" max="15865" width="9.28515625" style="88"/>
    <col min="15866" max="15868" width="9.28515625" style="88" customWidth="1"/>
    <col min="15869" max="15869" width="9.28515625" style="88"/>
    <col min="15870" max="15872" width="9.28515625" style="88" customWidth="1"/>
    <col min="15873" max="15873" width="10.140625" style="88" customWidth="1"/>
    <col min="15874" max="15877" width="9.28515625" style="88" customWidth="1"/>
    <col min="15878" max="15878" width="5.140625" style="88" customWidth="1"/>
    <col min="15879" max="16080" width="9.28515625" style="88"/>
    <col min="16081" max="16081" width="45.140625" style="88" customWidth="1"/>
    <col min="16082" max="16113" width="11" style="88" customWidth="1"/>
    <col min="16114" max="16116" width="9.28515625" style="88" customWidth="1"/>
    <col min="16117" max="16117" width="9.28515625" style="88"/>
    <col min="16118" max="16120" width="9.28515625" style="88" customWidth="1"/>
    <col min="16121" max="16121" width="9.28515625" style="88"/>
    <col min="16122" max="16124" width="9.28515625" style="88" customWidth="1"/>
    <col min="16125" max="16125" width="9.28515625" style="88"/>
    <col min="16126" max="16128" width="9.28515625" style="88" customWidth="1"/>
    <col min="16129" max="16129" width="10.140625" style="88" customWidth="1"/>
    <col min="16130" max="16133" width="9.28515625" style="88" customWidth="1"/>
    <col min="16134" max="16134" width="5.140625" style="88" customWidth="1"/>
    <col min="16135" max="16384" width="9.28515625" style="88"/>
  </cols>
  <sheetData>
    <row r="1" spans="1:13" ht="20.25" customHeight="1" x14ac:dyDescent="0.2">
      <c r="A1" s="950" t="s">
        <v>1346</v>
      </c>
    </row>
    <row r="2" spans="1:13" s="71" customFormat="1" ht="18" customHeight="1" x14ac:dyDescent="0.25">
      <c r="A2" s="32" t="s">
        <v>1375</v>
      </c>
    </row>
    <row r="3" spans="1:13" s="74" customFormat="1" ht="18" customHeight="1" thickBot="1" x14ac:dyDescent="0.25">
      <c r="A3" s="72" t="s">
        <v>33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s="77" customFormat="1" ht="18" customHeight="1" thickBot="1" x14ac:dyDescent="0.25">
      <c r="A4" s="75"/>
      <c r="B4" s="76">
        <v>2014</v>
      </c>
      <c r="C4" s="76">
        <v>2015</v>
      </c>
      <c r="D4" s="76">
        <v>2016</v>
      </c>
      <c r="E4" s="76">
        <v>2017</v>
      </c>
      <c r="F4" s="76">
        <v>2018</v>
      </c>
      <c r="G4" s="76">
        <v>2019</v>
      </c>
      <c r="H4" s="76">
        <v>2020</v>
      </c>
      <c r="I4" s="76">
        <v>2021</v>
      </c>
      <c r="J4" s="76">
        <v>2022</v>
      </c>
      <c r="K4" s="76">
        <v>2023</v>
      </c>
      <c r="L4" s="76">
        <v>2024</v>
      </c>
      <c r="M4" s="76">
        <v>2025</v>
      </c>
    </row>
    <row r="5" spans="1:13" s="79" customFormat="1" ht="12.75" customHeight="1" x14ac:dyDescent="0.2">
      <c r="A5" s="78"/>
    </row>
    <row r="6" spans="1:13" s="82" customFormat="1" ht="13.9" customHeight="1" x14ac:dyDescent="0.2">
      <c r="A6" s="80" t="s">
        <v>82</v>
      </c>
      <c r="B6" s="81">
        <v>16022</v>
      </c>
      <c r="C6" s="81">
        <v>16649</v>
      </c>
      <c r="D6" s="81">
        <v>17114</v>
      </c>
      <c r="E6" s="81">
        <v>17861</v>
      </c>
      <c r="F6" s="81">
        <v>19431</v>
      </c>
      <c r="G6" s="81">
        <v>21547</v>
      </c>
      <c r="H6" s="81">
        <v>22358</v>
      </c>
      <c r="I6" s="81">
        <v>22317</v>
      </c>
      <c r="J6" s="81">
        <v>24391</v>
      </c>
      <c r="K6" s="81">
        <v>29766</v>
      </c>
      <c r="L6" s="81">
        <v>33412</v>
      </c>
      <c r="M6" s="81">
        <v>30723</v>
      </c>
    </row>
    <row r="7" spans="1:13" s="85" customFormat="1" ht="13.9" customHeight="1" x14ac:dyDescent="0.2">
      <c r="A7" s="83" t="s">
        <v>83</v>
      </c>
      <c r="B7" s="84">
        <v>230</v>
      </c>
      <c r="C7" s="84">
        <v>239</v>
      </c>
      <c r="D7" s="84">
        <v>253</v>
      </c>
      <c r="E7" s="84">
        <v>270</v>
      </c>
      <c r="F7" s="84">
        <v>308</v>
      </c>
      <c r="G7" s="84">
        <v>336</v>
      </c>
      <c r="H7" s="84">
        <v>348</v>
      </c>
      <c r="I7" s="84">
        <v>399</v>
      </c>
      <c r="J7" s="84">
        <v>522</v>
      </c>
      <c r="K7" s="84">
        <v>571</v>
      </c>
      <c r="L7" s="84">
        <v>531</v>
      </c>
      <c r="M7" s="84">
        <v>553</v>
      </c>
    </row>
    <row r="8" spans="1:13" s="85" customFormat="1" ht="13.9" customHeight="1" x14ac:dyDescent="0.2">
      <c r="A8" s="83" t="s">
        <v>84</v>
      </c>
      <c r="B8" s="84">
        <v>647</v>
      </c>
      <c r="C8" s="84">
        <v>663</v>
      </c>
      <c r="D8" s="84">
        <v>665</v>
      </c>
      <c r="E8" s="84">
        <v>670</v>
      </c>
      <c r="F8" s="84">
        <v>690</v>
      </c>
      <c r="G8" s="84">
        <v>687</v>
      </c>
      <c r="H8" s="84">
        <v>701</v>
      </c>
      <c r="I8" s="84">
        <v>736</v>
      </c>
      <c r="J8" s="84">
        <v>785</v>
      </c>
      <c r="K8" s="84">
        <v>973</v>
      </c>
      <c r="L8" s="84">
        <v>1077</v>
      </c>
      <c r="M8" s="84">
        <v>1119</v>
      </c>
    </row>
    <row r="9" spans="1:13" s="85" customFormat="1" ht="13.9" customHeight="1" x14ac:dyDescent="0.2">
      <c r="A9" s="83" t="s">
        <v>85</v>
      </c>
      <c r="B9" s="84">
        <v>580</v>
      </c>
      <c r="C9" s="84">
        <v>560</v>
      </c>
      <c r="D9" s="84">
        <v>562</v>
      </c>
      <c r="E9" s="84">
        <v>574</v>
      </c>
      <c r="F9" s="84">
        <v>711</v>
      </c>
      <c r="G9" s="84">
        <v>734</v>
      </c>
      <c r="H9" s="84">
        <v>723</v>
      </c>
      <c r="I9" s="84">
        <v>736</v>
      </c>
      <c r="J9" s="84">
        <v>720</v>
      </c>
      <c r="K9" s="84">
        <v>800</v>
      </c>
      <c r="L9" s="84">
        <v>821</v>
      </c>
      <c r="M9" s="84">
        <v>738</v>
      </c>
    </row>
    <row r="10" spans="1:13" s="85" customFormat="1" ht="13.9" customHeight="1" x14ac:dyDescent="0.2">
      <c r="A10" s="83" t="s">
        <v>86</v>
      </c>
      <c r="B10" s="84">
        <v>395</v>
      </c>
      <c r="C10" s="84">
        <v>322</v>
      </c>
      <c r="D10" s="84">
        <v>315</v>
      </c>
      <c r="E10" s="84">
        <v>317</v>
      </c>
      <c r="F10" s="84">
        <v>393</v>
      </c>
      <c r="G10" s="84">
        <v>404</v>
      </c>
      <c r="H10" s="84">
        <v>411</v>
      </c>
      <c r="I10" s="84">
        <v>417</v>
      </c>
      <c r="J10" s="84">
        <v>420</v>
      </c>
      <c r="K10" s="84">
        <v>426</v>
      </c>
      <c r="L10" s="84">
        <v>499</v>
      </c>
      <c r="M10" s="84">
        <v>531</v>
      </c>
    </row>
    <row r="11" spans="1:13" ht="13.9" customHeight="1" x14ac:dyDescent="0.2">
      <c r="A11" s="86" t="s">
        <v>87</v>
      </c>
      <c r="B11" s="87">
        <v>531</v>
      </c>
      <c r="C11" s="87">
        <v>559</v>
      </c>
      <c r="D11" s="87">
        <v>592</v>
      </c>
      <c r="E11" s="87">
        <v>649</v>
      </c>
      <c r="F11" s="87">
        <v>694</v>
      </c>
      <c r="G11" s="87">
        <v>756</v>
      </c>
      <c r="H11" s="87">
        <v>774</v>
      </c>
      <c r="I11" s="87">
        <v>810</v>
      </c>
      <c r="J11" s="87">
        <v>893</v>
      </c>
      <c r="K11" s="87">
        <v>967</v>
      </c>
      <c r="L11" s="87">
        <v>960</v>
      </c>
      <c r="M11" s="87">
        <v>1019</v>
      </c>
    </row>
    <row r="12" spans="1:13" s="85" customFormat="1" ht="13.9" customHeight="1" x14ac:dyDescent="0.2">
      <c r="A12" s="83" t="s">
        <v>88</v>
      </c>
      <c r="B12" s="84">
        <v>312</v>
      </c>
      <c r="C12" s="84">
        <v>299</v>
      </c>
      <c r="D12" s="84">
        <v>294</v>
      </c>
      <c r="E12" s="84">
        <v>296</v>
      </c>
      <c r="F12" s="84">
        <v>350</v>
      </c>
      <c r="G12" s="84">
        <v>395</v>
      </c>
      <c r="H12" s="84">
        <v>409</v>
      </c>
      <c r="I12" s="84">
        <v>413</v>
      </c>
      <c r="J12" s="84">
        <v>409</v>
      </c>
      <c r="K12" s="84">
        <v>449</v>
      </c>
      <c r="L12" s="84">
        <v>455</v>
      </c>
      <c r="M12" s="84">
        <v>484</v>
      </c>
    </row>
    <row r="13" spans="1:13" ht="13.9" customHeight="1" x14ac:dyDescent="0.2">
      <c r="A13" s="86" t="s">
        <v>89</v>
      </c>
      <c r="B13" s="87">
        <v>1586</v>
      </c>
      <c r="C13" s="87">
        <v>1610</v>
      </c>
      <c r="D13" s="87">
        <v>1698</v>
      </c>
      <c r="E13" s="87">
        <v>1846</v>
      </c>
      <c r="F13" s="87">
        <v>2147</v>
      </c>
      <c r="G13" s="87">
        <v>2364</v>
      </c>
      <c r="H13" s="87">
        <v>2361</v>
      </c>
      <c r="I13" s="87">
        <v>2678</v>
      </c>
      <c r="J13" s="87">
        <v>2894</v>
      </c>
      <c r="K13" s="87">
        <v>3409</v>
      </c>
      <c r="L13" s="87">
        <v>2719</v>
      </c>
      <c r="M13" s="87">
        <v>2856</v>
      </c>
    </row>
    <row r="14" spans="1:13" ht="13.9" customHeight="1" x14ac:dyDescent="0.2">
      <c r="A14" s="86" t="s">
        <v>90</v>
      </c>
      <c r="B14" s="84">
        <v>10760</v>
      </c>
      <c r="C14" s="84">
        <v>11413</v>
      </c>
      <c r="D14" s="84">
        <v>11759</v>
      </c>
      <c r="E14" s="84">
        <v>12141</v>
      </c>
      <c r="F14" s="84">
        <v>13033</v>
      </c>
      <c r="G14" s="84">
        <v>14725</v>
      </c>
      <c r="H14" s="84">
        <v>15425</v>
      </c>
      <c r="I14" s="84">
        <v>14909</v>
      </c>
      <c r="J14" s="84">
        <v>16512</v>
      </c>
      <c r="K14" s="84">
        <v>20838</v>
      </c>
      <c r="L14" s="84">
        <v>24642</v>
      </c>
      <c r="M14" s="84">
        <v>21446</v>
      </c>
    </row>
    <row r="15" spans="1:13" ht="13.9" customHeight="1" x14ac:dyDescent="0.2">
      <c r="A15" s="86" t="s">
        <v>91</v>
      </c>
      <c r="B15" s="89">
        <v>922</v>
      </c>
      <c r="C15" s="89">
        <v>926</v>
      </c>
      <c r="D15" s="89">
        <v>920</v>
      </c>
      <c r="E15" s="89">
        <v>1044</v>
      </c>
      <c r="F15" s="89">
        <v>1051</v>
      </c>
      <c r="G15" s="89">
        <v>1094</v>
      </c>
      <c r="H15" s="89">
        <v>1155</v>
      </c>
      <c r="I15" s="89">
        <v>1167</v>
      </c>
      <c r="J15" s="89">
        <v>1184</v>
      </c>
      <c r="K15" s="89">
        <v>1282</v>
      </c>
      <c r="L15" s="89">
        <v>1659</v>
      </c>
      <c r="M15" s="89">
        <v>1933</v>
      </c>
    </row>
    <row r="16" spans="1:13" ht="13.9" customHeight="1" x14ac:dyDescent="0.2">
      <c r="A16" s="83" t="s">
        <v>139</v>
      </c>
      <c r="B16" s="84">
        <v>59</v>
      </c>
      <c r="C16" s="84">
        <v>58</v>
      </c>
      <c r="D16" s="84">
        <v>56</v>
      </c>
      <c r="E16" s="84">
        <v>54</v>
      </c>
      <c r="F16" s="84">
        <v>54</v>
      </c>
      <c r="G16" s="84">
        <v>52</v>
      </c>
      <c r="H16" s="84">
        <v>51</v>
      </c>
      <c r="I16" s="84">
        <v>52</v>
      </c>
      <c r="J16" s="84">
        <v>52</v>
      </c>
      <c r="K16" s="84">
        <v>51</v>
      </c>
      <c r="L16" s="84">
        <v>49</v>
      </c>
      <c r="M16" s="84">
        <v>44</v>
      </c>
    </row>
    <row r="17" spans="1:13" ht="12.2" customHeight="1" thickBot="1" x14ac:dyDescent="0.25">
      <c r="A17" s="90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</row>
    <row r="18" spans="1:13" s="71" customFormat="1" ht="7.5" customHeight="1" x14ac:dyDescent="0.25">
      <c r="A18" s="78"/>
    </row>
    <row r="19" spans="1:13" s="74" customFormat="1" ht="7.5" customHeight="1" x14ac:dyDescent="0.2">
      <c r="A19" s="78"/>
    </row>
    <row r="20" spans="1:13" s="79" customFormat="1" ht="18" customHeight="1" x14ac:dyDescent="0.2">
      <c r="A20" s="206" t="s">
        <v>92</v>
      </c>
    </row>
    <row r="21" spans="1:13" s="71" customFormat="1" ht="18" customHeight="1" thickBot="1" x14ac:dyDescent="0.3">
      <c r="A21" s="72" t="s">
        <v>33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</row>
    <row r="22" spans="1:13" s="77" customFormat="1" ht="18" customHeight="1" thickBot="1" x14ac:dyDescent="0.25">
      <c r="A22" s="75"/>
      <c r="B22" s="76">
        <v>2014</v>
      </c>
      <c r="C22" s="76">
        <v>2015</v>
      </c>
      <c r="D22" s="76">
        <v>2016</v>
      </c>
      <c r="E22" s="76">
        <v>2017</v>
      </c>
      <c r="F22" s="76">
        <v>2018</v>
      </c>
      <c r="G22" s="76">
        <v>2019</v>
      </c>
      <c r="H22" s="76">
        <v>2020</v>
      </c>
      <c r="I22" s="76">
        <v>2021</v>
      </c>
      <c r="J22" s="76">
        <v>2022</v>
      </c>
      <c r="K22" s="76">
        <v>2023</v>
      </c>
      <c r="L22" s="76">
        <v>2024</v>
      </c>
      <c r="M22" s="76">
        <v>2025</v>
      </c>
    </row>
    <row r="23" spans="1:13" s="79" customFormat="1" ht="12.75" customHeight="1" x14ac:dyDescent="0.2">
      <c r="A23" s="78"/>
    </row>
    <row r="24" spans="1:13" s="82" customFormat="1" ht="13.9" customHeight="1" x14ac:dyDescent="0.2">
      <c r="A24" s="80" t="s">
        <v>82</v>
      </c>
      <c r="B24" s="81">
        <v>6205</v>
      </c>
      <c r="C24" s="81">
        <v>6060</v>
      </c>
      <c r="D24" s="81">
        <v>6512</v>
      </c>
      <c r="E24" s="81">
        <v>6802</v>
      </c>
      <c r="F24" s="81">
        <v>7132</v>
      </c>
      <c r="G24" s="81">
        <v>7566</v>
      </c>
      <c r="H24" s="81">
        <v>6898</v>
      </c>
      <c r="I24" s="81">
        <v>7943</v>
      </c>
      <c r="J24" s="81">
        <v>8591</v>
      </c>
      <c r="K24" s="81">
        <v>10575</v>
      </c>
      <c r="L24" s="81">
        <v>12010</v>
      </c>
      <c r="M24" s="81">
        <v>13215</v>
      </c>
    </row>
    <row r="25" spans="1:13" s="85" customFormat="1" ht="13.9" customHeight="1" x14ac:dyDescent="0.2">
      <c r="A25" s="83" t="s">
        <v>83</v>
      </c>
      <c r="B25" s="84">
        <v>138</v>
      </c>
      <c r="C25" s="84">
        <v>133</v>
      </c>
      <c r="D25" s="84">
        <v>143</v>
      </c>
      <c r="E25" s="84">
        <v>157</v>
      </c>
      <c r="F25" s="84">
        <v>152</v>
      </c>
      <c r="G25" s="84">
        <v>169</v>
      </c>
      <c r="H25" s="84">
        <v>175</v>
      </c>
      <c r="I25" s="84">
        <v>189</v>
      </c>
      <c r="J25" s="84">
        <v>203</v>
      </c>
      <c r="K25" s="84">
        <v>216</v>
      </c>
      <c r="L25" s="84">
        <v>261</v>
      </c>
      <c r="M25" s="84">
        <v>278</v>
      </c>
    </row>
    <row r="26" spans="1:13" s="85" customFormat="1" ht="13.9" customHeight="1" x14ac:dyDescent="0.2">
      <c r="A26" s="83" t="s">
        <v>84</v>
      </c>
      <c r="B26" s="84">
        <v>369</v>
      </c>
      <c r="C26" s="84">
        <v>374</v>
      </c>
      <c r="D26" s="84">
        <v>392</v>
      </c>
      <c r="E26" s="84">
        <v>398</v>
      </c>
      <c r="F26" s="84">
        <v>434</v>
      </c>
      <c r="G26" s="84">
        <v>428</v>
      </c>
      <c r="H26" s="84">
        <v>418</v>
      </c>
      <c r="I26" s="84">
        <v>453</v>
      </c>
      <c r="J26" s="84">
        <v>493</v>
      </c>
      <c r="K26" s="84">
        <v>668</v>
      </c>
      <c r="L26" s="84">
        <v>741</v>
      </c>
      <c r="M26" s="84">
        <v>773</v>
      </c>
    </row>
    <row r="27" spans="1:13" s="85" customFormat="1" ht="13.9" customHeight="1" x14ac:dyDescent="0.2">
      <c r="A27" s="83" t="s">
        <v>85</v>
      </c>
      <c r="B27" s="84">
        <v>263</v>
      </c>
      <c r="C27" s="84">
        <v>250</v>
      </c>
      <c r="D27" s="84">
        <v>233</v>
      </c>
      <c r="E27" s="84">
        <v>269</v>
      </c>
      <c r="F27" s="84">
        <v>293</v>
      </c>
      <c r="G27" s="84">
        <v>290</v>
      </c>
      <c r="H27" s="84">
        <v>245</v>
      </c>
      <c r="I27" s="84">
        <v>271</v>
      </c>
      <c r="J27" s="84">
        <v>291</v>
      </c>
      <c r="K27" s="84">
        <v>323</v>
      </c>
      <c r="L27" s="84">
        <v>319</v>
      </c>
      <c r="M27" s="84">
        <v>333</v>
      </c>
    </row>
    <row r="28" spans="1:13" s="85" customFormat="1" ht="13.9" customHeight="1" x14ac:dyDescent="0.2">
      <c r="A28" s="83" t="s">
        <v>86</v>
      </c>
      <c r="B28" s="84">
        <v>126</v>
      </c>
      <c r="C28" s="84">
        <v>105</v>
      </c>
      <c r="D28" s="84">
        <v>103</v>
      </c>
      <c r="E28" s="84">
        <v>102</v>
      </c>
      <c r="F28" s="84">
        <v>111</v>
      </c>
      <c r="G28" s="84">
        <v>120</v>
      </c>
      <c r="H28" s="84">
        <v>99</v>
      </c>
      <c r="I28" s="84">
        <v>103</v>
      </c>
      <c r="J28" s="84">
        <v>103</v>
      </c>
      <c r="K28" s="84">
        <v>122</v>
      </c>
      <c r="L28" s="84">
        <v>184</v>
      </c>
      <c r="M28" s="84">
        <v>242</v>
      </c>
    </row>
    <row r="29" spans="1:13" ht="13.9" customHeight="1" x14ac:dyDescent="0.2">
      <c r="A29" s="86" t="s">
        <v>87</v>
      </c>
      <c r="B29" s="87">
        <v>280</v>
      </c>
      <c r="C29" s="87">
        <v>289</v>
      </c>
      <c r="D29" s="87">
        <v>300</v>
      </c>
      <c r="E29" s="87">
        <v>340</v>
      </c>
      <c r="F29" s="87">
        <v>379</v>
      </c>
      <c r="G29" s="87">
        <v>401</v>
      </c>
      <c r="H29" s="87">
        <v>374</v>
      </c>
      <c r="I29" s="87">
        <v>379</v>
      </c>
      <c r="J29" s="87">
        <v>396</v>
      </c>
      <c r="K29" s="87">
        <v>423</v>
      </c>
      <c r="L29" s="87">
        <v>403</v>
      </c>
      <c r="M29" s="87">
        <v>431</v>
      </c>
    </row>
    <row r="30" spans="1:13" s="85" customFormat="1" ht="13.9" customHeight="1" x14ac:dyDescent="0.2">
      <c r="A30" s="83" t="s">
        <v>88</v>
      </c>
      <c r="B30" s="84">
        <v>195</v>
      </c>
      <c r="C30" s="84">
        <v>188</v>
      </c>
      <c r="D30" s="84">
        <v>205</v>
      </c>
      <c r="E30" s="84">
        <v>187</v>
      </c>
      <c r="F30" s="84">
        <v>207</v>
      </c>
      <c r="G30" s="84">
        <v>219</v>
      </c>
      <c r="H30" s="84">
        <v>216</v>
      </c>
      <c r="I30" s="84">
        <v>223</v>
      </c>
      <c r="J30" s="84">
        <v>228</v>
      </c>
      <c r="K30" s="84">
        <v>265</v>
      </c>
      <c r="L30" s="84">
        <v>264</v>
      </c>
      <c r="M30" s="84">
        <v>293</v>
      </c>
    </row>
    <row r="31" spans="1:13" ht="13.9" customHeight="1" x14ac:dyDescent="0.2">
      <c r="A31" s="86" t="s">
        <v>89</v>
      </c>
      <c r="B31" s="87">
        <v>707</v>
      </c>
      <c r="C31" s="87">
        <v>681</v>
      </c>
      <c r="D31" s="87">
        <v>726</v>
      </c>
      <c r="E31" s="87">
        <v>755</v>
      </c>
      <c r="F31" s="87">
        <v>809</v>
      </c>
      <c r="G31" s="87">
        <v>844</v>
      </c>
      <c r="H31" s="87">
        <v>775</v>
      </c>
      <c r="I31" s="87">
        <v>878</v>
      </c>
      <c r="J31" s="87">
        <v>975</v>
      </c>
      <c r="K31" s="87">
        <v>1120</v>
      </c>
      <c r="L31" s="87">
        <v>996</v>
      </c>
      <c r="M31" s="87">
        <v>1066</v>
      </c>
    </row>
    <row r="32" spans="1:13" ht="13.9" customHeight="1" x14ac:dyDescent="0.2">
      <c r="A32" s="86" t="s">
        <v>90</v>
      </c>
      <c r="B32" s="84">
        <v>3590</v>
      </c>
      <c r="C32" s="84">
        <v>3529</v>
      </c>
      <c r="D32" s="84">
        <v>3860</v>
      </c>
      <c r="E32" s="84">
        <v>3951</v>
      </c>
      <c r="F32" s="84">
        <v>4063</v>
      </c>
      <c r="G32" s="84">
        <v>4374</v>
      </c>
      <c r="H32" s="84">
        <v>3962</v>
      </c>
      <c r="I32" s="84">
        <v>4736</v>
      </c>
      <c r="J32" s="84">
        <v>5267</v>
      </c>
      <c r="K32" s="84">
        <v>6645</v>
      </c>
      <c r="L32" s="84">
        <v>7814</v>
      </c>
      <c r="M32" s="84">
        <v>8638</v>
      </c>
    </row>
    <row r="33" spans="1:13" ht="13.9" customHeight="1" x14ac:dyDescent="0.2">
      <c r="A33" s="86" t="s">
        <v>91</v>
      </c>
      <c r="B33" s="89">
        <v>501</v>
      </c>
      <c r="C33" s="89">
        <v>483</v>
      </c>
      <c r="D33" s="89">
        <v>519</v>
      </c>
      <c r="E33" s="89">
        <v>609</v>
      </c>
      <c r="F33" s="89">
        <v>650</v>
      </c>
      <c r="G33" s="89">
        <v>690</v>
      </c>
      <c r="H33" s="89">
        <v>601</v>
      </c>
      <c r="I33" s="89">
        <v>678</v>
      </c>
      <c r="J33" s="89">
        <v>598</v>
      </c>
      <c r="K33" s="89">
        <v>756</v>
      </c>
      <c r="L33" s="89">
        <v>992</v>
      </c>
      <c r="M33" s="89">
        <v>1131</v>
      </c>
    </row>
    <row r="34" spans="1:13" ht="13.9" customHeight="1" x14ac:dyDescent="0.2">
      <c r="A34" s="83" t="s">
        <v>139</v>
      </c>
      <c r="B34" s="84">
        <v>36</v>
      </c>
      <c r="C34" s="84">
        <v>28</v>
      </c>
      <c r="D34" s="84">
        <v>31</v>
      </c>
      <c r="E34" s="84">
        <v>34</v>
      </c>
      <c r="F34" s="84">
        <v>34</v>
      </c>
      <c r="G34" s="84">
        <v>31</v>
      </c>
      <c r="H34" s="84">
        <v>33</v>
      </c>
      <c r="I34" s="84">
        <v>33</v>
      </c>
      <c r="J34" s="84">
        <v>37</v>
      </c>
      <c r="K34" s="84">
        <v>37</v>
      </c>
      <c r="L34" s="84">
        <v>36</v>
      </c>
      <c r="M34" s="84">
        <v>30</v>
      </c>
    </row>
    <row r="35" spans="1:13" ht="12.2" customHeight="1" thickBot="1" x14ac:dyDescent="0.25">
      <c r="A35" s="90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  <row r="36" spans="1:13" ht="8.1" customHeight="1" x14ac:dyDescent="0.2">
      <c r="A36" s="92"/>
    </row>
    <row r="37" spans="1:13" ht="8.1" customHeight="1" x14ac:dyDescent="0.2">
      <c r="A37" s="92"/>
    </row>
    <row r="38" spans="1:13" ht="18" customHeight="1" x14ac:dyDescent="0.2">
      <c r="A38" s="206" t="s">
        <v>93</v>
      </c>
    </row>
    <row r="39" spans="1:13" s="71" customFormat="1" ht="18" customHeight="1" thickBot="1" x14ac:dyDescent="0.3">
      <c r="A39" s="72" t="s">
        <v>33</v>
      </c>
      <c r="B39" s="73"/>
      <c r="F39" s="73"/>
      <c r="G39" s="73"/>
      <c r="H39" s="73"/>
      <c r="I39" s="73"/>
      <c r="J39" s="73"/>
      <c r="K39" s="73"/>
      <c r="L39" s="73"/>
      <c r="M39" s="73"/>
    </row>
    <row r="40" spans="1:13" s="77" customFormat="1" ht="18" customHeight="1" thickBot="1" x14ac:dyDescent="0.25">
      <c r="A40" s="93"/>
      <c r="B40" s="76">
        <v>2014</v>
      </c>
      <c r="C40" s="76">
        <v>2015</v>
      </c>
      <c r="D40" s="76">
        <v>2016</v>
      </c>
      <c r="E40" s="76">
        <v>2017</v>
      </c>
      <c r="F40" s="76">
        <v>2018</v>
      </c>
      <c r="G40" s="76">
        <v>2019</v>
      </c>
      <c r="H40" s="76">
        <v>2020</v>
      </c>
      <c r="I40" s="76">
        <v>2021</v>
      </c>
      <c r="J40" s="76">
        <v>2022</v>
      </c>
      <c r="K40" s="76">
        <v>2023</v>
      </c>
      <c r="L40" s="76">
        <v>2024</v>
      </c>
      <c r="M40" s="76">
        <v>2025</v>
      </c>
    </row>
    <row r="41" spans="1:13" s="79" customFormat="1" ht="12.75" customHeight="1" x14ac:dyDescent="0.2">
      <c r="A41" s="94"/>
    </row>
    <row r="42" spans="1:13" s="82" customFormat="1" ht="13.9" customHeight="1" x14ac:dyDescent="0.2">
      <c r="A42" s="95" t="s">
        <v>82</v>
      </c>
      <c r="B42" s="81">
        <v>4337</v>
      </c>
      <c r="C42" s="81">
        <v>4813</v>
      </c>
      <c r="D42" s="81">
        <v>4320</v>
      </c>
      <c r="E42" s="81">
        <v>4205</v>
      </c>
      <c r="F42" s="81">
        <v>4381</v>
      </c>
      <c r="G42" s="81">
        <v>4684</v>
      </c>
      <c r="H42" s="81">
        <v>4814</v>
      </c>
      <c r="I42" s="81">
        <v>4258</v>
      </c>
      <c r="J42" s="81">
        <v>4277</v>
      </c>
      <c r="K42" s="81">
        <v>4844</v>
      </c>
      <c r="L42" s="81">
        <v>5694</v>
      </c>
      <c r="M42" s="81">
        <v>6258</v>
      </c>
    </row>
    <row r="43" spans="1:13" s="85" customFormat="1" ht="13.9" customHeight="1" x14ac:dyDescent="0.2">
      <c r="A43" s="96" t="s">
        <v>83</v>
      </c>
      <c r="B43" s="84">
        <v>45</v>
      </c>
      <c r="C43" s="84">
        <v>68</v>
      </c>
      <c r="D43" s="84">
        <v>56</v>
      </c>
      <c r="E43" s="84">
        <v>54</v>
      </c>
      <c r="F43" s="84">
        <v>58</v>
      </c>
      <c r="G43" s="84">
        <v>66</v>
      </c>
      <c r="H43" s="84">
        <v>63</v>
      </c>
      <c r="I43" s="84">
        <v>63</v>
      </c>
      <c r="J43" s="84">
        <v>61</v>
      </c>
      <c r="K43" s="84">
        <v>72</v>
      </c>
      <c r="L43" s="84">
        <v>55</v>
      </c>
      <c r="M43" s="84">
        <v>83</v>
      </c>
    </row>
    <row r="44" spans="1:13" s="85" customFormat="1" ht="13.9" customHeight="1" x14ac:dyDescent="0.2">
      <c r="A44" s="96" t="s">
        <v>84</v>
      </c>
      <c r="B44" s="87">
        <v>106</v>
      </c>
      <c r="C44" s="87">
        <v>120</v>
      </c>
      <c r="D44" s="87">
        <v>98</v>
      </c>
      <c r="E44" s="87">
        <v>110</v>
      </c>
      <c r="F44" s="87">
        <v>100</v>
      </c>
      <c r="G44" s="87">
        <v>106</v>
      </c>
      <c r="H44" s="87">
        <v>116</v>
      </c>
      <c r="I44" s="87">
        <v>109</v>
      </c>
      <c r="J44" s="87">
        <v>116</v>
      </c>
      <c r="K44" s="87">
        <v>118</v>
      </c>
      <c r="L44" s="87">
        <v>118</v>
      </c>
      <c r="M44" s="87">
        <v>100</v>
      </c>
    </row>
    <row r="45" spans="1:13" s="85" customFormat="1" ht="13.9" customHeight="1" x14ac:dyDescent="0.2">
      <c r="A45" s="96" t="s">
        <v>85</v>
      </c>
      <c r="B45" s="87">
        <v>160</v>
      </c>
      <c r="C45" s="87">
        <v>162</v>
      </c>
      <c r="D45" s="87">
        <v>171</v>
      </c>
      <c r="E45" s="87">
        <v>149</v>
      </c>
      <c r="F45" s="87">
        <v>164</v>
      </c>
      <c r="G45" s="87">
        <v>196</v>
      </c>
      <c r="H45" s="87">
        <v>212</v>
      </c>
      <c r="I45" s="87">
        <v>176</v>
      </c>
      <c r="J45" s="87">
        <v>134</v>
      </c>
      <c r="K45" s="87">
        <v>141</v>
      </c>
      <c r="L45" s="87">
        <v>164</v>
      </c>
      <c r="M45" s="87">
        <v>139</v>
      </c>
    </row>
    <row r="46" spans="1:13" s="85" customFormat="1" ht="13.9" customHeight="1" x14ac:dyDescent="0.2">
      <c r="A46" s="96" t="s">
        <v>86</v>
      </c>
      <c r="B46" s="87">
        <v>99</v>
      </c>
      <c r="C46" s="87">
        <v>74</v>
      </c>
      <c r="D46" s="87">
        <v>61</v>
      </c>
      <c r="E46" s="87">
        <v>58</v>
      </c>
      <c r="F46" s="87">
        <v>64</v>
      </c>
      <c r="G46" s="87">
        <v>54</v>
      </c>
      <c r="H46" s="87">
        <v>65</v>
      </c>
      <c r="I46" s="87">
        <v>59</v>
      </c>
      <c r="J46" s="87">
        <v>50</v>
      </c>
      <c r="K46" s="87">
        <v>53</v>
      </c>
      <c r="L46" s="87">
        <v>60</v>
      </c>
      <c r="M46" s="87">
        <v>71</v>
      </c>
    </row>
    <row r="47" spans="1:13" ht="13.9" customHeight="1" x14ac:dyDescent="0.2">
      <c r="A47" s="97" t="s">
        <v>87</v>
      </c>
      <c r="B47" s="87">
        <v>57</v>
      </c>
      <c r="C47" s="87">
        <v>64</v>
      </c>
      <c r="D47" s="87">
        <v>55</v>
      </c>
      <c r="E47" s="87">
        <v>49</v>
      </c>
      <c r="F47" s="87">
        <v>60</v>
      </c>
      <c r="G47" s="87">
        <v>59</v>
      </c>
      <c r="H47" s="87">
        <v>63</v>
      </c>
      <c r="I47" s="87">
        <v>72</v>
      </c>
      <c r="J47" s="87">
        <v>72</v>
      </c>
      <c r="K47" s="87">
        <v>82</v>
      </c>
      <c r="L47" s="87">
        <v>67</v>
      </c>
      <c r="M47" s="87">
        <v>79</v>
      </c>
    </row>
    <row r="48" spans="1:13" s="85" customFormat="1" ht="13.9" customHeight="1" x14ac:dyDescent="0.2">
      <c r="A48" s="96" t="s">
        <v>88</v>
      </c>
      <c r="B48" s="84">
        <v>52</v>
      </c>
      <c r="C48" s="84">
        <v>59</v>
      </c>
      <c r="D48" s="84">
        <v>37</v>
      </c>
      <c r="E48" s="84">
        <v>28</v>
      </c>
      <c r="F48" s="84">
        <v>45</v>
      </c>
      <c r="G48" s="84">
        <v>62</v>
      </c>
      <c r="H48" s="84">
        <v>53</v>
      </c>
      <c r="I48" s="84">
        <v>44</v>
      </c>
      <c r="J48" s="84">
        <v>49</v>
      </c>
      <c r="K48" s="84">
        <v>53</v>
      </c>
      <c r="L48" s="84">
        <v>59</v>
      </c>
      <c r="M48" s="84">
        <v>63</v>
      </c>
    </row>
    <row r="49" spans="1:13" ht="13.9" customHeight="1" x14ac:dyDescent="0.2">
      <c r="A49" s="97" t="s">
        <v>89</v>
      </c>
      <c r="B49" s="87">
        <v>473</v>
      </c>
      <c r="C49" s="87">
        <v>532</v>
      </c>
      <c r="D49" s="87">
        <v>505</v>
      </c>
      <c r="E49" s="87">
        <v>498</v>
      </c>
      <c r="F49" s="87">
        <v>559</v>
      </c>
      <c r="G49" s="87">
        <v>585</v>
      </c>
      <c r="H49" s="87">
        <v>575</v>
      </c>
      <c r="I49" s="87">
        <v>582</v>
      </c>
      <c r="J49" s="87">
        <v>536</v>
      </c>
      <c r="K49" s="87">
        <v>579</v>
      </c>
      <c r="L49" s="87">
        <v>468</v>
      </c>
      <c r="M49" s="87">
        <v>457</v>
      </c>
    </row>
    <row r="50" spans="1:13" ht="13.9" customHeight="1" x14ac:dyDescent="0.2">
      <c r="A50" s="97" t="s">
        <v>90</v>
      </c>
      <c r="B50" s="84">
        <v>3148</v>
      </c>
      <c r="C50" s="84">
        <v>3549</v>
      </c>
      <c r="D50" s="84">
        <v>3162</v>
      </c>
      <c r="E50" s="84">
        <v>3070</v>
      </c>
      <c r="F50" s="84">
        <v>3154</v>
      </c>
      <c r="G50" s="84">
        <v>3381</v>
      </c>
      <c r="H50" s="84">
        <v>3457</v>
      </c>
      <c r="I50" s="84">
        <v>2977</v>
      </c>
      <c r="J50" s="84">
        <v>3066</v>
      </c>
      <c r="K50" s="84">
        <v>3582</v>
      </c>
      <c r="L50" s="84">
        <v>4452</v>
      </c>
      <c r="M50" s="84">
        <v>5001</v>
      </c>
    </row>
    <row r="51" spans="1:13" ht="13.9" customHeight="1" x14ac:dyDescent="0.2">
      <c r="A51" s="97" t="s">
        <v>91</v>
      </c>
      <c r="B51" s="87">
        <v>184</v>
      </c>
      <c r="C51" s="87">
        <v>166</v>
      </c>
      <c r="D51" s="87">
        <v>159</v>
      </c>
      <c r="E51" s="87">
        <v>177</v>
      </c>
      <c r="F51" s="87">
        <v>165</v>
      </c>
      <c r="G51" s="87">
        <v>162</v>
      </c>
      <c r="H51" s="87">
        <v>200</v>
      </c>
      <c r="I51" s="87">
        <v>165</v>
      </c>
      <c r="J51" s="87">
        <v>187</v>
      </c>
      <c r="K51" s="87">
        <v>159</v>
      </c>
      <c r="L51" s="87">
        <v>247</v>
      </c>
      <c r="M51" s="87">
        <v>260</v>
      </c>
    </row>
    <row r="52" spans="1:13" ht="13.9" customHeight="1" x14ac:dyDescent="0.2">
      <c r="A52" s="83" t="s">
        <v>139</v>
      </c>
      <c r="B52" s="84">
        <v>13</v>
      </c>
      <c r="C52" s="84">
        <v>19</v>
      </c>
      <c r="D52" s="84">
        <v>16</v>
      </c>
      <c r="E52" s="84">
        <v>12</v>
      </c>
      <c r="F52" s="84">
        <v>12</v>
      </c>
      <c r="G52" s="84">
        <v>13</v>
      </c>
      <c r="H52" s="84">
        <v>10</v>
      </c>
      <c r="I52" s="84">
        <v>11</v>
      </c>
      <c r="J52" s="84">
        <v>6</v>
      </c>
      <c r="K52" s="84">
        <v>5</v>
      </c>
      <c r="L52" s="84">
        <v>4</v>
      </c>
      <c r="M52" s="84">
        <v>5</v>
      </c>
    </row>
    <row r="53" spans="1:13" ht="11.1" customHeight="1" thickBot="1" x14ac:dyDescent="0.25">
      <c r="A53" s="98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</row>
    <row r="54" spans="1:13" ht="6.95" customHeight="1" x14ac:dyDescent="0.2"/>
    <row r="55" spans="1:13" ht="36.6" customHeight="1" x14ac:dyDescent="0.2">
      <c r="A55" s="984" t="s">
        <v>140</v>
      </c>
      <c r="B55" s="984"/>
      <c r="C55" s="984"/>
      <c r="D55" s="984"/>
      <c r="E55" s="984"/>
      <c r="F55" s="984"/>
      <c r="G55" s="984"/>
      <c r="H55" s="984"/>
      <c r="I55" s="984"/>
      <c r="J55" s="984"/>
      <c r="K55" s="984"/>
      <c r="L55" s="984"/>
      <c r="M55" s="984"/>
    </row>
    <row r="60" spans="1:13" ht="12.95" customHeight="1" x14ac:dyDescent="0.2">
      <c r="A60" s="210"/>
    </row>
  </sheetData>
  <mergeCells count="1">
    <mergeCell ref="A55:M55"/>
  </mergeCells>
  <hyperlinks>
    <hyperlink ref="A1" location="Содержание!A1" display="Вернуться в СОДЕРЖАНИЕ" xr:uid="{00000000-0004-0000-0900-000000000000}"/>
  </hyperlinks>
  <pageMargins left="0.78740157480314965" right="0.78740157480314965" top="0.78740157480314965" bottom="0.78740157480314965" header="0.51181102362204722" footer="0.51181102362204722"/>
  <pageSetup paperSize="9" firstPageNumber="34" orientation="portrait" useFirstPageNumber="1" horizontalDpi="120" verticalDpi="144" r:id="rId1"/>
  <headerFooter alignWithMargins="0">
    <oddFooter>&amp;C&amp;8&amp;P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/>
  <dimension ref="A1:M113"/>
  <sheetViews>
    <sheetView workbookViewId="0">
      <selection activeCell="A5" sqref="A5"/>
    </sheetView>
  </sheetViews>
  <sheetFormatPr defaultColWidth="9.140625" defaultRowHeight="12.95" customHeight="1" x14ac:dyDescent="0.2"/>
  <cols>
    <col min="1" max="1" width="39.28515625" style="25" customWidth="1"/>
    <col min="2" max="2" width="10.42578125" style="2" hidden="1" customWidth="1"/>
    <col min="3" max="3" width="10.28515625" style="2" hidden="1" customWidth="1"/>
    <col min="4" max="4" width="10.7109375" style="2" hidden="1" customWidth="1"/>
    <col min="5" max="8" width="10.140625" style="2" hidden="1" customWidth="1"/>
    <col min="9" max="13" width="10.140625" style="2" customWidth="1"/>
    <col min="14" max="16384" width="9.140625" style="2"/>
  </cols>
  <sheetData>
    <row r="1" spans="1:13" ht="14.25" customHeight="1" x14ac:dyDescent="0.2">
      <c r="A1" s="950" t="s">
        <v>1346</v>
      </c>
    </row>
    <row r="2" spans="1:13" ht="18" customHeight="1" x14ac:dyDescent="0.2">
      <c r="A2" s="1" t="s">
        <v>107</v>
      </c>
    </row>
    <row r="3" spans="1:13" ht="18" customHeight="1" x14ac:dyDescent="0.2">
      <c r="A3" s="1" t="s">
        <v>106</v>
      </c>
    </row>
    <row r="4" spans="1:13" ht="18" customHeight="1" thickBot="1" x14ac:dyDescent="0.25">
      <c r="A4" s="122" t="s">
        <v>137</v>
      </c>
    </row>
    <row r="5" spans="1:13" s="130" customFormat="1" ht="18" customHeight="1" thickBot="1" x14ac:dyDescent="0.25">
      <c r="A5" s="121"/>
      <c r="B5" s="131">
        <v>2014</v>
      </c>
      <c r="C5" s="131">
        <v>2015</v>
      </c>
      <c r="D5" s="131">
        <v>2016</v>
      </c>
      <c r="E5" s="131">
        <v>2017</v>
      </c>
      <c r="F5" s="131">
        <v>2018</v>
      </c>
      <c r="G5" s="131">
        <v>2019</v>
      </c>
      <c r="H5" s="131">
        <v>2020</v>
      </c>
      <c r="I5" s="131">
        <v>2021</v>
      </c>
      <c r="J5" s="131">
        <v>2022</v>
      </c>
      <c r="K5" s="131">
        <v>2023</v>
      </c>
      <c r="L5" s="131">
        <v>2024</v>
      </c>
      <c r="M5" s="131">
        <v>2025</v>
      </c>
    </row>
    <row r="6" spans="1:13" s="129" customFormat="1" ht="8.4499999999999993" customHeight="1" x14ac:dyDescent="0.2">
      <c r="A6" s="124"/>
    </row>
    <row r="7" spans="1:13" s="118" customFormat="1" ht="12.95" customHeight="1" x14ac:dyDescent="0.2">
      <c r="A7" s="101" t="s">
        <v>103</v>
      </c>
      <c r="B7" s="109">
        <v>619964</v>
      </c>
      <c r="C7" s="109">
        <v>741063.7</v>
      </c>
      <c r="D7" s="109">
        <v>806618.7</v>
      </c>
      <c r="E7" s="109">
        <v>866411.3</v>
      </c>
      <c r="F7" s="109">
        <v>918752</v>
      </c>
      <c r="G7" s="109">
        <v>1044352.6</v>
      </c>
      <c r="H7" s="109">
        <v>1187719.1000000001</v>
      </c>
      <c r="I7" s="109">
        <v>1333305.8999999999</v>
      </c>
      <c r="J7" s="109">
        <v>1620045.5</v>
      </c>
      <c r="K7" s="109">
        <v>2120522.1</v>
      </c>
      <c r="L7" s="109">
        <v>2665724.1</v>
      </c>
      <c r="M7" s="109">
        <v>4169566.2</v>
      </c>
    </row>
    <row r="8" spans="1:13" ht="12.95" customHeight="1" x14ac:dyDescent="0.2">
      <c r="A8" s="24" t="s">
        <v>101</v>
      </c>
      <c r="B8" s="127">
        <v>285911.59999999998</v>
      </c>
      <c r="C8" s="127">
        <v>338566.1</v>
      </c>
      <c r="D8" s="127">
        <v>357308.3</v>
      </c>
      <c r="E8" s="127">
        <v>360002.3</v>
      </c>
      <c r="F8" s="127">
        <v>384461.5</v>
      </c>
      <c r="G8" s="127">
        <v>460909.2</v>
      </c>
      <c r="H8" s="127">
        <v>511808.6</v>
      </c>
      <c r="I8" s="127">
        <v>618044.9</v>
      </c>
      <c r="J8" s="127">
        <v>805642.6</v>
      </c>
      <c r="K8" s="127">
        <v>1175681.8999999999</v>
      </c>
      <c r="L8" s="127">
        <v>1598023.8</v>
      </c>
      <c r="M8" s="127">
        <v>2789027.6</v>
      </c>
    </row>
    <row r="9" spans="1:13" ht="12.95" customHeight="1" x14ac:dyDescent="0.2">
      <c r="A9" s="24" t="s">
        <v>100</v>
      </c>
      <c r="B9" s="14">
        <v>334052.40000000002</v>
      </c>
      <c r="C9" s="14">
        <v>402497.6</v>
      </c>
      <c r="D9" s="14">
        <v>449310.4</v>
      </c>
      <c r="E9" s="14">
        <v>506409</v>
      </c>
      <c r="F9" s="14">
        <v>534290.5</v>
      </c>
      <c r="G9" s="14">
        <v>583443.4</v>
      </c>
      <c r="H9" s="14">
        <v>675910.5</v>
      </c>
      <c r="I9" s="14">
        <v>715261</v>
      </c>
      <c r="J9" s="14">
        <v>814402.9</v>
      </c>
      <c r="K9" s="14">
        <v>944840.2</v>
      </c>
      <c r="L9" s="14">
        <v>1067700.3</v>
      </c>
      <c r="M9" s="14">
        <v>1380538.6</v>
      </c>
    </row>
    <row r="10" spans="1:13" ht="8.4499999999999993" customHeight="1" x14ac:dyDescent="0.2">
      <c r="A10" s="24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s="118" customFormat="1" ht="12.95" customHeight="1" x14ac:dyDescent="0.2">
      <c r="A11" s="101" t="s">
        <v>99</v>
      </c>
      <c r="B11" s="109">
        <v>414761.8</v>
      </c>
      <c r="C11" s="109">
        <v>527891</v>
      </c>
      <c r="D11" s="109">
        <v>565987.1</v>
      </c>
      <c r="E11" s="109">
        <v>593065.19999999995</v>
      </c>
      <c r="F11" s="109">
        <v>636106.4</v>
      </c>
      <c r="G11" s="109">
        <v>703475.5</v>
      </c>
      <c r="H11" s="109">
        <v>781467.6</v>
      </c>
      <c r="I11" s="109">
        <v>908683.7</v>
      </c>
      <c r="J11" s="109">
        <v>1064510.3999999999</v>
      </c>
      <c r="K11" s="109">
        <v>1421198.1</v>
      </c>
      <c r="L11" s="109">
        <v>1664685.4</v>
      </c>
      <c r="M11" s="109">
        <v>2752076.6</v>
      </c>
    </row>
    <row r="12" spans="1:13" s="128" customFormat="1" ht="12.95" customHeight="1" x14ac:dyDescent="0.2">
      <c r="A12" s="18" t="s">
        <v>98</v>
      </c>
      <c r="B12" s="127">
        <v>208937.1</v>
      </c>
      <c r="C12" s="127">
        <v>237461.5</v>
      </c>
      <c r="D12" s="127">
        <v>257739.3</v>
      </c>
      <c r="E12" s="127">
        <v>273152.7</v>
      </c>
      <c r="F12" s="127">
        <v>302543.2</v>
      </c>
      <c r="G12" s="127">
        <v>332873.8</v>
      </c>
      <c r="H12" s="127">
        <v>363754.4</v>
      </c>
      <c r="I12" s="127">
        <v>433644</v>
      </c>
      <c r="J12" s="127">
        <v>560591.69999999995</v>
      </c>
      <c r="K12" s="127">
        <v>864426.9</v>
      </c>
      <c r="L12" s="127">
        <v>1086849.3999999999</v>
      </c>
      <c r="M12" s="127">
        <v>2088680.3</v>
      </c>
    </row>
    <row r="13" spans="1:13" ht="12.95" customHeight="1" x14ac:dyDescent="0.2">
      <c r="A13" s="24" t="s">
        <v>97</v>
      </c>
      <c r="B13" s="127">
        <v>205824.7</v>
      </c>
      <c r="C13" s="127">
        <v>290429.5</v>
      </c>
      <c r="D13" s="127">
        <v>308247.8</v>
      </c>
      <c r="E13" s="127">
        <v>319912.5</v>
      </c>
      <c r="F13" s="127">
        <v>333563.2</v>
      </c>
      <c r="G13" s="127">
        <v>370601.7</v>
      </c>
      <c r="H13" s="127">
        <v>417713.2</v>
      </c>
      <c r="I13" s="127">
        <v>475039.7</v>
      </c>
      <c r="J13" s="127">
        <v>503918.7</v>
      </c>
      <c r="K13" s="127">
        <v>556771.19999999995</v>
      </c>
      <c r="L13" s="127">
        <v>577836</v>
      </c>
      <c r="M13" s="127">
        <v>663396.30000000005</v>
      </c>
    </row>
    <row r="14" spans="1:13" ht="9.1999999999999993" customHeight="1" x14ac:dyDescent="0.2">
      <c r="A14" s="2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s="118" customFormat="1" ht="12.95" customHeight="1" x14ac:dyDescent="0.2">
      <c r="A15" s="101" t="s">
        <v>96</v>
      </c>
      <c r="B15" s="109">
        <v>205202.2</v>
      </c>
      <c r="C15" s="109">
        <v>213172.6</v>
      </c>
      <c r="D15" s="109">
        <v>240631.6</v>
      </c>
      <c r="E15" s="109">
        <v>273346.09999999998</v>
      </c>
      <c r="F15" s="109">
        <v>282645.59999999998</v>
      </c>
      <c r="G15" s="109">
        <v>340877.1</v>
      </c>
      <c r="H15" s="109">
        <v>406251.5</v>
      </c>
      <c r="I15" s="109">
        <v>424622.2</v>
      </c>
      <c r="J15" s="109">
        <v>555535.1</v>
      </c>
      <c r="K15" s="109">
        <v>699324</v>
      </c>
      <c r="L15" s="109">
        <v>1001038.7</v>
      </c>
      <c r="M15" s="109">
        <v>1417489.6</v>
      </c>
    </row>
    <row r="16" spans="1:13" ht="12.95" customHeight="1" x14ac:dyDescent="0.2">
      <c r="A16" s="24" t="s">
        <v>95</v>
      </c>
      <c r="B16" s="14">
        <v>53956.5</v>
      </c>
      <c r="C16" s="14">
        <v>71063.7</v>
      </c>
      <c r="D16" s="14">
        <f>16770.5+67459.6</f>
        <v>84230.1</v>
      </c>
      <c r="E16" s="14">
        <f>76422.1+16425.7</f>
        <v>92847.8</v>
      </c>
      <c r="F16" s="14">
        <f>78558.1+16027.3</f>
        <v>94585.4</v>
      </c>
      <c r="G16" s="14">
        <v>102069.3</v>
      </c>
      <c r="H16" s="14">
        <v>106331.3</v>
      </c>
      <c r="I16" s="14">
        <v>115783.2</v>
      </c>
      <c r="J16" s="14">
        <v>130733.2</v>
      </c>
      <c r="K16" s="14">
        <f>161208.6+28990.5</f>
        <v>190199.1</v>
      </c>
      <c r="L16" s="14">
        <f>33064.5+261676.4</f>
        <v>294740.90000000002</v>
      </c>
      <c r="M16" s="14">
        <v>523528.4</v>
      </c>
    </row>
    <row r="17" spans="1:13" ht="8.4499999999999993" customHeight="1" x14ac:dyDescent="0.2">
      <c r="A17" s="10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s="118" customFormat="1" ht="12.95" customHeight="1" x14ac:dyDescent="0.2">
      <c r="A18" s="101" t="s">
        <v>94</v>
      </c>
      <c r="B18" s="109">
        <v>619964</v>
      </c>
      <c r="C18" s="109">
        <v>741063.7</v>
      </c>
      <c r="D18" s="109">
        <f>D11+D15</f>
        <v>806618.7</v>
      </c>
      <c r="E18" s="109">
        <v>866411.3</v>
      </c>
      <c r="F18" s="109">
        <v>918752</v>
      </c>
      <c r="G18" s="109">
        <v>1044352.6</v>
      </c>
      <c r="H18" s="109">
        <v>1187719.1000000001</v>
      </c>
      <c r="I18" s="109">
        <v>1333305.8999999999</v>
      </c>
      <c r="J18" s="109">
        <v>1620045.5</v>
      </c>
      <c r="K18" s="109">
        <v>2120522.1</v>
      </c>
      <c r="L18" s="109">
        <v>2665724.1</v>
      </c>
      <c r="M18" s="109">
        <v>4169566.2</v>
      </c>
    </row>
    <row r="19" spans="1:13" ht="8.4499999999999993" customHeight="1" thickBot="1" x14ac:dyDescent="0.25">
      <c r="A19" s="115"/>
      <c r="B19" s="126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</row>
    <row r="20" spans="1:13" ht="7.5" customHeight="1" x14ac:dyDescent="0.2">
      <c r="B20" s="125"/>
    </row>
    <row r="21" spans="1:13" ht="12.95" customHeight="1" x14ac:dyDescent="0.2">
      <c r="A21" s="25" t="s">
        <v>22</v>
      </c>
      <c r="B21" s="125"/>
    </row>
    <row r="22" spans="1:13" ht="12.95" customHeight="1" x14ac:dyDescent="0.2">
      <c r="A22" s="18" t="s">
        <v>1</v>
      </c>
      <c r="B22" s="23">
        <v>15222</v>
      </c>
      <c r="C22" s="23">
        <v>15925</v>
      </c>
      <c r="D22" s="23">
        <f>16422+9</f>
        <v>16431</v>
      </c>
      <c r="E22" s="23">
        <f>17180+8</f>
        <v>17188</v>
      </c>
      <c r="F22" s="23">
        <f>18735+8</f>
        <v>18743</v>
      </c>
      <c r="G22" s="23">
        <v>20880</v>
      </c>
      <c r="H22" s="23">
        <v>21708</v>
      </c>
      <c r="I22" s="23">
        <v>21689</v>
      </c>
      <c r="J22" s="23">
        <v>23748</v>
      </c>
      <c r="K22" s="23">
        <v>29096</v>
      </c>
      <c r="L22" s="23">
        <f>32771+8</f>
        <v>32779</v>
      </c>
      <c r="M22" s="23">
        <f>30133+8</f>
        <v>30141</v>
      </c>
    </row>
    <row r="23" spans="1:13" ht="6.95" customHeight="1" x14ac:dyDescent="0.2"/>
    <row r="24" spans="1:13" ht="6.95" customHeight="1" x14ac:dyDescent="0.2"/>
    <row r="25" spans="1:13" ht="5.65" customHeight="1" x14ac:dyDescent="0.2"/>
    <row r="26" spans="1:13" ht="18" customHeight="1" x14ac:dyDescent="0.2">
      <c r="A26" s="1" t="s">
        <v>105</v>
      </c>
    </row>
    <row r="27" spans="1:13" ht="18" customHeight="1" x14ac:dyDescent="0.2">
      <c r="A27" s="1" t="s">
        <v>104</v>
      </c>
    </row>
    <row r="28" spans="1:13" ht="18" customHeight="1" thickBot="1" x14ac:dyDescent="0.25">
      <c r="A28" s="122" t="s">
        <v>137</v>
      </c>
    </row>
    <row r="29" spans="1:13" ht="18" customHeight="1" thickBot="1" x14ac:dyDescent="0.25">
      <c r="A29" s="121"/>
      <c r="B29" s="120">
        <v>2014</v>
      </c>
      <c r="C29" s="120">
        <v>2015</v>
      </c>
      <c r="D29" s="120">
        <v>2016</v>
      </c>
      <c r="E29" s="120">
        <v>2017</v>
      </c>
      <c r="F29" s="120">
        <v>2018</v>
      </c>
      <c r="G29" s="120">
        <v>2019</v>
      </c>
      <c r="H29" s="120">
        <v>2020</v>
      </c>
      <c r="I29" s="120">
        <v>2021</v>
      </c>
      <c r="J29" s="120">
        <v>2022</v>
      </c>
      <c r="K29" s="120">
        <v>2023</v>
      </c>
      <c r="L29" s="120">
        <v>2024</v>
      </c>
      <c r="M29" s="120">
        <v>2025</v>
      </c>
    </row>
    <row r="30" spans="1:13" ht="9.75" customHeight="1" x14ac:dyDescent="0.2">
      <c r="A30" s="124"/>
    </row>
    <row r="31" spans="1:13" s="118" customFormat="1" ht="12.95" customHeight="1" x14ac:dyDescent="0.2">
      <c r="A31" s="101" t="s">
        <v>103</v>
      </c>
      <c r="B31" s="100">
        <v>167517.1</v>
      </c>
      <c r="C31" s="100">
        <v>201143.1</v>
      </c>
      <c r="D31" s="100">
        <v>194522.1</v>
      </c>
      <c r="E31" s="100">
        <v>215796</v>
      </c>
      <c r="F31" s="100">
        <v>246095.6</v>
      </c>
      <c r="G31" s="100">
        <v>279982.3</v>
      </c>
      <c r="H31" s="100">
        <v>323863.59999999998</v>
      </c>
      <c r="I31" s="100">
        <v>398530.4</v>
      </c>
      <c r="J31" s="100">
        <v>526776.19999999995</v>
      </c>
      <c r="K31" s="100">
        <v>670557.4</v>
      </c>
      <c r="L31" s="100">
        <v>891494</v>
      </c>
      <c r="M31" s="100">
        <v>1299415.3</v>
      </c>
    </row>
    <row r="32" spans="1:13" ht="12.95" customHeight="1" x14ac:dyDescent="0.2">
      <c r="A32" s="24" t="s">
        <v>101</v>
      </c>
      <c r="B32" s="102">
        <v>151236.29999999999</v>
      </c>
      <c r="C32" s="102">
        <v>181374.8</v>
      </c>
      <c r="D32" s="102">
        <v>174454.2</v>
      </c>
      <c r="E32" s="102">
        <v>192936.8</v>
      </c>
      <c r="F32" s="102">
        <v>219452.5</v>
      </c>
      <c r="G32" s="102">
        <v>250137.7</v>
      </c>
      <c r="H32" s="102">
        <v>290050.5</v>
      </c>
      <c r="I32" s="102">
        <v>358886.40000000002</v>
      </c>
      <c r="J32" s="102">
        <v>482833</v>
      </c>
      <c r="K32" s="102">
        <v>607890.4</v>
      </c>
      <c r="L32" s="102">
        <v>808060.6</v>
      </c>
      <c r="M32" s="102">
        <v>1179940.3</v>
      </c>
    </row>
    <row r="33" spans="1:13" ht="12.95" customHeight="1" x14ac:dyDescent="0.2">
      <c r="A33" s="24" t="s">
        <v>100</v>
      </c>
      <c r="B33" s="102">
        <v>16280.8</v>
      </c>
      <c r="C33" s="102">
        <v>19768.3</v>
      </c>
      <c r="D33" s="102">
        <v>20067.900000000001</v>
      </c>
      <c r="E33" s="102">
        <v>22859.1</v>
      </c>
      <c r="F33" s="102">
        <v>26643.1</v>
      </c>
      <c r="G33" s="102">
        <v>29844.6</v>
      </c>
      <c r="H33" s="102">
        <v>33813.1</v>
      </c>
      <c r="I33" s="102">
        <v>39644</v>
      </c>
      <c r="J33" s="102">
        <v>43943.199999999997</v>
      </c>
      <c r="K33" s="102">
        <v>62667</v>
      </c>
      <c r="L33" s="102">
        <v>83433.399999999994</v>
      </c>
      <c r="M33" s="102">
        <v>119475</v>
      </c>
    </row>
    <row r="34" spans="1:13" ht="7.5" customHeight="1" x14ac:dyDescent="0.2">
      <c r="A34" s="24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</row>
    <row r="35" spans="1:13" s="118" customFormat="1" ht="12.95" customHeight="1" x14ac:dyDescent="0.2">
      <c r="A35" s="101" t="s">
        <v>99</v>
      </c>
      <c r="B35" s="100">
        <v>133284.4</v>
      </c>
      <c r="C35" s="100">
        <v>161037.70000000001</v>
      </c>
      <c r="D35" s="100">
        <v>151951.9</v>
      </c>
      <c r="E35" s="100">
        <v>168069.3</v>
      </c>
      <c r="F35" s="100">
        <v>192333.1</v>
      </c>
      <c r="G35" s="100">
        <v>216798.3</v>
      </c>
      <c r="H35" s="100">
        <v>253110.5</v>
      </c>
      <c r="I35" s="100">
        <v>322173.59999999998</v>
      </c>
      <c r="J35" s="100">
        <v>421259.5</v>
      </c>
      <c r="K35" s="100">
        <v>534331.19999999995</v>
      </c>
      <c r="L35" s="100">
        <v>720121.9</v>
      </c>
      <c r="M35" s="100">
        <v>1024368.6</v>
      </c>
    </row>
    <row r="36" spans="1:13" ht="12.95" customHeight="1" x14ac:dyDescent="0.2">
      <c r="A36" s="18" t="s">
        <v>98</v>
      </c>
      <c r="B36" s="102">
        <v>73148.2</v>
      </c>
      <c r="C36" s="102">
        <v>93730.8</v>
      </c>
      <c r="D36" s="102">
        <v>99062.9</v>
      </c>
      <c r="E36" s="102">
        <v>114615</v>
      </c>
      <c r="F36" s="102">
        <v>127763.5</v>
      </c>
      <c r="G36" s="102">
        <v>144099.70000000001</v>
      </c>
      <c r="H36" s="102">
        <v>172485.3</v>
      </c>
      <c r="I36" s="102">
        <v>229901.4</v>
      </c>
      <c r="J36" s="102">
        <v>322975</v>
      </c>
      <c r="K36" s="102">
        <v>402647.2</v>
      </c>
      <c r="L36" s="102">
        <v>549939</v>
      </c>
      <c r="M36" s="102">
        <v>811916.80000000005</v>
      </c>
    </row>
    <row r="37" spans="1:13" ht="12.95" customHeight="1" x14ac:dyDescent="0.2">
      <c r="A37" s="24" t="s">
        <v>97</v>
      </c>
      <c r="B37" s="102">
        <v>60136.3</v>
      </c>
      <c r="C37" s="102">
        <v>67306.899999999994</v>
      </c>
      <c r="D37" s="102">
        <v>52889</v>
      </c>
      <c r="E37" s="102">
        <v>53454.3</v>
      </c>
      <c r="F37" s="102">
        <v>64569.599999999999</v>
      </c>
      <c r="G37" s="102">
        <v>72698.600000000006</v>
      </c>
      <c r="H37" s="102">
        <v>80625.100000000006</v>
      </c>
      <c r="I37" s="102">
        <v>92272.2</v>
      </c>
      <c r="J37" s="102">
        <v>98284.5</v>
      </c>
      <c r="K37" s="102">
        <v>131684</v>
      </c>
      <c r="L37" s="102">
        <v>170182.9</v>
      </c>
      <c r="M37" s="102">
        <v>212451.8</v>
      </c>
    </row>
    <row r="38" spans="1:13" ht="8.4499999999999993" customHeight="1" x14ac:dyDescent="0.2">
      <c r="A38" s="24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</row>
    <row r="39" spans="1:13" s="118" customFormat="1" ht="12.95" customHeight="1" x14ac:dyDescent="0.2">
      <c r="A39" s="101" t="s">
        <v>96</v>
      </c>
      <c r="B39" s="100">
        <v>34232.699999999997</v>
      </c>
      <c r="C39" s="100">
        <v>40105.4</v>
      </c>
      <c r="D39" s="100">
        <v>42570.2</v>
      </c>
      <c r="E39" s="100">
        <v>47726.7</v>
      </c>
      <c r="F39" s="100">
        <v>53762.5</v>
      </c>
      <c r="G39" s="100">
        <v>63184</v>
      </c>
      <c r="H39" s="100">
        <v>70753.100000000006</v>
      </c>
      <c r="I39" s="100">
        <v>76356.800000000003</v>
      </c>
      <c r="J39" s="100">
        <v>105516.7</v>
      </c>
      <c r="K39" s="100">
        <v>136226.20000000001</v>
      </c>
      <c r="L39" s="100">
        <v>171372.1</v>
      </c>
      <c r="M39" s="100">
        <v>275046.7</v>
      </c>
    </row>
    <row r="40" spans="1:13" ht="12.95" customHeight="1" x14ac:dyDescent="0.2">
      <c r="A40" s="24" t="s">
        <v>95</v>
      </c>
      <c r="B40" s="102">
        <v>18317.099999999999</v>
      </c>
      <c r="C40" s="102">
        <v>22937</v>
      </c>
      <c r="D40" s="102">
        <v>25215.5</v>
      </c>
      <c r="E40" s="102">
        <v>28615.9</v>
      </c>
      <c r="F40" s="102">
        <v>30313.9</v>
      </c>
      <c r="G40" s="102">
        <v>36641.4</v>
      </c>
      <c r="H40" s="102">
        <v>39144.9</v>
      </c>
      <c r="I40" s="102">
        <v>45026.2</v>
      </c>
      <c r="J40" s="102">
        <v>52187.6</v>
      </c>
      <c r="K40" s="102">
        <v>71387.199999999997</v>
      </c>
      <c r="L40" s="102">
        <v>91185.7</v>
      </c>
      <c r="M40" s="102">
        <v>183647.2</v>
      </c>
    </row>
    <row r="41" spans="1:13" ht="8.4499999999999993" customHeight="1" x14ac:dyDescent="0.2">
      <c r="A41" s="103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</row>
    <row r="42" spans="1:13" ht="12.95" customHeight="1" x14ac:dyDescent="0.2">
      <c r="A42" s="101" t="s">
        <v>94</v>
      </c>
      <c r="B42" s="100">
        <f>B35+B39</f>
        <v>167517.1</v>
      </c>
      <c r="C42" s="100">
        <f>C35+C39</f>
        <v>201143.1</v>
      </c>
      <c r="D42" s="100">
        <v>194522.1</v>
      </c>
      <c r="E42" s="100">
        <v>215796</v>
      </c>
      <c r="F42" s="100">
        <v>246095.6</v>
      </c>
      <c r="G42" s="100">
        <v>279982.3</v>
      </c>
      <c r="H42" s="100">
        <v>323863.59999999998</v>
      </c>
      <c r="I42" s="100">
        <v>398530.4</v>
      </c>
      <c r="J42" s="100">
        <v>526776.19999999995</v>
      </c>
      <c r="K42" s="100">
        <v>670557.4</v>
      </c>
      <c r="L42" s="100">
        <v>891494</v>
      </c>
      <c r="M42" s="100">
        <v>1299415.3</v>
      </c>
    </row>
    <row r="43" spans="1:13" ht="8.4499999999999993" customHeight="1" thickBot="1" x14ac:dyDescent="0.25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</row>
    <row r="44" spans="1:13" ht="8.4499999999999993" customHeight="1" x14ac:dyDescent="0.2"/>
    <row r="45" spans="1:13" ht="12.95" customHeight="1" x14ac:dyDescent="0.2">
      <c r="A45" s="25" t="s">
        <v>22</v>
      </c>
    </row>
    <row r="46" spans="1:13" ht="12.95" customHeight="1" x14ac:dyDescent="0.2">
      <c r="A46" s="18" t="s">
        <v>1</v>
      </c>
      <c r="B46" s="123">
        <v>791</v>
      </c>
      <c r="C46" s="123">
        <v>713</v>
      </c>
      <c r="D46" s="123">
        <v>675</v>
      </c>
      <c r="E46" s="123">
        <v>667</v>
      </c>
      <c r="F46" s="123">
        <v>682</v>
      </c>
      <c r="G46" s="123">
        <v>661</v>
      </c>
      <c r="H46" s="123">
        <v>644</v>
      </c>
      <c r="I46" s="123">
        <v>622</v>
      </c>
      <c r="J46" s="123">
        <v>637</v>
      </c>
      <c r="K46" s="123">
        <v>665</v>
      </c>
      <c r="L46" s="123">
        <v>628</v>
      </c>
      <c r="M46" s="123">
        <v>578</v>
      </c>
    </row>
    <row r="47" spans="1:13" ht="7.5" customHeight="1" x14ac:dyDescent="0.2"/>
    <row r="48" spans="1:13" ht="6.4" customHeight="1" x14ac:dyDescent="0.2"/>
    <row r="49" spans="1:13" ht="18" customHeight="1" x14ac:dyDescent="0.2">
      <c r="A49" s="1" t="s">
        <v>141</v>
      </c>
    </row>
    <row r="50" spans="1:13" ht="18" customHeight="1" thickBot="1" x14ac:dyDescent="0.25">
      <c r="A50" s="122" t="s">
        <v>137</v>
      </c>
    </row>
    <row r="51" spans="1:13" ht="18" customHeight="1" thickBot="1" x14ac:dyDescent="0.25">
      <c r="A51" s="121"/>
      <c r="B51" s="120">
        <v>2014</v>
      </c>
      <c r="C51" s="120">
        <v>2015</v>
      </c>
      <c r="D51" s="120">
        <v>2016</v>
      </c>
      <c r="E51" s="120">
        <v>2017</v>
      </c>
      <c r="F51" s="120">
        <v>2018</v>
      </c>
      <c r="G51" s="120">
        <v>2019</v>
      </c>
      <c r="H51" s="120">
        <v>2020</v>
      </c>
      <c r="I51" s="120">
        <v>2021</v>
      </c>
      <c r="J51" s="120">
        <v>2022</v>
      </c>
      <c r="K51" s="120">
        <v>2023</v>
      </c>
      <c r="L51" s="120">
        <v>2024</v>
      </c>
      <c r="M51" s="120">
        <v>2025</v>
      </c>
    </row>
    <row r="52" spans="1:13" ht="12.95" customHeight="1" x14ac:dyDescent="0.2">
      <c r="A52" s="119"/>
    </row>
    <row r="53" spans="1:13" s="118" customFormat="1" ht="12.95" customHeight="1" x14ac:dyDescent="0.2">
      <c r="A53" s="116" t="s">
        <v>103</v>
      </c>
      <c r="B53" s="109">
        <v>122658</v>
      </c>
      <c r="C53" s="109">
        <v>145032.6</v>
      </c>
      <c r="D53" s="109">
        <v>147714.70000000001</v>
      </c>
      <c r="E53" s="109">
        <v>161109.5</v>
      </c>
      <c r="F53" s="109">
        <v>164415.9</v>
      </c>
      <c r="G53" s="109">
        <v>190756.1</v>
      </c>
      <c r="H53" s="109">
        <v>274851</v>
      </c>
      <c r="I53" s="109">
        <v>314713.09999999998</v>
      </c>
      <c r="J53" s="109">
        <v>396421.2</v>
      </c>
      <c r="K53" s="109">
        <v>446062.7</v>
      </c>
      <c r="L53" s="109">
        <v>550136.69999999995</v>
      </c>
      <c r="M53" s="109">
        <v>890315.6</v>
      </c>
    </row>
    <row r="54" spans="1:13" ht="17.45" customHeight="1" x14ac:dyDescent="0.2">
      <c r="A54" s="116" t="s">
        <v>99</v>
      </c>
      <c r="B54" s="109">
        <v>97567.7</v>
      </c>
      <c r="C54" s="109">
        <v>107104.4</v>
      </c>
      <c r="D54" s="109">
        <v>123536.6</v>
      </c>
      <c r="E54" s="109">
        <v>135494.6</v>
      </c>
      <c r="F54" s="109">
        <v>141202.6</v>
      </c>
      <c r="G54" s="109">
        <v>161549.29999999999</v>
      </c>
      <c r="H54" s="109">
        <v>203303.8</v>
      </c>
      <c r="I54" s="109">
        <v>251144.7</v>
      </c>
      <c r="J54" s="109">
        <v>339374</v>
      </c>
      <c r="K54" s="109">
        <v>373639.5</v>
      </c>
      <c r="L54" s="109">
        <v>425224.2</v>
      </c>
      <c r="M54" s="109">
        <v>593152.30000000005</v>
      </c>
    </row>
    <row r="55" spans="1:13" ht="17.45" customHeight="1" x14ac:dyDescent="0.2">
      <c r="A55" s="116" t="s">
        <v>102</v>
      </c>
      <c r="B55" s="109">
        <v>25090.3</v>
      </c>
      <c r="C55" s="109">
        <v>37928.1</v>
      </c>
      <c r="D55" s="109">
        <v>24178.1</v>
      </c>
      <c r="E55" s="109">
        <v>25614.9</v>
      </c>
      <c r="F55" s="109">
        <v>23213.3</v>
      </c>
      <c r="G55" s="109">
        <v>29206.799999999999</v>
      </c>
      <c r="H55" s="109">
        <v>71547.199999999997</v>
      </c>
      <c r="I55" s="109">
        <v>63568.3</v>
      </c>
      <c r="J55" s="109">
        <v>57047.199999999997</v>
      </c>
      <c r="K55" s="109">
        <v>72423.199999999997</v>
      </c>
      <c r="L55" s="109">
        <v>124912.5</v>
      </c>
      <c r="M55" s="109">
        <v>297163.3</v>
      </c>
    </row>
    <row r="56" spans="1:13" ht="12.95" customHeight="1" x14ac:dyDescent="0.2">
      <c r="A56" s="117" t="s">
        <v>95</v>
      </c>
      <c r="B56" s="14">
        <v>1000</v>
      </c>
      <c r="C56" s="14">
        <v>1000</v>
      </c>
      <c r="D56" s="14">
        <v>1000</v>
      </c>
      <c r="E56" s="14">
        <v>2000</v>
      </c>
      <c r="F56" s="14">
        <v>2000</v>
      </c>
      <c r="G56" s="14">
        <v>2000</v>
      </c>
      <c r="H56" s="14">
        <v>2000</v>
      </c>
      <c r="I56" s="14">
        <v>2000</v>
      </c>
      <c r="J56" s="14">
        <v>4000</v>
      </c>
      <c r="K56" s="14">
        <v>4000</v>
      </c>
      <c r="L56" s="14">
        <v>4000</v>
      </c>
      <c r="M56" s="14">
        <v>4000</v>
      </c>
    </row>
    <row r="57" spans="1:13" ht="19.7" customHeight="1" x14ac:dyDescent="0.2">
      <c r="A57" s="116" t="s">
        <v>94</v>
      </c>
      <c r="B57" s="109">
        <v>122658</v>
      </c>
      <c r="C57" s="109">
        <v>145032.6</v>
      </c>
      <c r="D57" s="109">
        <v>147714.70000000001</v>
      </c>
      <c r="E57" s="109">
        <v>161109.5</v>
      </c>
      <c r="F57" s="109">
        <v>164415.9</v>
      </c>
      <c r="G57" s="109">
        <v>190756.1</v>
      </c>
      <c r="H57" s="109">
        <v>274851</v>
      </c>
      <c r="I57" s="109">
        <v>314713.09999999998</v>
      </c>
      <c r="J57" s="109">
        <v>396421.2</v>
      </c>
      <c r="K57" s="109">
        <v>446062.7</v>
      </c>
      <c r="L57" s="109">
        <v>550136.69999999995</v>
      </c>
      <c r="M57" s="109">
        <v>890315.6</v>
      </c>
    </row>
    <row r="58" spans="1:13" ht="9.1999999999999993" customHeight="1" thickBot="1" x14ac:dyDescent="0.25">
      <c r="A58" s="115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</row>
    <row r="59" spans="1:13" ht="3.75" customHeight="1" x14ac:dyDescent="0.2"/>
    <row r="60" spans="1:13" ht="15.6" customHeight="1" x14ac:dyDescent="0.2">
      <c r="A60" s="128" t="s">
        <v>142</v>
      </c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</row>
    <row r="61" spans="1:13" ht="12.95" customHeight="1" x14ac:dyDescent="0.2">
      <c r="A61" s="112"/>
      <c r="B61" s="108"/>
      <c r="C61" s="108"/>
      <c r="D61" s="113"/>
      <c r="E61" s="113"/>
      <c r="F61" s="113"/>
      <c r="G61" s="113"/>
      <c r="H61" s="113"/>
      <c r="I61" s="113"/>
      <c r="J61" s="113"/>
      <c r="K61" s="113"/>
      <c r="L61" s="113"/>
      <c r="M61" s="113"/>
    </row>
    <row r="62" spans="1:13" ht="12.95" customHeight="1" x14ac:dyDescent="0.2">
      <c r="A62" s="24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</row>
    <row r="63" spans="1:13" ht="12.95" customHeight="1" x14ac:dyDescent="0.2">
      <c r="A63" s="24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</row>
    <row r="64" spans="1:13" ht="12.95" customHeight="1" x14ac:dyDescent="0.2">
      <c r="A64" s="101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</row>
    <row r="65" spans="1:13" ht="12.95" customHeight="1" x14ac:dyDescent="0.2">
      <c r="A65" s="18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</row>
    <row r="66" spans="1:13" ht="12.95" customHeight="1" x14ac:dyDescent="0.2">
      <c r="A66" s="24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</row>
    <row r="67" spans="1:13" ht="12.95" customHeight="1" x14ac:dyDescent="0.2">
      <c r="A67" s="101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</row>
    <row r="68" spans="1:13" ht="12.95" customHeight="1" x14ac:dyDescent="0.2">
      <c r="A68" s="24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</row>
    <row r="69" spans="1:13" s="110" customFormat="1" ht="12.95" customHeight="1" x14ac:dyDescent="0.2">
      <c r="A69" s="112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</row>
    <row r="70" spans="1:13" ht="12.95" customHeight="1" x14ac:dyDescent="0.2">
      <c r="A70" s="2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2.95" customHeight="1" x14ac:dyDescent="0.2">
      <c r="A71" s="2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2.95" customHeight="1" x14ac:dyDescent="0.2">
      <c r="A72" s="101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</row>
    <row r="73" spans="1:13" ht="12.95" customHeight="1" x14ac:dyDescent="0.2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2.95" customHeight="1" x14ac:dyDescent="0.2">
      <c r="A74" s="2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2.95" customHeight="1" x14ac:dyDescent="0.2">
      <c r="A75" s="101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</row>
    <row r="76" spans="1:13" ht="12.95" customHeight="1" x14ac:dyDescent="0.2">
      <c r="A76" s="2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s="105" customFormat="1" ht="12.95" customHeight="1" x14ac:dyDescent="0.2">
      <c r="A77" s="10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ht="12.95" customHeight="1" x14ac:dyDescent="0.2">
      <c r="A78" s="24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</row>
    <row r="79" spans="1:13" ht="12.95" customHeight="1" x14ac:dyDescent="0.2">
      <c r="A79" s="24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</row>
    <row r="80" spans="1:13" ht="12.95" customHeight="1" x14ac:dyDescent="0.2">
      <c r="A80" s="101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</row>
    <row r="81" spans="1:13" ht="12.95" customHeight="1" x14ac:dyDescent="0.2">
      <c r="A81" s="18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</row>
    <row r="82" spans="1:13" ht="12.95" customHeight="1" x14ac:dyDescent="0.2">
      <c r="A82" s="24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</row>
    <row r="83" spans="1:13" ht="12.95" customHeight="1" x14ac:dyDescent="0.2">
      <c r="A83" s="101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</row>
    <row r="84" spans="1:13" ht="12.95" customHeight="1" x14ac:dyDescent="0.2">
      <c r="A84" s="24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</row>
    <row r="85" spans="1:13" s="105" customFormat="1" ht="12.95" customHeight="1" x14ac:dyDescent="0.2">
      <c r="A85" s="107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ht="12.95" customHeight="1" x14ac:dyDescent="0.2">
      <c r="A86" s="24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</row>
    <row r="87" spans="1:13" ht="12.95" customHeight="1" x14ac:dyDescent="0.2">
      <c r="A87" s="24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</row>
    <row r="88" spans="1:13" ht="12.95" customHeight="1" x14ac:dyDescent="0.2">
      <c r="A88" s="101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</row>
    <row r="89" spans="1:13" ht="12.95" customHeight="1" x14ac:dyDescent="0.2">
      <c r="A89" s="18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</row>
    <row r="90" spans="1:13" ht="12.95" customHeight="1" x14ac:dyDescent="0.2">
      <c r="A90" s="24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</row>
    <row r="91" spans="1:13" ht="12.95" customHeight="1" x14ac:dyDescent="0.2">
      <c r="A91" s="101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</row>
    <row r="92" spans="1:13" ht="12.95" customHeight="1" x14ac:dyDescent="0.2">
      <c r="A92" s="24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</row>
    <row r="93" spans="1:13" s="105" customFormat="1" ht="12.95" customHeight="1" x14ac:dyDescent="0.2">
      <c r="A93" s="107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</row>
    <row r="94" spans="1:13" ht="12.95" customHeight="1" x14ac:dyDescent="0.2">
      <c r="A94" s="2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</row>
    <row r="95" spans="1:13" ht="12.95" customHeight="1" x14ac:dyDescent="0.2">
      <c r="A95" s="2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</row>
    <row r="96" spans="1:13" ht="12.95" customHeight="1" x14ac:dyDescent="0.2">
      <c r="A96" s="101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</row>
    <row r="97" spans="1:13" ht="12.95" customHeight="1" x14ac:dyDescent="0.2">
      <c r="A97" s="18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</row>
    <row r="98" spans="1:13" ht="12.95" customHeight="1" x14ac:dyDescent="0.2">
      <c r="A98" s="2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</row>
    <row r="99" spans="1:13" ht="12.95" customHeight="1" x14ac:dyDescent="0.2">
      <c r="A99" s="101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</row>
    <row r="100" spans="1:13" ht="12.95" customHeight="1" x14ac:dyDescent="0.2">
      <c r="A100" s="2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</row>
    <row r="102" spans="1:13" ht="12.95" customHeight="1" x14ac:dyDescent="0.2">
      <c r="A102" s="101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</row>
    <row r="103" spans="1:13" ht="12.95" customHeight="1" x14ac:dyDescent="0.2">
      <c r="A103" s="24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</row>
    <row r="104" spans="1:13" ht="12.95" customHeight="1" x14ac:dyDescent="0.2">
      <c r="A104" s="24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</row>
    <row r="105" spans="1:13" ht="6" customHeight="1" x14ac:dyDescent="0.2">
      <c r="A105" s="24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</row>
    <row r="106" spans="1:13" ht="12.95" customHeight="1" x14ac:dyDescent="0.2">
      <c r="A106" s="101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</row>
    <row r="107" spans="1:13" ht="12.95" customHeight="1" x14ac:dyDescent="0.2">
      <c r="A107" s="18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</row>
    <row r="108" spans="1:13" ht="12.95" customHeight="1" x14ac:dyDescent="0.2">
      <c r="A108" s="24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</row>
    <row r="109" spans="1:13" ht="6" customHeight="1" x14ac:dyDescent="0.2">
      <c r="A109" s="24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</row>
    <row r="110" spans="1:13" ht="12.95" customHeight="1" x14ac:dyDescent="0.2">
      <c r="A110" s="101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</row>
    <row r="111" spans="1:13" ht="12.95" customHeight="1" x14ac:dyDescent="0.2">
      <c r="A111" s="24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</row>
    <row r="112" spans="1:13" ht="12.95" customHeight="1" x14ac:dyDescent="0.2">
      <c r="A112" s="103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</row>
    <row r="113" spans="1:13" ht="12.95" customHeight="1" x14ac:dyDescent="0.2">
      <c r="A113" s="101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</row>
  </sheetData>
  <hyperlinks>
    <hyperlink ref="A1" location="Содержание!A1" display="Вернуться в СОДЕРЖАНИЕ" xr:uid="{00000000-0004-0000-0A00-000000000000}"/>
  </hyperlinks>
  <pageMargins left="0.78740157480314965" right="0.78740157480314965" top="0.59055118110236227" bottom="0.59055118110236227" header="0.51181102362204722" footer="0.51181102362204722"/>
  <pageSetup paperSize="9" firstPageNumber="35" orientation="portrait" useFirstPageNumber="1" r:id="rId1"/>
  <headerFooter alignWithMargins="0">
    <oddFooter>&amp;C&amp;8&amp;P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/>
  <dimension ref="A1:AP47"/>
  <sheetViews>
    <sheetView zoomScaleNormal="100" workbookViewId="0">
      <selection activeCell="A5" sqref="A5"/>
    </sheetView>
  </sheetViews>
  <sheetFormatPr defaultRowHeight="12.75" x14ac:dyDescent="0.2"/>
  <cols>
    <col min="1" max="1" width="45.140625" customWidth="1"/>
    <col min="2" max="4" width="9" hidden="1" customWidth="1"/>
    <col min="5" max="6" width="8.7109375" hidden="1" customWidth="1"/>
    <col min="7" max="8" width="9.28515625" hidden="1" customWidth="1"/>
    <col min="9" max="13" width="9.28515625" customWidth="1"/>
    <col min="257" max="257" width="40.28515625" customWidth="1"/>
    <col min="258" max="262" width="9" customWidth="1"/>
    <col min="263" max="263" width="9.140625" bestFit="1" customWidth="1"/>
    <col min="264" max="266" width="8.85546875" customWidth="1"/>
    <col min="513" max="513" width="40.28515625" customWidth="1"/>
    <col min="514" max="518" width="9" customWidth="1"/>
    <col min="519" max="519" width="9.140625" bestFit="1" customWidth="1"/>
    <col min="520" max="522" width="8.85546875" customWidth="1"/>
    <col min="769" max="769" width="40.28515625" customWidth="1"/>
    <col min="770" max="774" width="9" customWidth="1"/>
    <col min="775" max="775" width="9.140625" bestFit="1" customWidth="1"/>
    <col min="776" max="778" width="8.85546875" customWidth="1"/>
    <col min="1025" max="1025" width="40.28515625" customWidth="1"/>
    <col min="1026" max="1030" width="9" customWidth="1"/>
    <col min="1031" max="1031" width="9.140625" bestFit="1" customWidth="1"/>
    <col min="1032" max="1034" width="8.85546875" customWidth="1"/>
    <col min="1281" max="1281" width="40.28515625" customWidth="1"/>
    <col min="1282" max="1286" width="9" customWidth="1"/>
    <col min="1287" max="1287" width="9.140625" bestFit="1" customWidth="1"/>
    <col min="1288" max="1290" width="8.85546875" customWidth="1"/>
    <col min="1537" max="1537" width="40.28515625" customWidth="1"/>
    <col min="1538" max="1542" width="9" customWidth="1"/>
    <col min="1543" max="1543" width="9.140625" bestFit="1" customWidth="1"/>
    <col min="1544" max="1546" width="8.85546875" customWidth="1"/>
    <col min="1793" max="1793" width="40.28515625" customWidth="1"/>
    <col min="1794" max="1798" width="9" customWidth="1"/>
    <col min="1799" max="1799" width="9.140625" bestFit="1" customWidth="1"/>
    <col min="1800" max="1802" width="8.85546875" customWidth="1"/>
    <col min="2049" max="2049" width="40.28515625" customWidth="1"/>
    <col min="2050" max="2054" width="9" customWidth="1"/>
    <col min="2055" max="2055" width="9.140625" bestFit="1" customWidth="1"/>
    <col min="2056" max="2058" width="8.85546875" customWidth="1"/>
    <col min="2305" max="2305" width="40.28515625" customWidth="1"/>
    <col min="2306" max="2310" width="9" customWidth="1"/>
    <col min="2311" max="2311" width="9.140625" bestFit="1" customWidth="1"/>
    <col min="2312" max="2314" width="8.85546875" customWidth="1"/>
    <col min="2561" max="2561" width="40.28515625" customWidth="1"/>
    <col min="2562" max="2566" width="9" customWidth="1"/>
    <col min="2567" max="2567" width="9.140625" bestFit="1" customWidth="1"/>
    <col min="2568" max="2570" width="8.85546875" customWidth="1"/>
    <col min="2817" max="2817" width="40.28515625" customWidth="1"/>
    <col min="2818" max="2822" width="9" customWidth="1"/>
    <col min="2823" max="2823" width="9.140625" bestFit="1" customWidth="1"/>
    <col min="2824" max="2826" width="8.85546875" customWidth="1"/>
    <col min="3073" max="3073" width="40.28515625" customWidth="1"/>
    <col min="3074" max="3078" width="9" customWidth="1"/>
    <col min="3079" max="3079" width="9.140625" bestFit="1" customWidth="1"/>
    <col min="3080" max="3082" width="8.85546875" customWidth="1"/>
    <col min="3329" max="3329" width="40.28515625" customWidth="1"/>
    <col min="3330" max="3334" width="9" customWidth="1"/>
    <col min="3335" max="3335" width="9.140625" bestFit="1" customWidth="1"/>
    <col min="3336" max="3338" width="8.85546875" customWidth="1"/>
    <col min="3585" max="3585" width="40.28515625" customWidth="1"/>
    <col min="3586" max="3590" width="9" customWidth="1"/>
    <col min="3591" max="3591" width="9.140625" bestFit="1" customWidth="1"/>
    <col min="3592" max="3594" width="8.85546875" customWidth="1"/>
    <col min="3841" max="3841" width="40.28515625" customWidth="1"/>
    <col min="3842" max="3846" width="9" customWidth="1"/>
    <col min="3847" max="3847" width="9.140625" bestFit="1" customWidth="1"/>
    <col min="3848" max="3850" width="8.85546875" customWidth="1"/>
    <col min="4097" max="4097" width="40.28515625" customWidth="1"/>
    <col min="4098" max="4102" width="9" customWidth="1"/>
    <col min="4103" max="4103" width="9.140625" bestFit="1" customWidth="1"/>
    <col min="4104" max="4106" width="8.85546875" customWidth="1"/>
    <col min="4353" max="4353" width="40.28515625" customWidth="1"/>
    <col min="4354" max="4358" width="9" customWidth="1"/>
    <col min="4359" max="4359" width="9.140625" bestFit="1" customWidth="1"/>
    <col min="4360" max="4362" width="8.85546875" customWidth="1"/>
    <col min="4609" max="4609" width="40.28515625" customWidth="1"/>
    <col min="4610" max="4614" width="9" customWidth="1"/>
    <col min="4615" max="4615" width="9.140625" bestFit="1" customWidth="1"/>
    <col min="4616" max="4618" width="8.85546875" customWidth="1"/>
    <col min="4865" max="4865" width="40.28515625" customWidth="1"/>
    <col min="4866" max="4870" width="9" customWidth="1"/>
    <col min="4871" max="4871" width="9.140625" bestFit="1" customWidth="1"/>
    <col min="4872" max="4874" width="8.85546875" customWidth="1"/>
    <col min="5121" max="5121" width="40.28515625" customWidth="1"/>
    <col min="5122" max="5126" width="9" customWidth="1"/>
    <col min="5127" max="5127" width="9.140625" bestFit="1" customWidth="1"/>
    <col min="5128" max="5130" width="8.85546875" customWidth="1"/>
    <col min="5377" max="5377" width="40.28515625" customWidth="1"/>
    <col min="5378" max="5382" width="9" customWidth="1"/>
    <col min="5383" max="5383" width="9.140625" bestFit="1" customWidth="1"/>
    <col min="5384" max="5386" width="8.85546875" customWidth="1"/>
    <col min="5633" max="5633" width="40.28515625" customWidth="1"/>
    <col min="5634" max="5638" width="9" customWidth="1"/>
    <col min="5639" max="5639" width="9.140625" bestFit="1" customWidth="1"/>
    <col min="5640" max="5642" width="8.85546875" customWidth="1"/>
    <col min="5889" max="5889" width="40.28515625" customWidth="1"/>
    <col min="5890" max="5894" width="9" customWidth="1"/>
    <col min="5895" max="5895" width="9.140625" bestFit="1" customWidth="1"/>
    <col min="5896" max="5898" width="8.85546875" customWidth="1"/>
    <col min="6145" max="6145" width="40.28515625" customWidth="1"/>
    <col min="6146" max="6150" width="9" customWidth="1"/>
    <col min="6151" max="6151" width="9.140625" bestFit="1" customWidth="1"/>
    <col min="6152" max="6154" width="8.85546875" customWidth="1"/>
    <col min="6401" max="6401" width="40.28515625" customWidth="1"/>
    <col min="6402" max="6406" width="9" customWidth="1"/>
    <col min="6407" max="6407" width="9.140625" bestFit="1" customWidth="1"/>
    <col min="6408" max="6410" width="8.85546875" customWidth="1"/>
    <col min="6657" max="6657" width="40.28515625" customWidth="1"/>
    <col min="6658" max="6662" width="9" customWidth="1"/>
    <col min="6663" max="6663" width="9.140625" bestFit="1" customWidth="1"/>
    <col min="6664" max="6666" width="8.85546875" customWidth="1"/>
    <col min="6913" max="6913" width="40.28515625" customWidth="1"/>
    <col min="6914" max="6918" width="9" customWidth="1"/>
    <col min="6919" max="6919" width="9.140625" bestFit="1" customWidth="1"/>
    <col min="6920" max="6922" width="8.85546875" customWidth="1"/>
    <col min="7169" max="7169" width="40.28515625" customWidth="1"/>
    <col min="7170" max="7174" width="9" customWidth="1"/>
    <col min="7175" max="7175" width="9.140625" bestFit="1" customWidth="1"/>
    <col min="7176" max="7178" width="8.85546875" customWidth="1"/>
    <col min="7425" max="7425" width="40.28515625" customWidth="1"/>
    <col min="7426" max="7430" width="9" customWidth="1"/>
    <col min="7431" max="7431" width="9.140625" bestFit="1" customWidth="1"/>
    <col min="7432" max="7434" width="8.85546875" customWidth="1"/>
    <col min="7681" max="7681" width="40.28515625" customWidth="1"/>
    <col min="7682" max="7686" width="9" customWidth="1"/>
    <col min="7687" max="7687" width="9.140625" bestFit="1" customWidth="1"/>
    <col min="7688" max="7690" width="8.85546875" customWidth="1"/>
    <col min="7937" max="7937" width="40.28515625" customWidth="1"/>
    <col min="7938" max="7942" width="9" customWidth="1"/>
    <col min="7943" max="7943" width="9.140625" bestFit="1" customWidth="1"/>
    <col min="7944" max="7946" width="8.85546875" customWidth="1"/>
    <col min="8193" max="8193" width="40.28515625" customWidth="1"/>
    <col min="8194" max="8198" width="9" customWidth="1"/>
    <col min="8199" max="8199" width="9.140625" bestFit="1" customWidth="1"/>
    <col min="8200" max="8202" width="8.85546875" customWidth="1"/>
    <col min="8449" max="8449" width="40.28515625" customWidth="1"/>
    <col min="8450" max="8454" width="9" customWidth="1"/>
    <col min="8455" max="8455" width="9.140625" bestFit="1" customWidth="1"/>
    <col min="8456" max="8458" width="8.85546875" customWidth="1"/>
    <col min="8705" max="8705" width="40.28515625" customWidth="1"/>
    <col min="8706" max="8710" width="9" customWidth="1"/>
    <col min="8711" max="8711" width="9.140625" bestFit="1" customWidth="1"/>
    <col min="8712" max="8714" width="8.85546875" customWidth="1"/>
    <col min="8961" max="8961" width="40.28515625" customWidth="1"/>
    <col min="8962" max="8966" width="9" customWidth="1"/>
    <col min="8967" max="8967" width="9.140625" bestFit="1" customWidth="1"/>
    <col min="8968" max="8970" width="8.85546875" customWidth="1"/>
    <col min="9217" max="9217" width="40.28515625" customWidth="1"/>
    <col min="9218" max="9222" width="9" customWidth="1"/>
    <col min="9223" max="9223" width="9.140625" bestFit="1" customWidth="1"/>
    <col min="9224" max="9226" width="8.85546875" customWidth="1"/>
    <col min="9473" max="9473" width="40.28515625" customWidth="1"/>
    <col min="9474" max="9478" width="9" customWidth="1"/>
    <col min="9479" max="9479" width="9.140625" bestFit="1" customWidth="1"/>
    <col min="9480" max="9482" width="8.85546875" customWidth="1"/>
    <col min="9729" max="9729" width="40.28515625" customWidth="1"/>
    <col min="9730" max="9734" width="9" customWidth="1"/>
    <col min="9735" max="9735" width="9.140625" bestFit="1" customWidth="1"/>
    <col min="9736" max="9738" width="8.85546875" customWidth="1"/>
    <col min="9985" max="9985" width="40.28515625" customWidth="1"/>
    <col min="9986" max="9990" width="9" customWidth="1"/>
    <col min="9991" max="9991" width="9.140625" bestFit="1" customWidth="1"/>
    <col min="9992" max="9994" width="8.85546875" customWidth="1"/>
    <col min="10241" max="10241" width="40.28515625" customWidth="1"/>
    <col min="10242" max="10246" width="9" customWidth="1"/>
    <col min="10247" max="10247" width="9.140625" bestFit="1" customWidth="1"/>
    <col min="10248" max="10250" width="8.85546875" customWidth="1"/>
    <col min="10497" max="10497" width="40.28515625" customWidth="1"/>
    <col min="10498" max="10502" width="9" customWidth="1"/>
    <col min="10503" max="10503" width="9.140625" bestFit="1" customWidth="1"/>
    <col min="10504" max="10506" width="8.85546875" customWidth="1"/>
    <col min="10753" max="10753" width="40.28515625" customWidth="1"/>
    <col min="10754" max="10758" width="9" customWidth="1"/>
    <col min="10759" max="10759" width="9.140625" bestFit="1" customWidth="1"/>
    <col min="10760" max="10762" width="8.85546875" customWidth="1"/>
    <col min="11009" max="11009" width="40.28515625" customWidth="1"/>
    <col min="11010" max="11014" width="9" customWidth="1"/>
    <col min="11015" max="11015" width="9.140625" bestFit="1" customWidth="1"/>
    <col min="11016" max="11018" width="8.85546875" customWidth="1"/>
    <col min="11265" max="11265" width="40.28515625" customWidth="1"/>
    <col min="11266" max="11270" width="9" customWidth="1"/>
    <col min="11271" max="11271" width="9.140625" bestFit="1" customWidth="1"/>
    <col min="11272" max="11274" width="8.85546875" customWidth="1"/>
    <col min="11521" max="11521" width="40.28515625" customWidth="1"/>
    <col min="11522" max="11526" width="9" customWidth="1"/>
    <col min="11527" max="11527" width="9.140625" bestFit="1" customWidth="1"/>
    <col min="11528" max="11530" width="8.85546875" customWidth="1"/>
    <col min="11777" max="11777" width="40.28515625" customWidth="1"/>
    <col min="11778" max="11782" width="9" customWidth="1"/>
    <col min="11783" max="11783" width="9.140625" bestFit="1" customWidth="1"/>
    <col min="11784" max="11786" width="8.85546875" customWidth="1"/>
    <col min="12033" max="12033" width="40.28515625" customWidth="1"/>
    <col min="12034" max="12038" width="9" customWidth="1"/>
    <col min="12039" max="12039" width="9.140625" bestFit="1" customWidth="1"/>
    <col min="12040" max="12042" width="8.85546875" customWidth="1"/>
    <col min="12289" max="12289" width="40.28515625" customWidth="1"/>
    <col min="12290" max="12294" width="9" customWidth="1"/>
    <col min="12295" max="12295" width="9.140625" bestFit="1" customWidth="1"/>
    <col min="12296" max="12298" width="8.85546875" customWidth="1"/>
    <col min="12545" max="12545" width="40.28515625" customWidth="1"/>
    <col min="12546" max="12550" width="9" customWidth="1"/>
    <col min="12551" max="12551" width="9.140625" bestFit="1" customWidth="1"/>
    <col min="12552" max="12554" width="8.85546875" customWidth="1"/>
    <col min="12801" max="12801" width="40.28515625" customWidth="1"/>
    <col min="12802" max="12806" width="9" customWidth="1"/>
    <col min="12807" max="12807" width="9.140625" bestFit="1" customWidth="1"/>
    <col min="12808" max="12810" width="8.85546875" customWidth="1"/>
    <col min="13057" max="13057" width="40.28515625" customWidth="1"/>
    <col min="13058" max="13062" width="9" customWidth="1"/>
    <col min="13063" max="13063" width="9.140625" bestFit="1" customWidth="1"/>
    <col min="13064" max="13066" width="8.85546875" customWidth="1"/>
    <col min="13313" max="13313" width="40.28515625" customWidth="1"/>
    <col min="13314" max="13318" width="9" customWidth="1"/>
    <col min="13319" max="13319" width="9.140625" bestFit="1" customWidth="1"/>
    <col min="13320" max="13322" width="8.85546875" customWidth="1"/>
    <col min="13569" max="13569" width="40.28515625" customWidth="1"/>
    <col min="13570" max="13574" width="9" customWidth="1"/>
    <col min="13575" max="13575" width="9.140625" bestFit="1" customWidth="1"/>
    <col min="13576" max="13578" width="8.85546875" customWidth="1"/>
    <col min="13825" max="13825" width="40.28515625" customWidth="1"/>
    <col min="13826" max="13830" width="9" customWidth="1"/>
    <col min="13831" max="13831" width="9.140625" bestFit="1" customWidth="1"/>
    <col min="13832" max="13834" width="8.85546875" customWidth="1"/>
    <col min="14081" max="14081" width="40.28515625" customWidth="1"/>
    <col min="14082" max="14086" width="9" customWidth="1"/>
    <col min="14087" max="14087" width="9.140625" bestFit="1" customWidth="1"/>
    <col min="14088" max="14090" width="8.85546875" customWidth="1"/>
    <col min="14337" max="14337" width="40.28515625" customWidth="1"/>
    <col min="14338" max="14342" width="9" customWidth="1"/>
    <col min="14343" max="14343" width="9.140625" bestFit="1" customWidth="1"/>
    <col min="14344" max="14346" width="8.85546875" customWidth="1"/>
    <col min="14593" max="14593" width="40.28515625" customWidth="1"/>
    <col min="14594" max="14598" width="9" customWidth="1"/>
    <col min="14599" max="14599" width="9.140625" bestFit="1" customWidth="1"/>
    <col min="14600" max="14602" width="8.85546875" customWidth="1"/>
    <col min="14849" max="14849" width="40.28515625" customWidth="1"/>
    <col min="14850" max="14854" width="9" customWidth="1"/>
    <col min="14855" max="14855" width="9.140625" bestFit="1" customWidth="1"/>
    <col min="14856" max="14858" width="8.85546875" customWidth="1"/>
    <col min="15105" max="15105" width="40.28515625" customWidth="1"/>
    <col min="15106" max="15110" width="9" customWidth="1"/>
    <col min="15111" max="15111" width="9.140625" bestFit="1" customWidth="1"/>
    <col min="15112" max="15114" width="8.85546875" customWidth="1"/>
    <col min="15361" max="15361" width="40.28515625" customWidth="1"/>
    <col min="15362" max="15366" width="9" customWidth="1"/>
    <col min="15367" max="15367" width="9.140625" bestFit="1" customWidth="1"/>
    <col min="15368" max="15370" width="8.85546875" customWidth="1"/>
    <col min="15617" max="15617" width="40.28515625" customWidth="1"/>
    <col min="15618" max="15622" width="9" customWidth="1"/>
    <col min="15623" max="15623" width="9.140625" bestFit="1" customWidth="1"/>
    <col min="15624" max="15626" width="8.85546875" customWidth="1"/>
    <col min="15873" max="15873" width="40.28515625" customWidth="1"/>
    <col min="15874" max="15878" width="9" customWidth="1"/>
    <col min="15879" max="15879" width="9.140625" bestFit="1" customWidth="1"/>
    <col min="15880" max="15882" width="8.85546875" customWidth="1"/>
    <col min="16129" max="16129" width="40.28515625" customWidth="1"/>
    <col min="16130" max="16134" width="9" customWidth="1"/>
    <col min="16135" max="16135" width="9.140625" bestFit="1" customWidth="1"/>
    <col min="16136" max="16138" width="8.85546875" customWidth="1"/>
  </cols>
  <sheetData>
    <row r="1" spans="1:42" ht="19.5" customHeight="1" x14ac:dyDescent="0.2">
      <c r="A1" s="950" t="s">
        <v>1346</v>
      </c>
    </row>
    <row r="2" spans="1:42" s="133" customFormat="1" ht="17.100000000000001" customHeight="1" x14ac:dyDescent="0.25">
      <c r="A2" s="132" t="s">
        <v>108</v>
      </c>
      <c r="N2" s="134"/>
      <c r="O2" s="134"/>
      <c r="P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</row>
    <row r="3" spans="1:42" s="133" customFormat="1" ht="17.100000000000001" customHeight="1" x14ac:dyDescent="0.25">
      <c r="A3" s="132" t="s">
        <v>109</v>
      </c>
      <c r="N3" s="134"/>
      <c r="O3" s="134"/>
      <c r="P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</row>
    <row r="4" spans="1:42" s="134" customFormat="1" ht="17.100000000000001" customHeight="1" thickBot="1" x14ac:dyDescent="0.25">
      <c r="A4" s="122" t="s">
        <v>137</v>
      </c>
      <c r="Q4" s="135"/>
      <c r="R4" s="135"/>
      <c r="S4" s="135"/>
      <c r="T4" s="135"/>
      <c r="U4" s="135"/>
      <c r="V4" s="135"/>
      <c r="AO4" s="135"/>
      <c r="AP4" s="135"/>
    </row>
    <row r="5" spans="1:42" s="138" customFormat="1" ht="17.100000000000001" customHeight="1" thickBot="1" x14ac:dyDescent="0.25">
      <c r="A5" s="136"/>
      <c r="B5" s="137">
        <v>2014</v>
      </c>
      <c r="C5" s="137">
        <v>2015</v>
      </c>
      <c r="D5" s="137">
        <v>2016</v>
      </c>
      <c r="E5" s="137">
        <v>2017</v>
      </c>
      <c r="F5" s="137">
        <v>2018</v>
      </c>
      <c r="G5" s="137">
        <v>2019</v>
      </c>
      <c r="H5" s="137">
        <v>2020</v>
      </c>
      <c r="I5" s="137">
        <v>2021</v>
      </c>
      <c r="J5" s="137">
        <v>2022</v>
      </c>
      <c r="K5" s="137">
        <v>2023</v>
      </c>
      <c r="L5" s="137">
        <v>2024</v>
      </c>
      <c r="M5" s="137">
        <v>2025</v>
      </c>
      <c r="W5" s="139"/>
    </row>
    <row r="6" spans="1:42" ht="6.75" customHeight="1" x14ac:dyDescent="0.2">
      <c r="A6" s="140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</row>
    <row r="7" spans="1:42" s="144" customFormat="1" x14ac:dyDescent="0.2">
      <c r="A7" s="142" t="s">
        <v>34</v>
      </c>
      <c r="B7" s="143">
        <v>619964</v>
      </c>
      <c r="C7" s="143">
        <v>741063.7</v>
      </c>
      <c r="D7" s="143">
        <v>806618.7</v>
      </c>
      <c r="E7" s="143">
        <v>866411.3</v>
      </c>
      <c r="F7" s="143">
        <v>918752</v>
      </c>
      <c r="G7" s="143">
        <v>1044352.6</v>
      </c>
      <c r="H7" s="143">
        <v>1187719.1000000001</v>
      </c>
      <c r="I7" s="143">
        <v>1333305.8999999999</v>
      </c>
      <c r="J7" s="143">
        <v>1620045.5</v>
      </c>
      <c r="K7" s="143">
        <v>2120522.1</v>
      </c>
      <c r="L7" s="143">
        <v>2665724.1</v>
      </c>
      <c r="M7" s="143">
        <v>4169566.2</v>
      </c>
    </row>
    <row r="8" spans="1:42" s="146" customFormat="1" ht="11.25" customHeight="1" x14ac:dyDescent="0.2">
      <c r="A8" s="44" t="s">
        <v>110</v>
      </c>
      <c r="B8" s="145">
        <f>B9+B10+B11+B27+B31+B32+B33+B34+B35+B36+B37+B38+B39+B40+B41+B42+B43+B44+B45</f>
        <v>619963.9</v>
      </c>
      <c r="C8" s="145">
        <f>C9+C10+C11+C27+C31+C32+C33+C34+C35+C36+C37+C38+C39+C40+C41+C42+C43+C44+C45</f>
        <v>741063.8</v>
      </c>
      <c r="D8" s="145">
        <f>D9+D10+D11+D27+D31+D32+D33+D34+D35+D36+D37+D38+D39+D40+D41+D42+D43+D44+D45</f>
        <v>806618.8</v>
      </c>
      <c r="E8" s="145">
        <f>E9+E10+E11+E27+E31+E32+E33+E34+E35+E36+E37+E38+E39+E40+E41+E42+E43+E44+E45</f>
        <v>866411.3</v>
      </c>
      <c r="F8" s="145">
        <f>F9+F10+F11+F27+F31+F32+F33+F34+F35+F36+F37+F38+F39+F40+F41+F42+F43+F44+F45</f>
        <v>918752</v>
      </c>
      <c r="G8" s="145"/>
      <c r="H8" s="153"/>
      <c r="I8" s="153"/>
      <c r="J8" s="153"/>
      <c r="K8" s="153"/>
      <c r="L8" s="153"/>
      <c r="M8" s="153"/>
    </row>
    <row r="9" spans="1:42" ht="15" customHeight="1" x14ac:dyDescent="0.2">
      <c r="A9" s="48" t="s">
        <v>36</v>
      </c>
      <c r="B9" s="147">
        <v>5138.6000000000004</v>
      </c>
      <c r="C9" s="147">
        <v>6180.7</v>
      </c>
      <c r="D9" s="147">
        <v>6702.5</v>
      </c>
      <c r="E9" s="147">
        <v>8131.9</v>
      </c>
      <c r="F9" s="147">
        <v>8128.9</v>
      </c>
      <c r="G9" s="147">
        <v>8098.1</v>
      </c>
      <c r="H9" s="147">
        <v>8589.6</v>
      </c>
      <c r="I9" s="147">
        <v>12257.5</v>
      </c>
      <c r="J9" s="147">
        <v>13481.3</v>
      </c>
      <c r="K9" s="147">
        <v>15480.1</v>
      </c>
      <c r="L9" s="147">
        <v>21904.400000000001</v>
      </c>
      <c r="M9" s="147">
        <v>26228.799999999999</v>
      </c>
    </row>
    <row r="10" spans="1:42" x14ac:dyDescent="0.2">
      <c r="A10" s="148" t="s">
        <v>37</v>
      </c>
      <c r="B10" s="147">
        <v>38622.199999999997</v>
      </c>
      <c r="C10" s="147">
        <v>45357.2</v>
      </c>
      <c r="D10" s="147">
        <v>73060.800000000003</v>
      </c>
      <c r="E10" s="147">
        <v>84262.8</v>
      </c>
      <c r="F10" s="147">
        <v>84901.3</v>
      </c>
      <c r="G10" s="147">
        <v>91120.3</v>
      </c>
      <c r="H10" s="147">
        <v>102144.7</v>
      </c>
      <c r="I10" s="147">
        <v>129831.3</v>
      </c>
      <c r="J10" s="147">
        <v>153064.29999999999</v>
      </c>
      <c r="K10" s="147">
        <v>182644.6</v>
      </c>
      <c r="L10" s="147">
        <v>186723.5</v>
      </c>
      <c r="M10" s="147">
        <v>212543.3</v>
      </c>
    </row>
    <row r="11" spans="1:42" x14ac:dyDescent="0.2">
      <c r="A11" s="148" t="s">
        <v>38</v>
      </c>
      <c r="B11" s="147">
        <v>188989.3</v>
      </c>
      <c r="C11" s="147">
        <v>226849.6</v>
      </c>
      <c r="D11" s="147">
        <v>230118.8</v>
      </c>
      <c r="E11" s="147">
        <v>233449.9</v>
      </c>
      <c r="F11" s="147">
        <v>237537.4</v>
      </c>
      <c r="G11" s="147">
        <v>296564.5</v>
      </c>
      <c r="H11" s="147">
        <v>366543.5</v>
      </c>
      <c r="I11" s="147">
        <v>386227.8</v>
      </c>
      <c r="J11" s="147">
        <v>457768.4</v>
      </c>
      <c r="K11" s="147">
        <v>511849</v>
      </c>
      <c r="L11" s="147">
        <v>605397.9</v>
      </c>
      <c r="M11" s="147">
        <v>740921.2</v>
      </c>
    </row>
    <row r="12" spans="1:42" x14ac:dyDescent="0.2">
      <c r="A12" s="149" t="s">
        <v>39</v>
      </c>
      <c r="B12" s="147">
        <v>26918</v>
      </c>
      <c r="C12" s="147">
        <v>26625.3</v>
      </c>
      <c r="D12" s="147">
        <v>29708.7</v>
      </c>
      <c r="E12" s="147">
        <v>34901.800000000003</v>
      </c>
      <c r="F12" s="147">
        <v>36416.1</v>
      </c>
      <c r="G12" s="147">
        <v>38739.1</v>
      </c>
      <c r="H12" s="147">
        <v>42102.6</v>
      </c>
      <c r="I12" s="147">
        <v>46844.3</v>
      </c>
      <c r="J12" s="147">
        <v>58841.3</v>
      </c>
      <c r="K12" s="147">
        <v>65676.5</v>
      </c>
      <c r="L12" s="147">
        <v>81181.600000000006</v>
      </c>
      <c r="M12" s="147">
        <v>84613.3</v>
      </c>
    </row>
    <row r="13" spans="1:42" x14ac:dyDescent="0.2">
      <c r="A13" s="149" t="s">
        <v>40</v>
      </c>
      <c r="B13" s="147">
        <v>1468.3</v>
      </c>
      <c r="C13" s="147">
        <v>1271.5</v>
      </c>
      <c r="D13" s="147">
        <v>981.1</v>
      </c>
      <c r="E13" s="147">
        <v>916.9</v>
      </c>
      <c r="F13" s="147">
        <v>916.8</v>
      </c>
      <c r="G13" s="147">
        <v>910.3</v>
      </c>
      <c r="H13" s="147">
        <v>1063.3</v>
      </c>
      <c r="I13" s="147">
        <v>1001</v>
      </c>
      <c r="J13" s="147">
        <v>1111.4000000000001</v>
      </c>
      <c r="K13" s="147">
        <v>1044.8</v>
      </c>
      <c r="L13" s="147">
        <v>971.1</v>
      </c>
      <c r="M13" s="147">
        <v>982.4</v>
      </c>
    </row>
    <row r="14" spans="1:42" ht="24.75" customHeight="1" x14ac:dyDescent="0.2">
      <c r="A14" s="150" t="s">
        <v>41</v>
      </c>
      <c r="B14" s="147">
        <v>6217.8</v>
      </c>
      <c r="C14" s="147">
        <v>6138.3</v>
      </c>
      <c r="D14" s="147">
        <v>3522.1</v>
      </c>
      <c r="E14" s="147">
        <v>3744.4</v>
      </c>
      <c r="F14" s="147">
        <v>4366.2</v>
      </c>
      <c r="G14" s="147">
        <v>5476.9</v>
      </c>
      <c r="H14" s="147">
        <v>6318.8</v>
      </c>
      <c r="I14" s="147">
        <v>8317.4</v>
      </c>
      <c r="J14" s="147">
        <v>10860.8</v>
      </c>
      <c r="K14" s="147">
        <v>15130.7</v>
      </c>
      <c r="L14" s="147">
        <v>15006.7</v>
      </c>
      <c r="M14" s="147">
        <v>18683.8</v>
      </c>
    </row>
    <row r="15" spans="1:42" ht="24" x14ac:dyDescent="0.2">
      <c r="A15" s="150" t="s">
        <v>42</v>
      </c>
      <c r="B15" s="147">
        <v>2109.3000000000002</v>
      </c>
      <c r="C15" s="147">
        <v>2196.1999999999998</v>
      </c>
      <c r="D15" s="147">
        <v>2368.5</v>
      </c>
      <c r="E15" s="147">
        <v>2298.3000000000002</v>
      </c>
      <c r="F15" s="147">
        <v>2155.6999999999998</v>
      </c>
      <c r="G15" s="147">
        <v>2062.3000000000002</v>
      </c>
      <c r="H15" s="147">
        <v>2691.7</v>
      </c>
      <c r="I15" s="147">
        <v>2836.8</v>
      </c>
      <c r="J15" s="147">
        <v>3488</v>
      </c>
      <c r="K15" s="147">
        <v>5249.4</v>
      </c>
      <c r="L15" s="147">
        <v>6655.3</v>
      </c>
      <c r="M15" s="147">
        <v>10722.3</v>
      </c>
    </row>
    <row r="16" spans="1:42" x14ac:dyDescent="0.2">
      <c r="A16" s="149" t="s">
        <v>43</v>
      </c>
      <c r="B16" s="147">
        <v>21357.1</v>
      </c>
      <c r="C16" s="147">
        <v>24311.3</v>
      </c>
      <c r="D16" s="147">
        <v>23890.1</v>
      </c>
      <c r="E16" s="147">
        <v>26361.7</v>
      </c>
      <c r="F16" s="147">
        <v>23482.400000000001</v>
      </c>
      <c r="G16" s="147">
        <v>21725.8</v>
      </c>
      <c r="H16" s="147">
        <v>22112.5</v>
      </c>
      <c r="I16" s="147">
        <v>21465.7</v>
      </c>
      <c r="J16" s="147">
        <v>20647.5</v>
      </c>
      <c r="K16" s="147">
        <v>20345.099999999999</v>
      </c>
      <c r="L16" s="147">
        <v>27823.599999999999</v>
      </c>
      <c r="M16" s="147">
        <v>31762.7</v>
      </c>
    </row>
    <row r="17" spans="1:13" x14ac:dyDescent="0.2">
      <c r="A17" s="149" t="s">
        <v>44</v>
      </c>
      <c r="B17" s="147">
        <v>1820.2</v>
      </c>
      <c r="C17" s="147">
        <v>2021</v>
      </c>
      <c r="D17" s="147">
        <v>1498.5</v>
      </c>
      <c r="E17" s="147">
        <v>1803.8</v>
      </c>
      <c r="F17" s="147">
        <v>2279.5</v>
      </c>
      <c r="G17" s="147">
        <v>2383.6</v>
      </c>
      <c r="H17" s="147">
        <v>2749.2</v>
      </c>
      <c r="I17" s="147">
        <v>2583.3000000000002</v>
      </c>
      <c r="J17" s="147">
        <v>2618.9</v>
      </c>
      <c r="K17" s="147">
        <v>2382.5</v>
      </c>
      <c r="L17" s="147">
        <v>2616.5</v>
      </c>
      <c r="M17" s="147">
        <v>3107.6</v>
      </c>
    </row>
    <row r="18" spans="1:13" x14ac:dyDescent="0.2">
      <c r="A18" s="149" t="s">
        <v>45</v>
      </c>
      <c r="B18" s="147">
        <v>532.29999999999995</v>
      </c>
      <c r="C18" s="147">
        <v>582.6</v>
      </c>
      <c r="D18" s="147">
        <v>656.5</v>
      </c>
      <c r="E18" s="147">
        <v>545.79999999999995</v>
      </c>
      <c r="F18" s="147">
        <v>528.1</v>
      </c>
      <c r="G18" s="147">
        <v>1474.4</v>
      </c>
      <c r="H18" s="147">
        <v>1710.7</v>
      </c>
      <c r="I18" s="147">
        <v>2076.6999999999998</v>
      </c>
      <c r="J18" s="147">
        <v>2267.5</v>
      </c>
      <c r="K18" s="147">
        <v>2453.6999999999998</v>
      </c>
      <c r="L18" s="147">
        <v>2012.2</v>
      </c>
      <c r="M18" s="147">
        <v>3224.1</v>
      </c>
    </row>
    <row r="19" spans="1:13" x14ac:dyDescent="0.2">
      <c r="A19" s="149" t="s">
        <v>46</v>
      </c>
      <c r="B19" s="147">
        <v>2745.8</v>
      </c>
      <c r="C19" s="147">
        <v>3319.2</v>
      </c>
      <c r="D19" s="147">
        <v>3465.7</v>
      </c>
      <c r="E19" s="147">
        <v>4135.6000000000004</v>
      </c>
      <c r="F19" s="147">
        <v>4578.5</v>
      </c>
      <c r="G19" s="147">
        <v>4607.7</v>
      </c>
      <c r="H19" s="147">
        <v>6281.5</v>
      </c>
      <c r="I19" s="147">
        <v>6895.9</v>
      </c>
      <c r="J19" s="147">
        <v>7583.8</v>
      </c>
      <c r="K19" s="147">
        <v>10425.1</v>
      </c>
      <c r="L19" s="147">
        <v>12413.1</v>
      </c>
      <c r="M19" s="147">
        <v>17025.900000000001</v>
      </c>
    </row>
    <row r="20" spans="1:13" ht="24" x14ac:dyDescent="0.2">
      <c r="A20" s="150" t="s">
        <v>111</v>
      </c>
      <c r="B20" s="147">
        <v>19252</v>
      </c>
      <c r="C20" s="147">
        <v>22573.4</v>
      </c>
      <c r="D20" s="147">
        <v>26195</v>
      </c>
      <c r="E20" s="147">
        <v>27050</v>
      </c>
      <c r="F20" s="147">
        <v>31143.8</v>
      </c>
      <c r="G20" s="147">
        <v>32791</v>
      </c>
      <c r="H20" s="147">
        <v>32842.400000000001</v>
      </c>
      <c r="I20" s="147">
        <v>36722.199999999997</v>
      </c>
      <c r="J20" s="147">
        <v>38611</v>
      </c>
      <c r="K20" s="147">
        <v>43149</v>
      </c>
      <c r="L20" s="147">
        <v>48248.2</v>
      </c>
      <c r="M20" s="147">
        <v>76460.899999999994</v>
      </c>
    </row>
    <row r="21" spans="1:13" ht="24" customHeight="1" x14ac:dyDescent="0.2">
      <c r="A21" s="150" t="s">
        <v>48</v>
      </c>
      <c r="B21" s="147">
        <v>98277.3</v>
      </c>
      <c r="C21" s="147">
        <v>128674.4</v>
      </c>
      <c r="D21" s="147">
        <v>128605.3</v>
      </c>
      <c r="E21" s="147">
        <v>121901.8</v>
      </c>
      <c r="F21" s="147">
        <v>122979.1</v>
      </c>
      <c r="G21" s="147">
        <v>177419.4</v>
      </c>
      <c r="H21" s="147">
        <v>238168.9</v>
      </c>
      <c r="I21" s="147">
        <v>245320.4</v>
      </c>
      <c r="J21" s="147">
        <v>299204.2</v>
      </c>
      <c r="K21" s="147">
        <v>329633.5</v>
      </c>
      <c r="L21" s="147">
        <v>387842.8</v>
      </c>
      <c r="M21" s="147">
        <v>469571.8</v>
      </c>
    </row>
    <row r="22" spans="1:13" ht="24" x14ac:dyDescent="0.2">
      <c r="A22" s="150" t="s">
        <v>49</v>
      </c>
      <c r="B22" s="147">
        <v>727.6</v>
      </c>
      <c r="C22" s="147">
        <v>971.2</v>
      </c>
      <c r="D22" s="147">
        <v>939.7</v>
      </c>
      <c r="E22" s="147">
        <v>909</v>
      </c>
      <c r="F22" s="147">
        <v>40.799999999999997</v>
      </c>
      <c r="G22" s="147">
        <v>47.2</v>
      </c>
      <c r="H22" s="147">
        <v>67.3</v>
      </c>
      <c r="I22" s="147">
        <v>246</v>
      </c>
      <c r="J22" s="147">
        <v>322.39999999999998</v>
      </c>
      <c r="K22" s="147">
        <v>545.20000000000005</v>
      </c>
      <c r="L22" s="147">
        <v>642.6</v>
      </c>
      <c r="M22" s="147">
        <v>1007.9</v>
      </c>
    </row>
    <row r="23" spans="1:13" x14ac:dyDescent="0.2">
      <c r="A23" s="149" t="s">
        <v>50</v>
      </c>
      <c r="B23" s="147">
        <v>3007</v>
      </c>
      <c r="C23" s="147">
        <v>3219.4</v>
      </c>
      <c r="D23" s="147">
        <v>3173.3</v>
      </c>
      <c r="E23" s="147">
        <v>3093.6</v>
      </c>
      <c r="F23" s="147">
        <v>3344.1</v>
      </c>
      <c r="G23" s="147">
        <v>3279.7</v>
      </c>
      <c r="H23" s="147">
        <v>3704.6</v>
      </c>
      <c r="I23" s="147">
        <v>4027.5</v>
      </c>
      <c r="J23" s="147">
        <v>4273.7</v>
      </c>
      <c r="K23" s="147">
        <v>5871.2</v>
      </c>
      <c r="L23" s="147">
        <v>6472.6</v>
      </c>
      <c r="M23" s="147">
        <v>7545.2</v>
      </c>
    </row>
    <row r="24" spans="1:13" x14ac:dyDescent="0.2">
      <c r="A24" s="149" t="s">
        <v>51</v>
      </c>
      <c r="B24" s="147">
        <v>400.5</v>
      </c>
      <c r="C24" s="147">
        <v>417.9</v>
      </c>
      <c r="D24" s="147">
        <v>514.6</v>
      </c>
      <c r="E24" s="147">
        <v>711</v>
      </c>
      <c r="F24" s="147">
        <v>529.4</v>
      </c>
      <c r="G24" s="147">
        <v>543.6</v>
      </c>
      <c r="H24" s="147">
        <v>773.5</v>
      </c>
      <c r="I24" s="147">
        <v>896.6</v>
      </c>
      <c r="J24" s="147">
        <v>893.9</v>
      </c>
      <c r="K24" s="147">
        <v>1018.2</v>
      </c>
      <c r="L24" s="147">
        <v>1071</v>
      </c>
      <c r="M24" s="147">
        <v>1244.3</v>
      </c>
    </row>
    <row r="25" spans="1:13" x14ac:dyDescent="0.2">
      <c r="A25" s="149" t="s">
        <v>52</v>
      </c>
      <c r="B25" s="147">
        <v>1437.7</v>
      </c>
      <c r="C25" s="147">
        <v>1378.3</v>
      </c>
      <c r="D25" s="147">
        <v>1489.3</v>
      </c>
      <c r="E25" s="147">
        <v>1778.9</v>
      </c>
      <c r="F25" s="147">
        <v>1878.9</v>
      </c>
      <c r="G25" s="147">
        <v>2326.5</v>
      </c>
      <c r="H25" s="147">
        <v>2366</v>
      </c>
      <c r="I25" s="147">
        <v>2552</v>
      </c>
      <c r="J25" s="147">
        <v>3376.9</v>
      </c>
      <c r="K25" s="147">
        <v>3867.7</v>
      </c>
      <c r="L25" s="147">
        <v>7793.8</v>
      </c>
      <c r="M25" s="147">
        <v>9199.1</v>
      </c>
    </row>
    <row r="26" spans="1:13" ht="24" x14ac:dyDescent="0.2">
      <c r="A26" s="150" t="s">
        <v>53</v>
      </c>
      <c r="B26" s="147">
        <v>2718.3</v>
      </c>
      <c r="C26" s="147">
        <v>3149.6</v>
      </c>
      <c r="D26" s="147">
        <v>3110.2</v>
      </c>
      <c r="E26" s="147">
        <v>3297.3</v>
      </c>
      <c r="F26" s="147">
        <v>2898.2</v>
      </c>
      <c r="G26" s="147">
        <v>2776.7</v>
      </c>
      <c r="H26" s="147">
        <v>3590.4</v>
      </c>
      <c r="I26" s="147">
        <v>4442</v>
      </c>
      <c r="J26" s="147">
        <v>3667</v>
      </c>
      <c r="K26" s="147">
        <v>5056.5</v>
      </c>
      <c r="L26" s="147">
        <v>4646.8</v>
      </c>
      <c r="M26" s="147">
        <v>5769.8</v>
      </c>
    </row>
    <row r="27" spans="1:13" ht="24" x14ac:dyDescent="0.2">
      <c r="A27" s="151" t="s">
        <v>54</v>
      </c>
      <c r="B27" s="147">
        <v>98051</v>
      </c>
      <c r="C27" s="147">
        <v>122271.2</v>
      </c>
      <c r="D27" s="147">
        <v>134889.60000000001</v>
      </c>
      <c r="E27" s="147">
        <v>141627.79999999999</v>
      </c>
      <c r="F27" s="147">
        <v>141239.5</v>
      </c>
      <c r="G27" s="147">
        <v>143518.20000000001</v>
      </c>
      <c r="H27" s="147">
        <v>146835.79999999999</v>
      </c>
      <c r="I27" s="147">
        <v>152174.5</v>
      </c>
      <c r="J27" s="147">
        <v>161346.79999999999</v>
      </c>
      <c r="K27" s="147">
        <v>175346.4</v>
      </c>
      <c r="L27" s="147">
        <v>209564.4</v>
      </c>
      <c r="M27" s="147">
        <v>240335.6</v>
      </c>
    </row>
    <row r="28" spans="1:13" ht="24" x14ac:dyDescent="0.2">
      <c r="A28" s="150" t="s">
        <v>112</v>
      </c>
      <c r="B28" s="147">
        <v>91985.1</v>
      </c>
      <c r="C28" s="147">
        <v>109632.1</v>
      </c>
      <c r="D28" s="147">
        <v>115095.4</v>
      </c>
      <c r="E28" s="147">
        <v>117774.7</v>
      </c>
      <c r="F28" s="147">
        <v>117425.9</v>
      </c>
      <c r="G28" s="147">
        <v>118846.6</v>
      </c>
      <c r="H28" s="147">
        <v>120753.3</v>
      </c>
      <c r="I28" s="147">
        <v>125702.3</v>
      </c>
      <c r="J28" s="147">
        <v>137943.29999999999</v>
      </c>
      <c r="K28" s="147">
        <v>150328.29999999999</v>
      </c>
      <c r="L28" s="147">
        <v>175749</v>
      </c>
      <c r="M28" s="147">
        <v>205590.3</v>
      </c>
    </row>
    <row r="29" spans="1:13" ht="24" x14ac:dyDescent="0.2">
      <c r="A29" s="150" t="s">
        <v>113</v>
      </c>
      <c r="B29" s="147">
        <v>2503.3000000000002</v>
      </c>
      <c r="C29" s="147">
        <v>8374.9</v>
      </c>
      <c r="D29" s="147">
        <v>15216.6</v>
      </c>
      <c r="E29" s="147">
        <v>18943.8</v>
      </c>
      <c r="F29" s="147">
        <v>18996.599999999999</v>
      </c>
      <c r="G29" s="147">
        <v>19174.400000000001</v>
      </c>
      <c r="H29" s="147">
        <v>20001.3</v>
      </c>
      <c r="I29" s="147">
        <v>20214</v>
      </c>
      <c r="J29" s="147">
        <v>20337.7</v>
      </c>
      <c r="K29" s="147">
        <v>20805.900000000001</v>
      </c>
      <c r="L29" s="147">
        <v>22400.1</v>
      </c>
      <c r="M29" s="147">
        <v>21774.5</v>
      </c>
    </row>
    <row r="30" spans="1:13" ht="24" x14ac:dyDescent="0.2">
      <c r="A30" s="150" t="s">
        <v>114</v>
      </c>
      <c r="B30" s="147">
        <v>3562.6</v>
      </c>
      <c r="C30" s="147">
        <v>4264.3</v>
      </c>
      <c r="D30" s="147">
        <v>4577.6000000000004</v>
      </c>
      <c r="E30" s="147">
        <v>4909.3</v>
      </c>
      <c r="F30" s="147">
        <v>4817</v>
      </c>
      <c r="G30" s="147">
        <v>5497.2</v>
      </c>
      <c r="H30" s="147">
        <v>6081.2</v>
      </c>
      <c r="I30" s="147">
        <v>6258.2</v>
      </c>
      <c r="J30" s="147">
        <v>3065.8</v>
      </c>
      <c r="K30" s="147">
        <v>4212.2</v>
      </c>
      <c r="L30" s="147">
        <v>11415.4</v>
      </c>
      <c r="M30" s="147">
        <v>12970.8</v>
      </c>
    </row>
    <row r="31" spans="1:13" ht="24" x14ac:dyDescent="0.2">
      <c r="A31" s="151" t="s">
        <v>58</v>
      </c>
      <c r="B31" s="147">
        <v>5287.9</v>
      </c>
      <c r="C31" s="147">
        <v>3482.2</v>
      </c>
      <c r="D31" s="147">
        <v>4360.8999999999996</v>
      </c>
      <c r="E31" s="147">
        <v>4861.8999999999996</v>
      </c>
      <c r="F31" s="147">
        <v>5950.3</v>
      </c>
      <c r="G31" s="147">
        <v>6806</v>
      </c>
      <c r="H31" s="147">
        <v>7385.5</v>
      </c>
      <c r="I31" s="147">
        <v>8406.7000000000007</v>
      </c>
      <c r="J31" s="147">
        <v>10910.5</v>
      </c>
      <c r="K31" s="147">
        <v>12955.9</v>
      </c>
      <c r="L31" s="147">
        <v>14616</v>
      </c>
      <c r="M31" s="147">
        <v>27378.400000000001</v>
      </c>
    </row>
    <row r="32" spans="1:13" x14ac:dyDescent="0.2">
      <c r="A32" s="148" t="s">
        <v>59</v>
      </c>
      <c r="B32" s="147">
        <v>43943.3</v>
      </c>
      <c r="C32" s="147">
        <v>57364.5</v>
      </c>
      <c r="D32" s="147">
        <v>67802.100000000006</v>
      </c>
      <c r="E32" s="147">
        <v>75655.7</v>
      </c>
      <c r="F32" s="147">
        <v>87469.2</v>
      </c>
      <c r="G32" s="147">
        <v>115036.1</v>
      </c>
      <c r="H32" s="147">
        <v>126190.8</v>
      </c>
      <c r="I32" s="147">
        <v>144826.6</v>
      </c>
      <c r="J32" s="147">
        <v>184918.3</v>
      </c>
      <c r="K32" s="147">
        <v>267063.8</v>
      </c>
      <c r="L32" s="147">
        <v>354545.7</v>
      </c>
      <c r="M32" s="147">
        <v>724687.4</v>
      </c>
    </row>
    <row r="33" spans="1:13" ht="24" x14ac:dyDescent="0.2">
      <c r="A33" s="151" t="s">
        <v>60</v>
      </c>
      <c r="B33" s="147">
        <v>77394</v>
      </c>
      <c r="C33" s="147">
        <v>88883.4</v>
      </c>
      <c r="D33" s="147">
        <v>98786.3</v>
      </c>
      <c r="E33" s="147">
        <v>111246.6</v>
      </c>
      <c r="F33" s="147">
        <v>128228.6</v>
      </c>
      <c r="G33" s="147">
        <v>155136.6</v>
      </c>
      <c r="H33" s="147">
        <v>178656.2</v>
      </c>
      <c r="I33" s="147">
        <v>234364.6</v>
      </c>
      <c r="J33" s="147">
        <v>310847.5</v>
      </c>
      <c r="K33" s="147">
        <v>520628.4</v>
      </c>
      <c r="L33" s="147">
        <v>566632.80000000005</v>
      </c>
      <c r="M33" s="147">
        <v>738205.1</v>
      </c>
    </row>
    <row r="34" spans="1:13" x14ac:dyDescent="0.2">
      <c r="A34" s="148" t="s">
        <v>61</v>
      </c>
      <c r="B34" s="147">
        <v>29303.5</v>
      </c>
      <c r="C34" s="147">
        <v>32621.599999999999</v>
      </c>
      <c r="D34" s="147">
        <v>38408</v>
      </c>
      <c r="E34" s="147">
        <v>39610</v>
      </c>
      <c r="F34" s="147">
        <v>38574.1</v>
      </c>
      <c r="G34" s="147">
        <v>40939.800000000003</v>
      </c>
      <c r="H34" s="147">
        <v>36396</v>
      </c>
      <c r="I34" s="147">
        <v>46809.2</v>
      </c>
      <c r="J34" s="147">
        <v>61534.5</v>
      </c>
      <c r="K34" s="147">
        <v>101445.3</v>
      </c>
      <c r="L34" s="147">
        <v>152888.4</v>
      </c>
      <c r="M34" s="147">
        <v>178104.5</v>
      </c>
    </row>
    <row r="35" spans="1:13" x14ac:dyDescent="0.2">
      <c r="A35" s="148" t="s">
        <v>62</v>
      </c>
      <c r="B35" s="147">
        <v>8080.9</v>
      </c>
      <c r="C35" s="147">
        <v>8445.7000000000007</v>
      </c>
      <c r="D35" s="147">
        <v>8563.1</v>
      </c>
      <c r="E35" s="147">
        <v>9167.7000000000007</v>
      </c>
      <c r="F35" s="147">
        <v>9788.2000000000007</v>
      </c>
      <c r="G35" s="147">
        <v>9997.9</v>
      </c>
      <c r="H35" s="147">
        <v>9675.2999999999993</v>
      </c>
      <c r="I35" s="147">
        <v>13278.9</v>
      </c>
      <c r="J35" s="147">
        <v>14464.5</v>
      </c>
      <c r="K35" s="147">
        <v>16793</v>
      </c>
      <c r="L35" s="147">
        <v>20641.099999999999</v>
      </c>
      <c r="M35" s="147">
        <v>26326.400000000001</v>
      </c>
    </row>
    <row r="36" spans="1:13" x14ac:dyDescent="0.2">
      <c r="A36" s="148" t="s">
        <v>63</v>
      </c>
      <c r="B36" s="147">
        <v>1548.5</v>
      </c>
      <c r="C36" s="147">
        <v>1539.4</v>
      </c>
      <c r="D36" s="147">
        <v>1928.3</v>
      </c>
      <c r="E36" s="147">
        <v>2364.6999999999998</v>
      </c>
      <c r="F36" s="147">
        <v>2934.6</v>
      </c>
      <c r="G36" s="147">
        <v>3538.5</v>
      </c>
      <c r="H36" s="147">
        <v>4117.8</v>
      </c>
      <c r="I36" s="147">
        <v>5252.8</v>
      </c>
      <c r="J36" s="147">
        <v>7290.7</v>
      </c>
      <c r="K36" s="147">
        <v>15298.6</v>
      </c>
      <c r="L36" s="147">
        <v>24822.400000000001</v>
      </c>
      <c r="M36" s="147">
        <v>36463.699999999997</v>
      </c>
    </row>
    <row r="37" spans="1:13" x14ac:dyDescent="0.2">
      <c r="A37" s="148" t="s">
        <v>115</v>
      </c>
      <c r="B37" s="147">
        <v>45592.1</v>
      </c>
      <c r="C37" s="147">
        <v>50258.6</v>
      </c>
      <c r="D37" s="147">
        <v>40333.4</v>
      </c>
      <c r="E37" s="147">
        <v>36022.5</v>
      </c>
      <c r="F37" s="147">
        <v>38013.5</v>
      </c>
      <c r="G37" s="147">
        <v>39115.800000000003</v>
      </c>
      <c r="H37" s="147">
        <v>39395.800000000003</v>
      </c>
      <c r="I37" s="147">
        <v>42903.9</v>
      </c>
      <c r="J37" s="147">
        <v>45999.1</v>
      </c>
      <c r="K37" s="147">
        <v>51599.8</v>
      </c>
      <c r="L37" s="147">
        <v>55983</v>
      </c>
      <c r="M37" s="147">
        <v>62123.7</v>
      </c>
    </row>
    <row r="38" spans="1:13" x14ac:dyDescent="0.2">
      <c r="A38" s="148" t="s">
        <v>65</v>
      </c>
      <c r="B38" s="147">
        <v>1348.3</v>
      </c>
      <c r="C38" s="147">
        <v>1235</v>
      </c>
      <c r="D38" s="147">
        <v>3586.8</v>
      </c>
      <c r="E38" s="147">
        <v>5198.1000000000004</v>
      </c>
      <c r="F38" s="147">
        <v>7535</v>
      </c>
      <c r="G38" s="147">
        <v>9590.1</v>
      </c>
      <c r="H38" s="147">
        <v>13296.5</v>
      </c>
      <c r="I38" s="147">
        <v>17957.400000000001</v>
      </c>
      <c r="J38" s="147">
        <v>50028.7</v>
      </c>
      <c r="K38" s="147">
        <v>85673.9</v>
      </c>
      <c r="L38" s="147">
        <v>260760.8</v>
      </c>
      <c r="M38" s="147">
        <v>896075.5</v>
      </c>
    </row>
    <row r="39" spans="1:13" x14ac:dyDescent="0.2">
      <c r="A39" s="148" t="s">
        <v>71</v>
      </c>
      <c r="B39" s="147">
        <v>23437.5</v>
      </c>
      <c r="C39" s="147">
        <v>29202</v>
      </c>
      <c r="D39" s="147">
        <v>35336.6</v>
      </c>
      <c r="E39" s="147">
        <v>39675.4</v>
      </c>
      <c r="F39" s="147">
        <v>42772</v>
      </c>
      <c r="G39" s="147">
        <v>41988.1</v>
      </c>
      <c r="H39" s="147">
        <v>46977.9</v>
      </c>
      <c r="I39" s="147">
        <v>51677.4</v>
      </c>
      <c r="J39" s="147">
        <v>59659.1</v>
      </c>
      <c r="K39" s="147">
        <v>64103.4</v>
      </c>
      <c r="L39" s="147">
        <v>72909.899999999994</v>
      </c>
      <c r="M39" s="147">
        <v>106696.4</v>
      </c>
    </row>
    <row r="40" spans="1:13" x14ac:dyDescent="0.2">
      <c r="A40" s="148" t="s">
        <v>72</v>
      </c>
      <c r="B40" s="147">
        <v>46128.3</v>
      </c>
      <c r="C40" s="147">
        <v>60185.1</v>
      </c>
      <c r="D40" s="147">
        <v>54783.5</v>
      </c>
      <c r="E40" s="147">
        <v>65800.2</v>
      </c>
      <c r="F40" s="147">
        <v>76615.600000000006</v>
      </c>
      <c r="G40" s="147">
        <v>72031.5</v>
      </c>
      <c r="H40" s="147">
        <v>89792.1</v>
      </c>
      <c r="I40" s="147">
        <v>71788.2</v>
      </c>
      <c r="J40" s="147">
        <v>68839.3</v>
      </c>
      <c r="K40" s="147">
        <v>72593.899999999994</v>
      </c>
      <c r="L40" s="147">
        <v>76365.5</v>
      </c>
      <c r="M40" s="147">
        <v>88975.1</v>
      </c>
    </row>
    <row r="41" spans="1:13" x14ac:dyDescent="0.2">
      <c r="A41" s="148" t="s">
        <v>73</v>
      </c>
      <c r="B41" s="147">
        <v>2090.3000000000002</v>
      </c>
      <c r="C41" s="147">
        <v>2360.9</v>
      </c>
      <c r="D41" s="147">
        <v>3152.4</v>
      </c>
      <c r="E41" s="147">
        <v>3600.7</v>
      </c>
      <c r="F41" s="147">
        <v>3157.3</v>
      </c>
      <c r="G41" s="147">
        <v>3460.8</v>
      </c>
      <c r="H41" s="147">
        <v>3462.7</v>
      </c>
      <c r="I41" s="147">
        <v>4361</v>
      </c>
      <c r="J41" s="147">
        <v>7681.8</v>
      </c>
      <c r="K41" s="147">
        <v>10563.3</v>
      </c>
      <c r="L41" s="147">
        <v>21619.8</v>
      </c>
      <c r="M41" s="147">
        <v>37117.4</v>
      </c>
    </row>
    <row r="42" spans="1:13" x14ac:dyDescent="0.2">
      <c r="A42" s="148" t="s">
        <v>74</v>
      </c>
      <c r="B42" s="147">
        <v>241.3</v>
      </c>
      <c r="C42" s="147">
        <v>297.7</v>
      </c>
      <c r="D42" s="147">
        <v>382</v>
      </c>
      <c r="E42" s="147">
        <v>363.2</v>
      </c>
      <c r="F42" s="147">
        <v>411.9</v>
      </c>
      <c r="G42" s="147">
        <v>636.4</v>
      </c>
      <c r="H42" s="147">
        <v>694.5</v>
      </c>
      <c r="I42" s="147">
        <v>1099.0999999999999</v>
      </c>
      <c r="J42" s="147">
        <v>1778.8</v>
      </c>
      <c r="K42" s="147">
        <v>2530.9</v>
      </c>
      <c r="L42" s="147">
        <v>3496.2</v>
      </c>
      <c r="M42" s="147">
        <v>3799.2</v>
      </c>
    </row>
    <row r="43" spans="1:13" x14ac:dyDescent="0.2">
      <c r="A43" s="148" t="s">
        <v>75</v>
      </c>
      <c r="B43" s="147">
        <v>2058.6999999999998</v>
      </c>
      <c r="C43" s="147">
        <v>2460</v>
      </c>
      <c r="D43" s="147">
        <v>2739.7</v>
      </c>
      <c r="E43" s="147">
        <v>3184.7</v>
      </c>
      <c r="F43" s="147">
        <v>3192.1</v>
      </c>
      <c r="G43" s="147">
        <v>3729</v>
      </c>
      <c r="H43" s="147">
        <v>4376.5</v>
      </c>
      <c r="I43" s="147">
        <v>7002.5</v>
      </c>
      <c r="J43" s="147">
        <v>7199.4</v>
      </c>
      <c r="K43" s="147">
        <v>9668</v>
      </c>
      <c r="L43" s="147">
        <v>11013</v>
      </c>
      <c r="M43" s="147">
        <v>13834.3</v>
      </c>
    </row>
    <row r="44" spans="1:13" x14ac:dyDescent="0.2">
      <c r="A44" s="148" t="s">
        <v>76</v>
      </c>
      <c r="B44" s="147">
        <v>1614.6</v>
      </c>
      <c r="C44" s="147">
        <v>1738.8</v>
      </c>
      <c r="D44" s="147">
        <v>1274.3</v>
      </c>
      <c r="E44" s="147">
        <v>1712.4</v>
      </c>
      <c r="F44" s="147">
        <v>1777.8</v>
      </c>
      <c r="G44" s="147">
        <v>2533.9</v>
      </c>
      <c r="H44" s="147">
        <v>2697.1</v>
      </c>
      <c r="I44" s="147">
        <v>2500.3000000000002</v>
      </c>
      <c r="J44" s="147">
        <v>2431.6999999999998</v>
      </c>
      <c r="K44" s="147">
        <v>3638.6</v>
      </c>
      <c r="L44" s="147">
        <v>4852.8</v>
      </c>
      <c r="M44" s="147">
        <v>8214.2999999999993</v>
      </c>
    </row>
    <row r="45" spans="1:13" x14ac:dyDescent="0.2">
      <c r="A45" s="148" t="s">
        <v>77</v>
      </c>
      <c r="B45" s="147">
        <v>1093.5999999999999</v>
      </c>
      <c r="C45" s="147">
        <v>330.2</v>
      </c>
      <c r="D45" s="147">
        <v>409.7</v>
      </c>
      <c r="E45" s="147">
        <v>475.1</v>
      </c>
      <c r="F45" s="147">
        <v>524.70000000000005</v>
      </c>
      <c r="G45" s="147">
        <v>511.2</v>
      </c>
      <c r="H45" s="147">
        <v>490.9</v>
      </c>
      <c r="I45" s="147">
        <v>586.1</v>
      </c>
      <c r="J45" s="147">
        <v>800.6</v>
      </c>
      <c r="K45" s="147">
        <v>645.1</v>
      </c>
      <c r="L45" s="147">
        <v>986.6</v>
      </c>
      <c r="M45" s="147">
        <v>1536.1</v>
      </c>
    </row>
    <row r="46" spans="1:13" ht="7.5" customHeight="1" thickBot="1" x14ac:dyDescent="0.25">
      <c r="A46" s="115"/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</row>
    <row r="47" spans="1:13" ht="5.25" customHeight="1" x14ac:dyDescent="0.2">
      <c r="A47" s="103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</row>
  </sheetData>
  <hyperlinks>
    <hyperlink ref="A1" location="Содержание!A1" display="Вернуться в СОДЕРЖАНИЕ" xr:uid="{00000000-0004-0000-0B00-000000000000}"/>
  </hyperlinks>
  <pageMargins left="0.74803149606299213" right="0.55118110236220474" top="0.59055118110236227" bottom="0.59055118110236227" header="0.51181102362204722" footer="0.51181102362204722"/>
  <pageSetup paperSize="9" firstPageNumber="36" orientation="portrait" useFirstPageNumber="1" r:id="rId1"/>
  <headerFooter alignWithMargins="0">
    <oddFooter>&amp;C&amp;8&amp;P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3"/>
  <dimension ref="A1:AT47"/>
  <sheetViews>
    <sheetView workbookViewId="0">
      <selection activeCell="A5" sqref="A5"/>
    </sheetView>
  </sheetViews>
  <sheetFormatPr defaultRowHeight="12.75" x14ac:dyDescent="0.2"/>
  <cols>
    <col min="1" max="1" width="45.28515625" customWidth="1"/>
    <col min="2" max="6" width="8.7109375" hidden="1" customWidth="1"/>
    <col min="7" max="8" width="8.85546875" hidden="1" customWidth="1"/>
    <col min="9" max="13" width="9.42578125" customWidth="1"/>
    <col min="257" max="257" width="40.28515625" customWidth="1"/>
    <col min="258" max="262" width="8.7109375" customWidth="1"/>
    <col min="513" max="513" width="40.28515625" customWidth="1"/>
    <col min="514" max="518" width="8.7109375" customWidth="1"/>
    <col min="769" max="769" width="40.28515625" customWidth="1"/>
    <col min="770" max="774" width="8.7109375" customWidth="1"/>
    <col min="1025" max="1025" width="40.28515625" customWidth="1"/>
    <col min="1026" max="1030" width="8.7109375" customWidth="1"/>
    <col min="1281" max="1281" width="40.28515625" customWidth="1"/>
    <col min="1282" max="1286" width="8.7109375" customWidth="1"/>
    <col min="1537" max="1537" width="40.28515625" customWidth="1"/>
    <col min="1538" max="1542" width="8.7109375" customWidth="1"/>
    <col min="1793" max="1793" width="40.28515625" customWidth="1"/>
    <col min="1794" max="1798" width="8.7109375" customWidth="1"/>
    <col min="2049" max="2049" width="40.28515625" customWidth="1"/>
    <col min="2050" max="2054" width="8.7109375" customWidth="1"/>
    <col min="2305" max="2305" width="40.28515625" customWidth="1"/>
    <col min="2306" max="2310" width="8.7109375" customWidth="1"/>
    <col min="2561" max="2561" width="40.28515625" customWidth="1"/>
    <col min="2562" max="2566" width="8.7109375" customWidth="1"/>
    <col min="2817" max="2817" width="40.28515625" customWidth="1"/>
    <col min="2818" max="2822" width="8.7109375" customWidth="1"/>
    <col min="3073" max="3073" width="40.28515625" customWidth="1"/>
    <col min="3074" max="3078" width="8.7109375" customWidth="1"/>
    <col min="3329" max="3329" width="40.28515625" customWidth="1"/>
    <col min="3330" max="3334" width="8.7109375" customWidth="1"/>
    <col min="3585" max="3585" width="40.28515625" customWidth="1"/>
    <col min="3586" max="3590" width="8.7109375" customWidth="1"/>
    <col min="3841" max="3841" width="40.28515625" customWidth="1"/>
    <col min="3842" max="3846" width="8.7109375" customWidth="1"/>
    <col min="4097" max="4097" width="40.28515625" customWidth="1"/>
    <col min="4098" max="4102" width="8.7109375" customWidth="1"/>
    <col min="4353" max="4353" width="40.28515625" customWidth="1"/>
    <col min="4354" max="4358" width="8.7109375" customWidth="1"/>
    <col min="4609" max="4609" width="40.28515625" customWidth="1"/>
    <col min="4610" max="4614" width="8.7109375" customWidth="1"/>
    <col min="4865" max="4865" width="40.28515625" customWidth="1"/>
    <col min="4866" max="4870" width="8.7109375" customWidth="1"/>
    <col min="5121" max="5121" width="40.28515625" customWidth="1"/>
    <col min="5122" max="5126" width="8.7109375" customWidth="1"/>
    <col min="5377" max="5377" width="40.28515625" customWidth="1"/>
    <col min="5378" max="5382" width="8.7109375" customWidth="1"/>
    <col min="5633" max="5633" width="40.28515625" customWidth="1"/>
    <col min="5634" max="5638" width="8.7109375" customWidth="1"/>
    <col min="5889" max="5889" width="40.28515625" customWidth="1"/>
    <col min="5890" max="5894" width="8.7109375" customWidth="1"/>
    <col min="6145" max="6145" width="40.28515625" customWidth="1"/>
    <col min="6146" max="6150" width="8.7109375" customWidth="1"/>
    <col min="6401" max="6401" width="40.28515625" customWidth="1"/>
    <col min="6402" max="6406" width="8.7109375" customWidth="1"/>
    <col min="6657" max="6657" width="40.28515625" customWidth="1"/>
    <col min="6658" max="6662" width="8.7109375" customWidth="1"/>
    <col min="6913" max="6913" width="40.28515625" customWidth="1"/>
    <col min="6914" max="6918" width="8.7109375" customWidth="1"/>
    <col min="7169" max="7169" width="40.28515625" customWidth="1"/>
    <col min="7170" max="7174" width="8.7109375" customWidth="1"/>
    <col min="7425" max="7425" width="40.28515625" customWidth="1"/>
    <col min="7426" max="7430" width="8.7109375" customWidth="1"/>
    <col min="7681" max="7681" width="40.28515625" customWidth="1"/>
    <col min="7682" max="7686" width="8.7109375" customWidth="1"/>
    <col min="7937" max="7937" width="40.28515625" customWidth="1"/>
    <col min="7938" max="7942" width="8.7109375" customWidth="1"/>
    <col min="8193" max="8193" width="40.28515625" customWidth="1"/>
    <col min="8194" max="8198" width="8.7109375" customWidth="1"/>
    <col min="8449" max="8449" width="40.28515625" customWidth="1"/>
    <col min="8450" max="8454" width="8.7109375" customWidth="1"/>
    <col min="8705" max="8705" width="40.28515625" customWidth="1"/>
    <col min="8706" max="8710" width="8.7109375" customWidth="1"/>
    <col min="8961" max="8961" width="40.28515625" customWidth="1"/>
    <col min="8962" max="8966" width="8.7109375" customWidth="1"/>
    <col min="9217" max="9217" width="40.28515625" customWidth="1"/>
    <col min="9218" max="9222" width="8.7109375" customWidth="1"/>
    <col min="9473" max="9473" width="40.28515625" customWidth="1"/>
    <col min="9474" max="9478" width="8.7109375" customWidth="1"/>
    <col min="9729" max="9729" width="40.28515625" customWidth="1"/>
    <col min="9730" max="9734" width="8.7109375" customWidth="1"/>
    <col min="9985" max="9985" width="40.28515625" customWidth="1"/>
    <col min="9986" max="9990" width="8.7109375" customWidth="1"/>
    <col min="10241" max="10241" width="40.28515625" customWidth="1"/>
    <col min="10242" max="10246" width="8.7109375" customWidth="1"/>
    <col min="10497" max="10497" width="40.28515625" customWidth="1"/>
    <col min="10498" max="10502" width="8.7109375" customWidth="1"/>
    <col min="10753" max="10753" width="40.28515625" customWidth="1"/>
    <col min="10754" max="10758" width="8.7109375" customWidth="1"/>
    <col min="11009" max="11009" width="40.28515625" customWidth="1"/>
    <col min="11010" max="11014" width="8.7109375" customWidth="1"/>
    <col min="11265" max="11265" width="40.28515625" customWidth="1"/>
    <col min="11266" max="11270" width="8.7109375" customWidth="1"/>
    <col min="11521" max="11521" width="40.28515625" customWidth="1"/>
    <col min="11522" max="11526" width="8.7109375" customWidth="1"/>
    <col min="11777" max="11777" width="40.28515625" customWidth="1"/>
    <col min="11778" max="11782" width="8.7109375" customWidth="1"/>
    <col min="12033" max="12033" width="40.28515625" customWidth="1"/>
    <col min="12034" max="12038" width="8.7109375" customWidth="1"/>
    <col min="12289" max="12289" width="40.28515625" customWidth="1"/>
    <col min="12290" max="12294" width="8.7109375" customWidth="1"/>
    <col min="12545" max="12545" width="40.28515625" customWidth="1"/>
    <col min="12546" max="12550" width="8.7109375" customWidth="1"/>
    <col min="12801" max="12801" width="40.28515625" customWidth="1"/>
    <col min="12802" max="12806" width="8.7109375" customWidth="1"/>
    <col min="13057" max="13057" width="40.28515625" customWidth="1"/>
    <col min="13058" max="13062" width="8.7109375" customWidth="1"/>
    <col min="13313" max="13313" width="40.28515625" customWidth="1"/>
    <col min="13314" max="13318" width="8.7109375" customWidth="1"/>
    <col min="13569" max="13569" width="40.28515625" customWidth="1"/>
    <col min="13570" max="13574" width="8.7109375" customWidth="1"/>
    <col min="13825" max="13825" width="40.28515625" customWidth="1"/>
    <col min="13826" max="13830" width="8.7109375" customWidth="1"/>
    <col min="14081" max="14081" width="40.28515625" customWidth="1"/>
    <col min="14082" max="14086" width="8.7109375" customWidth="1"/>
    <col min="14337" max="14337" width="40.28515625" customWidth="1"/>
    <col min="14338" max="14342" width="8.7109375" customWidth="1"/>
    <col min="14593" max="14593" width="40.28515625" customWidth="1"/>
    <col min="14594" max="14598" width="8.7109375" customWidth="1"/>
    <col min="14849" max="14849" width="40.28515625" customWidth="1"/>
    <col min="14850" max="14854" width="8.7109375" customWidth="1"/>
    <col min="15105" max="15105" width="40.28515625" customWidth="1"/>
    <col min="15106" max="15110" width="8.7109375" customWidth="1"/>
    <col min="15361" max="15361" width="40.28515625" customWidth="1"/>
    <col min="15362" max="15366" width="8.7109375" customWidth="1"/>
    <col min="15617" max="15617" width="40.28515625" customWidth="1"/>
    <col min="15618" max="15622" width="8.7109375" customWidth="1"/>
    <col min="15873" max="15873" width="40.28515625" customWidth="1"/>
    <col min="15874" max="15878" width="8.7109375" customWidth="1"/>
    <col min="16129" max="16129" width="40.28515625" customWidth="1"/>
    <col min="16130" max="16134" width="8.7109375" customWidth="1"/>
  </cols>
  <sheetData>
    <row r="1" spans="1:46" ht="15.75" customHeight="1" x14ac:dyDescent="0.2">
      <c r="A1" s="950" t="s">
        <v>1346</v>
      </c>
    </row>
    <row r="2" spans="1:46" s="133" customFormat="1" ht="18" customHeight="1" x14ac:dyDescent="0.25">
      <c r="A2" s="132" t="s">
        <v>116</v>
      </c>
      <c r="Q2" s="134"/>
      <c r="R2" s="134"/>
      <c r="S2" s="134"/>
      <c r="T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</row>
    <row r="3" spans="1:46" s="133" customFormat="1" ht="18" customHeight="1" x14ac:dyDescent="0.25">
      <c r="A3" s="132" t="s">
        <v>109</v>
      </c>
      <c r="Q3" s="134"/>
      <c r="R3" s="134"/>
      <c r="S3" s="134"/>
      <c r="T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</row>
    <row r="4" spans="1:46" s="134" customFormat="1" ht="18" customHeight="1" thickBot="1" x14ac:dyDescent="0.25">
      <c r="A4" s="122" t="s">
        <v>137</v>
      </c>
      <c r="N4" s="135"/>
      <c r="O4" s="135"/>
      <c r="P4" s="135"/>
      <c r="U4" s="135"/>
      <c r="V4" s="135"/>
      <c r="W4" s="135"/>
      <c r="X4" s="135"/>
      <c r="Y4" s="135"/>
      <c r="Z4" s="135"/>
      <c r="AS4" s="135"/>
      <c r="AT4" s="135"/>
    </row>
    <row r="5" spans="1:46" s="138" customFormat="1" ht="18" customHeight="1" thickBot="1" x14ac:dyDescent="0.25">
      <c r="A5" s="136"/>
      <c r="B5" s="137">
        <v>2014</v>
      </c>
      <c r="C5" s="137">
        <v>2015</v>
      </c>
      <c r="D5" s="137">
        <v>2016</v>
      </c>
      <c r="E5" s="137">
        <v>2017</v>
      </c>
      <c r="F5" s="137">
        <v>2018</v>
      </c>
      <c r="G5" s="137">
        <v>2019</v>
      </c>
      <c r="H5" s="137">
        <v>2020</v>
      </c>
      <c r="I5" s="137">
        <v>2021</v>
      </c>
      <c r="J5" s="137">
        <v>2022</v>
      </c>
      <c r="K5" s="137">
        <v>2023</v>
      </c>
      <c r="L5" s="137">
        <v>2024</v>
      </c>
      <c r="M5" s="137">
        <v>2025</v>
      </c>
      <c r="AA5" s="139"/>
    </row>
    <row r="6" spans="1:46" ht="6.75" customHeight="1" x14ac:dyDescent="0.2">
      <c r="A6" s="140"/>
      <c r="B6" s="141"/>
      <c r="C6" s="141"/>
      <c r="F6" s="141"/>
      <c r="G6" s="141"/>
      <c r="H6" s="141"/>
      <c r="I6" s="141"/>
      <c r="J6" s="141"/>
      <c r="K6" s="141"/>
      <c r="L6" s="141"/>
      <c r="M6" s="141"/>
    </row>
    <row r="7" spans="1:46" s="144" customFormat="1" x14ac:dyDescent="0.2">
      <c r="A7" s="142" t="s">
        <v>34</v>
      </c>
      <c r="B7" s="143">
        <v>414761.8</v>
      </c>
      <c r="C7" s="143">
        <v>527891.1</v>
      </c>
      <c r="D7" s="143">
        <v>565987.1</v>
      </c>
      <c r="E7" s="143">
        <v>593065.19999999995</v>
      </c>
      <c r="F7" s="143">
        <v>636106.4</v>
      </c>
      <c r="G7" s="143">
        <v>703475.5</v>
      </c>
      <c r="H7" s="143">
        <v>781467.6</v>
      </c>
      <c r="I7" s="143">
        <v>908683.7</v>
      </c>
      <c r="J7" s="143">
        <v>1064510.3999999999</v>
      </c>
      <c r="K7" s="109">
        <v>1421198.1</v>
      </c>
      <c r="L7" s="109">
        <v>1664685.4</v>
      </c>
      <c r="M7" s="109">
        <v>2752076.6</v>
      </c>
    </row>
    <row r="8" spans="1:46" ht="11.25" customHeight="1" x14ac:dyDescent="0.2">
      <c r="A8" s="70" t="s">
        <v>110</v>
      </c>
      <c r="B8" s="145">
        <f>B9+B10+B11+B27+B31+B32+B33+B34+B35+B36+B37+B38+B39+B40+B41+B42+B43+B44+B45</f>
        <v>414761.8</v>
      </c>
      <c r="C8" s="145">
        <f>C9+C10+C11+C27+C31+C32+C33+C34+C35+C36+C37+C38+C39+C40+C41+C42+C43+C44+C45</f>
        <v>527891.19999999995</v>
      </c>
      <c r="D8" s="145">
        <f>D9+D10+D11+D27+D31+D32+D33+D34+D35+D36+D37+D38+D39+D40+D41+D42+D43+D44+D45</f>
        <v>565987.19999999995</v>
      </c>
      <c r="E8" s="145">
        <f>E9+E10+E11+E27+E31+E32+E33+E34+E35+E36+E37+E38+E39+E40+E41+E42+E43+E44+E45</f>
        <v>593065.1</v>
      </c>
      <c r="F8" s="145">
        <f>F9+F10+F11+F27+F31+F32+F33+F34+F35+F36+F37+F38+F39+F40+F41+F42+F43+F44+F45</f>
        <v>636106.5</v>
      </c>
      <c r="G8" s="145"/>
      <c r="H8" s="153"/>
      <c r="I8" s="153"/>
      <c r="J8" s="153"/>
      <c r="K8" s="153"/>
      <c r="L8" s="153"/>
      <c r="M8" s="153"/>
    </row>
    <row r="9" spans="1:46" ht="15" customHeight="1" x14ac:dyDescent="0.2">
      <c r="A9" s="48" t="s">
        <v>36</v>
      </c>
      <c r="B9" s="147">
        <v>2333</v>
      </c>
      <c r="C9" s="147">
        <v>3066.1</v>
      </c>
      <c r="D9" s="147">
        <v>3020</v>
      </c>
      <c r="E9" s="147">
        <v>3019.7</v>
      </c>
      <c r="F9" s="147">
        <v>2761.9</v>
      </c>
      <c r="G9" s="147">
        <v>2711.7</v>
      </c>
      <c r="H9" s="147">
        <v>2787.4</v>
      </c>
      <c r="I9" s="147">
        <v>4411.8999999999996</v>
      </c>
      <c r="J9" s="147">
        <v>4734.8</v>
      </c>
      <c r="K9" s="147">
        <v>6305.7</v>
      </c>
      <c r="L9" s="147">
        <v>9063.9</v>
      </c>
      <c r="M9" s="147">
        <v>11556.8</v>
      </c>
    </row>
    <row r="10" spans="1:46" x14ac:dyDescent="0.2">
      <c r="A10" s="148" t="s">
        <v>37</v>
      </c>
      <c r="B10" s="147">
        <v>41851.4</v>
      </c>
      <c r="C10" s="147">
        <v>43508.1</v>
      </c>
      <c r="D10" s="147">
        <v>69063.600000000006</v>
      </c>
      <c r="E10" s="147">
        <v>70451.199999999997</v>
      </c>
      <c r="F10" s="147">
        <v>69001.5</v>
      </c>
      <c r="G10" s="147">
        <v>69463.8</v>
      </c>
      <c r="H10" s="147">
        <v>80371.5</v>
      </c>
      <c r="I10" s="147">
        <v>103067.8</v>
      </c>
      <c r="J10" s="147">
        <v>115733.1</v>
      </c>
      <c r="K10" s="147">
        <v>125516</v>
      </c>
      <c r="L10" s="147">
        <v>128274.8</v>
      </c>
      <c r="M10" s="147">
        <v>129653.2</v>
      </c>
    </row>
    <row r="11" spans="1:46" x14ac:dyDescent="0.2">
      <c r="A11" s="148" t="s">
        <v>38</v>
      </c>
      <c r="B11" s="147">
        <v>76807.3</v>
      </c>
      <c r="C11" s="147">
        <v>98116.5</v>
      </c>
      <c r="D11" s="147">
        <v>98483.5</v>
      </c>
      <c r="E11" s="147">
        <v>109149</v>
      </c>
      <c r="F11" s="147">
        <v>110328.1</v>
      </c>
      <c r="G11" s="147">
        <v>137259.4</v>
      </c>
      <c r="H11" s="147">
        <v>151473.70000000001</v>
      </c>
      <c r="I11" s="147">
        <v>188570.8</v>
      </c>
      <c r="J11" s="147">
        <v>192698.4</v>
      </c>
      <c r="K11" s="147">
        <v>211817.5</v>
      </c>
      <c r="L11" s="147">
        <v>256328.5</v>
      </c>
      <c r="M11" s="147">
        <v>311203.40000000002</v>
      </c>
    </row>
    <row r="12" spans="1:46" x14ac:dyDescent="0.2">
      <c r="A12" s="149" t="s">
        <v>39</v>
      </c>
      <c r="B12" s="147">
        <v>16926.3</v>
      </c>
      <c r="C12" s="147">
        <v>18072.400000000001</v>
      </c>
      <c r="D12" s="147">
        <v>18113.400000000001</v>
      </c>
      <c r="E12" s="147">
        <v>21314</v>
      </c>
      <c r="F12" s="147">
        <v>21393.5</v>
      </c>
      <c r="G12" s="147">
        <v>22871.5</v>
      </c>
      <c r="H12" s="147">
        <v>24553.5</v>
      </c>
      <c r="I12" s="147">
        <v>23840.9</v>
      </c>
      <c r="J12" s="147">
        <v>26498.799999999999</v>
      </c>
      <c r="K12" s="147">
        <v>29545.4</v>
      </c>
      <c r="L12" s="147">
        <v>35573.599999999999</v>
      </c>
      <c r="M12" s="147">
        <v>35139.4</v>
      </c>
    </row>
    <row r="13" spans="1:46" x14ac:dyDescent="0.2">
      <c r="A13" s="149" t="s">
        <v>40</v>
      </c>
      <c r="B13" s="147">
        <v>508.8</v>
      </c>
      <c r="C13" s="147">
        <v>46.4</v>
      </c>
      <c r="D13" s="147">
        <v>30.9</v>
      </c>
      <c r="E13" s="147">
        <v>32.9</v>
      </c>
      <c r="F13" s="147">
        <v>59.9</v>
      </c>
      <c r="G13" s="147">
        <v>79.7</v>
      </c>
      <c r="H13" s="147">
        <v>117.9</v>
      </c>
      <c r="I13" s="147">
        <v>107.3</v>
      </c>
      <c r="J13" s="147">
        <v>109.5</v>
      </c>
      <c r="K13" s="147">
        <v>195.6</v>
      </c>
      <c r="L13" s="147">
        <v>277.2</v>
      </c>
      <c r="M13" s="147">
        <v>276.89999999999998</v>
      </c>
    </row>
    <row r="14" spans="1:46" ht="24.75" customHeight="1" x14ac:dyDescent="0.2">
      <c r="A14" s="150" t="s">
        <v>41</v>
      </c>
      <c r="B14" s="147">
        <v>5029.1000000000004</v>
      </c>
      <c r="C14" s="147">
        <v>5488</v>
      </c>
      <c r="D14" s="147">
        <v>3402.9</v>
      </c>
      <c r="E14" s="147">
        <v>3763.7</v>
      </c>
      <c r="F14" s="147">
        <v>3230</v>
      </c>
      <c r="G14" s="147">
        <v>3998.2</v>
      </c>
      <c r="H14" s="147">
        <v>5144.8999999999996</v>
      </c>
      <c r="I14" s="147">
        <v>6509.9</v>
      </c>
      <c r="J14" s="147">
        <v>8335.2999999999993</v>
      </c>
      <c r="K14" s="147">
        <v>8771.2999999999993</v>
      </c>
      <c r="L14" s="147">
        <v>9533.6</v>
      </c>
      <c r="M14" s="147">
        <v>10697</v>
      </c>
    </row>
    <row r="15" spans="1:46" ht="24" x14ac:dyDescent="0.2">
      <c r="A15" s="150" t="s">
        <v>42</v>
      </c>
      <c r="B15" s="147">
        <v>1379</v>
      </c>
      <c r="C15" s="147">
        <v>1541.1</v>
      </c>
      <c r="D15" s="147">
        <v>1806.6</v>
      </c>
      <c r="E15" s="147">
        <v>1905.7</v>
      </c>
      <c r="F15" s="147">
        <v>1957.8</v>
      </c>
      <c r="G15" s="147">
        <v>1803.5</v>
      </c>
      <c r="H15" s="147">
        <v>2052</v>
      </c>
      <c r="I15" s="147">
        <v>2255.8000000000002</v>
      </c>
      <c r="J15" s="147">
        <v>2420.6999999999998</v>
      </c>
      <c r="K15" s="147">
        <v>3376.1</v>
      </c>
      <c r="L15" s="147">
        <v>3386.3</v>
      </c>
      <c r="M15" s="147">
        <v>3357</v>
      </c>
    </row>
    <row r="16" spans="1:46" x14ac:dyDescent="0.2">
      <c r="A16" s="149" t="s">
        <v>43</v>
      </c>
      <c r="B16" s="147">
        <v>24935.5</v>
      </c>
      <c r="C16" s="147">
        <v>34773.199999999997</v>
      </c>
      <c r="D16" s="147">
        <v>35051.9</v>
      </c>
      <c r="E16" s="147">
        <v>39265.1</v>
      </c>
      <c r="F16" s="147">
        <v>39514.300000000003</v>
      </c>
      <c r="G16" s="147">
        <v>42255.199999999997</v>
      </c>
      <c r="H16" s="147">
        <v>53732.4</v>
      </c>
      <c r="I16" s="147">
        <v>56705.4</v>
      </c>
      <c r="J16" s="147">
        <v>59506.9</v>
      </c>
      <c r="K16" s="147">
        <v>64820.9</v>
      </c>
      <c r="L16" s="147">
        <v>72758.600000000006</v>
      </c>
      <c r="M16" s="147">
        <v>79855.600000000006</v>
      </c>
    </row>
    <row r="17" spans="1:13" x14ac:dyDescent="0.2">
      <c r="A17" s="149" t="s">
        <v>44</v>
      </c>
      <c r="B17" s="147">
        <v>854.5</v>
      </c>
      <c r="C17" s="147">
        <v>1204.5999999999999</v>
      </c>
      <c r="D17" s="147">
        <v>1010.9</v>
      </c>
      <c r="E17" s="147">
        <v>1225</v>
      </c>
      <c r="F17" s="147">
        <v>1215</v>
      </c>
      <c r="G17" s="147">
        <v>1827.4</v>
      </c>
      <c r="H17" s="147">
        <v>2429.4</v>
      </c>
      <c r="I17" s="147">
        <v>2951.6</v>
      </c>
      <c r="J17" s="147">
        <v>3069.7</v>
      </c>
      <c r="K17" s="147">
        <v>1764.9</v>
      </c>
      <c r="L17" s="147">
        <v>1556.9</v>
      </c>
      <c r="M17" s="147">
        <v>1837.6</v>
      </c>
    </row>
    <row r="18" spans="1:13" x14ac:dyDescent="0.2">
      <c r="A18" s="149" t="s">
        <v>45</v>
      </c>
      <c r="B18" s="147">
        <v>179</v>
      </c>
      <c r="C18" s="147">
        <v>222.3</v>
      </c>
      <c r="D18" s="147">
        <v>280.8</v>
      </c>
      <c r="E18" s="147">
        <v>315.7</v>
      </c>
      <c r="F18" s="147">
        <v>263.2</v>
      </c>
      <c r="G18" s="147">
        <v>691.5</v>
      </c>
      <c r="H18" s="147">
        <v>878</v>
      </c>
      <c r="I18" s="147">
        <v>1317.7</v>
      </c>
      <c r="J18" s="147">
        <v>1326.6</v>
      </c>
      <c r="K18" s="147">
        <v>1422.1</v>
      </c>
      <c r="L18" s="147">
        <v>1266.5</v>
      </c>
      <c r="M18" s="147">
        <v>2780.9</v>
      </c>
    </row>
    <row r="19" spans="1:13" x14ac:dyDescent="0.2">
      <c r="A19" s="149" t="s">
        <v>46</v>
      </c>
      <c r="B19" s="147">
        <v>1486.2</v>
      </c>
      <c r="C19" s="147">
        <v>1958.3</v>
      </c>
      <c r="D19" s="147">
        <v>1812.7</v>
      </c>
      <c r="E19" s="147">
        <v>2123</v>
      </c>
      <c r="F19" s="147">
        <v>2358.6999999999998</v>
      </c>
      <c r="G19" s="147">
        <v>2349.8000000000002</v>
      </c>
      <c r="H19" s="147">
        <v>2934.3</v>
      </c>
      <c r="I19" s="147">
        <v>3238.8</v>
      </c>
      <c r="J19" s="147">
        <v>3507.3</v>
      </c>
      <c r="K19" s="147">
        <v>5620.5</v>
      </c>
      <c r="L19" s="147">
        <v>6365.1</v>
      </c>
      <c r="M19" s="147">
        <v>10293</v>
      </c>
    </row>
    <row r="20" spans="1:13" ht="24" x14ac:dyDescent="0.2">
      <c r="A20" s="150" t="s">
        <v>111</v>
      </c>
      <c r="B20" s="147">
        <v>9527.2000000000007</v>
      </c>
      <c r="C20" s="147">
        <v>13482.7</v>
      </c>
      <c r="D20" s="147">
        <v>16171.3</v>
      </c>
      <c r="E20" s="147">
        <v>17012.900000000001</v>
      </c>
      <c r="F20" s="147">
        <v>19455</v>
      </c>
      <c r="G20" s="147">
        <v>20752.7</v>
      </c>
      <c r="H20" s="147">
        <v>20996.6</v>
      </c>
      <c r="I20" s="147">
        <v>22525</v>
      </c>
      <c r="J20" s="147">
        <v>21971.4</v>
      </c>
      <c r="K20" s="147">
        <v>23223.8</v>
      </c>
      <c r="L20" s="147">
        <v>23514.9</v>
      </c>
      <c r="M20" s="147">
        <v>35420.9</v>
      </c>
    </row>
    <row r="21" spans="1:13" ht="24" x14ac:dyDescent="0.2">
      <c r="A21" s="150" t="s">
        <v>48</v>
      </c>
      <c r="B21" s="147">
        <v>11901.3</v>
      </c>
      <c r="C21" s="147">
        <v>16913.5</v>
      </c>
      <c r="D21" s="147">
        <v>16337.9</v>
      </c>
      <c r="E21" s="147">
        <v>17401.5</v>
      </c>
      <c r="F21" s="147">
        <v>16068.6</v>
      </c>
      <c r="G21" s="147">
        <v>35320.199999999997</v>
      </c>
      <c r="H21" s="147">
        <v>31900.2</v>
      </c>
      <c r="I21" s="147">
        <v>61186</v>
      </c>
      <c r="J21" s="147">
        <v>58887.6</v>
      </c>
      <c r="K21" s="147">
        <v>64200.9</v>
      </c>
      <c r="L21" s="147">
        <v>89981.7</v>
      </c>
      <c r="M21" s="147">
        <v>117025.2</v>
      </c>
    </row>
    <row r="22" spans="1:13" ht="24" x14ac:dyDescent="0.2">
      <c r="A22" s="150" t="s">
        <v>49</v>
      </c>
      <c r="B22" s="147">
        <v>652</v>
      </c>
      <c r="C22" s="147">
        <v>891.4</v>
      </c>
      <c r="D22" s="147">
        <v>811.7</v>
      </c>
      <c r="E22" s="147">
        <v>767</v>
      </c>
      <c r="F22" s="147">
        <v>650.70000000000005</v>
      </c>
      <c r="G22" s="147">
        <v>732</v>
      </c>
      <c r="H22" s="147">
        <v>849.8</v>
      </c>
      <c r="I22" s="147">
        <v>489.8</v>
      </c>
      <c r="J22" s="147">
        <v>200.8</v>
      </c>
      <c r="K22" s="147">
        <v>182.8</v>
      </c>
      <c r="L22" s="147">
        <v>324.39999999999998</v>
      </c>
      <c r="M22" s="147">
        <v>450.6</v>
      </c>
    </row>
    <row r="23" spans="1:13" x14ac:dyDescent="0.2">
      <c r="A23" s="149" t="s">
        <v>50</v>
      </c>
      <c r="B23" s="147">
        <v>1150</v>
      </c>
      <c r="C23" s="147">
        <v>1283.5</v>
      </c>
      <c r="D23" s="147">
        <v>1304.0999999999999</v>
      </c>
      <c r="E23" s="147">
        <v>1363.9</v>
      </c>
      <c r="F23" s="147">
        <v>1710</v>
      </c>
      <c r="G23" s="147">
        <v>1576.2</v>
      </c>
      <c r="H23" s="147">
        <v>1865.6</v>
      </c>
      <c r="I23" s="147">
        <v>1921.7</v>
      </c>
      <c r="J23" s="147">
        <v>2392.3000000000002</v>
      </c>
      <c r="K23" s="147">
        <v>3143.2</v>
      </c>
      <c r="L23" s="147">
        <v>3467.4</v>
      </c>
      <c r="M23" s="147">
        <v>4142.8999999999996</v>
      </c>
    </row>
    <row r="24" spans="1:13" x14ac:dyDescent="0.2">
      <c r="A24" s="149" t="s">
        <v>51</v>
      </c>
      <c r="B24" s="147">
        <v>170.1</v>
      </c>
      <c r="C24" s="147">
        <v>179.7</v>
      </c>
      <c r="D24" s="147">
        <v>308.2</v>
      </c>
      <c r="E24" s="147">
        <v>438.6</v>
      </c>
      <c r="F24" s="147">
        <v>326.7</v>
      </c>
      <c r="G24" s="147">
        <v>335.9</v>
      </c>
      <c r="H24" s="147">
        <v>402.4</v>
      </c>
      <c r="I24" s="147">
        <v>497.4</v>
      </c>
      <c r="J24" s="147">
        <v>523.79999999999995</v>
      </c>
      <c r="K24" s="147">
        <v>651.4</v>
      </c>
      <c r="L24" s="147">
        <v>701.8</v>
      </c>
      <c r="M24" s="147">
        <v>1065.5</v>
      </c>
    </row>
    <row r="25" spans="1:13" x14ac:dyDescent="0.2">
      <c r="A25" s="149" t="s">
        <v>52</v>
      </c>
      <c r="B25" s="147">
        <v>832.1</v>
      </c>
      <c r="C25" s="147">
        <v>754.6</v>
      </c>
      <c r="D25" s="147">
        <v>833.3</v>
      </c>
      <c r="E25" s="147">
        <v>935.3</v>
      </c>
      <c r="F25" s="147">
        <v>1011.4</v>
      </c>
      <c r="G25" s="147">
        <v>1421.2</v>
      </c>
      <c r="H25" s="147">
        <v>1399.5</v>
      </c>
      <c r="I25" s="147">
        <v>1256.5</v>
      </c>
      <c r="J25" s="147">
        <v>1535.7</v>
      </c>
      <c r="K25" s="147">
        <v>1984.6</v>
      </c>
      <c r="L25" s="147">
        <v>5292.5</v>
      </c>
      <c r="M25" s="147">
        <v>5681.7</v>
      </c>
    </row>
    <row r="26" spans="1:13" ht="24" x14ac:dyDescent="0.2">
      <c r="A26" s="150" t="s">
        <v>53</v>
      </c>
      <c r="B26" s="147">
        <v>1276.2</v>
      </c>
      <c r="C26" s="147">
        <v>1304.9000000000001</v>
      </c>
      <c r="D26" s="147">
        <v>1207</v>
      </c>
      <c r="E26" s="147">
        <v>1284.7</v>
      </c>
      <c r="F26" s="147">
        <v>1113</v>
      </c>
      <c r="G26" s="147">
        <v>1244.4000000000001</v>
      </c>
      <c r="H26" s="147">
        <v>2217.3000000000002</v>
      </c>
      <c r="I26" s="147">
        <v>3767.1</v>
      </c>
      <c r="J26" s="147">
        <v>2411.9</v>
      </c>
      <c r="K26" s="147">
        <v>2914</v>
      </c>
      <c r="L26" s="147">
        <v>2327.9</v>
      </c>
      <c r="M26" s="147">
        <v>3179.1</v>
      </c>
    </row>
    <row r="27" spans="1:13" ht="24" x14ac:dyDescent="0.2">
      <c r="A27" s="151" t="s">
        <v>54</v>
      </c>
      <c r="B27" s="147">
        <v>82722.8</v>
      </c>
      <c r="C27" s="147">
        <v>106692.2</v>
      </c>
      <c r="D27" s="147">
        <v>107785.5</v>
      </c>
      <c r="E27" s="147">
        <v>106458.6</v>
      </c>
      <c r="F27" s="147">
        <v>108705.8</v>
      </c>
      <c r="G27" s="147">
        <v>112107.7</v>
      </c>
      <c r="H27" s="147">
        <v>112667</v>
      </c>
      <c r="I27" s="147">
        <v>121883.6</v>
      </c>
      <c r="J27" s="147">
        <v>133674.9</v>
      </c>
      <c r="K27" s="147">
        <v>150780.5</v>
      </c>
      <c r="L27" s="147">
        <v>104708.3</v>
      </c>
      <c r="M27" s="147">
        <v>99501.3</v>
      </c>
    </row>
    <row r="28" spans="1:13" ht="24" x14ac:dyDescent="0.2">
      <c r="A28" s="150" t="s">
        <v>112</v>
      </c>
      <c r="B28" s="147">
        <v>76486</v>
      </c>
      <c r="C28" s="147">
        <v>101060.4</v>
      </c>
      <c r="D28" s="147">
        <v>102966.2</v>
      </c>
      <c r="E28" s="147">
        <v>102330.9</v>
      </c>
      <c r="F28" s="147">
        <v>104102</v>
      </c>
      <c r="G28" s="147">
        <v>106982.1</v>
      </c>
      <c r="H28" s="147">
        <v>106283.5</v>
      </c>
      <c r="I28" s="147">
        <v>115164.5</v>
      </c>
      <c r="J28" s="147">
        <v>129052</v>
      </c>
      <c r="K28" s="147">
        <v>144953.70000000001</v>
      </c>
      <c r="L28" s="147">
        <v>93264.4</v>
      </c>
      <c r="M28" s="147">
        <v>85765.7</v>
      </c>
    </row>
    <row r="29" spans="1:13" ht="24" x14ac:dyDescent="0.2">
      <c r="A29" s="150" t="s">
        <v>113</v>
      </c>
      <c r="B29" s="147">
        <v>3591.4</v>
      </c>
      <c r="C29" s="147">
        <v>2358.8000000000002</v>
      </c>
      <c r="D29" s="147">
        <v>1547</v>
      </c>
      <c r="E29" s="147">
        <v>698.9</v>
      </c>
      <c r="F29" s="147">
        <v>1197.9000000000001</v>
      </c>
      <c r="G29" s="147">
        <v>1206.5</v>
      </c>
      <c r="H29" s="147">
        <v>1729.7</v>
      </c>
      <c r="I29" s="147">
        <v>1738.6</v>
      </c>
      <c r="J29" s="147">
        <v>1861.1</v>
      </c>
      <c r="K29" s="147">
        <v>2196.6999999999998</v>
      </c>
      <c r="L29" s="147">
        <v>2876</v>
      </c>
      <c r="M29" s="147">
        <v>2828.8</v>
      </c>
    </row>
    <row r="30" spans="1:13" ht="24" x14ac:dyDescent="0.2">
      <c r="A30" s="150" t="s">
        <v>114</v>
      </c>
      <c r="B30" s="147">
        <v>2645.4</v>
      </c>
      <c r="C30" s="147">
        <v>3273</v>
      </c>
      <c r="D30" s="147">
        <v>3272.3</v>
      </c>
      <c r="E30" s="147">
        <v>3428.8</v>
      </c>
      <c r="F30" s="147">
        <v>3405.9</v>
      </c>
      <c r="G30" s="147">
        <v>3919.1</v>
      </c>
      <c r="H30" s="147">
        <v>4653.8</v>
      </c>
      <c r="I30" s="147">
        <v>4980.5</v>
      </c>
      <c r="J30" s="147">
        <v>2761.8</v>
      </c>
      <c r="K30" s="147">
        <v>3630.1</v>
      </c>
      <c r="L30" s="147">
        <v>8567.9</v>
      </c>
      <c r="M30" s="147">
        <v>10906.7</v>
      </c>
    </row>
    <row r="31" spans="1:13" ht="24" x14ac:dyDescent="0.2">
      <c r="A31" s="151" t="s">
        <v>58</v>
      </c>
      <c r="B31" s="147">
        <v>3305.3</v>
      </c>
      <c r="C31" s="147">
        <v>1636</v>
      </c>
      <c r="D31" s="147">
        <v>2203.6999999999998</v>
      </c>
      <c r="E31" s="147">
        <v>1947.8</v>
      </c>
      <c r="F31" s="147">
        <v>2626.8</v>
      </c>
      <c r="G31" s="147">
        <v>3176.8</v>
      </c>
      <c r="H31" s="147">
        <v>3773.9</v>
      </c>
      <c r="I31" s="147">
        <v>4147.6000000000004</v>
      </c>
      <c r="J31" s="147">
        <v>5179.3</v>
      </c>
      <c r="K31" s="147">
        <v>5998.3</v>
      </c>
      <c r="L31" s="147">
        <v>6216.5</v>
      </c>
      <c r="M31" s="147">
        <v>13977.5</v>
      </c>
    </row>
    <row r="32" spans="1:13" x14ac:dyDescent="0.2">
      <c r="A32" s="148" t="s">
        <v>59</v>
      </c>
      <c r="B32" s="147">
        <v>37239.599999999999</v>
      </c>
      <c r="C32" s="147">
        <v>53034.2</v>
      </c>
      <c r="D32" s="147">
        <v>62979.4</v>
      </c>
      <c r="E32" s="147">
        <v>68546.100000000006</v>
      </c>
      <c r="F32" s="147">
        <v>79081.3</v>
      </c>
      <c r="G32" s="147">
        <v>105998.5</v>
      </c>
      <c r="H32" s="147">
        <v>116262.7</v>
      </c>
      <c r="I32" s="147">
        <v>131836.5</v>
      </c>
      <c r="J32" s="147">
        <v>169928.4</v>
      </c>
      <c r="K32" s="147">
        <v>249717.4</v>
      </c>
      <c r="L32" s="147">
        <v>334257.8</v>
      </c>
      <c r="M32" s="147">
        <v>619317.80000000005</v>
      </c>
    </row>
    <row r="33" spans="1:13" ht="24" x14ac:dyDescent="0.2">
      <c r="A33" s="151" t="s">
        <v>60</v>
      </c>
      <c r="B33" s="147">
        <v>56871.4</v>
      </c>
      <c r="C33" s="147">
        <v>68880.100000000006</v>
      </c>
      <c r="D33" s="147">
        <v>75658.2</v>
      </c>
      <c r="E33" s="147">
        <v>85396.6</v>
      </c>
      <c r="F33" s="147">
        <v>99011.4</v>
      </c>
      <c r="G33" s="147">
        <v>116801.60000000001</v>
      </c>
      <c r="H33" s="147">
        <v>135142.70000000001</v>
      </c>
      <c r="I33" s="147">
        <v>185370.9</v>
      </c>
      <c r="J33" s="147">
        <v>246841.4</v>
      </c>
      <c r="K33" s="147">
        <v>435178.3</v>
      </c>
      <c r="L33" s="147">
        <v>363347.6</v>
      </c>
      <c r="M33" s="147">
        <v>515762.5</v>
      </c>
    </row>
    <row r="34" spans="1:13" x14ac:dyDescent="0.2">
      <c r="A34" s="148" t="s">
        <v>61</v>
      </c>
      <c r="B34" s="147">
        <v>16721.2</v>
      </c>
      <c r="C34" s="147">
        <v>20053.599999999999</v>
      </c>
      <c r="D34" s="147">
        <v>23505.3</v>
      </c>
      <c r="E34" s="147">
        <v>21136.5</v>
      </c>
      <c r="F34" s="147">
        <v>19867.5</v>
      </c>
      <c r="G34" s="147">
        <v>17831.5</v>
      </c>
      <c r="H34" s="147">
        <v>13779.9</v>
      </c>
      <c r="I34" s="147">
        <v>19342.599999999999</v>
      </c>
      <c r="J34" s="147">
        <v>22623.8</v>
      </c>
      <c r="K34" s="147">
        <v>28767.5</v>
      </c>
      <c r="L34" s="147">
        <v>68644.2</v>
      </c>
      <c r="M34" s="147">
        <v>53592.5</v>
      </c>
    </row>
    <row r="35" spans="1:13" x14ac:dyDescent="0.2">
      <c r="A35" s="148" t="s">
        <v>62</v>
      </c>
      <c r="B35" s="147">
        <v>6769.7</v>
      </c>
      <c r="C35" s="147">
        <v>7851.5</v>
      </c>
      <c r="D35" s="147">
        <v>7786.1</v>
      </c>
      <c r="E35" s="147">
        <v>7652.8</v>
      </c>
      <c r="F35" s="147">
        <v>7662.9</v>
      </c>
      <c r="G35" s="147">
        <v>7415.2</v>
      </c>
      <c r="H35" s="147">
        <v>8097.2</v>
      </c>
      <c r="I35" s="147">
        <v>11662.4</v>
      </c>
      <c r="J35" s="147">
        <v>12975.1</v>
      </c>
      <c r="K35" s="147">
        <v>14372.9</v>
      </c>
      <c r="L35" s="147">
        <v>14739.7</v>
      </c>
      <c r="M35" s="147">
        <v>16366.8</v>
      </c>
    </row>
    <row r="36" spans="1:13" x14ac:dyDescent="0.2">
      <c r="A36" s="148" t="s">
        <v>63</v>
      </c>
      <c r="B36" s="147">
        <v>961.6</v>
      </c>
      <c r="C36" s="147">
        <v>860.3</v>
      </c>
      <c r="D36" s="147">
        <v>1132.5999999999999</v>
      </c>
      <c r="E36" s="147">
        <v>1120.2</v>
      </c>
      <c r="F36" s="147">
        <v>1468.2</v>
      </c>
      <c r="G36" s="147">
        <v>1769.7</v>
      </c>
      <c r="H36" s="147">
        <v>2494.6999999999998</v>
      </c>
      <c r="I36" s="147">
        <v>3209.1</v>
      </c>
      <c r="J36" s="147">
        <v>4280.1000000000004</v>
      </c>
      <c r="K36" s="147">
        <v>8349.1</v>
      </c>
      <c r="L36" s="147">
        <v>16242.3</v>
      </c>
      <c r="M36" s="147">
        <v>25901.5</v>
      </c>
    </row>
    <row r="37" spans="1:13" x14ac:dyDescent="0.2">
      <c r="A37" s="148" t="s">
        <v>115</v>
      </c>
      <c r="B37" s="147">
        <v>25146</v>
      </c>
      <c r="C37" s="147">
        <v>30105.8</v>
      </c>
      <c r="D37" s="147">
        <v>24825.200000000001</v>
      </c>
      <c r="E37" s="147">
        <v>16884.5</v>
      </c>
      <c r="F37" s="147">
        <v>16368.1</v>
      </c>
      <c r="G37" s="147">
        <v>17550.099999999999</v>
      </c>
      <c r="H37" s="147">
        <v>17144.3</v>
      </c>
      <c r="I37" s="147">
        <v>17378.5</v>
      </c>
      <c r="J37" s="147">
        <v>19123.2</v>
      </c>
      <c r="K37" s="147">
        <v>18758.5</v>
      </c>
      <c r="L37" s="147">
        <v>20693.3</v>
      </c>
      <c r="M37" s="147">
        <v>22692.7</v>
      </c>
    </row>
    <row r="38" spans="1:13" x14ac:dyDescent="0.2">
      <c r="A38" s="148" t="s">
        <v>65</v>
      </c>
      <c r="B38" s="147">
        <v>1138.8</v>
      </c>
      <c r="C38" s="147">
        <v>1051.8</v>
      </c>
      <c r="D38" s="147">
        <v>2177</v>
      </c>
      <c r="E38" s="147">
        <v>3273.1</v>
      </c>
      <c r="F38" s="147">
        <v>5296.4</v>
      </c>
      <c r="G38" s="147">
        <v>5834.7</v>
      </c>
      <c r="H38" s="147">
        <v>6320.8</v>
      </c>
      <c r="I38" s="147">
        <v>2071.6</v>
      </c>
      <c r="J38" s="147">
        <v>27821.5</v>
      </c>
      <c r="K38" s="147">
        <v>37096.199999999997</v>
      </c>
      <c r="L38" s="147">
        <v>198717.9</v>
      </c>
      <c r="M38" s="147">
        <v>749662</v>
      </c>
    </row>
    <row r="39" spans="1:13" x14ac:dyDescent="0.2">
      <c r="A39" s="148" t="s">
        <v>71</v>
      </c>
      <c r="B39" s="147">
        <v>13699.4</v>
      </c>
      <c r="C39" s="147">
        <v>22054.3</v>
      </c>
      <c r="D39" s="147">
        <v>27243.599999999999</v>
      </c>
      <c r="E39" s="147">
        <v>31267.5</v>
      </c>
      <c r="F39" s="147">
        <v>34140.1</v>
      </c>
      <c r="G39" s="147">
        <v>29750.1</v>
      </c>
      <c r="H39" s="147">
        <v>37453.699999999997</v>
      </c>
      <c r="I39" s="147">
        <v>38115.300000000003</v>
      </c>
      <c r="J39" s="147">
        <v>36238.400000000001</v>
      </c>
      <c r="K39" s="147">
        <v>40254.199999999997</v>
      </c>
      <c r="L39" s="147">
        <v>42905.5</v>
      </c>
      <c r="M39" s="147">
        <v>65867.100000000006</v>
      </c>
    </row>
    <row r="40" spans="1:13" x14ac:dyDescent="0.2">
      <c r="A40" s="148" t="s">
        <v>72</v>
      </c>
      <c r="B40" s="147">
        <v>45523.5</v>
      </c>
      <c r="C40" s="147">
        <v>66310.399999999994</v>
      </c>
      <c r="D40" s="147">
        <v>54518.400000000001</v>
      </c>
      <c r="E40" s="147">
        <v>60230.6</v>
      </c>
      <c r="F40" s="147">
        <v>73795.399999999994</v>
      </c>
      <c r="G40" s="147">
        <v>69096.800000000003</v>
      </c>
      <c r="H40" s="147">
        <v>85773</v>
      </c>
      <c r="I40" s="147">
        <v>67275.399999999994</v>
      </c>
      <c r="J40" s="147">
        <v>60231.4</v>
      </c>
      <c r="K40" s="147">
        <v>72874.8</v>
      </c>
      <c r="L40" s="147">
        <v>72919.899999999994</v>
      </c>
      <c r="M40" s="147">
        <v>86069</v>
      </c>
    </row>
    <row r="41" spans="1:13" x14ac:dyDescent="0.2">
      <c r="A41" s="148" t="s">
        <v>73</v>
      </c>
      <c r="B41" s="147">
        <v>1354.2</v>
      </c>
      <c r="C41" s="147">
        <v>1820.1</v>
      </c>
      <c r="D41" s="147">
        <v>2566.1999999999998</v>
      </c>
      <c r="E41" s="147">
        <v>3224</v>
      </c>
      <c r="F41" s="147">
        <v>2231.1</v>
      </c>
      <c r="G41" s="147">
        <v>2632.3</v>
      </c>
      <c r="H41" s="147">
        <v>2656.3</v>
      </c>
      <c r="I41" s="147">
        <v>3425.9</v>
      </c>
      <c r="J41" s="147">
        <v>4050.6</v>
      </c>
      <c r="K41" s="147">
        <v>6951.3</v>
      </c>
      <c r="L41" s="147">
        <v>15886.3</v>
      </c>
      <c r="M41" s="147">
        <v>15844.2</v>
      </c>
    </row>
    <row r="42" spans="1:13" x14ac:dyDescent="0.2">
      <c r="A42" s="148" t="s">
        <v>74</v>
      </c>
      <c r="B42" s="147">
        <v>139.30000000000001</v>
      </c>
      <c r="C42" s="147">
        <v>240</v>
      </c>
      <c r="D42" s="147">
        <v>383.8</v>
      </c>
      <c r="E42" s="147">
        <v>261.8</v>
      </c>
      <c r="F42" s="147">
        <v>227.4</v>
      </c>
      <c r="G42" s="147">
        <v>218.6</v>
      </c>
      <c r="H42" s="147">
        <v>261</v>
      </c>
      <c r="I42" s="147">
        <v>866.15750000000003</v>
      </c>
      <c r="J42" s="147">
        <v>1163.5999999999999</v>
      </c>
      <c r="K42" s="147">
        <v>1472.5</v>
      </c>
      <c r="L42" s="147">
        <v>2164.4</v>
      </c>
      <c r="M42" s="147">
        <v>2095.8000000000002</v>
      </c>
    </row>
    <row r="43" spans="1:13" x14ac:dyDescent="0.2">
      <c r="A43" s="148" t="s">
        <v>75</v>
      </c>
      <c r="B43" s="147">
        <v>793.1</v>
      </c>
      <c r="C43" s="147">
        <v>1023.4</v>
      </c>
      <c r="D43" s="147">
        <v>1301</v>
      </c>
      <c r="E43" s="147">
        <v>1430.3</v>
      </c>
      <c r="F43" s="147">
        <v>1929.3</v>
      </c>
      <c r="G43" s="147">
        <v>2052.1999999999998</v>
      </c>
      <c r="H43" s="147">
        <v>2802.7</v>
      </c>
      <c r="I43" s="147">
        <v>3922.7</v>
      </c>
      <c r="J43" s="147">
        <v>4352.5</v>
      </c>
      <c r="K43" s="147">
        <v>4421.3999999999996</v>
      </c>
      <c r="L43" s="147">
        <v>5120.8</v>
      </c>
      <c r="M43" s="147">
        <v>6835.2</v>
      </c>
    </row>
    <row r="44" spans="1:13" x14ac:dyDescent="0.2">
      <c r="A44" s="148" t="s">
        <v>76</v>
      </c>
      <c r="B44" s="147">
        <v>1140.3</v>
      </c>
      <c r="C44" s="147">
        <v>1346.5</v>
      </c>
      <c r="D44" s="147">
        <v>1091.3</v>
      </c>
      <c r="E44" s="147">
        <v>1352.5</v>
      </c>
      <c r="F44" s="147">
        <v>1370.4</v>
      </c>
      <c r="G44" s="147">
        <v>1575.9</v>
      </c>
      <c r="H44" s="147">
        <v>1968.2</v>
      </c>
      <c r="I44" s="147">
        <v>1881.8</v>
      </c>
      <c r="J44" s="147">
        <v>1788.9</v>
      </c>
      <c r="K44" s="147">
        <v>2269.4</v>
      </c>
      <c r="L44" s="147">
        <v>4030.7</v>
      </c>
      <c r="M44" s="147">
        <v>5503.9</v>
      </c>
    </row>
    <row r="45" spans="1:13" x14ac:dyDescent="0.2">
      <c r="A45" s="148" t="s">
        <v>77</v>
      </c>
      <c r="B45" s="147">
        <v>243.9</v>
      </c>
      <c r="C45" s="147">
        <v>240.3</v>
      </c>
      <c r="D45" s="147">
        <v>262.8</v>
      </c>
      <c r="E45" s="147">
        <v>262.3</v>
      </c>
      <c r="F45" s="147">
        <v>232.9</v>
      </c>
      <c r="G45" s="147">
        <v>228.9</v>
      </c>
      <c r="H45" s="147">
        <v>236.9</v>
      </c>
      <c r="I45" s="147">
        <v>243.1</v>
      </c>
      <c r="J45" s="147">
        <v>1071.0999999999999</v>
      </c>
      <c r="K45" s="147">
        <v>296.60000000000002</v>
      </c>
      <c r="L45" s="147">
        <v>423.1</v>
      </c>
      <c r="M45" s="147">
        <v>673.6</v>
      </c>
    </row>
    <row r="46" spans="1:13" ht="7.5" customHeight="1" thickBot="1" x14ac:dyDescent="0.25">
      <c r="A46" s="115"/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</row>
    <row r="47" spans="1:13" ht="6" customHeight="1" x14ac:dyDescent="0.2">
      <c r="A47" s="103"/>
      <c r="B47" s="141"/>
      <c r="C47" s="141"/>
      <c r="F47" s="141"/>
      <c r="G47" s="141"/>
      <c r="H47" s="141"/>
      <c r="I47" s="141"/>
      <c r="J47" s="141"/>
      <c r="K47" s="141"/>
      <c r="L47" s="141"/>
      <c r="M47" s="141"/>
    </row>
  </sheetData>
  <hyperlinks>
    <hyperlink ref="A1" location="Содержание!A1" display="Вернуться в СОДЕРЖАНИЕ" xr:uid="{00000000-0004-0000-0C00-000000000000}"/>
  </hyperlinks>
  <pageMargins left="0.74803149606299213" right="0.55118110236220474" top="0.59055118110236227" bottom="0.59055118110236227" header="0.51181102362204722" footer="0.51181102362204722"/>
  <pageSetup paperSize="9" firstPageNumber="37" orientation="portrait" useFirstPageNumber="1" r:id="rId1"/>
  <headerFooter alignWithMargins="0">
    <oddFooter>&amp;C&amp;8&amp;P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/>
  <dimension ref="A1:AU47"/>
  <sheetViews>
    <sheetView workbookViewId="0">
      <selection activeCell="A5" sqref="A5"/>
    </sheetView>
  </sheetViews>
  <sheetFormatPr defaultRowHeight="12.75" x14ac:dyDescent="0.2"/>
  <cols>
    <col min="1" max="1" width="43.28515625" customWidth="1"/>
    <col min="2" max="4" width="8.5703125" hidden="1" customWidth="1"/>
    <col min="5" max="6" width="8.28515625" hidden="1" customWidth="1"/>
    <col min="7" max="8" width="8.85546875" hidden="1" customWidth="1"/>
    <col min="9" max="11" width="8.85546875" customWidth="1"/>
    <col min="12" max="13" width="9.5703125" customWidth="1"/>
    <col min="257" max="257" width="40.28515625" customWidth="1"/>
    <col min="258" max="262" width="8.5703125" customWidth="1"/>
    <col min="513" max="513" width="40.28515625" customWidth="1"/>
    <col min="514" max="518" width="8.5703125" customWidth="1"/>
    <col min="769" max="769" width="40.28515625" customWidth="1"/>
    <col min="770" max="774" width="8.5703125" customWidth="1"/>
    <col min="1025" max="1025" width="40.28515625" customWidth="1"/>
    <col min="1026" max="1030" width="8.5703125" customWidth="1"/>
    <col min="1281" max="1281" width="40.28515625" customWidth="1"/>
    <col min="1282" max="1286" width="8.5703125" customWidth="1"/>
    <col min="1537" max="1537" width="40.28515625" customWidth="1"/>
    <col min="1538" max="1542" width="8.5703125" customWidth="1"/>
    <col min="1793" max="1793" width="40.28515625" customWidth="1"/>
    <col min="1794" max="1798" width="8.5703125" customWidth="1"/>
    <col min="2049" max="2049" width="40.28515625" customWidth="1"/>
    <col min="2050" max="2054" width="8.5703125" customWidth="1"/>
    <col min="2305" max="2305" width="40.28515625" customWidth="1"/>
    <col min="2306" max="2310" width="8.5703125" customWidth="1"/>
    <col min="2561" max="2561" width="40.28515625" customWidth="1"/>
    <col min="2562" max="2566" width="8.5703125" customWidth="1"/>
    <col min="2817" max="2817" width="40.28515625" customWidth="1"/>
    <col min="2818" max="2822" width="8.5703125" customWidth="1"/>
    <col min="3073" max="3073" width="40.28515625" customWidth="1"/>
    <col min="3074" max="3078" width="8.5703125" customWidth="1"/>
    <col min="3329" max="3329" width="40.28515625" customWidth="1"/>
    <col min="3330" max="3334" width="8.5703125" customWidth="1"/>
    <col min="3585" max="3585" width="40.28515625" customWidth="1"/>
    <col min="3586" max="3590" width="8.5703125" customWidth="1"/>
    <col min="3841" max="3841" width="40.28515625" customWidth="1"/>
    <col min="3842" max="3846" width="8.5703125" customWidth="1"/>
    <col min="4097" max="4097" width="40.28515625" customWidth="1"/>
    <col min="4098" max="4102" width="8.5703125" customWidth="1"/>
    <col min="4353" max="4353" width="40.28515625" customWidth="1"/>
    <col min="4354" max="4358" width="8.5703125" customWidth="1"/>
    <col min="4609" max="4609" width="40.28515625" customWidth="1"/>
    <col min="4610" max="4614" width="8.5703125" customWidth="1"/>
    <col min="4865" max="4865" width="40.28515625" customWidth="1"/>
    <col min="4866" max="4870" width="8.5703125" customWidth="1"/>
    <col min="5121" max="5121" width="40.28515625" customWidth="1"/>
    <col min="5122" max="5126" width="8.5703125" customWidth="1"/>
    <col min="5377" max="5377" width="40.28515625" customWidth="1"/>
    <col min="5378" max="5382" width="8.5703125" customWidth="1"/>
    <col min="5633" max="5633" width="40.28515625" customWidth="1"/>
    <col min="5634" max="5638" width="8.5703125" customWidth="1"/>
    <col min="5889" max="5889" width="40.28515625" customWidth="1"/>
    <col min="5890" max="5894" width="8.5703125" customWidth="1"/>
    <col min="6145" max="6145" width="40.28515625" customWidth="1"/>
    <col min="6146" max="6150" width="8.5703125" customWidth="1"/>
    <col min="6401" max="6401" width="40.28515625" customWidth="1"/>
    <col min="6402" max="6406" width="8.5703125" customWidth="1"/>
    <col min="6657" max="6657" width="40.28515625" customWidth="1"/>
    <col min="6658" max="6662" width="8.5703125" customWidth="1"/>
    <col min="6913" max="6913" width="40.28515625" customWidth="1"/>
    <col min="6914" max="6918" width="8.5703125" customWidth="1"/>
    <col min="7169" max="7169" width="40.28515625" customWidth="1"/>
    <col min="7170" max="7174" width="8.5703125" customWidth="1"/>
    <col min="7425" max="7425" width="40.28515625" customWidth="1"/>
    <col min="7426" max="7430" width="8.5703125" customWidth="1"/>
    <col min="7681" max="7681" width="40.28515625" customWidth="1"/>
    <col min="7682" max="7686" width="8.5703125" customWidth="1"/>
    <col min="7937" max="7937" width="40.28515625" customWidth="1"/>
    <col min="7938" max="7942" width="8.5703125" customWidth="1"/>
    <col min="8193" max="8193" width="40.28515625" customWidth="1"/>
    <col min="8194" max="8198" width="8.5703125" customWidth="1"/>
    <col min="8449" max="8449" width="40.28515625" customWidth="1"/>
    <col min="8450" max="8454" width="8.5703125" customWidth="1"/>
    <col min="8705" max="8705" width="40.28515625" customWidth="1"/>
    <col min="8706" max="8710" width="8.5703125" customWidth="1"/>
    <col min="8961" max="8961" width="40.28515625" customWidth="1"/>
    <col min="8962" max="8966" width="8.5703125" customWidth="1"/>
    <col min="9217" max="9217" width="40.28515625" customWidth="1"/>
    <col min="9218" max="9222" width="8.5703125" customWidth="1"/>
    <col min="9473" max="9473" width="40.28515625" customWidth="1"/>
    <col min="9474" max="9478" width="8.5703125" customWidth="1"/>
    <col min="9729" max="9729" width="40.28515625" customWidth="1"/>
    <col min="9730" max="9734" width="8.5703125" customWidth="1"/>
    <col min="9985" max="9985" width="40.28515625" customWidth="1"/>
    <col min="9986" max="9990" width="8.5703125" customWidth="1"/>
    <col min="10241" max="10241" width="40.28515625" customWidth="1"/>
    <col min="10242" max="10246" width="8.5703125" customWidth="1"/>
    <col min="10497" max="10497" width="40.28515625" customWidth="1"/>
    <col min="10498" max="10502" width="8.5703125" customWidth="1"/>
    <col min="10753" max="10753" width="40.28515625" customWidth="1"/>
    <col min="10754" max="10758" width="8.5703125" customWidth="1"/>
    <col min="11009" max="11009" width="40.28515625" customWidth="1"/>
    <col min="11010" max="11014" width="8.5703125" customWidth="1"/>
    <col min="11265" max="11265" width="40.28515625" customWidth="1"/>
    <col min="11266" max="11270" width="8.5703125" customWidth="1"/>
    <col min="11521" max="11521" width="40.28515625" customWidth="1"/>
    <col min="11522" max="11526" width="8.5703125" customWidth="1"/>
    <col min="11777" max="11777" width="40.28515625" customWidth="1"/>
    <col min="11778" max="11782" width="8.5703125" customWidth="1"/>
    <col min="12033" max="12033" width="40.28515625" customWidth="1"/>
    <col min="12034" max="12038" width="8.5703125" customWidth="1"/>
    <col min="12289" max="12289" width="40.28515625" customWidth="1"/>
    <col min="12290" max="12294" width="8.5703125" customWidth="1"/>
    <col min="12545" max="12545" width="40.28515625" customWidth="1"/>
    <col min="12546" max="12550" width="8.5703125" customWidth="1"/>
    <col min="12801" max="12801" width="40.28515625" customWidth="1"/>
    <col min="12802" max="12806" width="8.5703125" customWidth="1"/>
    <col min="13057" max="13057" width="40.28515625" customWidth="1"/>
    <col min="13058" max="13062" width="8.5703125" customWidth="1"/>
    <col min="13313" max="13313" width="40.28515625" customWidth="1"/>
    <col min="13314" max="13318" width="8.5703125" customWidth="1"/>
    <col min="13569" max="13569" width="40.28515625" customWidth="1"/>
    <col min="13570" max="13574" width="8.5703125" customWidth="1"/>
    <col min="13825" max="13825" width="40.28515625" customWidth="1"/>
    <col min="13826" max="13830" width="8.5703125" customWidth="1"/>
    <col min="14081" max="14081" width="40.28515625" customWidth="1"/>
    <col min="14082" max="14086" width="8.5703125" customWidth="1"/>
    <col min="14337" max="14337" width="40.28515625" customWidth="1"/>
    <col min="14338" max="14342" width="8.5703125" customWidth="1"/>
    <col min="14593" max="14593" width="40.28515625" customWidth="1"/>
    <col min="14594" max="14598" width="8.5703125" customWidth="1"/>
    <col min="14849" max="14849" width="40.28515625" customWidth="1"/>
    <col min="14850" max="14854" width="8.5703125" customWidth="1"/>
    <col min="15105" max="15105" width="40.28515625" customWidth="1"/>
    <col min="15106" max="15110" width="8.5703125" customWidth="1"/>
    <col min="15361" max="15361" width="40.28515625" customWidth="1"/>
    <col min="15362" max="15366" width="8.5703125" customWidth="1"/>
    <col min="15617" max="15617" width="40.28515625" customWidth="1"/>
    <col min="15618" max="15622" width="8.5703125" customWidth="1"/>
    <col min="15873" max="15873" width="40.28515625" customWidth="1"/>
    <col min="15874" max="15878" width="8.5703125" customWidth="1"/>
    <col min="16129" max="16129" width="40.28515625" customWidth="1"/>
    <col min="16130" max="16134" width="8.5703125" customWidth="1"/>
  </cols>
  <sheetData>
    <row r="1" spans="1:47" ht="17.25" customHeight="1" x14ac:dyDescent="0.2">
      <c r="A1" s="950" t="s">
        <v>1346</v>
      </c>
    </row>
    <row r="2" spans="1:47" s="133" customFormat="1" ht="18" customHeight="1" x14ac:dyDescent="0.25">
      <c r="A2" s="132" t="s">
        <v>117</v>
      </c>
      <c r="R2" s="134"/>
      <c r="S2" s="134"/>
      <c r="T2" s="134"/>
      <c r="U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</row>
    <row r="3" spans="1:47" s="133" customFormat="1" ht="18" customHeight="1" x14ac:dyDescent="0.25">
      <c r="A3" s="132" t="s">
        <v>109</v>
      </c>
      <c r="R3" s="134"/>
      <c r="S3" s="134"/>
      <c r="T3" s="134"/>
      <c r="U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</row>
    <row r="4" spans="1:47" s="134" customFormat="1" ht="18" customHeight="1" thickBot="1" x14ac:dyDescent="0.25">
      <c r="A4" s="122" t="s">
        <v>137</v>
      </c>
      <c r="N4" s="135"/>
      <c r="O4" s="135"/>
      <c r="P4" s="135"/>
      <c r="Q4" s="135"/>
      <c r="V4" s="135"/>
      <c r="W4" s="135"/>
      <c r="X4" s="135"/>
      <c r="Y4" s="135"/>
      <c r="Z4" s="135"/>
      <c r="AA4" s="135"/>
      <c r="AT4" s="135"/>
      <c r="AU4" s="135"/>
    </row>
    <row r="5" spans="1:47" s="138" customFormat="1" ht="18" customHeight="1" thickBot="1" x14ac:dyDescent="0.25">
      <c r="A5" s="136"/>
      <c r="B5" s="137">
        <v>2014</v>
      </c>
      <c r="C5" s="137">
        <v>2015</v>
      </c>
      <c r="D5" s="137">
        <v>2016</v>
      </c>
      <c r="E5" s="137">
        <v>2017</v>
      </c>
      <c r="F5" s="137">
        <v>2018</v>
      </c>
      <c r="G5" s="137">
        <v>2019</v>
      </c>
      <c r="H5" s="137">
        <v>2020</v>
      </c>
      <c r="I5" s="137">
        <v>2021</v>
      </c>
      <c r="J5" s="137">
        <v>2022</v>
      </c>
      <c r="K5" s="137">
        <v>2023</v>
      </c>
      <c r="L5" s="137">
        <v>2024</v>
      </c>
      <c r="M5" s="137">
        <v>2025</v>
      </c>
      <c r="AB5" s="139"/>
    </row>
    <row r="6" spans="1:47" ht="6.75" customHeight="1" x14ac:dyDescent="0.2">
      <c r="A6" s="140"/>
      <c r="B6" s="141"/>
      <c r="C6" s="141"/>
      <c r="F6" s="141"/>
      <c r="G6" s="141"/>
      <c r="H6" s="141"/>
      <c r="I6" s="141"/>
      <c r="J6" s="141"/>
      <c r="K6" s="141"/>
      <c r="L6" s="141"/>
      <c r="M6" s="141"/>
    </row>
    <row r="7" spans="1:47" s="144" customFormat="1" x14ac:dyDescent="0.2">
      <c r="A7" s="142" t="s">
        <v>34</v>
      </c>
      <c r="B7" s="143">
        <v>205202.2</v>
      </c>
      <c r="C7" s="143">
        <v>213172.6</v>
      </c>
      <c r="D7" s="143">
        <v>240631.6</v>
      </c>
      <c r="E7" s="143">
        <v>273346.09999999998</v>
      </c>
      <c r="F7" s="143">
        <v>282645.59999999998</v>
      </c>
      <c r="G7" s="143">
        <v>340877.1</v>
      </c>
      <c r="H7" s="143">
        <v>406251.5</v>
      </c>
      <c r="I7" s="143">
        <v>424622.2</v>
      </c>
      <c r="J7" s="143">
        <v>555535.1</v>
      </c>
      <c r="K7" s="143">
        <v>699324</v>
      </c>
      <c r="L7" s="143">
        <v>1001038.7</v>
      </c>
      <c r="M7" s="143">
        <v>1417489.6</v>
      </c>
    </row>
    <row r="8" spans="1:47" ht="11.25" customHeight="1" x14ac:dyDescent="0.2">
      <c r="A8" s="70" t="s">
        <v>110</v>
      </c>
      <c r="B8" s="145">
        <f>B9+B10+B11+B27+B31+B32+B33+B34+B35+B36+B37+B38+B39+B40+B41+B42+B43+B44+B45</f>
        <v>205202.1</v>
      </c>
      <c r="C8" s="145">
        <f>C9+C10+C11+C27+C31+C32+C33+C34+C35+C36+C37+C38+C39+C40+C41+C42+C43+C44+C45</f>
        <v>213172.7</v>
      </c>
      <c r="D8" s="145">
        <f>D9+D10+D11+D27+D31+D32+D33+D34+D35+D36+D37+D38+D39+D40+D41+D42+D43+D44+D45</f>
        <v>240631.6</v>
      </c>
      <c r="E8" s="153"/>
      <c r="F8" s="153"/>
      <c r="G8" s="153"/>
      <c r="H8" s="153"/>
      <c r="I8" s="153"/>
      <c r="J8" s="153"/>
      <c r="K8" s="153"/>
      <c r="L8" s="153"/>
      <c r="M8" s="153"/>
    </row>
    <row r="9" spans="1:47" ht="15" customHeight="1" x14ac:dyDescent="0.2">
      <c r="A9" s="48" t="s">
        <v>36</v>
      </c>
      <c r="B9" s="147">
        <v>2805.5</v>
      </c>
      <c r="C9" s="147">
        <v>3114.6</v>
      </c>
      <c r="D9" s="147">
        <v>3682.5</v>
      </c>
      <c r="E9" s="147">
        <v>5112.2</v>
      </c>
      <c r="F9" s="147">
        <v>5367</v>
      </c>
      <c r="G9" s="147">
        <v>5386.4</v>
      </c>
      <c r="H9" s="147">
        <v>5802.1</v>
      </c>
      <c r="I9" s="147">
        <v>7845.6</v>
      </c>
      <c r="J9" s="147">
        <v>8746.6</v>
      </c>
      <c r="K9" s="147">
        <v>9174.5</v>
      </c>
      <c r="L9" s="147">
        <v>12840.5</v>
      </c>
      <c r="M9" s="147">
        <v>14672</v>
      </c>
    </row>
    <row r="10" spans="1:47" x14ac:dyDescent="0.2">
      <c r="A10" s="148" t="s">
        <v>37</v>
      </c>
      <c r="B10" s="147">
        <v>-3229.2</v>
      </c>
      <c r="C10" s="147">
        <v>1849.1</v>
      </c>
      <c r="D10" s="147">
        <v>3997.2</v>
      </c>
      <c r="E10" s="147">
        <v>13811.6</v>
      </c>
      <c r="F10" s="147">
        <v>15899.8</v>
      </c>
      <c r="G10" s="147">
        <v>21656.5</v>
      </c>
      <c r="H10" s="147">
        <v>21773.200000000001</v>
      </c>
      <c r="I10" s="147">
        <v>26763.5</v>
      </c>
      <c r="J10" s="147">
        <v>37331.199999999997</v>
      </c>
      <c r="K10" s="147">
        <v>57128.6</v>
      </c>
      <c r="L10" s="147">
        <v>58448.7</v>
      </c>
      <c r="M10" s="147">
        <v>82890</v>
      </c>
    </row>
    <row r="11" spans="1:47" x14ac:dyDescent="0.2">
      <c r="A11" s="148" t="s">
        <v>38</v>
      </c>
      <c r="B11" s="147">
        <v>112182</v>
      </c>
      <c r="C11" s="147">
        <v>128733.1</v>
      </c>
      <c r="D11" s="147">
        <v>131635.20000000001</v>
      </c>
      <c r="E11" s="147">
        <v>124300.9</v>
      </c>
      <c r="F11" s="147">
        <v>127209.3</v>
      </c>
      <c r="G11" s="147">
        <v>159305</v>
      </c>
      <c r="H11" s="147">
        <v>215069.8</v>
      </c>
      <c r="I11" s="147">
        <v>197657</v>
      </c>
      <c r="J11" s="147">
        <v>265070</v>
      </c>
      <c r="K11" s="147">
        <v>300031.5</v>
      </c>
      <c r="L11" s="147">
        <v>349069.4</v>
      </c>
      <c r="M11" s="147">
        <v>429717.8</v>
      </c>
    </row>
    <row r="12" spans="1:47" x14ac:dyDescent="0.2">
      <c r="A12" s="149" t="s">
        <v>39</v>
      </c>
      <c r="B12" s="147">
        <v>9991.7000000000007</v>
      </c>
      <c r="C12" s="147">
        <v>8553</v>
      </c>
      <c r="D12" s="147">
        <v>11595.3</v>
      </c>
      <c r="E12" s="147">
        <v>13587.8</v>
      </c>
      <c r="F12" s="147">
        <v>15022.6</v>
      </c>
      <c r="G12" s="147">
        <v>15867.7</v>
      </c>
      <c r="H12" s="147">
        <v>17549.099999999999</v>
      </c>
      <c r="I12" s="147">
        <v>23003.4</v>
      </c>
      <c r="J12" s="147">
        <v>32342.5</v>
      </c>
      <c r="K12" s="147">
        <v>36131.1</v>
      </c>
      <c r="L12" s="147">
        <v>45608</v>
      </c>
      <c r="M12" s="147">
        <v>49473.9</v>
      </c>
    </row>
    <row r="13" spans="1:47" x14ac:dyDescent="0.2">
      <c r="A13" s="149" t="s">
        <v>40</v>
      </c>
      <c r="B13" s="147">
        <v>959.5</v>
      </c>
      <c r="C13" s="147">
        <v>1225.0999999999999</v>
      </c>
      <c r="D13" s="147">
        <v>950.1</v>
      </c>
      <c r="E13" s="147">
        <v>884</v>
      </c>
      <c r="F13" s="147">
        <v>856.8</v>
      </c>
      <c r="G13" s="147">
        <v>830.7</v>
      </c>
      <c r="H13" s="147">
        <v>945.4</v>
      </c>
      <c r="I13" s="147">
        <v>893.7</v>
      </c>
      <c r="J13" s="147">
        <v>1001.9</v>
      </c>
      <c r="K13" s="147">
        <v>849.3</v>
      </c>
      <c r="L13" s="147">
        <v>693.9</v>
      </c>
      <c r="M13" s="147">
        <v>705.5</v>
      </c>
    </row>
    <row r="14" spans="1:47" ht="24.75" customHeight="1" x14ac:dyDescent="0.2">
      <c r="A14" s="150" t="s">
        <v>41</v>
      </c>
      <c r="B14" s="147">
        <v>1188.7</v>
      </c>
      <c r="C14" s="147">
        <v>650.29999999999995</v>
      </c>
      <c r="D14" s="147">
        <v>119.2</v>
      </c>
      <c r="E14" s="147">
        <v>-19.3</v>
      </c>
      <c r="F14" s="147">
        <v>1136.2</v>
      </c>
      <c r="G14" s="147">
        <v>1478.7</v>
      </c>
      <c r="H14" s="147">
        <v>1173.9000000000001</v>
      </c>
      <c r="I14" s="147">
        <v>1807.5</v>
      </c>
      <c r="J14" s="147">
        <v>2525.5</v>
      </c>
      <c r="K14" s="147">
        <v>6359.4</v>
      </c>
      <c r="L14" s="147">
        <v>5473.1</v>
      </c>
      <c r="M14" s="147">
        <v>7986.7</v>
      </c>
    </row>
    <row r="15" spans="1:47" ht="24" x14ac:dyDescent="0.2">
      <c r="A15" s="150" t="s">
        <v>42</v>
      </c>
      <c r="B15" s="147">
        <v>730.4</v>
      </c>
      <c r="C15" s="147">
        <v>655.1</v>
      </c>
      <c r="D15" s="147">
        <v>561.9</v>
      </c>
      <c r="E15" s="147">
        <v>392.6</v>
      </c>
      <c r="F15" s="147">
        <v>197.8</v>
      </c>
      <c r="G15" s="147">
        <v>258.7</v>
      </c>
      <c r="H15" s="147">
        <v>639.70000000000005</v>
      </c>
      <c r="I15" s="147">
        <v>581.1</v>
      </c>
      <c r="J15" s="147">
        <v>1067.3</v>
      </c>
      <c r="K15" s="147">
        <v>1873.3</v>
      </c>
      <c r="L15" s="147">
        <v>3269</v>
      </c>
      <c r="M15" s="147">
        <v>7365.2</v>
      </c>
    </row>
    <row r="16" spans="1:47" x14ac:dyDescent="0.2">
      <c r="A16" s="149" t="s">
        <v>43</v>
      </c>
      <c r="B16" s="147">
        <v>-3578.3</v>
      </c>
      <c r="C16" s="147">
        <v>-10461.799999999999</v>
      </c>
      <c r="D16" s="147">
        <v>-11161.8</v>
      </c>
      <c r="E16" s="147">
        <v>-12903.4</v>
      </c>
      <c r="F16" s="147">
        <v>-16032</v>
      </c>
      <c r="G16" s="147">
        <v>-20529.400000000001</v>
      </c>
      <c r="H16" s="147">
        <v>-31619.9</v>
      </c>
      <c r="I16" s="147">
        <v>-35239.699999999997</v>
      </c>
      <c r="J16" s="147">
        <v>-38859.4</v>
      </c>
      <c r="K16" s="147">
        <v>-44475.8</v>
      </c>
      <c r="L16" s="147">
        <v>-44935</v>
      </c>
      <c r="M16" s="147">
        <v>-48092.9</v>
      </c>
    </row>
    <row r="17" spans="1:13" x14ac:dyDescent="0.2">
      <c r="A17" s="149" t="s">
        <v>44</v>
      </c>
      <c r="B17" s="147">
        <v>965.6</v>
      </c>
      <c r="C17" s="147">
        <v>816.4</v>
      </c>
      <c r="D17" s="147">
        <v>487.7</v>
      </c>
      <c r="E17" s="147">
        <v>578.70000000000005</v>
      </c>
      <c r="F17" s="147">
        <v>1064.4000000000001</v>
      </c>
      <c r="G17" s="147">
        <v>556.20000000000005</v>
      </c>
      <c r="H17" s="147">
        <v>319.8</v>
      </c>
      <c r="I17" s="147">
        <v>-368.4</v>
      </c>
      <c r="J17" s="147">
        <v>-450.8</v>
      </c>
      <c r="K17" s="147">
        <v>617.6</v>
      </c>
      <c r="L17" s="147">
        <v>1059.5999999999999</v>
      </c>
      <c r="M17" s="147">
        <v>1270</v>
      </c>
    </row>
    <row r="18" spans="1:13" x14ac:dyDescent="0.2">
      <c r="A18" s="149" t="s">
        <v>45</v>
      </c>
      <c r="B18" s="147">
        <v>353.3</v>
      </c>
      <c r="C18" s="147">
        <v>360.3</v>
      </c>
      <c r="D18" s="147">
        <v>375.7</v>
      </c>
      <c r="E18" s="147">
        <v>230.1</v>
      </c>
      <c r="F18" s="147">
        <v>264.8</v>
      </c>
      <c r="G18" s="147">
        <v>782.9</v>
      </c>
      <c r="H18" s="147">
        <v>832.8</v>
      </c>
      <c r="I18" s="147">
        <v>759</v>
      </c>
      <c r="J18" s="147">
        <v>940.9</v>
      </c>
      <c r="K18" s="147">
        <v>1031.5999999999999</v>
      </c>
      <c r="L18" s="147">
        <v>745.7</v>
      </c>
      <c r="M18" s="147">
        <v>443.2</v>
      </c>
    </row>
    <row r="19" spans="1:13" x14ac:dyDescent="0.2">
      <c r="A19" s="149" t="s">
        <v>46</v>
      </c>
      <c r="B19" s="147">
        <v>1259.5</v>
      </c>
      <c r="C19" s="147">
        <v>1360.8</v>
      </c>
      <c r="D19" s="147">
        <v>1653.1</v>
      </c>
      <c r="E19" s="147">
        <v>2012.5</v>
      </c>
      <c r="F19" s="147">
        <v>2219.8000000000002</v>
      </c>
      <c r="G19" s="147">
        <v>2257.9</v>
      </c>
      <c r="H19" s="147">
        <v>3347.2</v>
      </c>
      <c r="I19" s="147">
        <v>3657.1</v>
      </c>
      <c r="J19" s="147">
        <v>4076.5</v>
      </c>
      <c r="K19" s="147">
        <v>4804.6000000000004</v>
      </c>
      <c r="L19" s="147">
        <v>6048</v>
      </c>
      <c r="M19" s="147">
        <v>6732.9</v>
      </c>
    </row>
    <row r="20" spans="1:13" ht="24" x14ac:dyDescent="0.2">
      <c r="A20" s="150" t="s">
        <v>111</v>
      </c>
      <c r="B20" s="147">
        <v>9724.9</v>
      </c>
      <c r="C20" s="147">
        <v>9090.7000000000007</v>
      </c>
      <c r="D20" s="147">
        <v>10023.799999999999</v>
      </c>
      <c r="E20" s="147">
        <v>10037.1</v>
      </c>
      <c r="F20" s="147">
        <v>11688.8</v>
      </c>
      <c r="G20" s="147">
        <v>12038.3</v>
      </c>
      <c r="H20" s="147">
        <v>11845.8</v>
      </c>
      <c r="I20" s="147">
        <v>14197.2</v>
      </c>
      <c r="J20" s="147">
        <v>16639.5</v>
      </c>
      <c r="K20" s="147">
        <v>19925.2</v>
      </c>
      <c r="L20" s="147">
        <v>24733.200000000001</v>
      </c>
      <c r="M20" s="147">
        <v>41040</v>
      </c>
    </row>
    <row r="21" spans="1:13" ht="24" x14ac:dyDescent="0.2">
      <c r="A21" s="150" t="s">
        <v>48</v>
      </c>
      <c r="B21" s="147">
        <v>86376</v>
      </c>
      <c r="C21" s="147">
        <v>111761</v>
      </c>
      <c r="D21" s="147">
        <v>112267.4</v>
      </c>
      <c r="E21" s="147">
        <v>104500.3</v>
      </c>
      <c r="F21" s="147">
        <v>106910.39999999999</v>
      </c>
      <c r="G21" s="147">
        <v>142099.20000000001</v>
      </c>
      <c r="H21" s="147">
        <v>206268.7</v>
      </c>
      <c r="I21" s="147">
        <v>184134.39999999999</v>
      </c>
      <c r="J21" s="147">
        <v>240316.6</v>
      </c>
      <c r="K21" s="147">
        <v>265432.5</v>
      </c>
      <c r="L21" s="147">
        <v>297861.09999999998</v>
      </c>
      <c r="M21" s="147">
        <v>352546.6</v>
      </c>
    </row>
    <row r="22" spans="1:13" ht="24" x14ac:dyDescent="0.2">
      <c r="A22" s="150" t="s">
        <v>49</v>
      </c>
      <c r="B22" s="147">
        <v>75.599999999999994</v>
      </c>
      <c r="C22" s="147">
        <v>79.8</v>
      </c>
      <c r="D22" s="147">
        <v>128</v>
      </c>
      <c r="E22" s="147">
        <v>142</v>
      </c>
      <c r="F22" s="147">
        <v>-609.9</v>
      </c>
      <c r="G22" s="147">
        <v>-684.8</v>
      </c>
      <c r="H22" s="147">
        <v>-782.4</v>
      </c>
      <c r="I22" s="147">
        <v>-243.8</v>
      </c>
      <c r="J22" s="147">
        <v>121.6</v>
      </c>
      <c r="K22" s="147">
        <v>362.4</v>
      </c>
      <c r="L22" s="147">
        <v>318.2</v>
      </c>
      <c r="M22" s="147">
        <v>557.29999999999995</v>
      </c>
    </row>
    <row r="23" spans="1:13" x14ac:dyDescent="0.2">
      <c r="A23" s="149" t="s">
        <v>50</v>
      </c>
      <c r="B23" s="147">
        <v>1857.1</v>
      </c>
      <c r="C23" s="147">
        <v>1936</v>
      </c>
      <c r="D23" s="147">
        <v>1869.2</v>
      </c>
      <c r="E23" s="147">
        <v>1729.8</v>
      </c>
      <c r="F23" s="147">
        <v>1634.1</v>
      </c>
      <c r="G23" s="147">
        <v>1703.6</v>
      </c>
      <c r="H23" s="147">
        <v>1839</v>
      </c>
      <c r="I23" s="147">
        <v>2105.8000000000002</v>
      </c>
      <c r="J23" s="147">
        <v>1881.4</v>
      </c>
      <c r="K23" s="147">
        <v>2728</v>
      </c>
      <c r="L23" s="147">
        <v>3005.2</v>
      </c>
      <c r="M23" s="147">
        <v>3402.3</v>
      </c>
    </row>
    <row r="24" spans="1:13" x14ac:dyDescent="0.2">
      <c r="A24" s="149" t="s">
        <v>51</v>
      </c>
      <c r="B24" s="147">
        <v>230.4</v>
      </c>
      <c r="C24" s="147">
        <v>238.2</v>
      </c>
      <c r="D24" s="147">
        <v>206.4</v>
      </c>
      <c r="E24" s="147">
        <v>272.39999999999998</v>
      </c>
      <c r="F24" s="147">
        <v>202.6</v>
      </c>
      <c r="G24" s="147">
        <v>207.75</v>
      </c>
      <c r="H24" s="147">
        <v>371</v>
      </c>
      <c r="I24" s="147">
        <v>399.2</v>
      </c>
      <c r="J24" s="147">
        <v>370.1</v>
      </c>
      <c r="K24" s="147">
        <v>366.8</v>
      </c>
      <c r="L24" s="147">
        <v>369.2</v>
      </c>
      <c r="M24" s="147">
        <v>178.8</v>
      </c>
    </row>
    <row r="25" spans="1:13" x14ac:dyDescent="0.2">
      <c r="A25" s="149" t="s">
        <v>52</v>
      </c>
      <c r="B25" s="147">
        <v>605.6</v>
      </c>
      <c r="C25" s="147">
        <v>623.70000000000005</v>
      </c>
      <c r="D25" s="147">
        <v>656.1</v>
      </c>
      <c r="E25" s="147">
        <v>843.6</v>
      </c>
      <c r="F25" s="147">
        <v>867.6</v>
      </c>
      <c r="G25" s="147">
        <v>905.3</v>
      </c>
      <c r="H25" s="147">
        <v>966.5</v>
      </c>
      <c r="I25" s="147">
        <v>1295.5</v>
      </c>
      <c r="J25" s="147">
        <v>1841.2</v>
      </c>
      <c r="K25" s="147">
        <v>1883.1</v>
      </c>
      <c r="L25" s="147">
        <v>2501.3000000000002</v>
      </c>
      <c r="M25" s="147">
        <v>3517.4</v>
      </c>
    </row>
    <row r="26" spans="1:13" ht="24" x14ac:dyDescent="0.2">
      <c r="A26" s="150" t="s">
        <v>53</v>
      </c>
      <c r="B26" s="147">
        <v>1442.1</v>
      </c>
      <c r="C26" s="147">
        <v>1844.7</v>
      </c>
      <c r="D26" s="147">
        <v>1903.2</v>
      </c>
      <c r="E26" s="147">
        <v>2012.7</v>
      </c>
      <c r="F26" s="147">
        <v>1785.2</v>
      </c>
      <c r="G26" s="147">
        <v>1532.4</v>
      </c>
      <c r="H26" s="147">
        <v>1373.1</v>
      </c>
      <c r="I26" s="147">
        <v>674.9</v>
      </c>
      <c r="J26" s="147">
        <v>1255.0999999999999</v>
      </c>
      <c r="K26" s="147">
        <v>2142.4</v>
      </c>
      <c r="L26" s="147">
        <v>2318.9</v>
      </c>
      <c r="M26" s="147">
        <v>2590.6999999999998</v>
      </c>
    </row>
    <row r="27" spans="1:13" ht="24" x14ac:dyDescent="0.2">
      <c r="A27" s="151" t="s">
        <v>54</v>
      </c>
      <c r="B27" s="147">
        <v>15328.2</v>
      </c>
      <c r="C27" s="147">
        <v>15579</v>
      </c>
      <c r="D27" s="147">
        <v>27104.1</v>
      </c>
      <c r="E27" s="147">
        <v>35169.199999999997</v>
      </c>
      <c r="F27" s="147">
        <v>32533.8</v>
      </c>
      <c r="G27" s="147">
        <v>31410.5</v>
      </c>
      <c r="H27" s="147">
        <v>34168.800000000003</v>
      </c>
      <c r="I27" s="147">
        <v>30290.9</v>
      </c>
      <c r="J27" s="147">
        <v>27671.9</v>
      </c>
      <c r="K27" s="147">
        <v>24565.9</v>
      </c>
      <c r="L27" s="147">
        <v>104856.1</v>
      </c>
      <c r="M27" s="147">
        <v>140834.29999999999</v>
      </c>
    </row>
    <row r="28" spans="1:13" ht="24" x14ac:dyDescent="0.2">
      <c r="A28" s="150" t="s">
        <v>112</v>
      </c>
      <c r="B28" s="147">
        <v>15499.1</v>
      </c>
      <c r="C28" s="147">
        <v>8571.6</v>
      </c>
      <c r="D28" s="147">
        <v>12129.2</v>
      </c>
      <c r="E28" s="147">
        <v>15443.8</v>
      </c>
      <c r="F28" s="147">
        <v>13324</v>
      </c>
      <c r="G28" s="147">
        <v>11864.5</v>
      </c>
      <c r="H28" s="147">
        <v>14469.9</v>
      </c>
      <c r="I28" s="147">
        <v>10537.8</v>
      </c>
      <c r="J28" s="147">
        <v>8891.2999999999993</v>
      </c>
      <c r="K28" s="147">
        <v>5374.6</v>
      </c>
      <c r="L28" s="147">
        <v>82484.600000000006</v>
      </c>
      <c r="M28" s="147">
        <v>119824.6</v>
      </c>
    </row>
    <row r="29" spans="1:13" ht="24" x14ac:dyDescent="0.2">
      <c r="A29" s="150" t="s">
        <v>113</v>
      </c>
      <c r="B29" s="147">
        <v>-1088.0999999999999</v>
      </c>
      <c r="C29" s="147">
        <v>6016.1</v>
      </c>
      <c r="D29" s="147">
        <v>13669.6</v>
      </c>
      <c r="E29" s="147">
        <v>18244.900000000001</v>
      </c>
      <c r="F29" s="147">
        <v>17798.8</v>
      </c>
      <c r="G29" s="147">
        <v>17967.900000000001</v>
      </c>
      <c r="H29" s="147">
        <v>18271.599999999999</v>
      </c>
      <c r="I29" s="147">
        <v>18475.400000000001</v>
      </c>
      <c r="J29" s="147">
        <v>18476.599999999999</v>
      </c>
      <c r="K29" s="147">
        <v>18609.2</v>
      </c>
      <c r="L29" s="147">
        <v>19524.099999999999</v>
      </c>
      <c r="M29" s="147">
        <v>18945.7</v>
      </c>
    </row>
    <row r="30" spans="1:13" ht="24" x14ac:dyDescent="0.2">
      <c r="A30" s="150" t="s">
        <v>114</v>
      </c>
      <c r="B30" s="147">
        <v>917.2</v>
      </c>
      <c r="C30" s="147">
        <v>991.3</v>
      </c>
      <c r="D30" s="147">
        <v>1305.3</v>
      </c>
      <c r="E30" s="147">
        <v>1480.5</v>
      </c>
      <c r="F30" s="147">
        <v>1411</v>
      </c>
      <c r="G30" s="147">
        <v>1578.1</v>
      </c>
      <c r="H30" s="147">
        <v>1427.3</v>
      </c>
      <c r="I30" s="147">
        <v>1277.7</v>
      </c>
      <c r="J30" s="147">
        <v>304</v>
      </c>
      <c r="K30" s="147">
        <v>582.1</v>
      </c>
      <c r="L30" s="147">
        <v>2847.4</v>
      </c>
      <c r="M30" s="147">
        <v>2064.1</v>
      </c>
    </row>
    <row r="31" spans="1:13" ht="24" x14ac:dyDescent="0.2">
      <c r="A31" s="151" t="s">
        <v>58</v>
      </c>
      <c r="B31" s="147">
        <v>1982.6</v>
      </c>
      <c r="C31" s="147">
        <v>1846.3</v>
      </c>
      <c r="D31" s="147">
        <v>2157.1999999999998</v>
      </c>
      <c r="E31" s="147">
        <v>2914.1</v>
      </c>
      <c r="F31" s="147">
        <v>3323.5</v>
      </c>
      <c r="G31" s="147">
        <v>3629.2</v>
      </c>
      <c r="H31" s="147">
        <v>3611.6</v>
      </c>
      <c r="I31" s="147">
        <v>4259.2</v>
      </c>
      <c r="J31" s="147">
        <v>5731.2</v>
      </c>
      <c r="K31" s="147">
        <v>6957.6</v>
      </c>
      <c r="L31" s="147">
        <v>8399.5</v>
      </c>
      <c r="M31" s="147">
        <v>13400.9</v>
      </c>
    </row>
    <row r="32" spans="1:13" x14ac:dyDescent="0.2">
      <c r="A32" s="148" t="s">
        <v>59</v>
      </c>
      <c r="B32" s="147">
        <v>6703.7</v>
      </c>
      <c r="C32" s="147">
        <v>4330.3</v>
      </c>
      <c r="D32" s="147">
        <v>4822.8</v>
      </c>
      <c r="E32" s="147">
        <v>7109.6</v>
      </c>
      <c r="F32" s="147">
        <v>8387.9</v>
      </c>
      <c r="G32" s="147">
        <v>9037.6</v>
      </c>
      <c r="H32" s="147">
        <v>9928.1</v>
      </c>
      <c r="I32" s="147">
        <v>12990.1</v>
      </c>
      <c r="J32" s="147">
        <v>14989.9</v>
      </c>
      <c r="K32" s="147">
        <v>17346.400000000001</v>
      </c>
      <c r="L32" s="147">
        <v>20287.900000000001</v>
      </c>
      <c r="M32" s="147">
        <v>105369.7</v>
      </c>
    </row>
    <row r="33" spans="1:13" ht="24" x14ac:dyDescent="0.2">
      <c r="A33" s="151" t="s">
        <v>60</v>
      </c>
      <c r="B33" s="147">
        <v>20522.599999999999</v>
      </c>
      <c r="C33" s="147">
        <v>20003.3</v>
      </c>
      <c r="D33" s="147">
        <v>23128.2</v>
      </c>
      <c r="E33" s="147">
        <v>25850</v>
      </c>
      <c r="F33" s="147">
        <v>29217.200000000001</v>
      </c>
      <c r="G33" s="147">
        <v>38335</v>
      </c>
      <c r="H33" s="147">
        <v>43513.4</v>
      </c>
      <c r="I33" s="147">
        <v>48993.7</v>
      </c>
      <c r="J33" s="147">
        <v>64006</v>
      </c>
      <c r="K33" s="147">
        <v>85450.1</v>
      </c>
      <c r="L33" s="147">
        <v>203285.2</v>
      </c>
      <c r="M33" s="147">
        <v>222442.6</v>
      </c>
    </row>
    <row r="34" spans="1:13" x14ac:dyDescent="0.2">
      <c r="A34" s="148" t="s">
        <v>61</v>
      </c>
      <c r="B34" s="147">
        <v>12582.3</v>
      </c>
      <c r="C34" s="147">
        <v>12568.1</v>
      </c>
      <c r="D34" s="147">
        <v>14902.7</v>
      </c>
      <c r="E34" s="147">
        <v>18473.5</v>
      </c>
      <c r="F34" s="147">
        <v>18706.599999999999</v>
      </c>
      <c r="G34" s="147">
        <v>23108.3</v>
      </c>
      <c r="H34" s="147">
        <v>22616.2</v>
      </c>
      <c r="I34" s="147">
        <v>27466.6</v>
      </c>
      <c r="J34" s="147">
        <v>38910.699999999997</v>
      </c>
      <c r="K34" s="147">
        <v>72677.7</v>
      </c>
      <c r="L34" s="147">
        <v>84244.3</v>
      </c>
      <c r="M34" s="147">
        <v>124512</v>
      </c>
    </row>
    <row r="35" spans="1:13" x14ac:dyDescent="0.2">
      <c r="A35" s="148" t="s">
        <v>62</v>
      </c>
      <c r="B35" s="147">
        <v>1311.2</v>
      </c>
      <c r="C35" s="147">
        <v>594.1</v>
      </c>
      <c r="D35" s="147">
        <v>777</v>
      </c>
      <c r="E35" s="147">
        <v>1514.9</v>
      </c>
      <c r="F35" s="147">
        <v>2125.3000000000002</v>
      </c>
      <c r="G35" s="147">
        <v>2582.6999999999998</v>
      </c>
      <c r="H35" s="147">
        <v>1578.1</v>
      </c>
      <c r="I35" s="147">
        <v>1616.5</v>
      </c>
      <c r="J35" s="147">
        <v>1489.5</v>
      </c>
      <c r="K35" s="147">
        <v>2420.1</v>
      </c>
      <c r="L35" s="147">
        <v>5901.5</v>
      </c>
      <c r="M35" s="147">
        <v>9959.6</v>
      </c>
    </row>
    <row r="36" spans="1:13" x14ac:dyDescent="0.2">
      <c r="A36" s="148" t="s">
        <v>63</v>
      </c>
      <c r="B36" s="147">
        <v>586.9</v>
      </c>
      <c r="C36" s="147">
        <v>679.1</v>
      </c>
      <c r="D36" s="147">
        <v>795.7</v>
      </c>
      <c r="E36" s="147">
        <v>1244.5</v>
      </c>
      <c r="F36" s="147">
        <v>1466.4</v>
      </c>
      <c r="G36" s="147">
        <v>1768.9</v>
      </c>
      <c r="H36" s="147">
        <v>1623.1</v>
      </c>
      <c r="I36" s="147">
        <v>2043.7</v>
      </c>
      <c r="J36" s="147">
        <v>3010.6</v>
      </c>
      <c r="K36" s="147">
        <v>6949.5</v>
      </c>
      <c r="L36" s="147">
        <v>8580.1</v>
      </c>
      <c r="M36" s="147">
        <v>10562.2</v>
      </c>
    </row>
    <row r="37" spans="1:13" x14ac:dyDescent="0.2">
      <c r="A37" s="148" t="s">
        <v>115</v>
      </c>
      <c r="B37" s="147">
        <v>20446.099999999999</v>
      </c>
      <c r="C37" s="147">
        <v>20152.8</v>
      </c>
      <c r="D37" s="147">
        <v>15508.2</v>
      </c>
      <c r="E37" s="147">
        <v>19137.900000000001</v>
      </c>
      <c r="F37" s="147">
        <v>21645.5</v>
      </c>
      <c r="G37" s="147">
        <v>21565.7</v>
      </c>
      <c r="H37" s="147">
        <v>22251.599999999999</v>
      </c>
      <c r="I37" s="147">
        <v>25525.4</v>
      </c>
      <c r="J37" s="147">
        <v>26875.9</v>
      </c>
      <c r="K37" s="147">
        <v>32841.300000000003</v>
      </c>
      <c r="L37" s="147">
        <v>35289.699999999997</v>
      </c>
      <c r="M37" s="147">
        <v>39431</v>
      </c>
    </row>
    <row r="38" spans="1:13" x14ac:dyDescent="0.2">
      <c r="A38" s="148" t="s">
        <v>65</v>
      </c>
      <c r="B38" s="147">
        <v>209.6</v>
      </c>
      <c r="C38" s="147">
        <v>183.2</v>
      </c>
      <c r="D38" s="147">
        <v>1409.8</v>
      </c>
      <c r="E38" s="147">
        <v>1925</v>
      </c>
      <c r="F38" s="147">
        <v>2238.5</v>
      </c>
      <c r="G38" s="147">
        <v>3755.4375</v>
      </c>
      <c r="H38" s="147">
        <v>6975.7</v>
      </c>
      <c r="I38" s="147">
        <v>15885.9</v>
      </c>
      <c r="J38" s="147">
        <v>22207.3</v>
      </c>
      <c r="K38" s="147">
        <v>48577.7</v>
      </c>
      <c r="L38" s="147">
        <v>62042.9</v>
      </c>
      <c r="M38" s="147">
        <v>146413.5</v>
      </c>
    </row>
    <row r="39" spans="1:13" x14ac:dyDescent="0.2">
      <c r="A39" s="148" t="s">
        <v>71</v>
      </c>
      <c r="B39" s="147">
        <v>9738.1</v>
      </c>
      <c r="C39" s="147">
        <v>7147.8</v>
      </c>
      <c r="D39" s="147">
        <v>8092.9</v>
      </c>
      <c r="E39" s="147">
        <v>8407.9</v>
      </c>
      <c r="F39" s="147">
        <v>8631.9</v>
      </c>
      <c r="G39" s="147">
        <v>12238</v>
      </c>
      <c r="H39" s="147">
        <v>9524.2000000000007</v>
      </c>
      <c r="I39" s="147">
        <v>13562.1</v>
      </c>
      <c r="J39" s="147">
        <v>23420.7</v>
      </c>
      <c r="K39" s="147">
        <v>23849.200000000001</v>
      </c>
      <c r="L39" s="147">
        <v>30004.400000000001</v>
      </c>
      <c r="M39" s="147">
        <v>40829.199999999997</v>
      </c>
    </row>
    <row r="40" spans="1:13" x14ac:dyDescent="0.2">
      <c r="A40" s="148" t="s">
        <v>72</v>
      </c>
      <c r="B40" s="147">
        <v>604.79999999999995</v>
      </c>
      <c r="C40" s="147">
        <v>-6125.3</v>
      </c>
      <c r="D40" s="147">
        <v>265.10000000000002</v>
      </c>
      <c r="E40" s="147">
        <v>5569.6</v>
      </c>
      <c r="F40" s="147">
        <v>2820.2</v>
      </c>
      <c r="G40" s="147">
        <v>2934.7</v>
      </c>
      <c r="H40" s="147">
        <v>4019.1</v>
      </c>
      <c r="I40" s="147">
        <v>4512.8</v>
      </c>
      <c r="J40" s="147">
        <v>8608</v>
      </c>
      <c r="K40" s="147">
        <v>-280.89999999999998</v>
      </c>
      <c r="L40" s="147">
        <v>3445.5</v>
      </c>
      <c r="M40" s="147">
        <v>2906.2</v>
      </c>
    </row>
    <row r="41" spans="1:13" x14ac:dyDescent="0.2">
      <c r="A41" s="148" t="s">
        <v>73</v>
      </c>
      <c r="B41" s="147">
        <v>736.1</v>
      </c>
      <c r="C41" s="147">
        <v>540.9</v>
      </c>
      <c r="D41" s="147">
        <v>586.20000000000005</v>
      </c>
      <c r="E41" s="147">
        <v>376.7</v>
      </c>
      <c r="F41" s="147">
        <v>926.2</v>
      </c>
      <c r="G41" s="147">
        <v>828.5</v>
      </c>
      <c r="H41" s="147">
        <v>806.4</v>
      </c>
      <c r="I41" s="147">
        <v>935.1</v>
      </c>
      <c r="J41" s="147">
        <v>3631.2</v>
      </c>
      <c r="K41" s="147">
        <v>3612</v>
      </c>
      <c r="L41" s="147">
        <v>5733.5</v>
      </c>
      <c r="M41" s="147">
        <v>21273.200000000001</v>
      </c>
    </row>
    <row r="42" spans="1:13" x14ac:dyDescent="0.2">
      <c r="A42" s="148" t="s">
        <v>74</v>
      </c>
      <c r="B42" s="147">
        <v>102</v>
      </c>
      <c r="C42" s="147">
        <v>57.6</v>
      </c>
      <c r="D42" s="147">
        <v>-1.8</v>
      </c>
      <c r="E42" s="147">
        <v>101.4</v>
      </c>
      <c r="F42" s="147">
        <v>184.5</v>
      </c>
      <c r="G42" s="147">
        <v>417.7</v>
      </c>
      <c r="H42" s="147">
        <v>433.5</v>
      </c>
      <c r="I42" s="147">
        <v>232.9</v>
      </c>
      <c r="J42" s="147">
        <v>615.20000000000005</v>
      </c>
      <c r="K42" s="147">
        <v>1058.4000000000001</v>
      </c>
      <c r="L42" s="147">
        <v>1331.8</v>
      </c>
      <c r="M42" s="147">
        <v>1703.4</v>
      </c>
    </row>
    <row r="43" spans="1:13" x14ac:dyDescent="0.2">
      <c r="A43" s="148" t="s">
        <v>75</v>
      </c>
      <c r="B43" s="147">
        <v>1265.5999999999999</v>
      </c>
      <c r="C43" s="147">
        <v>1436.5</v>
      </c>
      <c r="D43" s="147">
        <v>1438.7</v>
      </c>
      <c r="E43" s="147">
        <v>1754.5</v>
      </c>
      <c r="F43" s="147">
        <v>1262.8</v>
      </c>
      <c r="G43" s="147">
        <v>1676.7</v>
      </c>
      <c r="H43" s="147">
        <v>1573.7</v>
      </c>
      <c r="I43" s="147">
        <v>3079.8</v>
      </c>
      <c r="J43" s="147">
        <v>2846.9</v>
      </c>
      <c r="K43" s="147">
        <v>5246.6</v>
      </c>
      <c r="L43" s="147">
        <v>5892.2</v>
      </c>
      <c r="M43" s="147">
        <v>6999.1</v>
      </c>
    </row>
    <row r="44" spans="1:13" x14ac:dyDescent="0.2">
      <c r="A44" s="148" t="s">
        <v>76</v>
      </c>
      <c r="B44" s="147">
        <v>474.3</v>
      </c>
      <c r="C44" s="147">
        <v>392.3</v>
      </c>
      <c r="D44" s="147">
        <v>183</v>
      </c>
      <c r="E44" s="147">
        <v>359.8</v>
      </c>
      <c r="F44" s="147">
        <v>407.4</v>
      </c>
      <c r="G44" s="147">
        <v>958</v>
      </c>
      <c r="H44" s="147">
        <v>728.9</v>
      </c>
      <c r="I44" s="147">
        <v>618.46249999999998</v>
      </c>
      <c r="J44" s="147">
        <v>642.9</v>
      </c>
      <c r="K44" s="147">
        <v>1369.2</v>
      </c>
      <c r="L44" s="147">
        <v>822</v>
      </c>
      <c r="M44" s="147">
        <v>2710.5</v>
      </c>
    </row>
    <row r="45" spans="1:13" x14ac:dyDescent="0.2">
      <c r="A45" s="148" t="s">
        <v>77</v>
      </c>
      <c r="B45" s="147">
        <v>849.7</v>
      </c>
      <c r="C45" s="147">
        <v>89.9</v>
      </c>
      <c r="D45" s="147">
        <v>146.9</v>
      </c>
      <c r="E45" s="147">
        <v>212.8</v>
      </c>
      <c r="F45" s="147">
        <v>291.89999999999998</v>
      </c>
      <c r="G45" s="147">
        <v>282.26249999999999</v>
      </c>
      <c r="H45" s="147">
        <v>254</v>
      </c>
      <c r="I45" s="147">
        <v>342.9</v>
      </c>
      <c r="J45" s="147">
        <v>-270.5</v>
      </c>
      <c r="K45" s="147">
        <v>348.5</v>
      </c>
      <c r="L45" s="147">
        <v>563.4</v>
      </c>
      <c r="M45" s="147">
        <v>862.5</v>
      </c>
    </row>
    <row r="46" spans="1:13" ht="7.5" customHeight="1" thickBot="1" x14ac:dyDescent="0.25">
      <c r="A46" s="115"/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</row>
    <row r="47" spans="1:13" x14ac:dyDescent="0.2">
      <c r="A47" s="103"/>
      <c r="B47" s="141"/>
      <c r="C47" s="141"/>
      <c r="F47" s="141"/>
      <c r="G47" s="141"/>
      <c r="H47" s="141"/>
      <c r="I47" s="141"/>
      <c r="J47" s="141"/>
      <c r="K47" s="141"/>
      <c r="L47" s="141"/>
      <c r="M47" s="141"/>
    </row>
  </sheetData>
  <hyperlinks>
    <hyperlink ref="A1" location="Содержание!A1" display="Вернуться в СОДЕРЖАНИЕ" xr:uid="{00000000-0004-0000-0D00-000000000000}"/>
  </hyperlinks>
  <pageMargins left="0.74803149606299213" right="0.55118110236220474" top="0.78740157480314965" bottom="0.78740157480314965" header="0.51181102362204722" footer="0.51181102362204722"/>
  <pageSetup paperSize="9" firstPageNumber="38" orientation="portrait" useFirstPageNumber="1" r:id="rId1"/>
  <headerFooter alignWithMargins="0">
    <oddFooter>&amp;C&amp;8&amp;P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/>
  <dimension ref="A1:M52"/>
  <sheetViews>
    <sheetView workbookViewId="0">
      <selection activeCell="A5" sqref="A5"/>
    </sheetView>
  </sheetViews>
  <sheetFormatPr defaultRowHeight="12.95" customHeight="1" x14ac:dyDescent="0.2"/>
  <cols>
    <col min="1" max="1" width="45.28515625" style="61" customWidth="1"/>
    <col min="2" max="2" width="8.85546875" style="33" hidden="1" customWidth="1"/>
    <col min="3" max="4" width="8.7109375" style="154" hidden="1" customWidth="1"/>
    <col min="5" max="6" width="8.42578125" style="154" hidden="1" customWidth="1"/>
    <col min="7" max="8" width="9.28515625" style="154" hidden="1" customWidth="1"/>
    <col min="9" max="13" width="9.28515625" style="154" customWidth="1"/>
    <col min="14" max="240" width="9.140625" style="33"/>
    <col min="241" max="241" width="44.28515625" style="33" customWidth="1"/>
    <col min="242" max="257" width="0" style="33" hidden="1" customWidth="1"/>
    <col min="258" max="258" width="8.85546875" style="33" customWidth="1"/>
    <col min="259" max="496" width="9.140625" style="33"/>
    <col min="497" max="497" width="44.28515625" style="33" customWidth="1"/>
    <col min="498" max="513" width="0" style="33" hidden="1" customWidth="1"/>
    <col min="514" max="514" width="8.85546875" style="33" customWidth="1"/>
    <col min="515" max="752" width="9.140625" style="33"/>
    <col min="753" max="753" width="44.28515625" style="33" customWidth="1"/>
    <col min="754" max="769" width="0" style="33" hidden="1" customWidth="1"/>
    <col min="770" max="770" width="8.85546875" style="33" customWidth="1"/>
    <col min="771" max="1008" width="9.140625" style="33"/>
    <col min="1009" max="1009" width="44.28515625" style="33" customWidth="1"/>
    <col min="1010" max="1025" width="0" style="33" hidden="1" customWidth="1"/>
    <col min="1026" max="1026" width="8.85546875" style="33" customWidth="1"/>
    <col min="1027" max="1264" width="9.140625" style="33"/>
    <col min="1265" max="1265" width="44.28515625" style="33" customWidth="1"/>
    <col min="1266" max="1281" width="0" style="33" hidden="1" customWidth="1"/>
    <col min="1282" max="1282" width="8.85546875" style="33" customWidth="1"/>
    <col min="1283" max="1520" width="9.140625" style="33"/>
    <col min="1521" max="1521" width="44.28515625" style="33" customWidth="1"/>
    <col min="1522" max="1537" width="0" style="33" hidden="1" customWidth="1"/>
    <col min="1538" max="1538" width="8.85546875" style="33" customWidth="1"/>
    <col min="1539" max="1776" width="9.140625" style="33"/>
    <col min="1777" max="1777" width="44.28515625" style="33" customWidth="1"/>
    <col min="1778" max="1793" width="0" style="33" hidden="1" customWidth="1"/>
    <col min="1794" max="1794" width="8.85546875" style="33" customWidth="1"/>
    <col min="1795" max="2032" width="9.140625" style="33"/>
    <col min="2033" max="2033" width="44.28515625" style="33" customWidth="1"/>
    <col min="2034" max="2049" width="0" style="33" hidden="1" customWidth="1"/>
    <col min="2050" max="2050" width="8.85546875" style="33" customWidth="1"/>
    <col min="2051" max="2288" width="9.140625" style="33"/>
    <col min="2289" max="2289" width="44.28515625" style="33" customWidth="1"/>
    <col min="2290" max="2305" width="0" style="33" hidden="1" customWidth="1"/>
    <col min="2306" max="2306" width="8.85546875" style="33" customWidth="1"/>
    <col min="2307" max="2544" width="9.140625" style="33"/>
    <col min="2545" max="2545" width="44.28515625" style="33" customWidth="1"/>
    <col min="2546" max="2561" width="0" style="33" hidden="1" customWidth="1"/>
    <col min="2562" max="2562" width="8.85546875" style="33" customWidth="1"/>
    <col min="2563" max="2800" width="9.140625" style="33"/>
    <col min="2801" max="2801" width="44.28515625" style="33" customWidth="1"/>
    <col min="2802" max="2817" width="0" style="33" hidden="1" customWidth="1"/>
    <col min="2818" max="2818" width="8.85546875" style="33" customWidth="1"/>
    <col min="2819" max="3056" width="9.140625" style="33"/>
    <col min="3057" max="3057" width="44.28515625" style="33" customWidth="1"/>
    <col min="3058" max="3073" width="0" style="33" hidden="1" customWidth="1"/>
    <col min="3074" max="3074" width="8.85546875" style="33" customWidth="1"/>
    <col min="3075" max="3312" width="9.140625" style="33"/>
    <col min="3313" max="3313" width="44.28515625" style="33" customWidth="1"/>
    <col min="3314" max="3329" width="0" style="33" hidden="1" customWidth="1"/>
    <col min="3330" max="3330" width="8.85546875" style="33" customWidth="1"/>
    <col min="3331" max="3568" width="9.140625" style="33"/>
    <col min="3569" max="3569" width="44.28515625" style="33" customWidth="1"/>
    <col min="3570" max="3585" width="0" style="33" hidden="1" customWidth="1"/>
    <col min="3586" max="3586" width="8.85546875" style="33" customWidth="1"/>
    <col min="3587" max="3824" width="9.140625" style="33"/>
    <col min="3825" max="3825" width="44.28515625" style="33" customWidth="1"/>
    <col min="3826" max="3841" width="0" style="33" hidden="1" customWidth="1"/>
    <col min="3842" max="3842" width="8.85546875" style="33" customWidth="1"/>
    <col min="3843" max="4080" width="9.140625" style="33"/>
    <col min="4081" max="4081" width="44.28515625" style="33" customWidth="1"/>
    <col min="4082" max="4097" width="0" style="33" hidden="1" customWidth="1"/>
    <col min="4098" max="4098" width="8.85546875" style="33" customWidth="1"/>
    <col min="4099" max="4336" width="9.140625" style="33"/>
    <col min="4337" max="4337" width="44.28515625" style="33" customWidth="1"/>
    <col min="4338" max="4353" width="0" style="33" hidden="1" customWidth="1"/>
    <col min="4354" max="4354" width="8.85546875" style="33" customWidth="1"/>
    <col min="4355" max="4592" width="9.140625" style="33"/>
    <col min="4593" max="4593" width="44.28515625" style="33" customWidth="1"/>
    <col min="4594" max="4609" width="0" style="33" hidden="1" customWidth="1"/>
    <col min="4610" max="4610" width="8.85546875" style="33" customWidth="1"/>
    <col min="4611" max="4848" width="9.140625" style="33"/>
    <col min="4849" max="4849" width="44.28515625" style="33" customWidth="1"/>
    <col min="4850" max="4865" width="0" style="33" hidden="1" customWidth="1"/>
    <col min="4866" max="4866" width="8.85546875" style="33" customWidth="1"/>
    <col min="4867" max="5104" width="9.140625" style="33"/>
    <col min="5105" max="5105" width="44.28515625" style="33" customWidth="1"/>
    <col min="5106" max="5121" width="0" style="33" hidden="1" customWidth="1"/>
    <col min="5122" max="5122" width="8.85546875" style="33" customWidth="1"/>
    <col min="5123" max="5360" width="9.140625" style="33"/>
    <col min="5361" max="5361" width="44.28515625" style="33" customWidth="1"/>
    <col min="5362" max="5377" width="0" style="33" hidden="1" customWidth="1"/>
    <col min="5378" max="5378" width="8.85546875" style="33" customWidth="1"/>
    <col min="5379" max="5616" width="9.140625" style="33"/>
    <col min="5617" max="5617" width="44.28515625" style="33" customWidth="1"/>
    <col min="5618" max="5633" width="0" style="33" hidden="1" customWidth="1"/>
    <col min="5634" max="5634" width="8.85546875" style="33" customWidth="1"/>
    <col min="5635" max="5872" width="9.140625" style="33"/>
    <col min="5873" max="5873" width="44.28515625" style="33" customWidth="1"/>
    <col min="5874" max="5889" width="0" style="33" hidden="1" customWidth="1"/>
    <col min="5890" max="5890" width="8.85546875" style="33" customWidth="1"/>
    <col min="5891" max="6128" width="9.140625" style="33"/>
    <col min="6129" max="6129" width="44.28515625" style="33" customWidth="1"/>
    <col min="6130" max="6145" width="0" style="33" hidden="1" customWidth="1"/>
    <col min="6146" max="6146" width="8.85546875" style="33" customWidth="1"/>
    <col min="6147" max="6384" width="9.140625" style="33"/>
    <col min="6385" max="6385" width="44.28515625" style="33" customWidth="1"/>
    <col min="6386" max="6401" width="0" style="33" hidden="1" customWidth="1"/>
    <col min="6402" max="6402" width="8.85546875" style="33" customWidth="1"/>
    <col min="6403" max="6640" width="9.140625" style="33"/>
    <col min="6641" max="6641" width="44.28515625" style="33" customWidth="1"/>
    <col min="6642" max="6657" width="0" style="33" hidden="1" customWidth="1"/>
    <col min="6658" max="6658" width="8.85546875" style="33" customWidth="1"/>
    <col min="6659" max="6896" width="9.140625" style="33"/>
    <col min="6897" max="6897" width="44.28515625" style="33" customWidth="1"/>
    <col min="6898" max="6913" width="0" style="33" hidden="1" customWidth="1"/>
    <col min="6914" max="6914" width="8.85546875" style="33" customWidth="1"/>
    <col min="6915" max="7152" width="9.140625" style="33"/>
    <col min="7153" max="7153" width="44.28515625" style="33" customWidth="1"/>
    <col min="7154" max="7169" width="0" style="33" hidden="1" customWidth="1"/>
    <col min="7170" max="7170" width="8.85546875" style="33" customWidth="1"/>
    <col min="7171" max="7408" width="9.140625" style="33"/>
    <col min="7409" max="7409" width="44.28515625" style="33" customWidth="1"/>
    <col min="7410" max="7425" width="0" style="33" hidden="1" customWidth="1"/>
    <col min="7426" max="7426" width="8.85546875" style="33" customWidth="1"/>
    <col min="7427" max="7664" width="9.140625" style="33"/>
    <col min="7665" max="7665" width="44.28515625" style="33" customWidth="1"/>
    <col min="7666" max="7681" width="0" style="33" hidden="1" customWidth="1"/>
    <col min="7682" max="7682" width="8.85546875" style="33" customWidth="1"/>
    <col min="7683" max="7920" width="9.140625" style="33"/>
    <col min="7921" max="7921" width="44.28515625" style="33" customWidth="1"/>
    <col min="7922" max="7937" width="0" style="33" hidden="1" customWidth="1"/>
    <col min="7938" max="7938" width="8.85546875" style="33" customWidth="1"/>
    <col min="7939" max="8176" width="9.140625" style="33"/>
    <col min="8177" max="8177" width="44.28515625" style="33" customWidth="1"/>
    <col min="8178" max="8193" width="0" style="33" hidden="1" customWidth="1"/>
    <col min="8194" max="8194" width="8.85546875" style="33" customWidth="1"/>
    <col min="8195" max="8432" width="9.140625" style="33"/>
    <col min="8433" max="8433" width="44.28515625" style="33" customWidth="1"/>
    <col min="8434" max="8449" width="0" style="33" hidden="1" customWidth="1"/>
    <col min="8450" max="8450" width="8.85546875" style="33" customWidth="1"/>
    <col min="8451" max="8688" width="9.140625" style="33"/>
    <col min="8689" max="8689" width="44.28515625" style="33" customWidth="1"/>
    <col min="8690" max="8705" width="0" style="33" hidden="1" customWidth="1"/>
    <col min="8706" max="8706" width="8.85546875" style="33" customWidth="1"/>
    <col min="8707" max="8944" width="9.140625" style="33"/>
    <col min="8945" max="8945" width="44.28515625" style="33" customWidth="1"/>
    <col min="8946" max="8961" width="0" style="33" hidden="1" customWidth="1"/>
    <col min="8962" max="8962" width="8.85546875" style="33" customWidth="1"/>
    <col min="8963" max="9200" width="9.140625" style="33"/>
    <col min="9201" max="9201" width="44.28515625" style="33" customWidth="1"/>
    <col min="9202" max="9217" width="0" style="33" hidden="1" customWidth="1"/>
    <col min="9218" max="9218" width="8.85546875" style="33" customWidth="1"/>
    <col min="9219" max="9456" width="9.140625" style="33"/>
    <col min="9457" max="9457" width="44.28515625" style="33" customWidth="1"/>
    <col min="9458" max="9473" width="0" style="33" hidden="1" customWidth="1"/>
    <col min="9474" max="9474" width="8.85546875" style="33" customWidth="1"/>
    <col min="9475" max="9712" width="9.140625" style="33"/>
    <col min="9713" max="9713" width="44.28515625" style="33" customWidth="1"/>
    <col min="9714" max="9729" width="0" style="33" hidden="1" customWidth="1"/>
    <col min="9730" max="9730" width="8.85546875" style="33" customWidth="1"/>
    <col min="9731" max="9968" width="9.140625" style="33"/>
    <col min="9969" max="9969" width="44.28515625" style="33" customWidth="1"/>
    <col min="9970" max="9985" width="0" style="33" hidden="1" customWidth="1"/>
    <col min="9986" max="9986" width="8.85546875" style="33" customWidth="1"/>
    <col min="9987" max="10224" width="9.140625" style="33"/>
    <col min="10225" max="10225" width="44.28515625" style="33" customWidth="1"/>
    <col min="10226" max="10241" width="0" style="33" hidden="1" customWidth="1"/>
    <col min="10242" max="10242" width="8.85546875" style="33" customWidth="1"/>
    <col min="10243" max="10480" width="9.140625" style="33"/>
    <col min="10481" max="10481" width="44.28515625" style="33" customWidth="1"/>
    <col min="10482" max="10497" width="0" style="33" hidden="1" customWidth="1"/>
    <col min="10498" max="10498" width="8.85546875" style="33" customWidth="1"/>
    <col min="10499" max="10736" width="9.140625" style="33"/>
    <col min="10737" max="10737" width="44.28515625" style="33" customWidth="1"/>
    <col min="10738" max="10753" width="0" style="33" hidden="1" customWidth="1"/>
    <col min="10754" max="10754" width="8.85546875" style="33" customWidth="1"/>
    <col min="10755" max="10992" width="9.140625" style="33"/>
    <col min="10993" max="10993" width="44.28515625" style="33" customWidth="1"/>
    <col min="10994" max="11009" width="0" style="33" hidden="1" customWidth="1"/>
    <col min="11010" max="11010" width="8.85546875" style="33" customWidth="1"/>
    <col min="11011" max="11248" width="9.140625" style="33"/>
    <col min="11249" max="11249" width="44.28515625" style="33" customWidth="1"/>
    <col min="11250" max="11265" width="0" style="33" hidden="1" customWidth="1"/>
    <col min="11266" max="11266" width="8.85546875" style="33" customWidth="1"/>
    <col min="11267" max="11504" width="9.140625" style="33"/>
    <col min="11505" max="11505" width="44.28515625" style="33" customWidth="1"/>
    <col min="11506" max="11521" width="0" style="33" hidden="1" customWidth="1"/>
    <col min="11522" max="11522" width="8.85546875" style="33" customWidth="1"/>
    <col min="11523" max="11760" width="9.140625" style="33"/>
    <col min="11761" max="11761" width="44.28515625" style="33" customWidth="1"/>
    <col min="11762" max="11777" width="0" style="33" hidden="1" customWidth="1"/>
    <col min="11778" max="11778" width="8.85546875" style="33" customWidth="1"/>
    <col min="11779" max="12016" width="9.140625" style="33"/>
    <col min="12017" max="12017" width="44.28515625" style="33" customWidth="1"/>
    <col min="12018" max="12033" width="0" style="33" hidden="1" customWidth="1"/>
    <col min="12034" max="12034" width="8.85546875" style="33" customWidth="1"/>
    <col min="12035" max="12272" width="9.140625" style="33"/>
    <col min="12273" max="12273" width="44.28515625" style="33" customWidth="1"/>
    <col min="12274" max="12289" width="0" style="33" hidden="1" customWidth="1"/>
    <col min="12290" max="12290" width="8.85546875" style="33" customWidth="1"/>
    <col min="12291" max="12528" width="9.140625" style="33"/>
    <col min="12529" max="12529" width="44.28515625" style="33" customWidth="1"/>
    <col min="12530" max="12545" width="0" style="33" hidden="1" customWidth="1"/>
    <col min="12546" max="12546" width="8.85546875" style="33" customWidth="1"/>
    <col min="12547" max="12784" width="9.140625" style="33"/>
    <col min="12785" max="12785" width="44.28515625" style="33" customWidth="1"/>
    <col min="12786" max="12801" width="0" style="33" hidden="1" customWidth="1"/>
    <col min="12802" max="12802" width="8.85546875" style="33" customWidth="1"/>
    <col min="12803" max="13040" width="9.140625" style="33"/>
    <col min="13041" max="13041" width="44.28515625" style="33" customWidth="1"/>
    <col min="13042" max="13057" width="0" style="33" hidden="1" customWidth="1"/>
    <col min="13058" max="13058" width="8.85546875" style="33" customWidth="1"/>
    <col min="13059" max="13296" width="9.140625" style="33"/>
    <col min="13297" max="13297" width="44.28515625" style="33" customWidth="1"/>
    <col min="13298" max="13313" width="0" style="33" hidden="1" customWidth="1"/>
    <col min="13314" max="13314" width="8.85546875" style="33" customWidth="1"/>
    <col min="13315" max="13552" width="9.140625" style="33"/>
    <col min="13553" max="13553" width="44.28515625" style="33" customWidth="1"/>
    <col min="13554" max="13569" width="0" style="33" hidden="1" customWidth="1"/>
    <col min="13570" max="13570" width="8.85546875" style="33" customWidth="1"/>
    <col min="13571" max="13808" width="9.140625" style="33"/>
    <col min="13809" max="13809" width="44.28515625" style="33" customWidth="1"/>
    <col min="13810" max="13825" width="0" style="33" hidden="1" customWidth="1"/>
    <col min="13826" max="13826" width="8.85546875" style="33" customWidth="1"/>
    <col min="13827" max="14064" width="9.140625" style="33"/>
    <col min="14065" max="14065" width="44.28515625" style="33" customWidth="1"/>
    <col min="14066" max="14081" width="0" style="33" hidden="1" customWidth="1"/>
    <col min="14082" max="14082" width="8.85546875" style="33" customWidth="1"/>
    <col min="14083" max="14320" width="9.140625" style="33"/>
    <col min="14321" max="14321" width="44.28515625" style="33" customWidth="1"/>
    <col min="14322" max="14337" width="0" style="33" hidden="1" customWidth="1"/>
    <col min="14338" max="14338" width="8.85546875" style="33" customWidth="1"/>
    <col min="14339" max="14576" width="9.140625" style="33"/>
    <col min="14577" max="14577" width="44.28515625" style="33" customWidth="1"/>
    <col min="14578" max="14593" width="0" style="33" hidden="1" customWidth="1"/>
    <col min="14594" max="14594" width="8.85546875" style="33" customWidth="1"/>
    <col min="14595" max="14832" width="9.140625" style="33"/>
    <col min="14833" max="14833" width="44.28515625" style="33" customWidth="1"/>
    <col min="14834" max="14849" width="0" style="33" hidden="1" customWidth="1"/>
    <col min="14850" max="14850" width="8.85546875" style="33" customWidth="1"/>
    <col min="14851" max="15088" width="9.140625" style="33"/>
    <col min="15089" max="15089" width="44.28515625" style="33" customWidth="1"/>
    <col min="15090" max="15105" width="0" style="33" hidden="1" customWidth="1"/>
    <col min="15106" max="15106" width="8.85546875" style="33" customWidth="1"/>
    <col min="15107" max="15344" width="9.140625" style="33"/>
    <col min="15345" max="15345" width="44.28515625" style="33" customWidth="1"/>
    <col min="15346" max="15361" width="0" style="33" hidden="1" customWidth="1"/>
    <col min="15362" max="15362" width="8.85546875" style="33" customWidth="1"/>
    <col min="15363" max="15600" width="9.140625" style="33"/>
    <col min="15601" max="15601" width="44.28515625" style="33" customWidth="1"/>
    <col min="15602" max="15617" width="0" style="33" hidden="1" customWidth="1"/>
    <col min="15618" max="15618" width="8.85546875" style="33" customWidth="1"/>
    <col min="15619" max="15856" width="9.140625" style="33"/>
    <col min="15857" max="15857" width="44.28515625" style="33" customWidth="1"/>
    <col min="15858" max="15873" width="0" style="33" hidden="1" customWidth="1"/>
    <col min="15874" max="15874" width="8.85546875" style="33" customWidth="1"/>
    <col min="15875" max="16112" width="9.140625" style="33"/>
    <col min="16113" max="16113" width="44.28515625" style="33" customWidth="1"/>
    <col min="16114" max="16129" width="0" style="33" hidden="1" customWidth="1"/>
    <col min="16130" max="16130" width="8.85546875" style="33" customWidth="1"/>
    <col min="16131" max="16368" width="9.140625" style="33"/>
    <col min="16369" max="16384" width="9.140625" style="33" customWidth="1"/>
  </cols>
  <sheetData>
    <row r="1" spans="1:13" ht="21.75" customHeight="1" x14ac:dyDescent="0.2">
      <c r="A1" s="950" t="s">
        <v>1346</v>
      </c>
    </row>
    <row r="2" spans="1:13" ht="18" customHeight="1" x14ac:dyDescent="0.2">
      <c r="A2" s="32" t="s">
        <v>118</v>
      </c>
    </row>
    <row r="3" spans="1:13" ht="18" customHeight="1" thickBot="1" x14ac:dyDescent="0.25">
      <c r="A3" s="34" t="s">
        <v>119</v>
      </c>
      <c r="B3" s="3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3" s="38" customFormat="1" ht="18" customHeight="1" thickBot="1" x14ac:dyDescent="0.25">
      <c r="A4" s="39"/>
      <c r="B4" s="40">
        <v>2014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0">
        <v>2025</v>
      </c>
    </row>
    <row r="5" spans="1:13" s="38" customFormat="1" ht="6.75" customHeight="1" x14ac:dyDescent="0.2">
      <c r="A5" s="37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</row>
    <row r="6" spans="1:13" s="43" customFormat="1" ht="12.95" customHeight="1" x14ac:dyDescent="0.2">
      <c r="A6" s="41" t="s">
        <v>34</v>
      </c>
      <c r="B6" s="157">
        <v>15329.8</v>
      </c>
      <c r="C6" s="158">
        <v>-15840.3</v>
      </c>
      <c r="D6" s="158">
        <v>53228.6</v>
      </c>
      <c r="E6" s="158">
        <v>33616.6</v>
      </c>
      <c r="F6" s="158">
        <v>34665.800000000003</v>
      </c>
      <c r="G6" s="158">
        <v>56461.9</v>
      </c>
      <c r="H6" s="158">
        <v>24752.5</v>
      </c>
      <c r="I6" s="158">
        <v>114505.3</v>
      </c>
      <c r="J6" s="212">
        <v>193190.6</v>
      </c>
      <c r="K6" s="212">
        <v>182703</v>
      </c>
      <c r="L6" s="212">
        <v>301542.90000000002</v>
      </c>
      <c r="M6" s="212">
        <v>430541.4</v>
      </c>
    </row>
    <row r="7" spans="1:13" s="51" customFormat="1" ht="12.95" customHeight="1" x14ac:dyDescent="0.2">
      <c r="A7" s="70" t="s">
        <v>110</v>
      </c>
      <c r="B7" s="159"/>
      <c r="C7" s="159"/>
      <c r="D7" s="159"/>
      <c r="E7" s="159"/>
      <c r="F7" s="159"/>
      <c r="G7" s="159"/>
      <c r="H7" s="159"/>
      <c r="I7" s="207"/>
      <c r="J7" s="213"/>
      <c r="K7" s="213"/>
      <c r="L7" s="213"/>
      <c r="M7" s="213"/>
    </row>
    <row r="8" spans="1:13" s="51" customFormat="1" ht="12.95" customHeight="1" x14ac:dyDescent="0.2">
      <c r="A8" s="48" t="s">
        <v>36</v>
      </c>
      <c r="B8" s="161">
        <v>191.7</v>
      </c>
      <c r="C8" s="162">
        <v>-195.2</v>
      </c>
      <c r="D8" s="162">
        <v>359.3</v>
      </c>
      <c r="E8" s="162">
        <v>526.79999999999995</v>
      </c>
      <c r="F8" s="162">
        <v>211.6</v>
      </c>
      <c r="G8" s="162">
        <v>253.5</v>
      </c>
      <c r="H8" s="162">
        <v>408.9</v>
      </c>
      <c r="I8" s="162">
        <v>806.8</v>
      </c>
      <c r="J8" s="214">
        <v>1017.2</v>
      </c>
      <c r="K8" s="214">
        <v>1300.5</v>
      </c>
      <c r="L8" s="214">
        <v>650.6</v>
      </c>
      <c r="M8" s="214">
        <v>714</v>
      </c>
    </row>
    <row r="9" spans="1:13" s="51" customFormat="1" ht="12.95" customHeight="1" x14ac:dyDescent="0.2">
      <c r="A9" s="52" t="s">
        <v>37</v>
      </c>
      <c r="B9" s="161">
        <v>-1864.1</v>
      </c>
      <c r="C9" s="162">
        <v>-8200.2999999999993</v>
      </c>
      <c r="D9" s="162">
        <v>2462.9</v>
      </c>
      <c r="E9" s="162">
        <v>2728.4</v>
      </c>
      <c r="F9" s="162">
        <v>3027.1</v>
      </c>
      <c r="G9" s="162">
        <v>3902.1</v>
      </c>
      <c r="H9" s="162">
        <v>-5815.8</v>
      </c>
      <c r="I9" s="162">
        <v>5958.2</v>
      </c>
      <c r="J9" s="214">
        <v>2975.6</v>
      </c>
      <c r="K9" s="214">
        <v>3789.4</v>
      </c>
      <c r="L9" s="214">
        <v>8432.5</v>
      </c>
      <c r="M9" s="214">
        <v>21843</v>
      </c>
    </row>
    <row r="10" spans="1:13" s="51" customFormat="1" ht="12.95" customHeight="1" x14ac:dyDescent="0.2">
      <c r="A10" s="52" t="s">
        <v>38</v>
      </c>
      <c r="B10" s="161">
        <v>6905.1</v>
      </c>
      <c r="C10" s="162">
        <v>572.9</v>
      </c>
      <c r="D10" s="162">
        <v>19660.099999999999</v>
      </c>
      <c r="E10" s="162">
        <v>17694.900000000001</v>
      </c>
      <c r="F10" s="162">
        <v>14983.8</v>
      </c>
      <c r="G10" s="162">
        <v>20607.099999999999</v>
      </c>
      <c r="H10" s="162">
        <v>28456.3</v>
      </c>
      <c r="I10" s="162">
        <v>46125.2</v>
      </c>
      <c r="J10" s="214">
        <v>104117</v>
      </c>
      <c r="K10" s="214">
        <v>68272</v>
      </c>
      <c r="L10" s="214">
        <v>95369.8</v>
      </c>
      <c r="M10" s="214">
        <v>147935.9</v>
      </c>
    </row>
    <row r="11" spans="1:13" ht="12.75" customHeight="1" x14ac:dyDescent="0.2">
      <c r="A11" s="53" t="s">
        <v>39</v>
      </c>
      <c r="B11" s="161">
        <v>1327.7</v>
      </c>
      <c r="C11" s="162">
        <v>-330.3</v>
      </c>
      <c r="D11" s="162">
        <v>1612.5</v>
      </c>
      <c r="E11" s="162">
        <v>1635.9</v>
      </c>
      <c r="F11" s="162">
        <v>2477.5</v>
      </c>
      <c r="G11" s="162">
        <v>1962.7</v>
      </c>
      <c r="H11" s="162">
        <v>2159.1</v>
      </c>
      <c r="I11" s="162">
        <v>5475.7</v>
      </c>
      <c r="J11" s="214">
        <v>6857.9</v>
      </c>
      <c r="K11" s="214">
        <v>10160.299999999999</v>
      </c>
      <c r="L11" s="214">
        <v>12111.8</v>
      </c>
      <c r="M11" s="214">
        <v>11571.5</v>
      </c>
    </row>
    <row r="12" spans="1:13" ht="13.9" customHeight="1" x14ac:dyDescent="0.2">
      <c r="A12" s="53" t="s">
        <v>40</v>
      </c>
      <c r="B12" s="161">
        <v>-100.3</v>
      </c>
      <c r="C12" s="162">
        <v>260.2</v>
      </c>
      <c r="D12" s="162">
        <v>-126.8</v>
      </c>
      <c r="E12" s="162">
        <v>-47.5</v>
      </c>
      <c r="F12" s="162">
        <v>-18.100000000000001</v>
      </c>
      <c r="G12" s="162">
        <v>-29.7</v>
      </c>
      <c r="H12" s="162">
        <v>132.1</v>
      </c>
      <c r="I12" s="162">
        <v>-9.4</v>
      </c>
      <c r="J12" s="214">
        <v>105.6</v>
      </c>
      <c r="K12" s="214">
        <v>29.2</v>
      </c>
      <c r="L12" s="214">
        <v>-27.5</v>
      </c>
      <c r="M12" s="214">
        <v>0.7</v>
      </c>
    </row>
    <row r="13" spans="1:13" ht="24" x14ac:dyDescent="0.2">
      <c r="A13" s="54" t="s">
        <v>41</v>
      </c>
      <c r="B13" s="161">
        <v>-64.400000000000006</v>
      </c>
      <c r="C13" s="162">
        <v>-110.6</v>
      </c>
      <c r="D13" s="162">
        <v>117.7</v>
      </c>
      <c r="E13" s="162">
        <v>215.6</v>
      </c>
      <c r="F13" s="162">
        <v>68.900000000000006</v>
      </c>
      <c r="G13" s="162">
        <v>109.3</v>
      </c>
      <c r="H13" s="162">
        <v>-84.4</v>
      </c>
      <c r="I13" s="162">
        <v>-66.8</v>
      </c>
      <c r="J13" s="214">
        <v>237.4</v>
      </c>
      <c r="K13" s="214">
        <v>848.3</v>
      </c>
      <c r="L13" s="214">
        <v>562.79999999999995</v>
      </c>
      <c r="M13" s="214">
        <v>1846.8</v>
      </c>
    </row>
    <row r="14" spans="1:13" ht="24" x14ac:dyDescent="0.2">
      <c r="A14" s="54" t="s">
        <v>42</v>
      </c>
      <c r="B14" s="161">
        <v>102.7</v>
      </c>
      <c r="C14" s="162">
        <v>-26.8</v>
      </c>
      <c r="D14" s="162">
        <v>27.5</v>
      </c>
      <c r="E14" s="162">
        <v>-50.7</v>
      </c>
      <c r="F14" s="162">
        <v>-13</v>
      </c>
      <c r="G14" s="162">
        <v>60.2</v>
      </c>
      <c r="H14" s="162">
        <v>12.2</v>
      </c>
      <c r="I14" s="162">
        <v>165.8</v>
      </c>
      <c r="J14" s="214">
        <v>333.5</v>
      </c>
      <c r="K14" s="214">
        <v>564.9</v>
      </c>
      <c r="L14" s="214">
        <v>1435.6</v>
      </c>
      <c r="M14" s="214">
        <v>1248.9000000000001</v>
      </c>
    </row>
    <row r="15" spans="1:13" ht="12.95" customHeight="1" x14ac:dyDescent="0.2">
      <c r="A15" s="53" t="s">
        <v>43</v>
      </c>
      <c r="B15" s="161">
        <v>-4149.2</v>
      </c>
      <c r="C15" s="162">
        <v>-7322</v>
      </c>
      <c r="D15" s="162">
        <v>934.8</v>
      </c>
      <c r="E15" s="162">
        <v>-2031.9</v>
      </c>
      <c r="F15" s="162">
        <v>-3300.1</v>
      </c>
      <c r="G15" s="162">
        <v>-5007.1000000000004</v>
      </c>
      <c r="H15" s="162">
        <v>-11920.6</v>
      </c>
      <c r="I15" s="162">
        <v>-4754</v>
      </c>
      <c r="J15" s="214">
        <v>-3886.3</v>
      </c>
      <c r="K15" s="214">
        <v>-5372.8</v>
      </c>
      <c r="L15" s="214">
        <v>-1014.9</v>
      </c>
      <c r="M15" s="214">
        <v>-2512.9</v>
      </c>
    </row>
    <row r="16" spans="1:13" ht="12.95" customHeight="1" x14ac:dyDescent="0.2">
      <c r="A16" s="53" t="s">
        <v>44</v>
      </c>
      <c r="B16" s="161">
        <v>75.400000000000006</v>
      </c>
      <c r="C16" s="162">
        <v>-324.5</v>
      </c>
      <c r="D16" s="162">
        <v>-146</v>
      </c>
      <c r="E16" s="162">
        <v>174.6</v>
      </c>
      <c r="F16" s="162">
        <v>-144.30000000000001</v>
      </c>
      <c r="G16" s="162">
        <v>-230.2</v>
      </c>
      <c r="H16" s="162">
        <v>-257.10000000000002</v>
      </c>
      <c r="I16" s="162">
        <v>-236</v>
      </c>
      <c r="J16" s="214">
        <v>-104.8</v>
      </c>
      <c r="K16" s="214">
        <v>143.30000000000001</v>
      </c>
      <c r="L16" s="214">
        <v>274.39999999999998</v>
      </c>
      <c r="M16" s="214">
        <v>365.5</v>
      </c>
    </row>
    <row r="17" spans="1:13" ht="12" x14ac:dyDescent="0.2">
      <c r="A17" s="53" t="s">
        <v>45</v>
      </c>
      <c r="B17" s="161">
        <v>1.4</v>
      </c>
      <c r="C17" s="162">
        <v>17</v>
      </c>
      <c r="D17" s="162">
        <v>17.3</v>
      </c>
      <c r="E17" s="162">
        <v>20.7</v>
      </c>
      <c r="F17" s="162">
        <v>20</v>
      </c>
      <c r="G17" s="162">
        <v>11.7</v>
      </c>
      <c r="H17" s="162">
        <v>191.4</v>
      </c>
      <c r="I17" s="162">
        <v>110.7</v>
      </c>
      <c r="J17" s="214">
        <v>135</v>
      </c>
      <c r="K17" s="214">
        <v>92.8</v>
      </c>
      <c r="L17" s="214">
        <v>183.7</v>
      </c>
      <c r="M17" s="214">
        <v>149</v>
      </c>
    </row>
    <row r="18" spans="1:13" ht="12.75" customHeight="1" x14ac:dyDescent="0.2">
      <c r="A18" s="53" t="s">
        <v>46</v>
      </c>
      <c r="B18" s="160">
        <v>262.2</v>
      </c>
      <c r="C18" s="160">
        <v>78.900000000000006</v>
      </c>
      <c r="D18" s="160">
        <v>200.8</v>
      </c>
      <c r="E18" s="160">
        <v>445.9</v>
      </c>
      <c r="F18" s="162">
        <v>339.9</v>
      </c>
      <c r="G18" s="162">
        <v>140</v>
      </c>
      <c r="H18" s="162">
        <v>190.8</v>
      </c>
      <c r="I18" s="162">
        <v>418.8</v>
      </c>
      <c r="J18" s="214">
        <v>455.1</v>
      </c>
      <c r="K18" s="214">
        <v>619.9</v>
      </c>
      <c r="L18" s="214">
        <v>604.70000000000005</v>
      </c>
      <c r="M18" s="214">
        <v>1452.8</v>
      </c>
    </row>
    <row r="19" spans="1:13" ht="13.9" customHeight="1" x14ac:dyDescent="0.2">
      <c r="A19" s="53" t="s">
        <v>47</v>
      </c>
      <c r="B19" s="160">
        <v>1475</v>
      </c>
      <c r="C19" s="160">
        <v>440.4</v>
      </c>
      <c r="D19" s="160">
        <v>752.3</v>
      </c>
      <c r="E19" s="160">
        <v>1274.8</v>
      </c>
      <c r="F19" s="160">
        <v>2190.6</v>
      </c>
      <c r="G19" s="160">
        <v>1957.9</v>
      </c>
      <c r="H19" s="160">
        <v>1209.4000000000001</v>
      </c>
      <c r="I19" s="160">
        <v>6296.7</v>
      </c>
      <c r="J19" s="14">
        <v>7160.1</v>
      </c>
      <c r="K19" s="14">
        <v>7483</v>
      </c>
      <c r="L19" s="14">
        <v>9758.6</v>
      </c>
      <c r="M19" s="14">
        <v>12755.7</v>
      </c>
    </row>
    <row r="20" spans="1:13" ht="23.45" customHeight="1" x14ac:dyDescent="0.2">
      <c r="A20" s="54" t="s">
        <v>48</v>
      </c>
      <c r="B20" s="160">
        <v>7572.9</v>
      </c>
      <c r="C20" s="160">
        <v>7732.9</v>
      </c>
      <c r="D20" s="160">
        <v>15957.6</v>
      </c>
      <c r="E20" s="160">
        <v>15550.9</v>
      </c>
      <c r="F20" s="160">
        <v>13191.2</v>
      </c>
      <c r="G20" s="160">
        <v>21302.6</v>
      </c>
      <c r="H20" s="160">
        <v>36511.199999999997</v>
      </c>
      <c r="I20" s="160">
        <v>38044.400000000001</v>
      </c>
      <c r="J20" s="14">
        <v>91829.6</v>
      </c>
      <c r="K20" s="14">
        <v>52580.4</v>
      </c>
      <c r="L20" s="14">
        <v>69780.800000000003</v>
      </c>
      <c r="M20" s="14">
        <v>119079.3</v>
      </c>
    </row>
    <row r="21" spans="1:13" ht="24" x14ac:dyDescent="0.2">
      <c r="A21" s="54" t="s">
        <v>49</v>
      </c>
      <c r="B21" s="160">
        <v>26.8</v>
      </c>
      <c r="C21" s="160">
        <v>20.3</v>
      </c>
      <c r="D21" s="160">
        <v>12.9</v>
      </c>
      <c r="E21" s="160">
        <v>18</v>
      </c>
      <c r="F21" s="160">
        <v>-11.6</v>
      </c>
      <c r="G21" s="160">
        <v>6.1</v>
      </c>
      <c r="H21" s="160">
        <v>24.3</v>
      </c>
      <c r="I21" s="160">
        <v>13</v>
      </c>
      <c r="J21" s="14">
        <v>-278.89999999999998</v>
      </c>
      <c r="K21" s="14">
        <v>66</v>
      </c>
      <c r="L21" s="14">
        <v>35.5</v>
      </c>
      <c r="M21" s="14">
        <v>23.7</v>
      </c>
    </row>
    <row r="22" spans="1:13" ht="13.9" customHeight="1" x14ac:dyDescent="0.2">
      <c r="A22" s="53" t="s">
        <v>50</v>
      </c>
      <c r="B22" s="160">
        <v>211.4</v>
      </c>
      <c r="C22" s="160">
        <v>179.1</v>
      </c>
      <c r="D22" s="160">
        <v>139.5</v>
      </c>
      <c r="E22" s="160">
        <v>66.8</v>
      </c>
      <c r="F22" s="160">
        <v>42.2</v>
      </c>
      <c r="G22" s="160">
        <v>88</v>
      </c>
      <c r="H22" s="160">
        <v>228.2</v>
      </c>
      <c r="I22" s="160">
        <v>99.5</v>
      </c>
      <c r="J22" s="14">
        <v>288.60000000000002</v>
      </c>
      <c r="K22" s="14">
        <v>408.9</v>
      </c>
      <c r="L22" s="14">
        <v>630.29999999999995</v>
      </c>
      <c r="M22" s="14">
        <v>373.6</v>
      </c>
    </row>
    <row r="23" spans="1:13" ht="13.9" customHeight="1" x14ac:dyDescent="0.2">
      <c r="A23" s="53" t="s">
        <v>51</v>
      </c>
      <c r="B23" s="160">
        <v>7</v>
      </c>
      <c r="C23" s="160">
        <v>-18.2</v>
      </c>
      <c r="D23" s="160">
        <v>27.7</v>
      </c>
      <c r="E23" s="160">
        <v>30.4</v>
      </c>
      <c r="F23" s="160">
        <v>-65.400000000000006</v>
      </c>
      <c r="G23" s="160">
        <v>-13.4</v>
      </c>
      <c r="H23" s="160">
        <v>17.899999999999999</v>
      </c>
      <c r="I23" s="160">
        <v>58.7</v>
      </c>
      <c r="J23" s="14">
        <v>64.099999999999994</v>
      </c>
      <c r="K23" s="14">
        <v>77.8</v>
      </c>
      <c r="L23" s="14">
        <v>124.8</v>
      </c>
      <c r="M23" s="14">
        <v>103.4</v>
      </c>
    </row>
    <row r="24" spans="1:13" ht="13.9" customHeight="1" x14ac:dyDescent="0.2">
      <c r="A24" s="53" t="s">
        <v>52</v>
      </c>
      <c r="B24" s="160">
        <v>134.9</v>
      </c>
      <c r="C24" s="160">
        <v>21.9</v>
      </c>
      <c r="D24" s="160">
        <v>44.9</v>
      </c>
      <c r="E24" s="160">
        <v>199.8</v>
      </c>
      <c r="F24" s="160">
        <v>85.6</v>
      </c>
      <c r="G24" s="160">
        <v>199.2</v>
      </c>
      <c r="H24" s="160">
        <v>-47</v>
      </c>
      <c r="I24" s="160">
        <v>350.6</v>
      </c>
      <c r="J24" s="14">
        <v>666.1</v>
      </c>
      <c r="K24" s="14">
        <v>339.7</v>
      </c>
      <c r="L24" s="14">
        <v>377.4</v>
      </c>
      <c r="M24" s="14">
        <v>1178.0999999999999</v>
      </c>
    </row>
    <row r="25" spans="1:13" ht="24" customHeight="1" x14ac:dyDescent="0.2">
      <c r="A25" s="54" t="s">
        <v>53</v>
      </c>
      <c r="B25" s="160">
        <v>21.6</v>
      </c>
      <c r="C25" s="160">
        <v>-45.3</v>
      </c>
      <c r="D25" s="160">
        <v>87.4</v>
      </c>
      <c r="E25" s="160">
        <v>191.6</v>
      </c>
      <c r="F25" s="160">
        <v>120.4</v>
      </c>
      <c r="G25" s="160">
        <v>49.7</v>
      </c>
      <c r="H25" s="160">
        <v>88.8</v>
      </c>
      <c r="I25" s="160">
        <v>157.4</v>
      </c>
      <c r="J25" s="14">
        <v>254.1</v>
      </c>
      <c r="K25" s="14">
        <v>230.2</v>
      </c>
      <c r="L25" s="14">
        <v>531.79999999999995</v>
      </c>
      <c r="M25" s="14">
        <v>300</v>
      </c>
    </row>
    <row r="26" spans="1:13" ht="24" customHeight="1" x14ac:dyDescent="0.2">
      <c r="A26" s="55" t="s">
        <v>54</v>
      </c>
      <c r="B26" s="160">
        <v>-5869.6</v>
      </c>
      <c r="C26" s="160">
        <v>-14680</v>
      </c>
      <c r="D26" s="160">
        <v>3278.4</v>
      </c>
      <c r="E26" s="160">
        <v>-9119.6</v>
      </c>
      <c r="F26" s="160">
        <v>-4314.3</v>
      </c>
      <c r="G26" s="160">
        <v>-2214.1999999999998</v>
      </c>
      <c r="H26" s="160">
        <v>-15260.2</v>
      </c>
      <c r="I26" s="160">
        <v>-7585.3</v>
      </c>
      <c r="J26" s="14">
        <v>-10943.3</v>
      </c>
      <c r="K26" s="14">
        <v>-17641.8</v>
      </c>
      <c r="L26" s="14">
        <v>-20542</v>
      </c>
      <c r="M26" s="14">
        <v>-26443.8</v>
      </c>
    </row>
    <row r="27" spans="1:13" ht="24" x14ac:dyDescent="0.2">
      <c r="A27" s="54" t="s">
        <v>55</v>
      </c>
      <c r="B27" s="160">
        <v>-3241.6</v>
      </c>
      <c r="C27" s="160">
        <v>-11283.8</v>
      </c>
      <c r="D27" s="160">
        <v>4247.6000000000004</v>
      </c>
      <c r="E27" s="160">
        <v>-8601.4</v>
      </c>
      <c r="F27" s="160">
        <v>-2853.3</v>
      </c>
      <c r="G27" s="160">
        <v>-1777.3</v>
      </c>
      <c r="H27" s="160">
        <v>-14774</v>
      </c>
      <c r="I27" s="160">
        <v>-7809.7</v>
      </c>
      <c r="J27" s="14">
        <v>-10930.9</v>
      </c>
      <c r="K27" s="14">
        <v>-17964.3</v>
      </c>
      <c r="L27" s="14">
        <v>-20671.7</v>
      </c>
      <c r="M27" s="14">
        <v>-26058.1</v>
      </c>
    </row>
    <row r="28" spans="1:13" ht="24" x14ac:dyDescent="0.2">
      <c r="A28" s="54" t="s">
        <v>56</v>
      </c>
      <c r="B28" s="160">
        <v>-2627.8</v>
      </c>
      <c r="C28" s="160">
        <v>-3282.8</v>
      </c>
      <c r="D28" s="160">
        <v>-808.4</v>
      </c>
      <c r="E28" s="160">
        <v>-624.9</v>
      </c>
      <c r="F28" s="160">
        <v>-1403.9</v>
      </c>
      <c r="G28" s="160">
        <v>-386.9</v>
      </c>
      <c r="H28" s="160">
        <v>-258.3</v>
      </c>
      <c r="I28" s="160">
        <v>311.2</v>
      </c>
      <c r="J28" s="14">
        <v>130</v>
      </c>
      <c r="K28" s="14">
        <v>233.2</v>
      </c>
      <c r="L28" s="14">
        <v>1137.4000000000001</v>
      </c>
      <c r="M28" s="14">
        <v>494.5</v>
      </c>
    </row>
    <row r="29" spans="1:13" ht="24" x14ac:dyDescent="0.2">
      <c r="A29" s="54" t="s">
        <v>57</v>
      </c>
      <c r="B29" s="160">
        <v>-0.2</v>
      </c>
      <c r="C29" s="160">
        <v>-113.4</v>
      </c>
      <c r="D29" s="160">
        <v>-160.80000000000001</v>
      </c>
      <c r="E29" s="160">
        <v>106.7</v>
      </c>
      <c r="F29" s="160">
        <v>-57.1</v>
      </c>
      <c r="G29" s="160">
        <v>-49.9</v>
      </c>
      <c r="H29" s="160">
        <v>-227.9</v>
      </c>
      <c r="I29" s="160">
        <v>-86.7</v>
      </c>
      <c r="J29" s="14">
        <v>-142.4</v>
      </c>
      <c r="K29" s="14">
        <v>89.4</v>
      </c>
      <c r="L29" s="14">
        <v>-1007.7</v>
      </c>
      <c r="M29" s="14">
        <v>-880.3</v>
      </c>
    </row>
    <row r="30" spans="1:13" ht="24" customHeight="1" x14ac:dyDescent="0.2">
      <c r="A30" s="55" t="s">
        <v>58</v>
      </c>
      <c r="B30" s="160">
        <v>-99.1</v>
      </c>
      <c r="C30" s="160">
        <v>-213.2</v>
      </c>
      <c r="D30" s="160">
        <v>23.5</v>
      </c>
      <c r="E30" s="160">
        <v>-166.5</v>
      </c>
      <c r="F30" s="160">
        <v>-68.599999999999994</v>
      </c>
      <c r="G30" s="160">
        <v>31.4</v>
      </c>
      <c r="H30" s="160">
        <v>-183.7</v>
      </c>
      <c r="I30" s="160">
        <v>4.9000000000000004</v>
      </c>
      <c r="J30" s="14">
        <v>-71.8</v>
      </c>
      <c r="K30" s="14">
        <v>-20.6</v>
      </c>
      <c r="L30" s="14">
        <v>666.2</v>
      </c>
      <c r="M30" s="14">
        <v>785.4</v>
      </c>
    </row>
    <row r="31" spans="1:13" ht="12.95" customHeight="1" x14ac:dyDescent="0.2">
      <c r="A31" s="52" t="s">
        <v>59</v>
      </c>
      <c r="B31" s="160">
        <v>-268.7</v>
      </c>
      <c r="C31" s="160">
        <v>-1619.1</v>
      </c>
      <c r="D31" s="160">
        <v>3898.8</v>
      </c>
      <c r="E31" s="160">
        <v>1873.7</v>
      </c>
      <c r="F31" s="160">
        <v>1295.5</v>
      </c>
      <c r="G31" s="160">
        <v>1073</v>
      </c>
      <c r="H31" s="160">
        <v>546</v>
      </c>
      <c r="I31" s="160">
        <v>2636.7</v>
      </c>
      <c r="J31" s="14">
        <v>61.2</v>
      </c>
      <c r="K31" s="14">
        <v>1599.7</v>
      </c>
      <c r="L31" s="14">
        <v>3155.5</v>
      </c>
      <c r="M31" s="14">
        <v>11206.9</v>
      </c>
    </row>
    <row r="32" spans="1:13" ht="24" customHeight="1" x14ac:dyDescent="0.2">
      <c r="A32" s="55" t="s">
        <v>60</v>
      </c>
      <c r="B32" s="160">
        <v>3806.3</v>
      </c>
      <c r="C32" s="160">
        <v>115.2</v>
      </c>
      <c r="D32" s="160">
        <v>5393.1</v>
      </c>
      <c r="E32" s="160">
        <v>6958.9</v>
      </c>
      <c r="F32" s="160">
        <v>7140.6</v>
      </c>
      <c r="G32" s="160">
        <v>10456.4</v>
      </c>
      <c r="H32" s="160">
        <v>6851.3</v>
      </c>
      <c r="I32" s="160">
        <v>23036.799999999999</v>
      </c>
      <c r="J32" s="14">
        <v>30201.200000000001</v>
      </c>
      <c r="K32" s="14">
        <v>41233.199999999997</v>
      </c>
      <c r="L32" s="14">
        <v>72586</v>
      </c>
      <c r="M32" s="14">
        <v>100561.60000000001</v>
      </c>
    </row>
    <row r="33" spans="1:13" ht="12.75" customHeight="1" x14ac:dyDescent="0.2">
      <c r="A33" s="52" t="s">
        <v>61</v>
      </c>
      <c r="B33" s="160">
        <v>1359.4</v>
      </c>
      <c r="C33" s="160">
        <v>977.4</v>
      </c>
      <c r="D33" s="160">
        <v>3036.6</v>
      </c>
      <c r="E33" s="160">
        <v>3987.8</v>
      </c>
      <c r="F33" s="160">
        <v>2960.5</v>
      </c>
      <c r="G33" s="160">
        <v>6050.8</v>
      </c>
      <c r="H33" s="160">
        <v>1936.7</v>
      </c>
      <c r="I33" s="160">
        <v>7105.8</v>
      </c>
      <c r="J33" s="14">
        <v>8836.4</v>
      </c>
      <c r="K33" s="14">
        <v>10487.7</v>
      </c>
      <c r="L33" s="14">
        <v>8650.7999999999993</v>
      </c>
      <c r="M33" s="14">
        <v>13601.9</v>
      </c>
    </row>
    <row r="34" spans="1:13" s="68" customFormat="1" ht="13.9" customHeight="1" x14ac:dyDescent="0.2">
      <c r="A34" s="52" t="s">
        <v>62</v>
      </c>
      <c r="B34" s="160">
        <v>-442.7</v>
      </c>
      <c r="C34" s="160">
        <v>-573.79999999999995</v>
      </c>
      <c r="D34" s="160">
        <v>-0.3</v>
      </c>
      <c r="E34" s="160">
        <v>-182.1</v>
      </c>
      <c r="F34" s="160">
        <v>-66.3</v>
      </c>
      <c r="G34" s="160">
        <v>-204.4</v>
      </c>
      <c r="H34" s="160">
        <v>-1022.7</v>
      </c>
      <c r="I34" s="160">
        <v>-427</v>
      </c>
      <c r="J34" s="14">
        <v>-1215.7</v>
      </c>
      <c r="K34" s="14">
        <v>1783.6</v>
      </c>
      <c r="L34" s="14">
        <v>3623.4</v>
      </c>
      <c r="M34" s="14">
        <v>4902.3999999999996</v>
      </c>
    </row>
    <row r="35" spans="1:13" s="68" customFormat="1" ht="12" x14ac:dyDescent="0.2">
      <c r="A35" s="52" t="s">
        <v>63</v>
      </c>
      <c r="B35" s="160">
        <v>255.9</v>
      </c>
      <c r="C35" s="160">
        <v>345.6</v>
      </c>
      <c r="D35" s="160">
        <v>337.6</v>
      </c>
      <c r="E35" s="160">
        <v>509.1</v>
      </c>
      <c r="F35" s="160">
        <v>435.2</v>
      </c>
      <c r="G35" s="160">
        <v>582</v>
      </c>
      <c r="H35" s="160">
        <v>534.70000000000005</v>
      </c>
      <c r="I35" s="160">
        <v>1322.7</v>
      </c>
      <c r="J35" s="14">
        <v>1528.7</v>
      </c>
      <c r="K35" s="14">
        <v>3394.3</v>
      </c>
      <c r="L35" s="14">
        <v>3957.3</v>
      </c>
      <c r="M35" s="14">
        <v>5501.1</v>
      </c>
    </row>
    <row r="36" spans="1:13" s="68" customFormat="1" ht="12" x14ac:dyDescent="0.2">
      <c r="A36" s="52" t="s">
        <v>64</v>
      </c>
      <c r="B36" s="160">
        <v>7401.1</v>
      </c>
      <c r="C36" s="160">
        <v>7560</v>
      </c>
      <c r="D36" s="160">
        <v>5188.7</v>
      </c>
      <c r="E36" s="160">
        <v>4966</v>
      </c>
      <c r="F36" s="160">
        <v>4183.1000000000004</v>
      </c>
      <c r="G36" s="160">
        <v>4072.6</v>
      </c>
      <c r="H36" s="160">
        <v>2222.4</v>
      </c>
      <c r="I36" s="160">
        <v>6558.4</v>
      </c>
      <c r="J36" s="14">
        <v>7752</v>
      </c>
      <c r="K36" s="14">
        <v>10036.799999999999</v>
      </c>
      <c r="L36" s="14">
        <v>10963.3</v>
      </c>
      <c r="M36" s="14">
        <v>11597</v>
      </c>
    </row>
    <row r="37" spans="1:13" ht="12.95" customHeight="1" x14ac:dyDescent="0.2">
      <c r="A37" s="52" t="s">
        <v>65</v>
      </c>
      <c r="B37" s="160">
        <f>B38+B39+B40+B41+B42</f>
        <v>9918.6</v>
      </c>
      <c r="C37" s="160">
        <f>C38+C39+C40+C41+C42</f>
        <v>10304.200000000001</v>
      </c>
      <c r="D37" s="160">
        <f>D38+D39+D40+D41+D42</f>
        <v>6378.9</v>
      </c>
      <c r="E37" s="160">
        <f>E38+E39+E40+E41+E42</f>
        <v>6479.9</v>
      </c>
      <c r="F37" s="160">
        <f>F38+F39+F40+F41+F42</f>
        <v>7837.6</v>
      </c>
      <c r="G37" s="160">
        <v>8889.2000000000007</v>
      </c>
      <c r="H37" s="160">
        <v>14398.6</v>
      </c>
      <c r="I37" s="160">
        <v>21120.2</v>
      </c>
      <c r="J37" s="14">
        <v>40129.800000000003</v>
      </c>
      <c r="K37" s="14">
        <v>45937.599999999999</v>
      </c>
      <c r="L37" s="14">
        <v>90487.4</v>
      </c>
      <c r="M37" s="14">
        <v>111059.8</v>
      </c>
    </row>
    <row r="38" spans="1:13" ht="12.95" customHeight="1" x14ac:dyDescent="0.2">
      <c r="A38" s="57" t="s">
        <v>120</v>
      </c>
      <c r="B38" s="160">
        <v>8882.7000000000007</v>
      </c>
      <c r="C38" s="163">
        <v>9119</v>
      </c>
      <c r="D38" s="163">
        <v>4935.7</v>
      </c>
      <c r="E38" s="163">
        <v>4679.5</v>
      </c>
      <c r="F38" s="163">
        <v>5389.9</v>
      </c>
      <c r="G38" s="163">
        <v>5794.7</v>
      </c>
      <c r="H38" s="163">
        <v>11057.5</v>
      </c>
      <c r="I38" s="163">
        <v>16995.900000000001</v>
      </c>
      <c r="J38" s="215">
        <v>34715.199999999997</v>
      </c>
      <c r="K38" s="215">
        <v>38741.5</v>
      </c>
      <c r="L38" s="215">
        <v>79196.3</v>
      </c>
      <c r="M38" s="215">
        <v>96344.6</v>
      </c>
    </row>
    <row r="39" spans="1:13" ht="12.95" customHeight="1" x14ac:dyDescent="0.2">
      <c r="A39" s="57" t="s">
        <v>66</v>
      </c>
      <c r="B39" s="160">
        <v>192.5</v>
      </c>
      <c r="C39" s="163">
        <v>351.1</v>
      </c>
      <c r="D39" s="163">
        <v>66.2</v>
      </c>
      <c r="E39" s="163">
        <v>131.69999999999999</v>
      </c>
      <c r="F39" s="163">
        <v>177.6</v>
      </c>
      <c r="G39" s="163">
        <v>195.4</v>
      </c>
      <c r="H39" s="163">
        <v>274.8</v>
      </c>
      <c r="I39" s="163">
        <v>256.60000000000002</v>
      </c>
      <c r="J39" s="215">
        <v>378.3</v>
      </c>
      <c r="K39" s="215">
        <v>418.8</v>
      </c>
      <c r="L39" s="215">
        <v>1253.4000000000001</v>
      </c>
      <c r="M39" s="215">
        <v>2090.9</v>
      </c>
    </row>
    <row r="40" spans="1:13" ht="12.95" customHeight="1" x14ac:dyDescent="0.2">
      <c r="A40" s="57" t="s">
        <v>67</v>
      </c>
      <c r="B40" s="160">
        <v>3.2</v>
      </c>
      <c r="C40" s="163">
        <v>4.3</v>
      </c>
      <c r="D40" s="163">
        <v>5.3</v>
      </c>
      <c r="E40" s="163">
        <v>4.3</v>
      </c>
      <c r="F40" s="163">
        <v>5.5</v>
      </c>
      <c r="G40" s="163">
        <v>5.9</v>
      </c>
      <c r="H40" s="163">
        <v>6.9</v>
      </c>
      <c r="I40" s="163">
        <v>4.0999999999999996</v>
      </c>
      <c r="J40" s="215">
        <v>4.0999999999999996</v>
      </c>
      <c r="K40" s="215">
        <v>5.6</v>
      </c>
      <c r="L40" s="215">
        <v>6</v>
      </c>
      <c r="M40" s="215">
        <v>5.4</v>
      </c>
    </row>
    <row r="41" spans="1:13" ht="12.95" customHeight="1" x14ac:dyDescent="0.2">
      <c r="A41" s="57" t="s">
        <v>68</v>
      </c>
      <c r="B41" s="160">
        <v>870.9</v>
      </c>
      <c r="C41" s="163">
        <v>828.5</v>
      </c>
      <c r="D41" s="163">
        <v>1308.9000000000001</v>
      </c>
      <c r="E41" s="163">
        <v>1558.5</v>
      </c>
      <c r="F41" s="163">
        <v>2065.8000000000002</v>
      </c>
      <c r="G41" s="163">
        <v>2749.6</v>
      </c>
      <c r="H41" s="163">
        <v>2796.6</v>
      </c>
      <c r="I41" s="163">
        <v>3246.6</v>
      </c>
      <c r="J41" s="215">
        <v>3749</v>
      </c>
      <c r="K41" s="215">
        <v>4561.7</v>
      </c>
      <c r="L41" s="215">
        <v>5001.5</v>
      </c>
      <c r="M41" s="215">
        <v>6714.5</v>
      </c>
    </row>
    <row r="42" spans="1:13" ht="12.95" customHeight="1" x14ac:dyDescent="0.2">
      <c r="A42" s="58" t="s">
        <v>70</v>
      </c>
      <c r="B42" s="160">
        <v>-30.7</v>
      </c>
      <c r="C42" s="160">
        <v>1.3</v>
      </c>
      <c r="D42" s="160">
        <v>62.8</v>
      </c>
      <c r="E42" s="160">
        <v>105.9</v>
      </c>
      <c r="F42" s="160">
        <v>198.8</v>
      </c>
      <c r="G42" s="160">
        <v>143.6</v>
      </c>
      <c r="H42" s="160">
        <v>262.8</v>
      </c>
      <c r="I42" s="160">
        <v>617</v>
      </c>
      <c r="J42" s="160">
        <v>1283.2</v>
      </c>
      <c r="K42" s="160">
        <v>2210</v>
      </c>
      <c r="L42" s="160">
        <v>5030.2</v>
      </c>
      <c r="M42" s="160">
        <v>5904.4</v>
      </c>
    </row>
    <row r="43" spans="1:13" ht="12.95" customHeight="1" x14ac:dyDescent="0.2">
      <c r="A43" s="52" t="s">
        <v>71</v>
      </c>
      <c r="B43" s="160">
        <v>839</v>
      </c>
      <c r="C43" s="160">
        <v>-725.4</v>
      </c>
      <c r="D43" s="160">
        <v>1342.6</v>
      </c>
      <c r="E43" s="160">
        <v>1658.7</v>
      </c>
      <c r="F43" s="160">
        <v>1410.2</v>
      </c>
      <c r="G43" s="160">
        <v>2335.3000000000002</v>
      </c>
      <c r="H43" s="160">
        <v>-793.9</v>
      </c>
      <c r="I43" s="160">
        <v>2869.3</v>
      </c>
      <c r="J43" s="160">
        <v>3619.4</v>
      </c>
      <c r="K43" s="160">
        <v>6173.7</v>
      </c>
      <c r="L43" s="160">
        <v>6472.6</v>
      </c>
      <c r="M43" s="160">
        <v>9273</v>
      </c>
    </row>
    <row r="44" spans="1:13" ht="12.95" customHeight="1" x14ac:dyDescent="0.2">
      <c r="A44" s="52" t="s">
        <v>72</v>
      </c>
      <c r="B44" s="160">
        <v>-7207.1</v>
      </c>
      <c r="C44" s="160">
        <v>-9656.9</v>
      </c>
      <c r="D44" s="160">
        <v>1230.2</v>
      </c>
      <c r="E44" s="160">
        <v>-4990.8</v>
      </c>
      <c r="F44" s="160">
        <v>-5185.2</v>
      </c>
      <c r="G44" s="160">
        <v>-331.2</v>
      </c>
      <c r="H44" s="160">
        <v>-7547.6</v>
      </c>
      <c r="I44" s="160">
        <v>2905.5</v>
      </c>
      <c r="J44" s="160">
        <v>2545.5</v>
      </c>
      <c r="K44" s="160">
        <v>1899</v>
      </c>
      <c r="L44" s="160">
        <v>9553.5</v>
      </c>
      <c r="M44" s="160">
        <v>7444.1</v>
      </c>
    </row>
    <row r="45" spans="1:13" ht="12.95" customHeight="1" x14ac:dyDescent="0.2">
      <c r="A45" s="52" t="s">
        <v>73</v>
      </c>
      <c r="B45" s="160">
        <v>247.1</v>
      </c>
      <c r="C45" s="160">
        <v>152.69999999999999</v>
      </c>
      <c r="D45" s="160">
        <v>412.3</v>
      </c>
      <c r="E45" s="160">
        <v>530.5</v>
      </c>
      <c r="F45" s="160">
        <v>539.20000000000005</v>
      </c>
      <c r="G45" s="160">
        <v>655.29999999999995</v>
      </c>
      <c r="H45" s="160">
        <v>215.6</v>
      </c>
      <c r="I45" s="160">
        <v>1014.1</v>
      </c>
      <c r="J45" s="160">
        <v>1568.7</v>
      </c>
      <c r="K45" s="160">
        <v>1839.5</v>
      </c>
      <c r="L45" s="160">
        <v>3004.7</v>
      </c>
      <c r="M45" s="160">
        <v>3012.6</v>
      </c>
    </row>
    <row r="46" spans="1:13" ht="12.95" customHeight="1" x14ac:dyDescent="0.2">
      <c r="A46" s="52" t="s">
        <v>74</v>
      </c>
      <c r="B46" s="160">
        <v>0.2</v>
      </c>
      <c r="C46" s="160">
        <v>18.899999999999999</v>
      </c>
      <c r="D46" s="154">
        <v>22.4</v>
      </c>
      <c r="E46" s="154">
        <v>17.3</v>
      </c>
      <c r="F46" s="154">
        <v>23.6</v>
      </c>
      <c r="G46" s="154">
        <v>41.8</v>
      </c>
      <c r="H46" s="160">
        <v>29.8</v>
      </c>
      <c r="I46" s="160">
        <v>180.3</v>
      </c>
      <c r="J46" s="160">
        <v>294</v>
      </c>
      <c r="K46" s="160">
        <v>285.7</v>
      </c>
      <c r="L46" s="160">
        <v>864.4</v>
      </c>
      <c r="M46" s="160">
        <v>1633.6</v>
      </c>
    </row>
    <row r="47" spans="1:13" ht="12.95" customHeight="1" x14ac:dyDescent="0.2">
      <c r="A47" s="52" t="s">
        <v>75</v>
      </c>
      <c r="B47" s="160">
        <v>17.5</v>
      </c>
      <c r="C47" s="160">
        <v>-14</v>
      </c>
      <c r="D47" s="160">
        <v>96.8</v>
      </c>
      <c r="E47" s="160">
        <v>74.8</v>
      </c>
      <c r="F47" s="160">
        <v>143.19999999999999</v>
      </c>
      <c r="G47" s="160">
        <v>252.2</v>
      </c>
      <c r="H47" s="160">
        <v>-26.6</v>
      </c>
      <c r="I47" s="160">
        <v>815.9</v>
      </c>
      <c r="J47" s="160">
        <v>626.5</v>
      </c>
      <c r="K47" s="160">
        <v>1444</v>
      </c>
      <c r="L47" s="160">
        <v>2495.6</v>
      </c>
      <c r="M47" s="160">
        <v>3658</v>
      </c>
    </row>
    <row r="48" spans="1:13" ht="12.95" customHeight="1" x14ac:dyDescent="0.2">
      <c r="A48" s="52" t="s">
        <v>76</v>
      </c>
      <c r="B48" s="160">
        <v>102.6</v>
      </c>
      <c r="C48" s="160">
        <v>-25.5</v>
      </c>
      <c r="D48" s="160">
        <v>44.8</v>
      </c>
      <c r="E48" s="160">
        <v>-23.3</v>
      </c>
      <c r="F48" s="160">
        <v>32.9</v>
      </c>
      <c r="G48" s="160">
        <v>-29.7</v>
      </c>
      <c r="H48" s="160">
        <v>-219.6</v>
      </c>
      <c r="I48" s="160">
        <v>-23.2</v>
      </c>
      <c r="J48" s="160">
        <v>38.5</v>
      </c>
      <c r="K48" s="160">
        <v>585.6</v>
      </c>
      <c r="L48" s="154">
        <v>493</v>
      </c>
      <c r="M48" s="154">
        <v>917.5</v>
      </c>
    </row>
    <row r="49" spans="1:13" ht="12.95" customHeight="1" x14ac:dyDescent="0.2">
      <c r="A49" s="52" t="s">
        <v>77</v>
      </c>
      <c r="B49" s="160">
        <v>36.5</v>
      </c>
      <c r="C49" s="160">
        <v>16.2</v>
      </c>
      <c r="D49" s="160">
        <v>61.9</v>
      </c>
      <c r="E49" s="160">
        <v>92.1</v>
      </c>
      <c r="F49" s="160">
        <v>76.099999999999994</v>
      </c>
      <c r="G49" s="160">
        <v>38.700000000000003</v>
      </c>
      <c r="H49" s="154">
        <v>22.3</v>
      </c>
      <c r="I49" s="154">
        <v>80</v>
      </c>
      <c r="J49" s="154">
        <v>109.6</v>
      </c>
      <c r="K49" s="154">
        <v>303.2</v>
      </c>
      <c r="L49" s="154">
        <v>658.2</v>
      </c>
      <c r="M49" s="154">
        <v>1337.4</v>
      </c>
    </row>
    <row r="50" spans="1:13" ht="7.5" customHeight="1" thickBot="1" x14ac:dyDescent="0.25">
      <c r="A50" s="60"/>
      <c r="B50" s="36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</row>
    <row r="52" spans="1:13" ht="12.95" customHeight="1" x14ac:dyDescent="0.2">
      <c r="B52" s="154"/>
    </row>
  </sheetData>
  <hyperlinks>
    <hyperlink ref="A1" location="Содержание!A1" display="Вернуться в СОДЕРЖАНИЕ" xr:uid="{00000000-0004-0000-0E00-000000000000}"/>
  </hyperlinks>
  <pageMargins left="0.78740157480314965" right="0.59055118110236227" top="0.6692913385826772" bottom="0.6692913385826772" header="0.51181102362204722" footer="0.51181102362204722"/>
  <pageSetup paperSize="9" firstPageNumber="39" orientation="portrait" useFirstPageNumber="1" horizontalDpi="120" verticalDpi="144" r:id="rId1"/>
  <headerFooter alignWithMargins="0">
    <oddFooter>&amp;C&amp;8&amp;P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/>
  <dimension ref="A1:M50"/>
  <sheetViews>
    <sheetView workbookViewId="0">
      <selection activeCell="A5" sqref="A5"/>
    </sheetView>
  </sheetViews>
  <sheetFormatPr defaultRowHeight="12.95" customHeight="1" x14ac:dyDescent="0.2"/>
  <cols>
    <col min="1" max="1" width="44.85546875" style="61" customWidth="1"/>
    <col min="2" max="4" width="8.85546875" style="33" hidden="1" customWidth="1"/>
    <col min="5" max="6" width="8.28515625" style="33" hidden="1" customWidth="1"/>
    <col min="7" max="8" width="8.85546875" style="33" hidden="1" customWidth="1"/>
    <col min="9" max="12" width="8.85546875" style="33" customWidth="1"/>
    <col min="13" max="13" width="8.85546875" style="33"/>
    <col min="14" max="240" width="9.140625" style="33"/>
    <col min="241" max="241" width="44" style="33" customWidth="1"/>
    <col min="242" max="257" width="0" style="33" hidden="1" customWidth="1"/>
    <col min="258" max="262" width="8.85546875" style="33" customWidth="1"/>
    <col min="263" max="496" width="9.140625" style="33"/>
    <col min="497" max="497" width="44" style="33" customWidth="1"/>
    <col min="498" max="513" width="0" style="33" hidden="1" customWidth="1"/>
    <col min="514" max="518" width="8.85546875" style="33" customWidth="1"/>
    <col min="519" max="752" width="9.140625" style="33"/>
    <col min="753" max="753" width="44" style="33" customWidth="1"/>
    <col min="754" max="769" width="0" style="33" hidden="1" customWidth="1"/>
    <col min="770" max="774" width="8.85546875" style="33" customWidth="1"/>
    <col min="775" max="1008" width="9.140625" style="33"/>
    <col min="1009" max="1009" width="44" style="33" customWidth="1"/>
    <col min="1010" max="1025" width="0" style="33" hidden="1" customWidth="1"/>
    <col min="1026" max="1030" width="8.85546875" style="33" customWidth="1"/>
    <col min="1031" max="1264" width="9.140625" style="33"/>
    <col min="1265" max="1265" width="44" style="33" customWidth="1"/>
    <col min="1266" max="1281" width="0" style="33" hidden="1" customWidth="1"/>
    <col min="1282" max="1286" width="8.85546875" style="33" customWidth="1"/>
    <col min="1287" max="1520" width="9.140625" style="33"/>
    <col min="1521" max="1521" width="44" style="33" customWidth="1"/>
    <col min="1522" max="1537" width="0" style="33" hidden="1" customWidth="1"/>
    <col min="1538" max="1542" width="8.85546875" style="33" customWidth="1"/>
    <col min="1543" max="1776" width="9.140625" style="33"/>
    <col min="1777" max="1777" width="44" style="33" customWidth="1"/>
    <col min="1778" max="1793" width="0" style="33" hidden="1" customWidth="1"/>
    <col min="1794" max="1798" width="8.85546875" style="33" customWidth="1"/>
    <col min="1799" max="2032" width="9.140625" style="33"/>
    <col min="2033" max="2033" width="44" style="33" customWidth="1"/>
    <col min="2034" max="2049" width="0" style="33" hidden="1" customWidth="1"/>
    <col min="2050" max="2054" width="8.85546875" style="33" customWidth="1"/>
    <col min="2055" max="2288" width="9.140625" style="33"/>
    <col min="2289" max="2289" width="44" style="33" customWidth="1"/>
    <col min="2290" max="2305" width="0" style="33" hidden="1" customWidth="1"/>
    <col min="2306" max="2310" width="8.85546875" style="33" customWidth="1"/>
    <col min="2311" max="2544" width="9.140625" style="33"/>
    <col min="2545" max="2545" width="44" style="33" customWidth="1"/>
    <col min="2546" max="2561" width="0" style="33" hidden="1" customWidth="1"/>
    <col min="2562" max="2566" width="8.85546875" style="33" customWidth="1"/>
    <col min="2567" max="2800" width="9.140625" style="33"/>
    <col min="2801" max="2801" width="44" style="33" customWidth="1"/>
    <col min="2802" max="2817" width="0" style="33" hidden="1" customWidth="1"/>
    <col min="2818" max="2822" width="8.85546875" style="33" customWidth="1"/>
    <col min="2823" max="3056" width="9.140625" style="33"/>
    <col min="3057" max="3057" width="44" style="33" customWidth="1"/>
    <col min="3058" max="3073" width="0" style="33" hidden="1" customWidth="1"/>
    <col min="3074" max="3078" width="8.85546875" style="33" customWidth="1"/>
    <col min="3079" max="3312" width="9.140625" style="33"/>
    <col min="3313" max="3313" width="44" style="33" customWidth="1"/>
    <col min="3314" max="3329" width="0" style="33" hidden="1" customWidth="1"/>
    <col min="3330" max="3334" width="8.85546875" style="33" customWidth="1"/>
    <col min="3335" max="3568" width="9.140625" style="33"/>
    <col min="3569" max="3569" width="44" style="33" customWidth="1"/>
    <col min="3570" max="3585" width="0" style="33" hidden="1" customWidth="1"/>
    <col min="3586" max="3590" width="8.85546875" style="33" customWidth="1"/>
    <col min="3591" max="3824" width="9.140625" style="33"/>
    <col min="3825" max="3825" width="44" style="33" customWidth="1"/>
    <col min="3826" max="3841" width="0" style="33" hidden="1" customWidth="1"/>
    <col min="3842" max="3846" width="8.85546875" style="33" customWidth="1"/>
    <col min="3847" max="4080" width="9.140625" style="33"/>
    <col min="4081" max="4081" width="44" style="33" customWidth="1"/>
    <col min="4082" max="4097" width="0" style="33" hidden="1" customWidth="1"/>
    <col min="4098" max="4102" width="8.85546875" style="33" customWidth="1"/>
    <col min="4103" max="4336" width="9.140625" style="33"/>
    <col min="4337" max="4337" width="44" style="33" customWidth="1"/>
    <col min="4338" max="4353" width="0" style="33" hidden="1" customWidth="1"/>
    <col min="4354" max="4358" width="8.85546875" style="33" customWidth="1"/>
    <col min="4359" max="4592" width="9.140625" style="33"/>
    <col min="4593" max="4593" width="44" style="33" customWidth="1"/>
    <col min="4594" max="4609" width="0" style="33" hidden="1" customWidth="1"/>
    <col min="4610" max="4614" width="8.85546875" style="33" customWidth="1"/>
    <col min="4615" max="4848" width="9.140625" style="33"/>
    <col min="4849" max="4849" width="44" style="33" customWidth="1"/>
    <col min="4850" max="4865" width="0" style="33" hidden="1" customWidth="1"/>
    <col min="4866" max="4870" width="8.85546875" style="33" customWidth="1"/>
    <col min="4871" max="5104" width="9.140625" style="33"/>
    <col min="5105" max="5105" width="44" style="33" customWidth="1"/>
    <col min="5106" max="5121" width="0" style="33" hidden="1" customWidth="1"/>
    <col min="5122" max="5126" width="8.85546875" style="33" customWidth="1"/>
    <col min="5127" max="5360" width="9.140625" style="33"/>
    <col min="5361" max="5361" width="44" style="33" customWidth="1"/>
    <col min="5362" max="5377" width="0" style="33" hidden="1" customWidth="1"/>
    <col min="5378" max="5382" width="8.85546875" style="33" customWidth="1"/>
    <col min="5383" max="5616" width="9.140625" style="33"/>
    <col min="5617" max="5617" width="44" style="33" customWidth="1"/>
    <col min="5618" max="5633" width="0" style="33" hidden="1" customWidth="1"/>
    <col min="5634" max="5638" width="8.85546875" style="33" customWidth="1"/>
    <col min="5639" max="5872" width="9.140625" style="33"/>
    <col min="5873" max="5873" width="44" style="33" customWidth="1"/>
    <col min="5874" max="5889" width="0" style="33" hidden="1" customWidth="1"/>
    <col min="5890" max="5894" width="8.85546875" style="33" customWidth="1"/>
    <col min="5895" max="6128" width="9.140625" style="33"/>
    <col min="6129" max="6129" width="44" style="33" customWidth="1"/>
    <col min="6130" max="6145" width="0" style="33" hidden="1" customWidth="1"/>
    <col min="6146" max="6150" width="8.85546875" style="33" customWidth="1"/>
    <col min="6151" max="6384" width="9.140625" style="33"/>
    <col min="6385" max="6385" width="44" style="33" customWidth="1"/>
    <col min="6386" max="6401" width="0" style="33" hidden="1" customWidth="1"/>
    <col min="6402" max="6406" width="8.85546875" style="33" customWidth="1"/>
    <col min="6407" max="6640" width="9.140625" style="33"/>
    <col min="6641" max="6641" width="44" style="33" customWidth="1"/>
    <col min="6642" max="6657" width="0" style="33" hidden="1" customWidth="1"/>
    <col min="6658" max="6662" width="8.85546875" style="33" customWidth="1"/>
    <col min="6663" max="6896" width="9.140625" style="33"/>
    <col min="6897" max="6897" width="44" style="33" customWidth="1"/>
    <col min="6898" max="6913" width="0" style="33" hidden="1" customWidth="1"/>
    <col min="6914" max="6918" width="8.85546875" style="33" customWidth="1"/>
    <col min="6919" max="7152" width="9.140625" style="33"/>
    <col min="7153" max="7153" width="44" style="33" customWidth="1"/>
    <col min="7154" max="7169" width="0" style="33" hidden="1" customWidth="1"/>
    <col min="7170" max="7174" width="8.85546875" style="33" customWidth="1"/>
    <col min="7175" max="7408" width="9.140625" style="33"/>
    <col min="7409" max="7409" width="44" style="33" customWidth="1"/>
    <col min="7410" max="7425" width="0" style="33" hidden="1" customWidth="1"/>
    <col min="7426" max="7430" width="8.85546875" style="33" customWidth="1"/>
    <col min="7431" max="7664" width="9.140625" style="33"/>
    <col min="7665" max="7665" width="44" style="33" customWidth="1"/>
    <col min="7666" max="7681" width="0" style="33" hidden="1" customWidth="1"/>
    <col min="7682" max="7686" width="8.85546875" style="33" customWidth="1"/>
    <col min="7687" max="7920" width="9.140625" style="33"/>
    <col min="7921" max="7921" width="44" style="33" customWidth="1"/>
    <col min="7922" max="7937" width="0" style="33" hidden="1" customWidth="1"/>
    <col min="7938" max="7942" width="8.85546875" style="33" customWidth="1"/>
    <col min="7943" max="8176" width="9.140625" style="33"/>
    <col min="8177" max="8177" width="44" style="33" customWidth="1"/>
    <col min="8178" max="8193" width="0" style="33" hidden="1" customWidth="1"/>
    <col min="8194" max="8198" width="8.85546875" style="33" customWidth="1"/>
    <col min="8199" max="8432" width="9.140625" style="33"/>
    <col min="8433" max="8433" width="44" style="33" customWidth="1"/>
    <col min="8434" max="8449" width="0" style="33" hidden="1" customWidth="1"/>
    <col min="8450" max="8454" width="8.85546875" style="33" customWidth="1"/>
    <col min="8455" max="8688" width="9.140625" style="33"/>
    <col min="8689" max="8689" width="44" style="33" customWidth="1"/>
    <col min="8690" max="8705" width="0" style="33" hidden="1" customWidth="1"/>
    <col min="8706" max="8710" width="8.85546875" style="33" customWidth="1"/>
    <col min="8711" max="8944" width="9.140625" style="33"/>
    <col min="8945" max="8945" width="44" style="33" customWidth="1"/>
    <col min="8946" max="8961" width="0" style="33" hidden="1" customWidth="1"/>
    <col min="8962" max="8966" width="8.85546875" style="33" customWidth="1"/>
    <col min="8967" max="9200" width="9.140625" style="33"/>
    <col min="9201" max="9201" width="44" style="33" customWidth="1"/>
    <col min="9202" max="9217" width="0" style="33" hidden="1" customWidth="1"/>
    <col min="9218" max="9222" width="8.85546875" style="33" customWidth="1"/>
    <col min="9223" max="9456" width="9.140625" style="33"/>
    <col min="9457" max="9457" width="44" style="33" customWidth="1"/>
    <col min="9458" max="9473" width="0" style="33" hidden="1" customWidth="1"/>
    <col min="9474" max="9478" width="8.85546875" style="33" customWidth="1"/>
    <col min="9479" max="9712" width="9.140625" style="33"/>
    <col min="9713" max="9713" width="44" style="33" customWidth="1"/>
    <col min="9714" max="9729" width="0" style="33" hidden="1" customWidth="1"/>
    <col min="9730" max="9734" width="8.85546875" style="33" customWidth="1"/>
    <col min="9735" max="9968" width="9.140625" style="33"/>
    <col min="9969" max="9969" width="44" style="33" customWidth="1"/>
    <col min="9970" max="9985" width="0" style="33" hidden="1" customWidth="1"/>
    <col min="9986" max="9990" width="8.85546875" style="33" customWidth="1"/>
    <col min="9991" max="10224" width="9.140625" style="33"/>
    <col min="10225" max="10225" width="44" style="33" customWidth="1"/>
    <col min="10226" max="10241" width="0" style="33" hidden="1" customWidth="1"/>
    <col min="10242" max="10246" width="8.85546875" style="33" customWidth="1"/>
    <col min="10247" max="10480" width="9.140625" style="33"/>
    <col min="10481" max="10481" width="44" style="33" customWidth="1"/>
    <col min="10482" max="10497" width="0" style="33" hidden="1" customWidth="1"/>
    <col min="10498" max="10502" width="8.85546875" style="33" customWidth="1"/>
    <col min="10503" max="10736" width="9.140625" style="33"/>
    <col min="10737" max="10737" width="44" style="33" customWidth="1"/>
    <col min="10738" max="10753" width="0" style="33" hidden="1" customWidth="1"/>
    <col min="10754" max="10758" width="8.85546875" style="33" customWidth="1"/>
    <col min="10759" max="10992" width="9.140625" style="33"/>
    <col min="10993" max="10993" width="44" style="33" customWidth="1"/>
    <col min="10994" max="11009" width="0" style="33" hidden="1" customWidth="1"/>
    <col min="11010" max="11014" width="8.85546875" style="33" customWidth="1"/>
    <col min="11015" max="11248" width="9.140625" style="33"/>
    <col min="11249" max="11249" width="44" style="33" customWidth="1"/>
    <col min="11250" max="11265" width="0" style="33" hidden="1" customWidth="1"/>
    <col min="11266" max="11270" width="8.85546875" style="33" customWidth="1"/>
    <col min="11271" max="11504" width="9.140625" style="33"/>
    <col min="11505" max="11505" width="44" style="33" customWidth="1"/>
    <col min="11506" max="11521" width="0" style="33" hidden="1" customWidth="1"/>
    <col min="11522" max="11526" width="8.85546875" style="33" customWidth="1"/>
    <col min="11527" max="11760" width="9.140625" style="33"/>
    <col min="11761" max="11761" width="44" style="33" customWidth="1"/>
    <col min="11762" max="11777" width="0" style="33" hidden="1" customWidth="1"/>
    <col min="11778" max="11782" width="8.85546875" style="33" customWidth="1"/>
    <col min="11783" max="12016" width="9.140625" style="33"/>
    <col min="12017" max="12017" width="44" style="33" customWidth="1"/>
    <col min="12018" max="12033" width="0" style="33" hidden="1" customWidth="1"/>
    <col min="12034" max="12038" width="8.85546875" style="33" customWidth="1"/>
    <col min="12039" max="12272" width="9.140625" style="33"/>
    <col min="12273" max="12273" width="44" style="33" customWidth="1"/>
    <col min="12274" max="12289" width="0" style="33" hidden="1" customWidth="1"/>
    <col min="12290" max="12294" width="8.85546875" style="33" customWidth="1"/>
    <col min="12295" max="12528" width="9.140625" style="33"/>
    <col min="12529" max="12529" width="44" style="33" customWidth="1"/>
    <col min="12530" max="12545" width="0" style="33" hidden="1" customWidth="1"/>
    <col min="12546" max="12550" width="8.85546875" style="33" customWidth="1"/>
    <col min="12551" max="12784" width="9.140625" style="33"/>
    <col min="12785" max="12785" width="44" style="33" customWidth="1"/>
    <col min="12786" max="12801" width="0" style="33" hidden="1" customWidth="1"/>
    <col min="12802" max="12806" width="8.85546875" style="33" customWidth="1"/>
    <col min="12807" max="13040" width="9.140625" style="33"/>
    <col min="13041" max="13041" width="44" style="33" customWidth="1"/>
    <col min="13042" max="13057" width="0" style="33" hidden="1" customWidth="1"/>
    <col min="13058" max="13062" width="8.85546875" style="33" customWidth="1"/>
    <col min="13063" max="13296" width="9.140625" style="33"/>
    <col min="13297" max="13297" width="44" style="33" customWidth="1"/>
    <col min="13298" max="13313" width="0" style="33" hidden="1" customWidth="1"/>
    <col min="13314" max="13318" width="8.85546875" style="33" customWidth="1"/>
    <col min="13319" max="13552" width="9.140625" style="33"/>
    <col min="13553" max="13553" width="44" style="33" customWidth="1"/>
    <col min="13554" max="13569" width="0" style="33" hidden="1" customWidth="1"/>
    <col min="13570" max="13574" width="8.85546875" style="33" customWidth="1"/>
    <col min="13575" max="13808" width="9.140625" style="33"/>
    <col min="13809" max="13809" width="44" style="33" customWidth="1"/>
    <col min="13810" max="13825" width="0" style="33" hidden="1" customWidth="1"/>
    <col min="13826" max="13830" width="8.85546875" style="33" customWidth="1"/>
    <col min="13831" max="14064" width="9.140625" style="33"/>
    <col min="14065" max="14065" width="44" style="33" customWidth="1"/>
    <col min="14066" max="14081" width="0" style="33" hidden="1" customWidth="1"/>
    <col min="14082" max="14086" width="8.85546875" style="33" customWidth="1"/>
    <col min="14087" max="14320" width="9.140625" style="33"/>
    <col min="14321" max="14321" width="44" style="33" customWidth="1"/>
    <col min="14322" max="14337" width="0" style="33" hidden="1" customWidth="1"/>
    <col min="14338" max="14342" width="8.85546875" style="33" customWidth="1"/>
    <col min="14343" max="14576" width="9.140625" style="33"/>
    <col min="14577" max="14577" width="44" style="33" customWidth="1"/>
    <col min="14578" max="14593" width="0" style="33" hidden="1" customWidth="1"/>
    <col min="14594" max="14598" width="8.85546875" style="33" customWidth="1"/>
    <col min="14599" max="14832" width="9.140625" style="33"/>
    <col min="14833" max="14833" width="44" style="33" customWidth="1"/>
    <col min="14834" max="14849" width="0" style="33" hidden="1" customWidth="1"/>
    <col min="14850" max="14854" width="8.85546875" style="33" customWidth="1"/>
    <col min="14855" max="15088" width="9.140625" style="33"/>
    <col min="15089" max="15089" width="44" style="33" customWidth="1"/>
    <col min="15090" max="15105" width="0" style="33" hidden="1" customWidth="1"/>
    <col min="15106" max="15110" width="8.85546875" style="33" customWidth="1"/>
    <col min="15111" max="15344" width="9.140625" style="33"/>
    <col min="15345" max="15345" width="44" style="33" customWidth="1"/>
    <col min="15346" max="15361" width="0" style="33" hidden="1" customWidth="1"/>
    <col min="15362" max="15366" width="8.85546875" style="33" customWidth="1"/>
    <col min="15367" max="15600" width="9.140625" style="33"/>
    <col min="15601" max="15601" width="44" style="33" customWidth="1"/>
    <col min="15602" max="15617" width="0" style="33" hidden="1" customWidth="1"/>
    <col min="15618" max="15622" width="8.85546875" style="33" customWidth="1"/>
    <col min="15623" max="15856" width="9.140625" style="33"/>
    <col min="15857" max="15857" width="44" style="33" customWidth="1"/>
    <col min="15858" max="15873" width="0" style="33" hidden="1" customWidth="1"/>
    <col min="15874" max="15878" width="8.85546875" style="33" customWidth="1"/>
    <col min="15879" max="16112" width="9.140625" style="33"/>
    <col min="16113" max="16113" width="44" style="33" customWidth="1"/>
    <col min="16114" max="16129" width="0" style="33" hidden="1" customWidth="1"/>
    <col min="16130" max="16134" width="8.85546875" style="33" customWidth="1"/>
    <col min="16135" max="16368" width="9.140625" style="33"/>
    <col min="16369" max="16384" width="9.140625" style="33" customWidth="1"/>
  </cols>
  <sheetData>
    <row r="1" spans="1:13" ht="18" customHeight="1" x14ac:dyDescent="0.2">
      <c r="A1" s="950" t="s">
        <v>1346</v>
      </c>
    </row>
    <row r="2" spans="1:13" ht="18" customHeight="1" x14ac:dyDescent="0.2">
      <c r="A2" s="32" t="s">
        <v>121</v>
      </c>
    </row>
    <row r="3" spans="1:13" ht="18" customHeight="1" thickBot="1" x14ac:dyDescent="0.25">
      <c r="A3" s="34" t="s">
        <v>119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38" customFormat="1" ht="18" customHeight="1" thickBot="1" x14ac:dyDescent="0.25">
      <c r="A4" s="39"/>
      <c r="B4" s="40">
        <v>2014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0">
        <v>2025</v>
      </c>
    </row>
    <row r="5" spans="1:13" s="38" customFormat="1" ht="4.7" customHeight="1" x14ac:dyDescent="0.2">
      <c r="A5" s="37"/>
    </row>
    <row r="6" spans="1:13" s="43" customFormat="1" ht="12.95" customHeight="1" x14ac:dyDescent="0.2">
      <c r="A6" s="41" t="s">
        <v>34</v>
      </c>
      <c r="B6" s="158">
        <v>50663</v>
      </c>
      <c r="C6" s="158">
        <v>51672.7</v>
      </c>
      <c r="D6" s="158">
        <v>67425.8</v>
      </c>
      <c r="E6" s="158">
        <v>65877.3</v>
      </c>
      <c r="F6" s="158">
        <v>61542.5</v>
      </c>
      <c r="G6" s="158">
        <v>77971.600000000006</v>
      </c>
      <c r="H6" s="158">
        <v>97287.9</v>
      </c>
      <c r="I6" s="158">
        <v>145982.39999999999</v>
      </c>
      <c r="J6" s="212">
        <v>234314.6</v>
      </c>
      <c r="K6" s="212">
        <v>255904.2</v>
      </c>
      <c r="L6" s="212">
        <v>362870.2</v>
      </c>
      <c r="M6" s="212">
        <v>519089.1</v>
      </c>
    </row>
    <row r="7" spans="1:13" s="51" customFormat="1" ht="12.95" customHeight="1" x14ac:dyDescent="0.2">
      <c r="A7" s="70" t="s">
        <v>110</v>
      </c>
      <c r="B7" s="164"/>
      <c r="C7" s="164"/>
      <c r="D7" s="164"/>
      <c r="E7" s="164"/>
      <c r="F7" s="164"/>
      <c r="G7" s="164"/>
      <c r="H7" s="164"/>
      <c r="I7" s="164"/>
      <c r="J7" s="216"/>
      <c r="K7" s="216"/>
      <c r="L7" s="216"/>
      <c r="M7" s="216"/>
    </row>
    <row r="8" spans="1:13" s="51" customFormat="1" ht="12.95" customHeight="1" x14ac:dyDescent="0.2">
      <c r="A8" s="48" t="s">
        <v>36</v>
      </c>
      <c r="B8" s="162">
        <v>430.9</v>
      </c>
      <c r="C8" s="162">
        <v>290.60000000000002</v>
      </c>
      <c r="D8" s="162">
        <v>502</v>
      </c>
      <c r="E8" s="162">
        <v>708.8</v>
      </c>
      <c r="F8" s="162">
        <v>422.3</v>
      </c>
      <c r="G8" s="162">
        <v>406.2</v>
      </c>
      <c r="H8" s="162">
        <v>599.4</v>
      </c>
      <c r="I8" s="162">
        <v>1021.3</v>
      </c>
      <c r="J8" s="214">
        <v>1184.8</v>
      </c>
      <c r="K8" s="214">
        <v>1634.6</v>
      </c>
      <c r="L8" s="214">
        <v>1394</v>
      </c>
      <c r="M8" s="214">
        <v>1476.6</v>
      </c>
    </row>
    <row r="9" spans="1:13" s="51" customFormat="1" ht="12.95" customHeight="1" x14ac:dyDescent="0.2">
      <c r="A9" s="52" t="s">
        <v>37</v>
      </c>
      <c r="B9" s="162">
        <v>860.3</v>
      </c>
      <c r="C9" s="162">
        <v>750.2</v>
      </c>
      <c r="D9" s="162">
        <v>4358</v>
      </c>
      <c r="E9" s="162">
        <v>4319.1000000000004</v>
      </c>
      <c r="F9" s="162">
        <v>4551.5</v>
      </c>
      <c r="G9" s="162">
        <v>5162.8</v>
      </c>
      <c r="H9" s="162">
        <v>5232.8</v>
      </c>
      <c r="I9" s="162">
        <v>10328</v>
      </c>
      <c r="J9" s="214">
        <v>7226.3</v>
      </c>
      <c r="K9" s="214">
        <v>10369.700000000001</v>
      </c>
      <c r="L9" s="214">
        <v>11598.4</v>
      </c>
      <c r="M9" s="214">
        <v>26021</v>
      </c>
    </row>
    <row r="10" spans="1:13" s="51" customFormat="1" ht="12.95" customHeight="1" x14ac:dyDescent="0.2">
      <c r="A10" s="52" t="s">
        <v>38</v>
      </c>
      <c r="B10" s="162">
        <v>13601.9</v>
      </c>
      <c r="C10" s="162">
        <v>14339.8</v>
      </c>
      <c r="D10" s="162">
        <v>21545.4</v>
      </c>
      <c r="E10" s="162">
        <v>21476.9</v>
      </c>
      <c r="F10" s="162">
        <v>20228.900000000001</v>
      </c>
      <c r="G10" s="162">
        <v>27794.1</v>
      </c>
      <c r="H10" s="162">
        <v>44360.7</v>
      </c>
      <c r="I10" s="162">
        <v>53371</v>
      </c>
      <c r="J10" s="214">
        <v>110082.4</v>
      </c>
      <c r="K10" s="214">
        <v>76021.899999999994</v>
      </c>
      <c r="L10" s="214">
        <v>99985.600000000006</v>
      </c>
      <c r="M10" s="214">
        <v>158132.1</v>
      </c>
    </row>
    <row r="11" spans="1:13" ht="15" customHeight="1" x14ac:dyDescent="0.2">
      <c r="A11" s="53" t="s">
        <v>39</v>
      </c>
      <c r="B11" s="162">
        <v>2115.5</v>
      </c>
      <c r="C11" s="162">
        <v>1469.2</v>
      </c>
      <c r="D11" s="162">
        <v>1991</v>
      </c>
      <c r="E11" s="162">
        <v>2165.8000000000002</v>
      </c>
      <c r="F11" s="162">
        <v>3087.8</v>
      </c>
      <c r="G11" s="162">
        <v>2646.4</v>
      </c>
      <c r="H11" s="162">
        <v>3160.7</v>
      </c>
      <c r="I11" s="162">
        <v>5960.4</v>
      </c>
      <c r="J11" s="214">
        <v>7271</v>
      </c>
      <c r="K11" s="214">
        <v>10572.6</v>
      </c>
      <c r="L11" s="214">
        <v>13124.2</v>
      </c>
      <c r="M11" s="214">
        <v>14818.4</v>
      </c>
    </row>
    <row r="12" spans="1:13" ht="14.25" customHeight="1" x14ac:dyDescent="0.2">
      <c r="A12" s="53" t="s">
        <v>40</v>
      </c>
      <c r="B12" s="162">
        <v>22.4</v>
      </c>
      <c r="C12" s="162">
        <v>260.2</v>
      </c>
      <c r="D12" s="162">
        <v>0.1</v>
      </c>
      <c r="E12" s="162">
        <v>1.6</v>
      </c>
      <c r="F12" s="162">
        <v>0.3</v>
      </c>
      <c r="G12" s="162">
        <v>1.8</v>
      </c>
      <c r="H12" s="162">
        <v>133.4</v>
      </c>
      <c r="I12" s="162">
        <v>1.8</v>
      </c>
      <c r="J12" s="214">
        <v>110.2</v>
      </c>
      <c r="K12" s="214">
        <v>31.7</v>
      </c>
      <c r="L12" s="214">
        <v>0.1</v>
      </c>
      <c r="M12" s="214">
        <v>2.7</v>
      </c>
    </row>
    <row r="13" spans="1:13" ht="24" x14ac:dyDescent="0.2">
      <c r="A13" s="54" t="s">
        <v>41</v>
      </c>
      <c r="B13" s="162">
        <v>180.7</v>
      </c>
      <c r="C13" s="162">
        <v>100.1</v>
      </c>
      <c r="D13" s="162">
        <v>228.3</v>
      </c>
      <c r="E13" s="162">
        <v>248.8</v>
      </c>
      <c r="F13" s="162">
        <v>110.7</v>
      </c>
      <c r="G13" s="162">
        <v>213.6</v>
      </c>
      <c r="H13" s="162">
        <v>176.8</v>
      </c>
      <c r="I13" s="162">
        <v>309.39999999999998</v>
      </c>
      <c r="J13" s="214">
        <v>452.1</v>
      </c>
      <c r="K13" s="214">
        <v>1060.5</v>
      </c>
      <c r="L13" s="214">
        <v>1053.7</v>
      </c>
      <c r="M13" s="214">
        <v>2244.3000000000002</v>
      </c>
    </row>
    <row r="14" spans="1:13" ht="24" x14ac:dyDescent="0.2">
      <c r="A14" s="54" t="s">
        <v>42</v>
      </c>
      <c r="B14" s="162">
        <v>161.6</v>
      </c>
      <c r="C14" s="162">
        <v>104.5</v>
      </c>
      <c r="D14" s="162">
        <v>127.6</v>
      </c>
      <c r="E14" s="162">
        <v>101.8</v>
      </c>
      <c r="F14" s="162">
        <v>106.1</v>
      </c>
      <c r="G14" s="162">
        <v>157.30000000000001</v>
      </c>
      <c r="H14" s="162">
        <v>192.9</v>
      </c>
      <c r="I14" s="162">
        <v>291.89999999999998</v>
      </c>
      <c r="J14" s="214">
        <v>385.8</v>
      </c>
      <c r="K14" s="214">
        <v>634.6</v>
      </c>
      <c r="L14" s="214">
        <v>1513.9</v>
      </c>
      <c r="M14" s="214">
        <v>1574.6</v>
      </c>
    </row>
    <row r="15" spans="1:13" ht="12.95" customHeight="1" x14ac:dyDescent="0.2">
      <c r="A15" s="53" t="s">
        <v>43</v>
      </c>
      <c r="B15" s="162">
        <v>156</v>
      </c>
      <c r="C15" s="162">
        <v>96.1</v>
      </c>
      <c r="D15" s="162">
        <v>990.1</v>
      </c>
      <c r="E15" s="161" t="s">
        <v>26</v>
      </c>
      <c r="F15" s="161">
        <v>55.7</v>
      </c>
      <c r="G15" s="161">
        <v>42.4</v>
      </c>
      <c r="H15" s="161">
        <v>0.1</v>
      </c>
      <c r="I15" s="161">
        <v>207.4</v>
      </c>
      <c r="J15" s="214">
        <v>376.2</v>
      </c>
      <c r="K15" s="214">
        <v>715.8</v>
      </c>
      <c r="L15" s="214">
        <v>838.6</v>
      </c>
      <c r="M15" s="214">
        <v>1361.2</v>
      </c>
    </row>
    <row r="16" spans="1:13" ht="12.95" customHeight="1" x14ac:dyDescent="0.2">
      <c r="A16" s="53" t="s">
        <v>44</v>
      </c>
      <c r="B16" s="162">
        <v>198.7</v>
      </c>
      <c r="C16" s="162">
        <v>132.19999999999999</v>
      </c>
      <c r="D16" s="162">
        <v>93.5</v>
      </c>
      <c r="E16" s="162">
        <v>267.8</v>
      </c>
      <c r="F16" s="162">
        <v>42.1</v>
      </c>
      <c r="G16" s="162">
        <v>28.6</v>
      </c>
      <c r="H16" s="162">
        <v>76.5</v>
      </c>
      <c r="I16" s="162">
        <v>65.400000000000006</v>
      </c>
      <c r="J16" s="214">
        <v>73.8</v>
      </c>
      <c r="K16" s="214">
        <v>261.7</v>
      </c>
      <c r="L16" s="214">
        <v>313.7</v>
      </c>
      <c r="M16" s="214">
        <v>562.70000000000005</v>
      </c>
    </row>
    <row r="17" spans="1:13" ht="12.95" customHeight="1" x14ac:dyDescent="0.2">
      <c r="A17" s="53" t="s">
        <v>45</v>
      </c>
      <c r="B17" s="162">
        <v>24.8</v>
      </c>
      <c r="C17" s="162">
        <v>31.7</v>
      </c>
      <c r="D17" s="162">
        <v>27</v>
      </c>
      <c r="E17" s="162">
        <v>33.6</v>
      </c>
      <c r="F17" s="162">
        <v>31.6</v>
      </c>
      <c r="G17" s="162">
        <v>72.900000000000006</v>
      </c>
      <c r="H17" s="162">
        <v>230.1</v>
      </c>
      <c r="I17" s="162">
        <v>116.6</v>
      </c>
      <c r="J17" s="214">
        <v>153.19999999999999</v>
      </c>
      <c r="K17" s="214">
        <v>131.9</v>
      </c>
      <c r="L17" s="214">
        <v>220.1</v>
      </c>
      <c r="M17" s="214">
        <v>163.80000000000001</v>
      </c>
    </row>
    <row r="18" spans="1:13" ht="12.95" customHeight="1" x14ac:dyDescent="0.2">
      <c r="A18" s="53" t="s">
        <v>46</v>
      </c>
      <c r="B18" s="160">
        <v>321.10000000000002</v>
      </c>
      <c r="C18" s="160">
        <v>300.5</v>
      </c>
      <c r="D18" s="160">
        <v>270.3</v>
      </c>
      <c r="E18" s="160">
        <v>558.5</v>
      </c>
      <c r="F18" s="160">
        <v>382.7</v>
      </c>
      <c r="G18" s="160">
        <v>193.9</v>
      </c>
      <c r="H18" s="160">
        <v>265</v>
      </c>
      <c r="I18" s="160">
        <v>491.4</v>
      </c>
      <c r="J18" s="214">
        <v>505.6</v>
      </c>
      <c r="K18" s="214">
        <v>663.8</v>
      </c>
      <c r="L18" s="214">
        <v>708.1</v>
      </c>
      <c r="M18" s="214">
        <v>1546.8</v>
      </c>
    </row>
    <row r="19" spans="1:13" ht="12.95" customHeight="1" x14ac:dyDescent="0.2">
      <c r="A19" s="53" t="s">
        <v>47</v>
      </c>
      <c r="B19" s="160">
        <v>2119.6999999999998</v>
      </c>
      <c r="C19" s="160">
        <v>1729.6</v>
      </c>
      <c r="D19" s="160">
        <v>1244.5</v>
      </c>
      <c r="E19" s="160">
        <v>1500.8</v>
      </c>
      <c r="F19" s="160">
        <v>2588.9</v>
      </c>
      <c r="G19" s="160">
        <v>2322.8000000000002</v>
      </c>
      <c r="H19" s="160">
        <v>2539.1999999999998</v>
      </c>
      <c r="I19" s="160">
        <v>6770.9</v>
      </c>
      <c r="J19" s="14">
        <v>7241.5</v>
      </c>
      <c r="K19" s="14">
        <v>7736.5</v>
      </c>
      <c r="L19" s="14">
        <v>10110.1</v>
      </c>
      <c r="M19" s="14">
        <v>13552</v>
      </c>
    </row>
    <row r="20" spans="1:13" ht="23.45" customHeight="1" x14ac:dyDescent="0.2">
      <c r="A20" s="54" t="s">
        <v>48</v>
      </c>
      <c r="B20" s="160">
        <v>7770.5</v>
      </c>
      <c r="C20" s="160">
        <v>9753.9</v>
      </c>
      <c r="D20" s="160">
        <v>16187.1</v>
      </c>
      <c r="E20" s="160">
        <v>15913.2</v>
      </c>
      <c r="F20" s="160">
        <v>13371</v>
      </c>
      <c r="G20" s="160">
        <v>21620.5</v>
      </c>
      <c r="H20" s="160">
        <v>37006.400000000001</v>
      </c>
      <c r="I20" s="160">
        <v>38286.199999999997</v>
      </c>
      <c r="J20" s="14">
        <v>92096.6</v>
      </c>
      <c r="K20" s="14">
        <v>52739</v>
      </c>
      <c r="L20" s="14">
        <v>69991.600000000006</v>
      </c>
      <c r="M20" s="14">
        <v>119632.9</v>
      </c>
    </row>
    <row r="21" spans="1:13" ht="24" x14ac:dyDescent="0.2">
      <c r="A21" s="54" t="s">
        <v>49</v>
      </c>
      <c r="B21" s="160">
        <v>31.1</v>
      </c>
      <c r="C21" s="160">
        <v>20.399999999999999</v>
      </c>
      <c r="D21" s="160">
        <v>18.100000000000001</v>
      </c>
      <c r="E21" s="160">
        <v>19.7</v>
      </c>
      <c r="F21" s="160">
        <v>2</v>
      </c>
      <c r="G21" s="160">
        <v>7.1</v>
      </c>
      <c r="H21" s="160">
        <v>25.2</v>
      </c>
      <c r="I21" s="160">
        <v>13.9</v>
      </c>
      <c r="J21" s="14">
        <v>31.6</v>
      </c>
      <c r="K21" s="14">
        <v>74.7</v>
      </c>
      <c r="L21" s="14">
        <v>67.8</v>
      </c>
      <c r="M21" s="14">
        <v>42.1</v>
      </c>
    </row>
    <row r="22" spans="1:13" ht="12.95" customHeight="1" x14ac:dyDescent="0.2">
      <c r="A22" s="53" t="s">
        <v>50</v>
      </c>
      <c r="B22" s="160">
        <v>231.9</v>
      </c>
      <c r="C22" s="160">
        <v>200.7</v>
      </c>
      <c r="D22" s="160">
        <v>149</v>
      </c>
      <c r="E22" s="160">
        <v>150.1</v>
      </c>
      <c r="F22" s="160">
        <v>141.4</v>
      </c>
      <c r="G22" s="160">
        <v>105.4</v>
      </c>
      <c r="H22" s="160">
        <v>252.4</v>
      </c>
      <c r="I22" s="160">
        <v>164.4</v>
      </c>
      <c r="J22" s="14">
        <v>346.3</v>
      </c>
      <c r="K22" s="14">
        <v>490.3</v>
      </c>
      <c r="L22" s="14">
        <v>723</v>
      </c>
      <c r="M22" s="14">
        <v>616.79999999999995</v>
      </c>
    </row>
    <row r="23" spans="1:13" ht="12.95" customHeight="1" x14ac:dyDescent="0.2">
      <c r="A23" s="53" t="s">
        <v>51</v>
      </c>
      <c r="B23" s="160">
        <v>34.4</v>
      </c>
      <c r="C23" s="160">
        <v>40.1</v>
      </c>
      <c r="D23" s="160">
        <v>46.3</v>
      </c>
      <c r="E23" s="160">
        <v>63</v>
      </c>
      <c r="F23" s="160">
        <v>31.1</v>
      </c>
      <c r="G23" s="160">
        <v>19.2</v>
      </c>
      <c r="H23" s="160">
        <v>34.5</v>
      </c>
      <c r="I23" s="160">
        <v>69.5</v>
      </c>
      <c r="J23" s="14">
        <v>80.7</v>
      </c>
      <c r="K23" s="14">
        <v>96.7</v>
      </c>
      <c r="L23" s="14">
        <v>131.69999999999999</v>
      </c>
      <c r="M23" s="14">
        <v>133.30000000000001</v>
      </c>
    </row>
    <row r="24" spans="1:13" ht="12.95" customHeight="1" x14ac:dyDescent="0.2">
      <c r="A24" s="53" t="s">
        <v>52</v>
      </c>
      <c r="B24" s="160">
        <v>135.1</v>
      </c>
      <c r="C24" s="160">
        <v>22.2</v>
      </c>
      <c r="D24" s="160">
        <v>48.4</v>
      </c>
      <c r="E24" s="160">
        <v>201.7</v>
      </c>
      <c r="F24" s="160">
        <v>85.9</v>
      </c>
      <c r="G24" s="160">
        <v>204.2</v>
      </c>
      <c r="H24" s="160">
        <v>31.5</v>
      </c>
      <c r="I24" s="160">
        <v>350.9</v>
      </c>
      <c r="J24" s="14">
        <v>676.9</v>
      </c>
      <c r="K24" s="14">
        <v>412.6</v>
      </c>
      <c r="L24" s="14">
        <v>562.29999999999995</v>
      </c>
      <c r="M24" s="14">
        <v>1253.3</v>
      </c>
    </row>
    <row r="25" spans="1:13" ht="24" x14ac:dyDescent="0.2">
      <c r="A25" s="54" t="s">
        <v>53</v>
      </c>
      <c r="B25" s="160">
        <v>98.4</v>
      </c>
      <c r="C25" s="160">
        <v>78.400000000000006</v>
      </c>
      <c r="D25" s="160">
        <v>124.2</v>
      </c>
      <c r="E25" s="160">
        <v>250.5</v>
      </c>
      <c r="F25" s="160">
        <v>191.6</v>
      </c>
      <c r="G25" s="160">
        <v>157.9</v>
      </c>
      <c r="H25" s="160">
        <v>235.9</v>
      </c>
      <c r="I25" s="160">
        <v>270.89999999999998</v>
      </c>
      <c r="J25" s="14">
        <v>281.10000000000002</v>
      </c>
      <c r="K25" s="14">
        <v>399.6</v>
      </c>
      <c r="L25" s="14">
        <v>626.79999999999995</v>
      </c>
      <c r="M25" s="14">
        <v>627.20000000000005</v>
      </c>
    </row>
    <row r="26" spans="1:13" ht="24" x14ac:dyDescent="0.2">
      <c r="A26" s="55" t="s">
        <v>54</v>
      </c>
      <c r="B26" s="160">
        <v>358.9</v>
      </c>
      <c r="C26" s="160">
        <v>86.9</v>
      </c>
      <c r="D26" s="160">
        <v>4898.8999999999996</v>
      </c>
      <c r="E26" s="160">
        <v>4683.8999999999996</v>
      </c>
      <c r="F26" s="160">
        <v>374.7</v>
      </c>
      <c r="G26" s="160">
        <v>286.89999999999998</v>
      </c>
      <c r="H26" s="160">
        <v>193.4</v>
      </c>
      <c r="I26" s="160">
        <v>726.8</v>
      </c>
      <c r="J26" s="14">
        <v>1976.4</v>
      </c>
      <c r="K26" s="14">
        <v>892.9</v>
      </c>
      <c r="L26" s="14">
        <v>4696.7</v>
      </c>
      <c r="M26" s="14">
        <v>1927.5</v>
      </c>
    </row>
    <row r="27" spans="1:13" ht="24" x14ac:dyDescent="0.2">
      <c r="A27" s="54" t="s">
        <v>55</v>
      </c>
      <c r="B27" s="160">
        <v>216.8</v>
      </c>
      <c r="C27" s="160">
        <v>20.3</v>
      </c>
      <c r="D27" s="160">
        <v>4756.5</v>
      </c>
      <c r="E27" s="160">
        <v>4434.7</v>
      </c>
      <c r="F27" s="160">
        <v>316.10000000000002</v>
      </c>
      <c r="G27" s="160">
        <v>217.6</v>
      </c>
      <c r="H27" s="160">
        <v>144.9</v>
      </c>
      <c r="I27" s="160">
        <v>393.2</v>
      </c>
      <c r="J27" s="14">
        <v>1733.5</v>
      </c>
      <c r="K27" s="14">
        <v>396.3</v>
      </c>
      <c r="L27" s="14">
        <v>3448.6</v>
      </c>
      <c r="M27" s="14">
        <v>1187.7</v>
      </c>
    </row>
    <row r="28" spans="1:13" ht="24" customHeight="1" x14ac:dyDescent="0.2">
      <c r="A28" s="54" t="s">
        <v>56</v>
      </c>
      <c r="B28" s="160" t="s">
        <v>26</v>
      </c>
      <c r="C28" s="160" t="s">
        <v>26</v>
      </c>
      <c r="D28" s="160" t="s">
        <v>26</v>
      </c>
      <c r="E28" s="160" t="s">
        <v>26</v>
      </c>
      <c r="F28" s="160" t="s">
        <v>26</v>
      </c>
      <c r="G28" s="160" t="s">
        <v>26</v>
      </c>
      <c r="H28" s="160" t="s">
        <v>26</v>
      </c>
      <c r="I28" s="160">
        <v>311.2</v>
      </c>
      <c r="J28" s="14">
        <v>130</v>
      </c>
      <c r="K28" s="14">
        <v>233.2</v>
      </c>
      <c r="L28" s="14">
        <v>1137.4000000000001</v>
      </c>
      <c r="M28" s="14">
        <v>494.5</v>
      </c>
    </row>
    <row r="29" spans="1:13" ht="24" x14ac:dyDescent="0.2">
      <c r="A29" s="54" t="s">
        <v>57</v>
      </c>
      <c r="B29" s="160">
        <v>142.1</v>
      </c>
      <c r="C29" s="160">
        <v>66.599999999999994</v>
      </c>
      <c r="D29" s="160">
        <v>142.5</v>
      </c>
      <c r="E29" s="160">
        <v>249.2</v>
      </c>
      <c r="F29" s="160">
        <v>58.6</v>
      </c>
      <c r="G29" s="160">
        <v>69.3</v>
      </c>
      <c r="H29" s="160">
        <v>48.6</v>
      </c>
      <c r="I29" s="160">
        <v>22.4</v>
      </c>
      <c r="J29" s="14">
        <v>112.8</v>
      </c>
      <c r="K29" s="14">
        <v>263.39999999999998</v>
      </c>
      <c r="L29" s="14">
        <v>110.7</v>
      </c>
      <c r="M29" s="14">
        <v>245.3</v>
      </c>
    </row>
    <row r="30" spans="1:13" ht="24" customHeight="1" x14ac:dyDescent="0.2">
      <c r="A30" s="55" t="s">
        <v>58</v>
      </c>
      <c r="B30" s="160">
        <v>39.799999999999997</v>
      </c>
      <c r="C30" s="160">
        <v>13.4</v>
      </c>
      <c r="D30" s="160">
        <v>120.6</v>
      </c>
      <c r="E30" s="160">
        <v>23.8</v>
      </c>
      <c r="F30" s="160">
        <v>45.7</v>
      </c>
      <c r="G30" s="160">
        <v>139.5</v>
      </c>
      <c r="H30" s="160">
        <v>38.4</v>
      </c>
      <c r="I30" s="160">
        <v>214.5</v>
      </c>
      <c r="J30" s="14">
        <v>133.30000000000001</v>
      </c>
      <c r="K30" s="14">
        <v>200.3</v>
      </c>
      <c r="L30" s="14">
        <v>871.7</v>
      </c>
      <c r="M30" s="14">
        <v>1202.0999999999999</v>
      </c>
    </row>
    <row r="31" spans="1:13" ht="12" x14ac:dyDescent="0.2">
      <c r="A31" s="52" t="s">
        <v>59</v>
      </c>
      <c r="B31" s="160">
        <v>1899.4</v>
      </c>
      <c r="C31" s="160">
        <v>2033.6</v>
      </c>
      <c r="D31" s="160">
        <v>4943.8999999999996</v>
      </c>
      <c r="E31" s="160">
        <v>3207.4</v>
      </c>
      <c r="F31" s="160">
        <v>3400.1</v>
      </c>
      <c r="G31" s="160">
        <v>3182</v>
      </c>
      <c r="H31" s="160">
        <v>3343.7</v>
      </c>
      <c r="I31" s="160">
        <v>5353.8</v>
      </c>
      <c r="J31" s="14">
        <v>4845.2</v>
      </c>
      <c r="K31" s="14">
        <v>8527.7999999999993</v>
      </c>
      <c r="L31" s="14">
        <v>12364.8</v>
      </c>
      <c r="M31" s="14">
        <v>23040.799999999999</v>
      </c>
    </row>
    <row r="32" spans="1:13" ht="24" x14ac:dyDescent="0.2">
      <c r="A32" s="55" t="s">
        <v>60</v>
      </c>
      <c r="B32" s="160">
        <v>5879.4</v>
      </c>
      <c r="C32" s="160">
        <v>5707.5</v>
      </c>
      <c r="D32" s="160">
        <v>7376.6</v>
      </c>
      <c r="E32" s="160">
        <v>8810.1</v>
      </c>
      <c r="F32" s="160">
        <v>9398.2000000000007</v>
      </c>
      <c r="G32" s="160">
        <v>12297.6</v>
      </c>
      <c r="H32" s="160">
        <v>12763.9</v>
      </c>
      <c r="I32" s="160">
        <v>25017.3</v>
      </c>
      <c r="J32" s="14">
        <v>34473.5</v>
      </c>
      <c r="K32" s="14">
        <v>62775.6</v>
      </c>
      <c r="L32" s="14">
        <v>80307.7</v>
      </c>
      <c r="M32" s="14">
        <v>111924.9</v>
      </c>
    </row>
    <row r="33" spans="1:13" ht="14.25" customHeight="1" x14ac:dyDescent="0.2">
      <c r="A33" s="52" t="s">
        <v>61</v>
      </c>
      <c r="B33" s="160">
        <v>2831.7</v>
      </c>
      <c r="C33" s="160">
        <v>2992</v>
      </c>
      <c r="D33" s="160">
        <v>3787.8</v>
      </c>
      <c r="E33" s="160">
        <v>4418</v>
      </c>
      <c r="F33" s="160">
        <v>3740.1</v>
      </c>
      <c r="G33" s="160">
        <v>6496.1</v>
      </c>
      <c r="H33" s="160">
        <v>2945</v>
      </c>
      <c r="I33" s="160">
        <v>8170.1</v>
      </c>
      <c r="J33" s="14">
        <v>10251.200000000001</v>
      </c>
      <c r="K33" s="14">
        <v>12528.8</v>
      </c>
      <c r="L33" s="14">
        <v>10710.7</v>
      </c>
      <c r="M33" s="14">
        <v>16563</v>
      </c>
    </row>
    <row r="34" spans="1:13" ht="12" x14ac:dyDescent="0.2">
      <c r="A34" s="52" t="s">
        <v>62</v>
      </c>
      <c r="B34" s="160">
        <v>180.2</v>
      </c>
      <c r="C34" s="160">
        <v>239.9</v>
      </c>
      <c r="D34" s="160">
        <v>229.4</v>
      </c>
      <c r="E34" s="160">
        <v>264.8</v>
      </c>
      <c r="F34" s="160">
        <v>238.7</v>
      </c>
      <c r="G34" s="160">
        <v>179.6</v>
      </c>
      <c r="H34" s="160">
        <v>67.7</v>
      </c>
      <c r="I34" s="160">
        <v>406.9</v>
      </c>
      <c r="J34" s="14">
        <v>913.1</v>
      </c>
      <c r="K34" s="14">
        <v>2415.5</v>
      </c>
      <c r="L34" s="14">
        <v>4074.7</v>
      </c>
      <c r="M34" s="14">
        <v>5670.4</v>
      </c>
    </row>
    <row r="35" spans="1:13" ht="12" x14ac:dyDescent="0.2">
      <c r="A35" s="52" t="s">
        <v>63</v>
      </c>
      <c r="B35" s="160">
        <v>352</v>
      </c>
      <c r="C35" s="160">
        <v>414.6</v>
      </c>
      <c r="D35" s="160">
        <v>473.7</v>
      </c>
      <c r="E35" s="160">
        <v>605.79999999999995</v>
      </c>
      <c r="F35" s="160">
        <v>696.2</v>
      </c>
      <c r="G35" s="160">
        <v>852</v>
      </c>
      <c r="H35" s="160">
        <v>868.7</v>
      </c>
      <c r="I35" s="160">
        <v>1688.3</v>
      </c>
      <c r="J35" s="14">
        <v>2077.6</v>
      </c>
      <c r="K35" s="14">
        <v>4159.1000000000004</v>
      </c>
      <c r="L35" s="14">
        <v>5717</v>
      </c>
      <c r="M35" s="14">
        <v>8299.6</v>
      </c>
    </row>
    <row r="36" spans="1:13" ht="12" x14ac:dyDescent="0.2">
      <c r="A36" s="52" t="s">
        <v>64</v>
      </c>
      <c r="B36" s="160">
        <v>8609.6</v>
      </c>
      <c r="C36" s="160">
        <v>10113.799999999999</v>
      </c>
      <c r="D36" s="160">
        <v>5472.7</v>
      </c>
      <c r="E36" s="160">
        <v>5403.9</v>
      </c>
      <c r="F36" s="160">
        <v>4821.3</v>
      </c>
      <c r="G36" s="160">
        <v>4868.7</v>
      </c>
      <c r="H36" s="160">
        <v>5042.7</v>
      </c>
      <c r="I36" s="160">
        <v>7122.9</v>
      </c>
      <c r="J36" s="14">
        <v>8203.6</v>
      </c>
      <c r="K36" s="14">
        <v>10632</v>
      </c>
      <c r="L36" s="14">
        <v>11136.7</v>
      </c>
      <c r="M36" s="14">
        <v>12045.8</v>
      </c>
    </row>
    <row r="37" spans="1:13" ht="12.95" customHeight="1" x14ac:dyDescent="0.2">
      <c r="A37" s="52" t="s">
        <v>65</v>
      </c>
      <c r="B37" s="160">
        <f>B38+B39+B40+B41+B42</f>
        <v>10319.200000000001</v>
      </c>
      <c r="C37" s="160">
        <f>C38+C39+C40+C41+C42</f>
        <v>10793.6</v>
      </c>
      <c r="D37" s="160">
        <f>D38+D39+D40+D41+D42</f>
        <v>7351.2</v>
      </c>
      <c r="E37" s="160">
        <f>E38+E39+E40+E41+E42</f>
        <v>7270.9</v>
      </c>
      <c r="F37" s="160">
        <f>F38+F39+F40+F41+F42</f>
        <v>8510.7999999999993</v>
      </c>
      <c r="G37" s="160">
        <v>10068.4</v>
      </c>
      <c r="H37" s="160">
        <v>16237.6</v>
      </c>
      <c r="I37" s="160">
        <v>21453.599999999999</v>
      </c>
      <c r="J37" s="14">
        <f>J38+J39+J40+J41+J42</f>
        <v>40552.5</v>
      </c>
      <c r="K37" s="14">
        <v>46732.2</v>
      </c>
      <c r="L37" s="14">
        <v>91805.3</v>
      </c>
      <c r="M37" s="14">
        <v>114986</v>
      </c>
    </row>
    <row r="38" spans="1:13" ht="12" x14ac:dyDescent="0.2">
      <c r="A38" s="57" t="s">
        <v>120</v>
      </c>
      <c r="B38" s="160">
        <v>8926.4</v>
      </c>
      <c r="C38" s="160">
        <v>9342.2000000000007</v>
      </c>
      <c r="D38" s="160">
        <v>5654.7</v>
      </c>
      <c r="E38" s="160">
        <v>5322.3</v>
      </c>
      <c r="F38" s="160">
        <v>5919</v>
      </c>
      <c r="G38" s="160">
        <v>6714.3</v>
      </c>
      <c r="H38" s="160">
        <v>12609.1</v>
      </c>
      <c r="I38" s="160">
        <v>17065</v>
      </c>
      <c r="J38" s="14">
        <v>34826.400000000001</v>
      </c>
      <c r="K38" s="14">
        <v>38764.1</v>
      </c>
      <c r="L38" s="14">
        <v>79196.3</v>
      </c>
      <c r="M38" s="14">
        <v>96719.6</v>
      </c>
    </row>
    <row r="39" spans="1:13" s="68" customFormat="1" ht="14.25" customHeight="1" x14ac:dyDescent="0.2">
      <c r="A39" s="57" t="s">
        <v>66</v>
      </c>
      <c r="B39" s="160">
        <v>222.9</v>
      </c>
      <c r="C39" s="160">
        <v>375.2</v>
      </c>
      <c r="D39" s="160">
        <v>132.5</v>
      </c>
      <c r="E39" s="160">
        <v>151.69999999999999</v>
      </c>
      <c r="F39" s="160">
        <v>205.9</v>
      </c>
      <c r="G39" s="160">
        <v>219.7</v>
      </c>
      <c r="H39" s="160">
        <v>284.8</v>
      </c>
      <c r="I39" s="160">
        <v>257</v>
      </c>
      <c r="J39" s="14">
        <v>380.6</v>
      </c>
      <c r="K39" s="14">
        <v>424.4</v>
      </c>
      <c r="L39" s="14">
        <v>1257.4000000000001</v>
      </c>
      <c r="M39" s="14">
        <v>2103.1</v>
      </c>
    </row>
    <row r="40" spans="1:13" s="68" customFormat="1" ht="13.9" customHeight="1" x14ac:dyDescent="0.2">
      <c r="A40" s="57" t="s">
        <v>67</v>
      </c>
      <c r="B40" s="160">
        <v>3.2</v>
      </c>
      <c r="C40" s="160">
        <v>4.3</v>
      </c>
      <c r="D40" s="160">
        <v>5.4</v>
      </c>
      <c r="E40" s="160">
        <v>4.3</v>
      </c>
      <c r="F40" s="160">
        <v>5.5</v>
      </c>
      <c r="G40" s="160">
        <v>5.9</v>
      </c>
      <c r="H40" s="160">
        <v>6.9</v>
      </c>
      <c r="I40" s="160">
        <v>4.0999999999999996</v>
      </c>
      <c r="J40" s="14">
        <v>4.0999999999999996</v>
      </c>
      <c r="K40" s="14">
        <v>5.6</v>
      </c>
      <c r="L40" s="14">
        <v>6.1</v>
      </c>
      <c r="M40" s="14">
        <v>6.1</v>
      </c>
    </row>
    <row r="41" spans="1:13" s="68" customFormat="1" ht="12" x14ac:dyDescent="0.2">
      <c r="A41" s="57" t="s">
        <v>68</v>
      </c>
      <c r="B41" s="160">
        <v>1127.3</v>
      </c>
      <c r="C41" s="160">
        <v>977.2</v>
      </c>
      <c r="D41" s="160">
        <v>1426.3</v>
      </c>
      <c r="E41" s="160">
        <v>1624.5</v>
      </c>
      <c r="F41" s="160">
        <v>2124.4</v>
      </c>
      <c r="G41" s="160">
        <v>2841.7</v>
      </c>
      <c r="H41" s="160">
        <v>2948.7</v>
      </c>
      <c r="I41" s="160">
        <v>3416.8</v>
      </c>
      <c r="J41" s="14">
        <v>3813.8</v>
      </c>
      <c r="K41" s="14">
        <v>4836.1000000000004</v>
      </c>
      <c r="L41" s="14">
        <v>5475.2</v>
      </c>
      <c r="M41" s="14">
        <v>7294</v>
      </c>
    </row>
    <row r="42" spans="1:13" s="68" customFormat="1" ht="12.95" customHeight="1" x14ac:dyDescent="0.2">
      <c r="A42" s="58" t="s">
        <v>70</v>
      </c>
      <c r="B42" s="160">
        <v>39.4</v>
      </c>
      <c r="C42" s="160">
        <v>94.7</v>
      </c>
      <c r="D42" s="160">
        <v>132.30000000000001</v>
      </c>
      <c r="E42" s="160">
        <v>168.1</v>
      </c>
      <c r="F42" s="160">
        <v>256</v>
      </c>
      <c r="G42" s="160">
        <v>286.8</v>
      </c>
      <c r="H42" s="160">
        <v>388.1</v>
      </c>
      <c r="I42" s="160">
        <v>710.7</v>
      </c>
      <c r="J42" s="160">
        <v>1527.6</v>
      </c>
      <c r="K42" s="160">
        <v>2702</v>
      </c>
      <c r="L42" s="160">
        <v>5870.3</v>
      </c>
      <c r="M42" s="160">
        <v>8863.2000000000007</v>
      </c>
    </row>
    <row r="43" spans="1:13" ht="12" x14ac:dyDescent="0.2">
      <c r="A43" s="52" t="s">
        <v>71</v>
      </c>
      <c r="B43" s="160">
        <v>1806.8</v>
      </c>
      <c r="C43" s="160">
        <v>2038.9</v>
      </c>
      <c r="D43" s="160">
        <v>2669.2</v>
      </c>
      <c r="E43" s="160">
        <v>2358.5</v>
      </c>
      <c r="F43" s="160">
        <v>2548.3000000000002</v>
      </c>
      <c r="G43" s="160">
        <v>2807.9</v>
      </c>
      <c r="H43" s="160">
        <v>2429.1</v>
      </c>
      <c r="I43" s="160">
        <v>3856.9</v>
      </c>
      <c r="J43" s="160">
        <v>4666.3999999999996</v>
      </c>
      <c r="K43" s="160">
        <v>7358.7</v>
      </c>
      <c r="L43" s="160">
        <v>8507.2999999999993</v>
      </c>
      <c r="M43" s="160">
        <v>11094.4</v>
      </c>
    </row>
    <row r="44" spans="1:13" ht="12.95" customHeight="1" x14ac:dyDescent="0.2">
      <c r="A44" s="52" t="s">
        <v>72</v>
      </c>
      <c r="B44" s="160">
        <v>2655.5</v>
      </c>
      <c r="C44" s="160">
        <v>1097.5</v>
      </c>
      <c r="D44" s="160">
        <v>2836.2</v>
      </c>
      <c r="E44" s="160">
        <v>1351.8</v>
      </c>
      <c r="F44" s="160">
        <v>1392.1</v>
      </c>
      <c r="G44" s="160">
        <v>2090.1</v>
      </c>
      <c r="H44" s="160">
        <v>2229</v>
      </c>
      <c r="I44" s="160">
        <v>4593</v>
      </c>
      <c r="J44" s="160">
        <v>4301.3999999999996</v>
      </c>
      <c r="K44" s="160">
        <v>5882.8</v>
      </c>
      <c r="L44" s="160">
        <v>10724.3</v>
      </c>
      <c r="M44" s="160">
        <v>13350.1</v>
      </c>
    </row>
    <row r="45" spans="1:13" ht="12.95" customHeight="1" x14ac:dyDescent="0.2">
      <c r="A45" s="52" t="s">
        <v>73</v>
      </c>
      <c r="B45" s="160">
        <v>457.3</v>
      </c>
      <c r="C45" s="160">
        <v>463.4</v>
      </c>
      <c r="D45" s="160">
        <v>485.4</v>
      </c>
      <c r="E45" s="160">
        <v>616.9</v>
      </c>
      <c r="F45" s="160">
        <v>644.4</v>
      </c>
      <c r="G45" s="160">
        <v>748.4</v>
      </c>
      <c r="H45" s="160">
        <v>467.8</v>
      </c>
      <c r="I45" s="160">
        <v>1137.5999999999999</v>
      </c>
      <c r="J45" s="160">
        <v>1782.7</v>
      </c>
      <c r="K45" s="160">
        <v>2381.9</v>
      </c>
      <c r="L45" s="160">
        <v>3715</v>
      </c>
      <c r="M45" s="160">
        <v>4502.3</v>
      </c>
    </row>
    <row r="46" spans="1:13" ht="12.95" customHeight="1" x14ac:dyDescent="0.2">
      <c r="A46" s="52" t="s">
        <v>74</v>
      </c>
      <c r="B46" s="160">
        <v>33.6</v>
      </c>
      <c r="C46" s="160">
        <v>38.5</v>
      </c>
      <c r="D46" s="160">
        <v>39</v>
      </c>
      <c r="E46" s="154">
        <v>39.4</v>
      </c>
      <c r="F46" s="154">
        <v>48.7</v>
      </c>
      <c r="G46" s="154">
        <v>70.2</v>
      </c>
      <c r="H46" s="154">
        <v>51.7</v>
      </c>
      <c r="I46" s="154">
        <v>207.8</v>
      </c>
      <c r="J46" s="154">
        <v>338</v>
      </c>
      <c r="K46" s="154">
        <v>500.2</v>
      </c>
      <c r="L46" s="154">
        <v>960.9</v>
      </c>
      <c r="M46" s="154">
        <v>1757.7</v>
      </c>
    </row>
    <row r="47" spans="1:13" ht="12.95" customHeight="1" x14ac:dyDescent="0.2">
      <c r="A47" s="52" t="s">
        <v>75</v>
      </c>
      <c r="B47" s="160">
        <v>92.8</v>
      </c>
      <c r="C47" s="160">
        <v>92.9</v>
      </c>
      <c r="D47" s="160">
        <v>161.9</v>
      </c>
      <c r="E47" s="160">
        <v>166.3</v>
      </c>
      <c r="F47" s="160">
        <v>280.5</v>
      </c>
      <c r="G47" s="160">
        <v>385.2</v>
      </c>
      <c r="H47" s="160">
        <v>334.7</v>
      </c>
      <c r="I47" s="160">
        <v>1121.5</v>
      </c>
      <c r="J47" s="160">
        <v>1027.5</v>
      </c>
      <c r="K47" s="160">
        <v>1787</v>
      </c>
      <c r="L47" s="160">
        <v>2738.1</v>
      </c>
      <c r="M47" s="160">
        <v>4190.2</v>
      </c>
    </row>
    <row r="48" spans="1:13" ht="12.95" customHeight="1" x14ac:dyDescent="0.2">
      <c r="A48" s="52" t="s">
        <v>76</v>
      </c>
      <c r="B48" s="160">
        <v>211.8</v>
      </c>
      <c r="C48" s="160">
        <v>116.6</v>
      </c>
      <c r="D48" s="160">
        <v>102.6</v>
      </c>
      <c r="E48" s="160">
        <v>51.5</v>
      </c>
      <c r="F48" s="160">
        <v>113.5</v>
      </c>
      <c r="G48" s="160">
        <v>77.5</v>
      </c>
      <c r="H48" s="160">
        <v>31.8</v>
      </c>
      <c r="I48" s="160">
        <v>97.8</v>
      </c>
      <c r="J48" s="160">
        <v>138.4</v>
      </c>
      <c r="K48" s="160">
        <v>781.9</v>
      </c>
      <c r="L48" s="160">
        <v>864.2</v>
      </c>
      <c r="M48" s="160">
        <v>1512.6</v>
      </c>
    </row>
    <row r="49" spans="1:13" ht="12.95" customHeight="1" x14ac:dyDescent="0.2">
      <c r="A49" s="52" t="s">
        <v>77</v>
      </c>
      <c r="B49" s="160">
        <v>41.8</v>
      </c>
      <c r="C49" s="160">
        <v>48.9</v>
      </c>
      <c r="D49" s="160">
        <v>71.2</v>
      </c>
      <c r="E49" s="160">
        <v>99.5</v>
      </c>
      <c r="F49" s="160">
        <v>86.5</v>
      </c>
      <c r="G49" s="160">
        <v>58.4</v>
      </c>
      <c r="H49" s="160">
        <v>49.8</v>
      </c>
      <c r="I49" s="160">
        <v>93.3</v>
      </c>
      <c r="J49" s="160">
        <v>140.19999999999999</v>
      </c>
      <c r="K49" s="160">
        <v>321.2</v>
      </c>
      <c r="L49" s="160">
        <v>697.2</v>
      </c>
      <c r="M49" s="160">
        <v>1392</v>
      </c>
    </row>
    <row r="50" spans="1:13" ht="5.45" customHeight="1" thickBot="1" x14ac:dyDescent="0.25">
      <c r="A50" s="60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</sheetData>
  <hyperlinks>
    <hyperlink ref="A1" location="Содержание!A1" display="Вернуться в СОДЕРЖАНИЕ" xr:uid="{00000000-0004-0000-0F00-000000000000}"/>
  </hyperlinks>
  <pageMargins left="0.78740157480314965" right="0.59055118110236227" top="0.59055118110236227" bottom="0.59055118110236227" header="0.51181102362204722" footer="0.51181102362204722"/>
  <pageSetup paperSize="9" firstPageNumber="40" orientation="portrait" useFirstPageNumber="1" horizontalDpi="120" verticalDpi="144" r:id="rId1"/>
  <headerFooter alignWithMargins="0">
    <oddFooter>&amp;C&amp;8&amp;P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7"/>
  <dimension ref="A1:M50"/>
  <sheetViews>
    <sheetView workbookViewId="0">
      <selection activeCell="A5" sqref="A5"/>
    </sheetView>
  </sheetViews>
  <sheetFormatPr defaultRowHeight="12.95" customHeight="1" x14ac:dyDescent="0.2"/>
  <cols>
    <col min="1" max="1" width="44.85546875" style="61" customWidth="1"/>
    <col min="2" max="2" width="8.85546875" style="33" hidden="1" customWidth="1"/>
    <col min="3" max="4" width="0" style="33" hidden="1" customWidth="1"/>
    <col min="5" max="6" width="8.42578125" style="33" hidden="1" customWidth="1"/>
    <col min="7" max="8" width="8.7109375" style="33" hidden="1" customWidth="1"/>
    <col min="9" max="13" width="8.7109375" style="33" customWidth="1"/>
    <col min="14" max="240" width="9.140625" style="33"/>
    <col min="241" max="241" width="44" style="33" customWidth="1"/>
    <col min="242" max="257" width="0" style="33" hidden="1" customWidth="1"/>
    <col min="258" max="258" width="8.85546875" style="33" customWidth="1"/>
    <col min="259" max="496" width="9.140625" style="33"/>
    <col min="497" max="497" width="44" style="33" customWidth="1"/>
    <col min="498" max="513" width="0" style="33" hidden="1" customWidth="1"/>
    <col min="514" max="514" width="8.85546875" style="33" customWidth="1"/>
    <col min="515" max="752" width="9.140625" style="33"/>
    <col min="753" max="753" width="44" style="33" customWidth="1"/>
    <col min="754" max="769" width="0" style="33" hidden="1" customWidth="1"/>
    <col min="770" max="770" width="8.85546875" style="33" customWidth="1"/>
    <col min="771" max="1008" width="9.140625" style="33"/>
    <col min="1009" max="1009" width="44" style="33" customWidth="1"/>
    <col min="1010" max="1025" width="0" style="33" hidden="1" customWidth="1"/>
    <col min="1026" max="1026" width="8.85546875" style="33" customWidth="1"/>
    <col min="1027" max="1264" width="9.140625" style="33"/>
    <col min="1265" max="1265" width="44" style="33" customWidth="1"/>
    <col min="1266" max="1281" width="0" style="33" hidden="1" customWidth="1"/>
    <col min="1282" max="1282" width="8.85546875" style="33" customWidth="1"/>
    <col min="1283" max="1520" width="9.140625" style="33"/>
    <col min="1521" max="1521" width="44" style="33" customWidth="1"/>
    <col min="1522" max="1537" width="0" style="33" hidden="1" customWidth="1"/>
    <col min="1538" max="1538" width="8.85546875" style="33" customWidth="1"/>
    <col min="1539" max="1776" width="9.140625" style="33"/>
    <col min="1777" max="1777" width="44" style="33" customWidth="1"/>
    <col min="1778" max="1793" width="0" style="33" hidden="1" customWidth="1"/>
    <col min="1794" max="1794" width="8.85546875" style="33" customWidth="1"/>
    <col min="1795" max="2032" width="9.140625" style="33"/>
    <col min="2033" max="2033" width="44" style="33" customWidth="1"/>
    <col min="2034" max="2049" width="0" style="33" hidden="1" customWidth="1"/>
    <col min="2050" max="2050" width="8.85546875" style="33" customWidth="1"/>
    <col min="2051" max="2288" width="9.140625" style="33"/>
    <col min="2289" max="2289" width="44" style="33" customWidth="1"/>
    <col min="2290" max="2305" width="0" style="33" hidden="1" customWidth="1"/>
    <col min="2306" max="2306" width="8.85546875" style="33" customWidth="1"/>
    <col min="2307" max="2544" width="9.140625" style="33"/>
    <col min="2545" max="2545" width="44" style="33" customWidth="1"/>
    <col min="2546" max="2561" width="0" style="33" hidden="1" customWidth="1"/>
    <col min="2562" max="2562" width="8.85546875" style="33" customWidth="1"/>
    <col min="2563" max="2800" width="9.140625" style="33"/>
    <col min="2801" max="2801" width="44" style="33" customWidth="1"/>
    <col min="2802" max="2817" width="0" style="33" hidden="1" customWidth="1"/>
    <col min="2818" max="2818" width="8.85546875" style="33" customWidth="1"/>
    <col min="2819" max="3056" width="9.140625" style="33"/>
    <col min="3057" max="3057" width="44" style="33" customWidth="1"/>
    <col min="3058" max="3073" width="0" style="33" hidden="1" customWidth="1"/>
    <col min="3074" max="3074" width="8.85546875" style="33" customWidth="1"/>
    <col min="3075" max="3312" width="9.140625" style="33"/>
    <col min="3313" max="3313" width="44" style="33" customWidth="1"/>
    <col min="3314" max="3329" width="0" style="33" hidden="1" customWidth="1"/>
    <col min="3330" max="3330" width="8.85546875" style="33" customWidth="1"/>
    <col min="3331" max="3568" width="9.140625" style="33"/>
    <col min="3569" max="3569" width="44" style="33" customWidth="1"/>
    <col min="3570" max="3585" width="0" style="33" hidden="1" customWidth="1"/>
    <col min="3586" max="3586" width="8.85546875" style="33" customWidth="1"/>
    <col min="3587" max="3824" width="9.140625" style="33"/>
    <col min="3825" max="3825" width="44" style="33" customWidth="1"/>
    <col min="3826" max="3841" width="0" style="33" hidden="1" customWidth="1"/>
    <col min="3842" max="3842" width="8.85546875" style="33" customWidth="1"/>
    <col min="3843" max="4080" width="9.140625" style="33"/>
    <col min="4081" max="4081" width="44" style="33" customWidth="1"/>
    <col min="4082" max="4097" width="0" style="33" hidden="1" customWidth="1"/>
    <col min="4098" max="4098" width="8.85546875" style="33" customWidth="1"/>
    <col min="4099" max="4336" width="9.140625" style="33"/>
    <col min="4337" max="4337" width="44" style="33" customWidth="1"/>
    <col min="4338" max="4353" width="0" style="33" hidden="1" customWidth="1"/>
    <col min="4354" max="4354" width="8.85546875" style="33" customWidth="1"/>
    <col min="4355" max="4592" width="9.140625" style="33"/>
    <col min="4593" max="4593" width="44" style="33" customWidth="1"/>
    <col min="4594" max="4609" width="0" style="33" hidden="1" customWidth="1"/>
    <col min="4610" max="4610" width="8.85546875" style="33" customWidth="1"/>
    <col min="4611" max="4848" width="9.140625" style="33"/>
    <col min="4849" max="4849" width="44" style="33" customWidth="1"/>
    <col min="4850" max="4865" width="0" style="33" hidden="1" customWidth="1"/>
    <col min="4866" max="4866" width="8.85546875" style="33" customWidth="1"/>
    <col min="4867" max="5104" width="9.140625" style="33"/>
    <col min="5105" max="5105" width="44" style="33" customWidth="1"/>
    <col min="5106" max="5121" width="0" style="33" hidden="1" customWidth="1"/>
    <col min="5122" max="5122" width="8.85546875" style="33" customWidth="1"/>
    <col min="5123" max="5360" width="9.140625" style="33"/>
    <col min="5361" max="5361" width="44" style="33" customWidth="1"/>
    <col min="5362" max="5377" width="0" style="33" hidden="1" customWidth="1"/>
    <col min="5378" max="5378" width="8.85546875" style="33" customWidth="1"/>
    <col min="5379" max="5616" width="9.140625" style="33"/>
    <col min="5617" max="5617" width="44" style="33" customWidth="1"/>
    <col min="5618" max="5633" width="0" style="33" hidden="1" customWidth="1"/>
    <col min="5634" max="5634" width="8.85546875" style="33" customWidth="1"/>
    <col min="5635" max="5872" width="9.140625" style="33"/>
    <col min="5873" max="5873" width="44" style="33" customWidth="1"/>
    <col min="5874" max="5889" width="0" style="33" hidden="1" customWidth="1"/>
    <col min="5890" max="5890" width="8.85546875" style="33" customWidth="1"/>
    <col min="5891" max="6128" width="9.140625" style="33"/>
    <col min="6129" max="6129" width="44" style="33" customWidth="1"/>
    <col min="6130" max="6145" width="0" style="33" hidden="1" customWidth="1"/>
    <col min="6146" max="6146" width="8.85546875" style="33" customWidth="1"/>
    <col min="6147" max="6384" width="9.140625" style="33"/>
    <col min="6385" max="6385" width="44" style="33" customWidth="1"/>
    <col min="6386" max="6401" width="0" style="33" hidden="1" customWidth="1"/>
    <col min="6402" max="6402" width="8.85546875" style="33" customWidth="1"/>
    <col min="6403" max="6640" width="9.140625" style="33"/>
    <col min="6641" max="6641" width="44" style="33" customWidth="1"/>
    <col min="6642" max="6657" width="0" style="33" hidden="1" customWidth="1"/>
    <col min="6658" max="6658" width="8.85546875" style="33" customWidth="1"/>
    <col min="6659" max="6896" width="9.140625" style="33"/>
    <col min="6897" max="6897" width="44" style="33" customWidth="1"/>
    <col min="6898" max="6913" width="0" style="33" hidden="1" customWidth="1"/>
    <col min="6914" max="6914" width="8.85546875" style="33" customWidth="1"/>
    <col min="6915" max="7152" width="9.140625" style="33"/>
    <col min="7153" max="7153" width="44" style="33" customWidth="1"/>
    <col min="7154" max="7169" width="0" style="33" hidden="1" customWidth="1"/>
    <col min="7170" max="7170" width="8.85546875" style="33" customWidth="1"/>
    <col min="7171" max="7408" width="9.140625" style="33"/>
    <col min="7409" max="7409" width="44" style="33" customWidth="1"/>
    <col min="7410" max="7425" width="0" style="33" hidden="1" customWidth="1"/>
    <col min="7426" max="7426" width="8.85546875" style="33" customWidth="1"/>
    <col min="7427" max="7664" width="9.140625" style="33"/>
    <col min="7665" max="7665" width="44" style="33" customWidth="1"/>
    <col min="7666" max="7681" width="0" style="33" hidden="1" customWidth="1"/>
    <col min="7682" max="7682" width="8.85546875" style="33" customWidth="1"/>
    <col min="7683" max="7920" width="9.140625" style="33"/>
    <col min="7921" max="7921" width="44" style="33" customWidth="1"/>
    <col min="7922" max="7937" width="0" style="33" hidden="1" customWidth="1"/>
    <col min="7938" max="7938" width="8.85546875" style="33" customWidth="1"/>
    <col min="7939" max="8176" width="9.140625" style="33"/>
    <col min="8177" max="8177" width="44" style="33" customWidth="1"/>
    <col min="8178" max="8193" width="0" style="33" hidden="1" customWidth="1"/>
    <col min="8194" max="8194" width="8.85546875" style="33" customWidth="1"/>
    <col min="8195" max="8432" width="9.140625" style="33"/>
    <col min="8433" max="8433" width="44" style="33" customWidth="1"/>
    <col min="8434" max="8449" width="0" style="33" hidden="1" customWidth="1"/>
    <col min="8450" max="8450" width="8.85546875" style="33" customWidth="1"/>
    <col min="8451" max="8688" width="9.140625" style="33"/>
    <col min="8689" max="8689" width="44" style="33" customWidth="1"/>
    <col min="8690" max="8705" width="0" style="33" hidden="1" customWidth="1"/>
    <col min="8706" max="8706" width="8.85546875" style="33" customWidth="1"/>
    <col min="8707" max="8944" width="9.140625" style="33"/>
    <col min="8945" max="8945" width="44" style="33" customWidth="1"/>
    <col min="8946" max="8961" width="0" style="33" hidden="1" customWidth="1"/>
    <col min="8962" max="8962" width="8.85546875" style="33" customWidth="1"/>
    <col min="8963" max="9200" width="9.140625" style="33"/>
    <col min="9201" max="9201" width="44" style="33" customWidth="1"/>
    <col min="9202" max="9217" width="0" style="33" hidden="1" customWidth="1"/>
    <col min="9218" max="9218" width="8.85546875" style="33" customWidth="1"/>
    <col min="9219" max="9456" width="9.140625" style="33"/>
    <col min="9457" max="9457" width="44" style="33" customWidth="1"/>
    <col min="9458" max="9473" width="0" style="33" hidden="1" customWidth="1"/>
    <col min="9474" max="9474" width="8.85546875" style="33" customWidth="1"/>
    <col min="9475" max="9712" width="9.140625" style="33"/>
    <col min="9713" max="9713" width="44" style="33" customWidth="1"/>
    <col min="9714" max="9729" width="0" style="33" hidden="1" customWidth="1"/>
    <col min="9730" max="9730" width="8.85546875" style="33" customWidth="1"/>
    <col min="9731" max="9968" width="9.140625" style="33"/>
    <col min="9969" max="9969" width="44" style="33" customWidth="1"/>
    <col min="9970" max="9985" width="0" style="33" hidden="1" customWidth="1"/>
    <col min="9986" max="9986" width="8.85546875" style="33" customWidth="1"/>
    <col min="9987" max="10224" width="9.140625" style="33"/>
    <col min="10225" max="10225" width="44" style="33" customWidth="1"/>
    <col min="10226" max="10241" width="0" style="33" hidden="1" customWidth="1"/>
    <col min="10242" max="10242" width="8.85546875" style="33" customWidth="1"/>
    <col min="10243" max="10480" width="9.140625" style="33"/>
    <col min="10481" max="10481" width="44" style="33" customWidth="1"/>
    <col min="10482" max="10497" width="0" style="33" hidden="1" customWidth="1"/>
    <col min="10498" max="10498" width="8.85546875" style="33" customWidth="1"/>
    <col min="10499" max="10736" width="9.140625" style="33"/>
    <col min="10737" max="10737" width="44" style="33" customWidth="1"/>
    <col min="10738" max="10753" width="0" style="33" hidden="1" customWidth="1"/>
    <col min="10754" max="10754" width="8.85546875" style="33" customWidth="1"/>
    <col min="10755" max="10992" width="9.140625" style="33"/>
    <col min="10993" max="10993" width="44" style="33" customWidth="1"/>
    <col min="10994" max="11009" width="0" style="33" hidden="1" customWidth="1"/>
    <col min="11010" max="11010" width="8.85546875" style="33" customWidth="1"/>
    <col min="11011" max="11248" width="9.140625" style="33"/>
    <col min="11249" max="11249" width="44" style="33" customWidth="1"/>
    <col min="11250" max="11265" width="0" style="33" hidden="1" customWidth="1"/>
    <col min="11266" max="11266" width="8.85546875" style="33" customWidth="1"/>
    <col min="11267" max="11504" width="9.140625" style="33"/>
    <col min="11505" max="11505" width="44" style="33" customWidth="1"/>
    <col min="11506" max="11521" width="0" style="33" hidden="1" customWidth="1"/>
    <col min="11522" max="11522" width="8.85546875" style="33" customWidth="1"/>
    <col min="11523" max="11760" width="9.140625" style="33"/>
    <col min="11761" max="11761" width="44" style="33" customWidth="1"/>
    <col min="11762" max="11777" width="0" style="33" hidden="1" customWidth="1"/>
    <col min="11778" max="11778" width="8.85546875" style="33" customWidth="1"/>
    <col min="11779" max="12016" width="9.140625" style="33"/>
    <col min="12017" max="12017" width="44" style="33" customWidth="1"/>
    <col min="12018" max="12033" width="0" style="33" hidden="1" customWidth="1"/>
    <col min="12034" max="12034" width="8.85546875" style="33" customWidth="1"/>
    <col min="12035" max="12272" width="9.140625" style="33"/>
    <col min="12273" max="12273" width="44" style="33" customWidth="1"/>
    <col min="12274" max="12289" width="0" style="33" hidden="1" customWidth="1"/>
    <col min="12290" max="12290" width="8.85546875" style="33" customWidth="1"/>
    <col min="12291" max="12528" width="9.140625" style="33"/>
    <col min="12529" max="12529" width="44" style="33" customWidth="1"/>
    <col min="12530" max="12545" width="0" style="33" hidden="1" customWidth="1"/>
    <col min="12546" max="12546" width="8.85546875" style="33" customWidth="1"/>
    <col min="12547" max="12784" width="9.140625" style="33"/>
    <col min="12785" max="12785" width="44" style="33" customWidth="1"/>
    <col min="12786" max="12801" width="0" style="33" hidden="1" customWidth="1"/>
    <col min="12802" max="12802" width="8.85546875" style="33" customWidth="1"/>
    <col min="12803" max="13040" width="9.140625" style="33"/>
    <col min="13041" max="13041" width="44" style="33" customWidth="1"/>
    <col min="13042" max="13057" width="0" style="33" hidden="1" customWidth="1"/>
    <col min="13058" max="13058" width="8.85546875" style="33" customWidth="1"/>
    <col min="13059" max="13296" width="9.140625" style="33"/>
    <col min="13297" max="13297" width="44" style="33" customWidth="1"/>
    <col min="13298" max="13313" width="0" style="33" hidden="1" customWidth="1"/>
    <col min="13314" max="13314" width="8.85546875" style="33" customWidth="1"/>
    <col min="13315" max="13552" width="9.140625" style="33"/>
    <col min="13553" max="13553" width="44" style="33" customWidth="1"/>
    <col min="13554" max="13569" width="0" style="33" hidden="1" customWidth="1"/>
    <col min="13570" max="13570" width="8.85546875" style="33" customWidth="1"/>
    <col min="13571" max="13808" width="9.140625" style="33"/>
    <col min="13809" max="13809" width="44" style="33" customWidth="1"/>
    <col min="13810" max="13825" width="0" style="33" hidden="1" customWidth="1"/>
    <col min="13826" max="13826" width="8.85546875" style="33" customWidth="1"/>
    <col min="13827" max="14064" width="9.140625" style="33"/>
    <col min="14065" max="14065" width="44" style="33" customWidth="1"/>
    <col min="14066" max="14081" width="0" style="33" hidden="1" customWidth="1"/>
    <col min="14082" max="14082" width="8.85546875" style="33" customWidth="1"/>
    <col min="14083" max="14320" width="9.140625" style="33"/>
    <col min="14321" max="14321" width="44" style="33" customWidth="1"/>
    <col min="14322" max="14337" width="0" style="33" hidden="1" customWidth="1"/>
    <col min="14338" max="14338" width="8.85546875" style="33" customWidth="1"/>
    <col min="14339" max="14576" width="9.140625" style="33"/>
    <col min="14577" max="14577" width="44" style="33" customWidth="1"/>
    <col min="14578" max="14593" width="0" style="33" hidden="1" customWidth="1"/>
    <col min="14594" max="14594" width="8.85546875" style="33" customWidth="1"/>
    <col min="14595" max="14832" width="9.140625" style="33"/>
    <col min="14833" max="14833" width="44" style="33" customWidth="1"/>
    <col min="14834" max="14849" width="0" style="33" hidden="1" customWidth="1"/>
    <col min="14850" max="14850" width="8.85546875" style="33" customWidth="1"/>
    <col min="14851" max="15088" width="9.140625" style="33"/>
    <col min="15089" max="15089" width="44" style="33" customWidth="1"/>
    <col min="15090" max="15105" width="0" style="33" hidden="1" customWidth="1"/>
    <col min="15106" max="15106" width="8.85546875" style="33" customWidth="1"/>
    <col min="15107" max="15344" width="9.140625" style="33"/>
    <col min="15345" max="15345" width="44" style="33" customWidth="1"/>
    <col min="15346" max="15361" width="0" style="33" hidden="1" customWidth="1"/>
    <col min="15362" max="15362" width="8.85546875" style="33" customWidth="1"/>
    <col min="15363" max="15600" width="9.140625" style="33"/>
    <col min="15601" max="15601" width="44" style="33" customWidth="1"/>
    <col min="15602" max="15617" width="0" style="33" hidden="1" customWidth="1"/>
    <col min="15618" max="15618" width="8.85546875" style="33" customWidth="1"/>
    <col min="15619" max="15856" width="9.140625" style="33"/>
    <col min="15857" max="15857" width="44" style="33" customWidth="1"/>
    <col min="15858" max="15873" width="0" style="33" hidden="1" customWidth="1"/>
    <col min="15874" max="15874" width="8.85546875" style="33" customWidth="1"/>
    <col min="15875" max="16112" width="9.140625" style="33"/>
    <col min="16113" max="16113" width="44" style="33" customWidth="1"/>
    <col min="16114" max="16129" width="0" style="33" hidden="1" customWidth="1"/>
    <col min="16130" max="16130" width="8.85546875" style="33" customWidth="1"/>
    <col min="16131" max="16368" width="9.140625" style="33"/>
    <col min="16369" max="16384" width="9.140625" style="33" customWidth="1"/>
  </cols>
  <sheetData>
    <row r="1" spans="1:13" ht="19.5" customHeight="1" x14ac:dyDescent="0.2">
      <c r="A1" s="950" t="s">
        <v>1346</v>
      </c>
    </row>
    <row r="2" spans="1:13" ht="17.45" customHeight="1" x14ac:dyDescent="0.2">
      <c r="A2" s="32" t="s">
        <v>122</v>
      </c>
    </row>
    <row r="3" spans="1:13" ht="17.45" customHeight="1" thickBot="1" x14ac:dyDescent="0.25">
      <c r="A3" s="16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38" customFormat="1" ht="17.45" customHeight="1" thickBot="1" x14ac:dyDescent="0.25">
      <c r="A4" s="39"/>
      <c r="B4" s="40">
        <v>2014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0">
        <v>2025</v>
      </c>
    </row>
    <row r="5" spans="1:13" s="38" customFormat="1" ht="5.45" customHeight="1" x14ac:dyDescent="0.2">
      <c r="A5" s="37"/>
    </row>
    <row r="6" spans="1:13" s="43" customFormat="1" ht="12.95" customHeight="1" x14ac:dyDescent="0.2">
      <c r="A6" s="41" t="s">
        <v>34</v>
      </c>
      <c r="B6" s="157">
        <v>35333.1</v>
      </c>
      <c r="C6" s="157">
        <v>67513</v>
      </c>
      <c r="D6" s="157">
        <v>14197.2</v>
      </c>
      <c r="E6" s="158">
        <v>32260.7</v>
      </c>
      <c r="F6" s="158">
        <v>26876.7</v>
      </c>
      <c r="G6" s="158">
        <v>21509.7</v>
      </c>
      <c r="H6" s="158">
        <v>72535.399999999994</v>
      </c>
      <c r="I6" s="158">
        <v>31477.1</v>
      </c>
      <c r="J6" s="158">
        <v>41124</v>
      </c>
      <c r="K6" s="158">
        <v>73201.2</v>
      </c>
      <c r="L6" s="158">
        <v>61327.199999999997</v>
      </c>
      <c r="M6" s="158">
        <v>88547.8</v>
      </c>
    </row>
    <row r="7" spans="1:13" s="51" customFormat="1" ht="12.95" customHeight="1" x14ac:dyDescent="0.2">
      <c r="A7" s="70" t="s">
        <v>110</v>
      </c>
      <c r="B7" s="159"/>
      <c r="C7" s="159"/>
      <c r="D7" s="159"/>
      <c r="E7" s="159"/>
      <c r="F7" s="159"/>
      <c r="G7" s="159"/>
      <c r="H7" s="159"/>
      <c r="I7" s="159"/>
      <c r="J7" s="207"/>
      <c r="K7" s="207"/>
      <c r="L7" s="207"/>
      <c r="M7" s="207"/>
    </row>
    <row r="8" spans="1:13" s="51" customFormat="1" ht="12.95" customHeight="1" x14ac:dyDescent="0.2">
      <c r="A8" s="48" t="s">
        <v>36</v>
      </c>
      <c r="B8" s="162">
        <v>239.2</v>
      </c>
      <c r="C8" s="162">
        <v>485.8</v>
      </c>
      <c r="D8" s="162">
        <v>142.6</v>
      </c>
      <c r="E8" s="162">
        <v>182</v>
      </c>
      <c r="F8" s="162">
        <v>210.7</v>
      </c>
      <c r="G8" s="162">
        <v>152.69999999999999</v>
      </c>
      <c r="H8" s="162">
        <v>190.5</v>
      </c>
      <c r="I8" s="162">
        <v>214.5</v>
      </c>
      <c r="J8" s="162">
        <v>167.6</v>
      </c>
      <c r="K8" s="162">
        <v>334.1</v>
      </c>
      <c r="L8" s="162">
        <v>743.4</v>
      </c>
      <c r="M8" s="162">
        <v>762.6</v>
      </c>
    </row>
    <row r="9" spans="1:13" s="51" customFormat="1" ht="12.95" customHeight="1" x14ac:dyDescent="0.2">
      <c r="A9" s="52" t="s">
        <v>37</v>
      </c>
      <c r="B9" s="162">
        <v>2724.4</v>
      </c>
      <c r="C9" s="162">
        <v>8950.5</v>
      </c>
      <c r="D9" s="162">
        <v>1895.1</v>
      </c>
      <c r="E9" s="162">
        <v>1590.7</v>
      </c>
      <c r="F9" s="162">
        <v>1524.4</v>
      </c>
      <c r="G9" s="162">
        <v>1260.5999999999999</v>
      </c>
      <c r="H9" s="162">
        <v>11048.5</v>
      </c>
      <c r="I9" s="162">
        <v>4369.7</v>
      </c>
      <c r="J9" s="162">
        <v>4250.7</v>
      </c>
      <c r="K9" s="162">
        <v>6580.3</v>
      </c>
      <c r="L9" s="162">
        <v>3165.9</v>
      </c>
      <c r="M9" s="162">
        <v>4178.1000000000004</v>
      </c>
    </row>
    <row r="10" spans="1:13" s="51" customFormat="1" ht="12.95" customHeight="1" x14ac:dyDescent="0.2">
      <c r="A10" s="52" t="s">
        <v>38</v>
      </c>
      <c r="B10" s="162">
        <v>6696.8</v>
      </c>
      <c r="C10" s="162">
        <v>13766.9</v>
      </c>
      <c r="D10" s="162">
        <v>1885.3</v>
      </c>
      <c r="E10" s="162">
        <v>3782</v>
      </c>
      <c r="F10" s="162">
        <v>5245.1</v>
      </c>
      <c r="G10" s="162">
        <v>7187</v>
      </c>
      <c r="H10" s="162">
        <v>15904.4</v>
      </c>
      <c r="I10" s="162">
        <v>7245.8</v>
      </c>
      <c r="J10" s="162">
        <v>5965.5</v>
      </c>
      <c r="K10" s="162">
        <v>7750</v>
      </c>
      <c r="L10" s="162">
        <v>4615.8</v>
      </c>
      <c r="M10" s="162">
        <v>10196.200000000001</v>
      </c>
    </row>
    <row r="11" spans="1:13" ht="13.9" customHeight="1" x14ac:dyDescent="0.2">
      <c r="A11" s="53" t="s">
        <v>39</v>
      </c>
      <c r="B11" s="162">
        <v>787.7</v>
      </c>
      <c r="C11" s="162">
        <v>1799.5</v>
      </c>
      <c r="D11" s="162">
        <v>378.4</v>
      </c>
      <c r="E11" s="162">
        <v>529.9</v>
      </c>
      <c r="F11" s="162">
        <v>610.29999999999995</v>
      </c>
      <c r="G11" s="162">
        <v>683.7</v>
      </c>
      <c r="H11" s="162">
        <v>1001.7</v>
      </c>
      <c r="I11" s="162">
        <v>484.7</v>
      </c>
      <c r="J11" s="162">
        <v>413.1</v>
      </c>
      <c r="K11" s="162">
        <v>412.4</v>
      </c>
      <c r="L11" s="162">
        <v>1012.4</v>
      </c>
      <c r="M11" s="162">
        <v>3246.9</v>
      </c>
    </row>
    <row r="12" spans="1:13" ht="13.9" customHeight="1" x14ac:dyDescent="0.2">
      <c r="A12" s="53" t="s">
        <v>40</v>
      </c>
      <c r="B12" s="162">
        <v>122.7</v>
      </c>
      <c r="C12" s="161" t="s">
        <v>26</v>
      </c>
      <c r="D12" s="162">
        <v>126.9</v>
      </c>
      <c r="E12" s="162">
        <v>49.1</v>
      </c>
      <c r="F12" s="162">
        <v>18.399999999999999</v>
      </c>
      <c r="G12" s="162">
        <v>31.43</v>
      </c>
      <c r="H12" s="162">
        <v>1.4</v>
      </c>
      <c r="I12" s="162">
        <v>11.2</v>
      </c>
      <c r="J12" s="162">
        <v>4.5999999999999996</v>
      </c>
      <c r="K12" s="162">
        <v>2.4</v>
      </c>
      <c r="L12" s="162">
        <v>27.6</v>
      </c>
      <c r="M12" s="162">
        <v>2</v>
      </c>
    </row>
    <row r="13" spans="1:13" ht="24" x14ac:dyDescent="0.2">
      <c r="A13" s="54" t="s">
        <v>41</v>
      </c>
      <c r="B13" s="162">
        <v>245.2</v>
      </c>
      <c r="C13" s="162">
        <v>210.7</v>
      </c>
      <c r="D13" s="162">
        <v>110.6</v>
      </c>
      <c r="E13" s="162">
        <v>33.200000000000003</v>
      </c>
      <c r="F13" s="162">
        <v>41.8</v>
      </c>
      <c r="G13" s="162">
        <v>104.2</v>
      </c>
      <c r="H13" s="162">
        <v>261.10000000000002</v>
      </c>
      <c r="I13" s="162">
        <v>376.1</v>
      </c>
      <c r="J13" s="162">
        <v>214.6</v>
      </c>
      <c r="K13" s="162">
        <v>212.2</v>
      </c>
      <c r="L13" s="162">
        <v>490.9</v>
      </c>
      <c r="M13" s="162">
        <v>397.5</v>
      </c>
    </row>
    <row r="14" spans="1:13" ht="24" x14ac:dyDescent="0.2">
      <c r="A14" s="54" t="s">
        <v>42</v>
      </c>
      <c r="B14" s="162">
        <v>58.9</v>
      </c>
      <c r="C14" s="162">
        <v>131.30000000000001</v>
      </c>
      <c r="D14" s="162">
        <v>100.1</v>
      </c>
      <c r="E14" s="162">
        <v>152.5</v>
      </c>
      <c r="F14" s="162">
        <v>119.1</v>
      </c>
      <c r="G14" s="162">
        <v>97.1</v>
      </c>
      <c r="H14" s="162">
        <v>180.8</v>
      </c>
      <c r="I14" s="162">
        <v>126.1</v>
      </c>
      <c r="J14" s="162">
        <v>52.3</v>
      </c>
      <c r="K14" s="162">
        <v>69.7</v>
      </c>
      <c r="L14" s="162">
        <v>78.3</v>
      </c>
      <c r="M14" s="162">
        <v>325.7</v>
      </c>
    </row>
    <row r="15" spans="1:13" ht="13.9" customHeight="1" x14ac:dyDescent="0.2">
      <c r="A15" s="53" t="s">
        <v>43</v>
      </c>
      <c r="B15" s="162">
        <v>4305.2</v>
      </c>
      <c r="C15" s="162">
        <v>7418.2</v>
      </c>
      <c r="D15" s="162">
        <v>55.3</v>
      </c>
      <c r="E15" s="162">
        <v>2031.9</v>
      </c>
      <c r="F15" s="162">
        <v>3355.8</v>
      </c>
      <c r="G15" s="162">
        <v>5049.5</v>
      </c>
      <c r="H15" s="162">
        <v>11920.7</v>
      </c>
      <c r="I15" s="162">
        <v>4961.3999999999996</v>
      </c>
      <c r="J15" s="162">
        <v>4262.5</v>
      </c>
      <c r="K15" s="162">
        <v>6088.6</v>
      </c>
      <c r="L15" s="162">
        <v>1853.5</v>
      </c>
      <c r="M15" s="162">
        <v>3874.1</v>
      </c>
    </row>
    <row r="16" spans="1:13" ht="13.9" customHeight="1" x14ac:dyDescent="0.2">
      <c r="A16" s="53" t="s">
        <v>44</v>
      </c>
      <c r="B16" s="162">
        <v>123.3</v>
      </c>
      <c r="C16" s="162">
        <v>456.7</v>
      </c>
      <c r="D16" s="162">
        <v>239.5</v>
      </c>
      <c r="E16" s="162">
        <v>93.2</v>
      </c>
      <c r="F16" s="162">
        <v>186.5</v>
      </c>
      <c r="G16" s="162">
        <v>258.8</v>
      </c>
      <c r="H16" s="162">
        <v>333.6</v>
      </c>
      <c r="I16" s="162">
        <v>301.5</v>
      </c>
      <c r="J16" s="162">
        <v>178.6</v>
      </c>
      <c r="K16" s="162">
        <v>118.4</v>
      </c>
      <c r="L16" s="162">
        <v>39.299999999999997</v>
      </c>
      <c r="M16" s="162">
        <v>197.2</v>
      </c>
    </row>
    <row r="17" spans="1:13" ht="13.9" customHeight="1" x14ac:dyDescent="0.2">
      <c r="A17" s="53" t="s">
        <v>45</v>
      </c>
      <c r="B17" s="162">
        <v>23.5</v>
      </c>
      <c r="C17" s="162">
        <v>14.7</v>
      </c>
      <c r="D17" s="162">
        <v>9.6999999999999993</v>
      </c>
      <c r="E17" s="162">
        <v>12.9</v>
      </c>
      <c r="F17" s="162">
        <v>11.7</v>
      </c>
      <c r="G17" s="162">
        <v>61.1</v>
      </c>
      <c r="H17" s="162">
        <v>38.700000000000003</v>
      </c>
      <c r="I17" s="162">
        <v>5.9</v>
      </c>
      <c r="J17" s="162">
        <v>18.2</v>
      </c>
      <c r="K17" s="162">
        <v>39</v>
      </c>
      <c r="L17" s="162">
        <v>36.4</v>
      </c>
      <c r="M17" s="162">
        <v>14.8</v>
      </c>
    </row>
    <row r="18" spans="1:13" ht="13.9" customHeight="1" x14ac:dyDescent="0.2">
      <c r="A18" s="53" t="s">
        <v>46</v>
      </c>
      <c r="B18" s="160">
        <v>58.9</v>
      </c>
      <c r="C18" s="160">
        <v>221.6</v>
      </c>
      <c r="D18" s="160">
        <v>69.5</v>
      </c>
      <c r="E18" s="160">
        <v>112.6</v>
      </c>
      <c r="F18" s="160">
        <v>42.7</v>
      </c>
      <c r="G18" s="160">
        <v>53.9</v>
      </c>
      <c r="H18" s="160">
        <v>74.2</v>
      </c>
      <c r="I18" s="160">
        <v>72.599999999999994</v>
      </c>
      <c r="J18" s="160">
        <v>50.5</v>
      </c>
      <c r="K18" s="160">
        <v>43.9</v>
      </c>
      <c r="L18" s="160">
        <v>103.5</v>
      </c>
      <c r="M18" s="160">
        <v>94</v>
      </c>
    </row>
    <row r="19" spans="1:13" ht="13.9" customHeight="1" x14ac:dyDescent="0.2">
      <c r="A19" s="53" t="s">
        <v>47</v>
      </c>
      <c r="B19" s="160">
        <v>644.70000000000005</v>
      </c>
      <c r="C19" s="160">
        <v>1289.2</v>
      </c>
      <c r="D19" s="160">
        <v>492.2</v>
      </c>
      <c r="E19" s="160">
        <v>226</v>
      </c>
      <c r="F19" s="160">
        <v>398.3</v>
      </c>
      <c r="G19" s="160">
        <v>365</v>
      </c>
      <c r="H19" s="160">
        <v>1329.8</v>
      </c>
      <c r="I19" s="160">
        <v>474.2</v>
      </c>
      <c r="J19" s="160">
        <v>81.400000000000006</v>
      </c>
      <c r="K19" s="160">
        <v>253.5</v>
      </c>
      <c r="L19" s="160">
        <v>351.4</v>
      </c>
      <c r="M19" s="160">
        <v>796.3</v>
      </c>
    </row>
    <row r="20" spans="1:13" ht="24" x14ac:dyDescent="0.2">
      <c r="A20" s="54" t="s">
        <v>123</v>
      </c>
      <c r="B20" s="160">
        <v>197.6</v>
      </c>
      <c r="C20" s="160">
        <v>2021</v>
      </c>
      <c r="D20" s="160">
        <v>229.6</v>
      </c>
      <c r="E20" s="160">
        <v>362.3</v>
      </c>
      <c r="F20" s="160">
        <v>179.8</v>
      </c>
      <c r="G20" s="160">
        <v>317.89999999999998</v>
      </c>
      <c r="H20" s="160">
        <v>495.2</v>
      </c>
      <c r="I20" s="160">
        <v>241.8</v>
      </c>
      <c r="J20" s="160">
        <v>267</v>
      </c>
      <c r="K20" s="160">
        <v>158.6</v>
      </c>
      <c r="L20" s="160">
        <v>210.8</v>
      </c>
      <c r="M20" s="160">
        <v>553.70000000000005</v>
      </c>
    </row>
    <row r="21" spans="1:13" ht="24" x14ac:dyDescent="0.2">
      <c r="A21" s="54" t="s">
        <v>49</v>
      </c>
      <c r="B21" s="160">
        <v>4.2</v>
      </c>
      <c r="C21" s="160">
        <v>0.1</v>
      </c>
      <c r="D21" s="160">
        <v>5.2</v>
      </c>
      <c r="E21" s="160">
        <v>1.7</v>
      </c>
      <c r="F21" s="160">
        <v>13.6</v>
      </c>
      <c r="G21" s="160">
        <v>1.1000000000000001</v>
      </c>
      <c r="H21" s="160">
        <v>0.89249999999999996</v>
      </c>
      <c r="I21" s="160">
        <v>0.9</v>
      </c>
      <c r="J21" s="160">
        <v>310.60000000000002</v>
      </c>
      <c r="K21" s="160">
        <v>8.6999999999999993</v>
      </c>
      <c r="L21" s="160">
        <v>32.299999999999997</v>
      </c>
      <c r="M21" s="160">
        <v>18.399999999999999</v>
      </c>
    </row>
    <row r="22" spans="1:13" ht="13.9" customHeight="1" x14ac:dyDescent="0.2">
      <c r="A22" s="53" t="s">
        <v>50</v>
      </c>
      <c r="B22" s="160">
        <v>20.6</v>
      </c>
      <c r="C22" s="160">
        <v>21.6</v>
      </c>
      <c r="D22" s="160">
        <v>9.5</v>
      </c>
      <c r="E22" s="160">
        <v>83.3</v>
      </c>
      <c r="F22" s="160">
        <v>99.1</v>
      </c>
      <c r="G22" s="160">
        <v>17.399999999999999</v>
      </c>
      <c r="H22" s="160">
        <v>24.2</v>
      </c>
      <c r="I22" s="160">
        <v>64.900000000000006</v>
      </c>
      <c r="J22" s="160">
        <v>57.6</v>
      </c>
      <c r="K22" s="160">
        <v>81.400000000000006</v>
      </c>
      <c r="L22" s="160">
        <v>92.7</v>
      </c>
      <c r="M22" s="160">
        <v>243.3</v>
      </c>
    </row>
    <row r="23" spans="1:13" ht="13.9" customHeight="1" x14ac:dyDescent="0.2">
      <c r="A23" s="53" t="s">
        <v>51</v>
      </c>
      <c r="B23" s="160">
        <v>27.4</v>
      </c>
      <c r="C23" s="160">
        <v>58.3</v>
      </c>
      <c r="D23" s="160">
        <v>18.600000000000001</v>
      </c>
      <c r="E23" s="160">
        <v>32.6</v>
      </c>
      <c r="F23" s="160">
        <v>96.5</v>
      </c>
      <c r="G23" s="160">
        <v>32.700000000000003</v>
      </c>
      <c r="H23" s="160">
        <v>16.600000000000001</v>
      </c>
      <c r="I23" s="160">
        <v>10.8</v>
      </c>
      <c r="J23" s="160">
        <v>16.600000000000001</v>
      </c>
      <c r="K23" s="160">
        <v>18.899999999999999</v>
      </c>
      <c r="L23" s="160">
        <v>6.9</v>
      </c>
      <c r="M23" s="160">
        <v>29.9</v>
      </c>
    </row>
    <row r="24" spans="1:13" ht="13.9" customHeight="1" x14ac:dyDescent="0.2">
      <c r="A24" s="53" t="s">
        <v>52</v>
      </c>
      <c r="B24" s="160">
        <v>0.2</v>
      </c>
      <c r="C24" s="160">
        <v>0.2</v>
      </c>
      <c r="D24" s="160">
        <v>3.5</v>
      </c>
      <c r="E24" s="160">
        <v>1.9</v>
      </c>
      <c r="F24" s="160">
        <v>0.3</v>
      </c>
      <c r="G24" s="160">
        <v>5</v>
      </c>
      <c r="H24" s="160">
        <v>78.5</v>
      </c>
      <c r="I24" s="160">
        <v>0.22</v>
      </c>
      <c r="J24" s="160">
        <v>10.7</v>
      </c>
      <c r="K24" s="160">
        <v>72.900000000000006</v>
      </c>
      <c r="L24" s="160">
        <v>184.9</v>
      </c>
      <c r="M24" s="160">
        <v>75.2</v>
      </c>
    </row>
    <row r="25" spans="1:13" ht="24" x14ac:dyDescent="0.2">
      <c r="A25" s="54" t="s">
        <v>53</v>
      </c>
      <c r="B25" s="160">
        <v>76.7</v>
      </c>
      <c r="C25" s="160">
        <v>123.7</v>
      </c>
      <c r="D25" s="160">
        <v>36.700000000000003</v>
      </c>
      <c r="E25" s="160">
        <v>58.9</v>
      </c>
      <c r="F25" s="160">
        <v>71.2</v>
      </c>
      <c r="G25" s="160">
        <v>108.2</v>
      </c>
      <c r="H25" s="160">
        <v>147.1</v>
      </c>
      <c r="I25" s="160">
        <v>113.5</v>
      </c>
      <c r="J25" s="160">
        <v>27</v>
      </c>
      <c r="K25" s="160">
        <v>169.4</v>
      </c>
      <c r="L25" s="160">
        <v>95</v>
      </c>
      <c r="M25" s="160">
        <v>327.3</v>
      </c>
    </row>
    <row r="26" spans="1:13" ht="24" x14ac:dyDescent="0.2">
      <c r="A26" s="55" t="s">
        <v>54</v>
      </c>
      <c r="B26" s="160">
        <v>6228.5</v>
      </c>
      <c r="C26" s="160">
        <v>14766.9</v>
      </c>
      <c r="D26" s="160">
        <v>1620.6</v>
      </c>
      <c r="E26" s="160">
        <v>13803.5</v>
      </c>
      <c r="F26" s="160">
        <v>4689</v>
      </c>
      <c r="G26" s="160">
        <v>2501.1</v>
      </c>
      <c r="H26" s="160">
        <v>15453.6</v>
      </c>
      <c r="I26" s="160">
        <v>8312.1</v>
      </c>
      <c r="J26" s="160">
        <v>12919.7</v>
      </c>
      <c r="K26" s="160">
        <v>18534.7</v>
      </c>
      <c r="L26" s="160">
        <v>25238.7</v>
      </c>
      <c r="M26" s="160">
        <v>28371.4</v>
      </c>
    </row>
    <row r="27" spans="1:13" ht="24" x14ac:dyDescent="0.2">
      <c r="A27" s="54" t="s">
        <v>55</v>
      </c>
      <c r="B27" s="160">
        <v>3458.4</v>
      </c>
      <c r="C27" s="160">
        <v>11304.1</v>
      </c>
      <c r="D27" s="160">
        <v>508.9</v>
      </c>
      <c r="E27" s="160">
        <v>13036.1</v>
      </c>
      <c r="F27" s="160">
        <v>3169.4</v>
      </c>
      <c r="G27" s="160">
        <v>1994.9</v>
      </c>
      <c r="H27" s="160">
        <v>14918.9</v>
      </c>
      <c r="I27" s="160">
        <v>8202.9</v>
      </c>
      <c r="J27" s="160">
        <v>12664.5</v>
      </c>
      <c r="K27" s="160">
        <v>18360.599999999999</v>
      </c>
      <c r="L27" s="160">
        <v>24120.3</v>
      </c>
      <c r="M27" s="160">
        <v>27245.8</v>
      </c>
    </row>
    <row r="28" spans="1:13" ht="24" x14ac:dyDescent="0.2">
      <c r="A28" s="54" t="s">
        <v>56</v>
      </c>
      <c r="B28" s="160">
        <v>2627.8</v>
      </c>
      <c r="C28" s="160">
        <v>3282.8</v>
      </c>
      <c r="D28" s="160">
        <v>808.4</v>
      </c>
      <c r="E28" s="160">
        <v>624.9</v>
      </c>
      <c r="F28" s="160">
        <v>1403.9</v>
      </c>
      <c r="G28" s="160">
        <v>386.9</v>
      </c>
      <c r="H28" s="160">
        <v>258.3</v>
      </c>
      <c r="I28" s="160" t="s">
        <v>26</v>
      </c>
      <c r="J28" s="160" t="s">
        <v>26</v>
      </c>
      <c r="K28" s="160" t="s">
        <v>26</v>
      </c>
      <c r="L28" s="160" t="s">
        <v>26</v>
      </c>
      <c r="M28" s="160" t="s">
        <v>26</v>
      </c>
    </row>
    <row r="29" spans="1:13" ht="24" x14ac:dyDescent="0.2">
      <c r="A29" s="54" t="s">
        <v>57</v>
      </c>
      <c r="B29" s="160">
        <v>142.30000000000001</v>
      </c>
      <c r="C29" s="160">
        <v>180</v>
      </c>
      <c r="D29" s="160">
        <v>303.2</v>
      </c>
      <c r="E29" s="160">
        <v>142.5</v>
      </c>
      <c r="F29" s="160">
        <v>115.7</v>
      </c>
      <c r="G29" s="160">
        <v>119.3</v>
      </c>
      <c r="H29" s="160">
        <v>276.5</v>
      </c>
      <c r="I29" s="160">
        <v>109.2</v>
      </c>
      <c r="J29" s="160">
        <v>255.2</v>
      </c>
      <c r="K29" s="160">
        <v>174.1</v>
      </c>
      <c r="L29" s="160">
        <v>1118.4000000000001</v>
      </c>
      <c r="M29" s="160">
        <v>1125.5</v>
      </c>
    </row>
    <row r="30" spans="1:13" ht="24" x14ac:dyDescent="0.2">
      <c r="A30" s="55" t="s">
        <v>58</v>
      </c>
      <c r="B30" s="160">
        <v>138.9</v>
      </c>
      <c r="C30" s="160">
        <v>226.6</v>
      </c>
      <c r="D30" s="160">
        <v>97.1</v>
      </c>
      <c r="E30" s="160">
        <v>190.3</v>
      </c>
      <c r="F30" s="160">
        <v>114.3</v>
      </c>
      <c r="G30" s="160">
        <v>108.2</v>
      </c>
      <c r="H30" s="160">
        <v>222.1</v>
      </c>
      <c r="I30" s="160">
        <v>209.5</v>
      </c>
      <c r="J30" s="160">
        <v>205.2</v>
      </c>
      <c r="K30" s="160">
        <v>220.9</v>
      </c>
      <c r="L30" s="160">
        <v>205.5</v>
      </c>
      <c r="M30" s="160">
        <v>416.8</v>
      </c>
    </row>
    <row r="31" spans="1:13" ht="12" x14ac:dyDescent="0.2">
      <c r="A31" s="52" t="s">
        <v>59</v>
      </c>
      <c r="B31" s="160">
        <v>2168.1999999999998</v>
      </c>
      <c r="C31" s="160">
        <v>3652.7</v>
      </c>
      <c r="D31" s="160">
        <v>1045.0999999999999</v>
      </c>
      <c r="E31" s="160">
        <v>1333.7</v>
      </c>
      <c r="F31" s="160">
        <v>2104.6</v>
      </c>
      <c r="G31" s="160">
        <v>2109</v>
      </c>
      <c r="H31" s="160">
        <v>2797.8</v>
      </c>
      <c r="I31" s="160">
        <v>2717.1</v>
      </c>
      <c r="J31" s="160">
        <v>4784</v>
      </c>
      <c r="K31" s="160">
        <v>6928.1</v>
      </c>
      <c r="L31" s="160">
        <v>9209.2999999999993</v>
      </c>
      <c r="M31" s="160">
        <v>11833.9</v>
      </c>
    </row>
    <row r="32" spans="1:13" ht="24" x14ac:dyDescent="0.2">
      <c r="A32" s="55" t="s">
        <v>60</v>
      </c>
      <c r="B32" s="160">
        <v>2073.1</v>
      </c>
      <c r="C32" s="160">
        <v>5592.2</v>
      </c>
      <c r="D32" s="160">
        <v>1983.6</v>
      </c>
      <c r="E32" s="160">
        <v>1851.1</v>
      </c>
      <c r="F32" s="160">
        <v>2257.6</v>
      </c>
      <c r="G32" s="160">
        <v>1841.2</v>
      </c>
      <c r="H32" s="160">
        <v>5912.6</v>
      </c>
      <c r="I32" s="160">
        <v>1980.5</v>
      </c>
      <c r="J32" s="160">
        <v>4272.2</v>
      </c>
      <c r="K32" s="160">
        <v>21542.5</v>
      </c>
      <c r="L32" s="160">
        <v>7721.6</v>
      </c>
      <c r="M32" s="160">
        <v>11363.3</v>
      </c>
    </row>
    <row r="33" spans="1:13" ht="12" x14ac:dyDescent="0.2">
      <c r="A33" s="52" t="s">
        <v>61</v>
      </c>
      <c r="B33" s="160">
        <v>1472.3</v>
      </c>
      <c r="C33" s="160">
        <v>2014.6</v>
      </c>
      <c r="D33" s="160">
        <v>751.2</v>
      </c>
      <c r="E33" s="160">
        <v>430.2</v>
      </c>
      <c r="F33" s="160">
        <v>779.6</v>
      </c>
      <c r="G33" s="160">
        <v>445.3</v>
      </c>
      <c r="H33" s="160">
        <v>1008.3</v>
      </c>
      <c r="I33" s="160">
        <v>1064.3</v>
      </c>
      <c r="J33" s="160">
        <v>1414.7</v>
      </c>
      <c r="K33" s="160">
        <v>2041.1</v>
      </c>
      <c r="L33" s="160">
        <v>2059.9</v>
      </c>
      <c r="M33" s="160">
        <v>2961.1</v>
      </c>
    </row>
    <row r="34" spans="1:13" ht="12" x14ac:dyDescent="0.2">
      <c r="A34" s="52" t="s">
        <v>62</v>
      </c>
      <c r="B34" s="160">
        <v>622.9</v>
      </c>
      <c r="C34" s="160">
        <v>813.7</v>
      </c>
      <c r="D34" s="160">
        <v>229.7</v>
      </c>
      <c r="E34" s="160">
        <v>446.9</v>
      </c>
      <c r="F34" s="160">
        <v>305</v>
      </c>
      <c r="G34" s="160">
        <v>384</v>
      </c>
      <c r="H34" s="160">
        <v>1090.4000000000001</v>
      </c>
      <c r="I34" s="160">
        <v>833.9</v>
      </c>
      <c r="J34" s="160">
        <v>2128.8000000000002</v>
      </c>
      <c r="K34" s="160">
        <v>631.9</v>
      </c>
      <c r="L34" s="160">
        <v>451.3</v>
      </c>
      <c r="M34" s="160">
        <v>768.1</v>
      </c>
    </row>
    <row r="35" spans="1:13" ht="12.95" customHeight="1" x14ac:dyDescent="0.2">
      <c r="A35" s="52" t="s">
        <v>63</v>
      </c>
      <c r="B35" s="160">
        <v>96.1</v>
      </c>
      <c r="C35" s="160">
        <v>69</v>
      </c>
      <c r="D35" s="160">
        <v>136.1</v>
      </c>
      <c r="E35" s="160">
        <v>96.8</v>
      </c>
      <c r="F35" s="160">
        <v>261</v>
      </c>
      <c r="G35" s="160">
        <v>270</v>
      </c>
      <c r="H35" s="160">
        <v>334</v>
      </c>
      <c r="I35" s="160">
        <v>365.6</v>
      </c>
      <c r="J35" s="160">
        <v>548.9</v>
      </c>
      <c r="K35" s="160">
        <v>764.8</v>
      </c>
      <c r="L35" s="160">
        <v>1759.5</v>
      </c>
      <c r="M35" s="160">
        <v>2798.4</v>
      </c>
    </row>
    <row r="36" spans="1:13" ht="12.95" customHeight="1" x14ac:dyDescent="0.2">
      <c r="A36" s="52" t="s">
        <v>64</v>
      </c>
      <c r="B36" s="160">
        <v>1208.5</v>
      </c>
      <c r="C36" s="160">
        <v>2553.8000000000002</v>
      </c>
      <c r="D36" s="160">
        <v>284</v>
      </c>
      <c r="E36" s="160">
        <v>437.9</v>
      </c>
      <c r="F36" s="160">
        <v>638.20000000000005</v>
      </c>
      <c r="G36" s="160">
        <v>796</v>
      </c>
      <c r="H36" s="160">
        <v>2820.3</v>
      </c>
      <c r="I36" s="160">
        <v>564.5</v>
      </c>
      <c r="J36" s="160">
        <v>451.6</v>
      </c>
      <c r="K36" s="160">
        <v>595.20000000000005</v>
      </c>
      <c r="L36" s="160">
        <v>173.5</v>
      </c>
      <c r="M36" s="160">
        <v>448.8</v>
      </c>
    </row>
    <row r="37" spans="1:13" ht="12.95" customHeight="1" x14ac:dyDescent="0.2">
      <c r="A37" s="52" t="s">
        <v>65</v>
      </c>
      <c r="B37" s="160">
        <f>B38+B39+B40+B41+B42</f>
        <v>400.5</v>
      </c>
      <c r="C37" s="160">
        <f>C38+C39+C40+C41+C42</f>
        <v>489.4</v>
      </c>
      <c r="D37" s="160">
        <f>D38+D39+D40+D41+D42</f>
        <v>972.2</v>
      </c>
      <c r="E37" s="160">
        <f>E38+E39+E40+E41+E42</f>
        <v>791</v>
      </c>
      <c r="F37" s="160">
        <v>673.1</v>
      </c>
      <c r="G37" s="160">
        <v>1179.0999999999999</v>
      </c>
      <c r="H37" s="160">
        <v>1838.9</v>
      </c>
      <c r="I37" s="160">
        <v>333.4</v>
      </c>
      <c r="J37" s="160">
        <v>422.5</v>
      </c>
      <c r="K37" s="160">
        <v>794.6</v>
      </c>
      <c r="L37" s="160">
        <v>1317.8</v>
      </c>
      <c r="M37" s="160">
        <v>3926.1</v>
      </c>
    </row>
    <row r="38" spans="1:13" ht="12.95" customHeight="1" x14ac:dyDescent="0.2">
      <c r="A38" s="57" t="s">
        <v>120</v>
      </c>
      <c r="B38" s="166">
        <v>43.7</v>
      </c>
      <c r="C38" s="33">
        <v>223.2</v>
      </c>
      <c r="D38" s="33">
        <v>718.9</v>
      </c>
      <c r="E38" s="154">
        <v>642.79999999999995</v>
      </c>
      <c r="F38" s="154">
        <v>529.1</v>
      </c>
      <c r="G38" s="154">
        <v>919.5</v>
      </c>
      <c r="H38" s="154">
        <v>1551.5</v>
      </c>
      <c r="I38" s="154">
        <v>69</v>
      </c>
      <c r="J38" s="154">
        <v>111.1</v>
      </c>
      <c r="K38" s="154">
        <v>22.6</v>
      </c>
      <c r="L38" s="316" t="s">
        <v>26</v>
      </c>
      <c r="M38" s="316">
        <v>374.9</v>
      </c>
    </row>
    <row r="39" spans="1:13" ht="12.95" customHeight="1" x14ac:dyDescent="0.2">
      <c r="A39" s="57" t="s">
        <v>66</v>
      </c>
      <c r="B39" s="166">
        <v>30.3</v>
      </c>
      <c r="C39" s="33">
        <v>24.1</v>
      </c>
      <c r="D39" s="33">
        <v>66.3</v>
      </c>
      <c r="E39" s="154">
        <v>20</v>
      </c>
      <c r="F39" s="154">
        <v>28.3</v>
      </c>
      <c r="G39" s="154">
        <v>24.2</v>
      </c>
      <c r="H39" s="154">
        <v>10</v>
      </c>
      <c r="I39" s="154">
        <v>0.4</v>
      </c>
      <c r="J39" s="154">
        <v>2.2999999999999998</v>
      </c>
      <c r="K39" s="154">
        <v>5.7</v>
      </c>
      <c r="L39" s="154">
        <v>4</v>
      </c>
      <c r="M39" s="154">
        <v>12.2</v>
      </c>
    </row>
    <row r="40" spans="1:13" ht="12.95" customHeight="1" x14ac:dyDescent="0.2">
      <c r="A40" s="57" t="s">
        <v>67</v>
      </c>
      <c r="B40" s="166">
        <v>0</v>
      </c>
      <c r="C40" s="160">
        <v>0</v>
      </c>
      <c r="D40" s="160">
        <v>0</v>
      </c>
      <c r="E40" s="160">
        <v>0</v>
      </c>
      <c r="F40" s="160" t="s">
        <v>26</v>
      </c>
      <c r="G40" s="160">
        <v>0</v>
      </c>
      <c r="H40" s="160" t="s">
        <v>26</v>
      </c>
      <c r="I40" s="160" t="s">
        <v>26</v>
      </c>
      <c r="J40" s="160">
        <v>0</v>
      </c>
      <c r="K40" s="160">
        <v>0</v>
      </c>
      <c r="L40" s="160">
        <v>0</v>
      </c>
      <c r="M40" s="160">
        <v>0.7</v>
      </c>
    </row>
    <row r="41" spans="1:13" ht="12.95" customHeight="1" x14ac:dyDescent="0.2">
      <c r="A41" s="57" t="s">
        <v>68</v>
      </c>
      <c r="B41" s="166">
        <v>256.39999999999998</v>
      </c>
      <c r="C41" s="33">
        <v>148.69999999999999</v>
      </c>
      <c r="D41" s="33">
        <v>117.4</v>
      </c>
      <c r="E41" s="154">
        <v>66</v>
      </c>
      <c r="F41" s="154">
        <v>58.6</v>
      </c>
      <c r="G41" s="154">
        <v>92.1</v>
      </c>
      <c r="H41" s="154">
        <v>152.1</v>
      </c>
      <c r="I41" s="154">
        <v>170.2</v>
      </c>
      <c r="J41" s="154">
        <v>64.900000000000006</v>
      </c>
      <c r="K41" s="154">
        <v>274.39999999999998</v>
      </c>
      <c r="L41" s="154">
        <v>473.7</v>
      </c>
      <c r="M41" s="154">
        <v>579.6</v>
      </c>
    </row>
    <row r="42" spans="1:13" ht="12.95" customHeight="1" x14ac:dyDescent="0.2">
      <c r="A42" s="58" t="s">
        <v>70</v>
      </c>
      <c r="B42" s="160">
        <v>70.099999999999994</v>
      </c>
      <c r="C42" s="160">
        <v>93.4</v>
      </c>
      <c r="D42" s="160">
        <v>69.599999999999994</v>
      </c>
      <c r="E42" s="160">
        <v>62.2</v>
      </c>
      <c r="F42" s="160">
        <v>57.1</v>
      </c>
      <c r="G42" s="160">
        <v>143.30000000000001</v>
      </c>
      <c r="H42" s="160">
        <v>125.3</v>
      </c>
      <c r="I42" s="160">
        <v>93.8</v>
      </c>
      <c r="J42" s="160">
        <v>244.2</v>
      </c>
      <c r="K42" s="160">
        <v>491.9</v>
      </c>
      <c r="L42" s="160">
        <v>840.1</v>
      </c>
      <c r="M42" s="160">
        <v>2958.7</v>
      </c>
    </row>
    <row r="43" spans="1:13" ht="12.95" customHeight="1" x14ac:dyDescent="0.2">
      <c r="A43" s="52" t="s">
        <v>71</v>
      </c>
      <c r="B43" s="160">
        <v>967.8</v>
      </c>
      <c r="C43" s="160">
        <v>2764.3</v>
      </c>
      <c r="D43" s="160">
        <v>1326.6</v>
      </c>
      <c r="E43" s="160">
        <v>699.7</v>
      </c>
      <c r="F43" s="160">
        <v>1138</v>
      </c>
      <c r="G43" s="160">
        <v>472.6</v>
      </c>
      <c r="H43" s="160">
        <v>3223</v>
      </c>
      <c r="I43" s="160">
        <v>987.6</v>
      </c>
      <c r="J43" s="160">
        <v>1047</v>
      </c>
      <c r="K43" s="160">
        <v>1185.0999999999999</v>
      </c>
      <c r="L43" s="160">
        <v>2034.7</v>
      </c>
      <c r="M43" s="160">
        <v>1821.4</v>
      </c>
    </row>
    <row r="44" spans="1:13" ht="12.95" customHeight="1" x14ac:dyDescent="0.2">
      <c r="A44" s="52" t="s">
        <v>72</v>
      </c>
      <c r="B44" s="160">
        <v>9862.6</v>
      </c>
      <c r="C44" s="160">
        <v>10754.4</v>
      </c>
      <c r="D44" s="160">
        <v>1606.1</v>
      </c>
      <c r="E44" s="160">
        <v>6342.7</v>
      </c>
      <c r="F44" s="160">
        <v>6577.3</v>
      </c>
      <c r="G44" s="160">
        <v>2421.3000000000002</v>
      </c>
      <c r="H44" s="160">
        <v>9776.6</v>
      </c>
      <c r="I44" s="160">
        <v>1687.5</v>
      </c>
      <c r="J44" s="160">
        <v>1755.9</v>
      </c>
      <c r="K44" s="160">
        <v>3983.8</v>
      </c>
      <c r="L44" s="160">
        <v>1170.8</v>
      </c>
      <c r="M44" s="160">
        <v>5906.1</v>
      </c>
    </row>
    <row r="45" spans="1:13" ht="12.95" customHeight="1" x14ac:dyDescent="0.2">
      <c r="A45" s="52" t="s">
        <v>73</v>
      </c>
      <c r="B45" s="160">
        <v>210.1</v>
      </c>
      <c r="C45" s="160">
        <v>310.7</v>
      </c>
      <c r="D45" s="160">
        <v>73.099999999999994</v>
      </c>
      <c r="E45" s="160">
        <v>86.4</v>
      </c>
      <c r="F45" s="160">
        <v>105.2</v>
      </c>
      <c r="G45" s="160">
        <v>93.1</v>
      </c>
      <c r="H45" s="160">
        <v>252.2</v>
      </c>
      <c r="I45" s="160">
        <v>123.4</v>
      </c>
      <c r="J45" s="160">
        <v>214</v>
      </c>
      <c r="K45" s="160">
        <v>542.4</v>
      </c>
      <c r="L45" s="160">
        <v>710.3</v>
      </c>
      <c r="M45" s="160">
        <v>1489.7</v>
      </c>
    </row>
    <row r="46" spans="1:13" ht="12.95" customHeight="1" x14ac:dyDescent="0.2">
      <c r="A46" s="52" t="s">
        <v>74</v>
      </c>
      <c r="B46" s="160">
        <v>33.4</v>
      </c>
      <c r="C46" s="160">
        <v>19.600000000000001</v>
      </c>
      <c r="D46" s="33">
        <v>16.7</v>
      </c>
      <c r="E46" s="154">
        <v>22.1</v>
      </c>
      <c r="F46" s="33">
        <v>25.1</v>
      </c>
      <c r="G46" s="154">
        <v>28.4</v>
      </c>
      <c r="H46" s="154">
        <v>22</v>
      </c>
      <c r="I46" s="154">
        <v>27.6</v>
      </c>
      <c r="J46" s="154">
        <v>44.1</v>
      </c>
      <c r="K46" s="154">
        <v>214.5</v>
      </c>
      <c r="L46" s="154">
        <v>96.5</v>
      </c>
      <c r="M46" s="154">
        <v>124.1</v>
      </c>
    </row>
    <row r="47" spans="1:13" ht="12" x14ac:dyDescent="0.2">
      <c r="A47" s="52" t="s">
        <v>75</v>
      </c>
      <c r="B47" s="160">
        <v>75.3</v>
      </c>
      <c r="C47" s="160">
        <v>107</v>
      </c>
      <c r="D47" s="160">
        <v>65.099999999999994</v>
      </c>
      <c r="E47" s="160">
        <v>91.5</v>
      </c>
      <c r="F47" s="160">
        <v>137.4</v>
      </c>
      <c r="G47" s="160">
        <v>133.1</v>
      </c>
      <c r="H47" s="160">
        <v>361.3</v>
      </c>
      <c r="I47" s="160">
        <v>305.7</v>
      </c>
      <c r="J47" s="160">
        <v>401</v>
      </c>
      <c r="K47" s="160">
        <v>343</v>
      </c>
      <c r="L47" s="160">
        <v>242.5</v>
      </c>
      <c r="M47" s="160">
        <v>532.1</v>
      </c>
    </row>
    <row r="48" spans="1:13" ht="12.95" customHeight="1" x14ac:dyDescent="0.2">
      <c r="A48" s="52" t="s">
        <v>76</v>
      </c>
      <c r="B48" s="160">
        <v>109.2</v>
      </c>
      <c r="C48" s="160">
        <v>142.1</v>
      </c>
      <c r="D48" s="160">
        <v>57.7</v>
      </c>
      <c r="E48" s="160">
        <v>74.8</v>
      </c>
      <c r="F48" s="160">
        <v>80.599999999999994</v>
      </c>
      <c r="G48" s="160">
        <v>107.2</v>
      </c>
      <c r="H48" s="160">
        <v>251.4</v>
      </c>
      <c r="I48" s="160">
        <v>121</v>
      </c>
      <c r="J48" s="160">
        <v>100</v>
      </c>
      <c r="K48" s="160">
        <v>196.3</v>
      </c>
      <c r="L48" s="160">
        <v>371.2</v>
      </c>
      <c r="M48" s="160">
        <v>595.1</v>
      </c>
    </row>
    <row r="49" spans="1:13" ht="12.95" customHeight="1" x14ac:dyDescent="0.2">
      <c r="A49" s="52" t="s">
        <v>77</v>
      </c>
      <c r="B49" s="160">
        <v>5.3</v>
      </c>
      <c r="C49" s="160">
        <v>32.700000000000003</v>
      </c>
      <c r="D49" s="160">
        <v>9.1999999999999993</v>
      </c>
      <c r="E49" s="160">
        <v>7.4</v>
      </c>
      <c r="F49" s="160">
        <v>10.4</v>
      </c>
      <c r="G49" s="160">
        <v>19.6875</v>
      </c>
      <c r="H49" s="160">
        <v>27.5</v>
      </c>
      <c r="I49" s="160">
        <v>13.4</v>
      </c>
      <c r="J49" s="160">
        <v>30.6</v>
      </c>
      <c r="K49" s="160">
        <v>18</v>
      </c>
      <c r="L49" s="160">
        <v>39</v>
      </c>
      <c r="M49" s="160">
        <v>54.6</v>
      </c>
    </row>
    <row r="50" spans="1:13" ht="7.5" customHeight="1" thickBot="1" x14ac:dyDescent="0.25">
      <c r="A50" s="60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</sheetData>
  <hyperlinks>
    <hyperlink ref="A1" location="Содержание!A1" display="Вернуться в СОДЕРЖАНИЕ" xr:uid="{00000000-0004-0000-1000-000000000000}"/>
  </hyperlinks>
  <pageMargins left="0.78740157480314965" right="0.59055118110236227" top="0.70866141732283472" bottom="0.70866141732283472" header="0.51181102362204722" footer="0.51181102362204722"/>
  <pageSetup paperSize="9" firstPageNumber="41" orientation="portrait" useFirstPageNumber="1" horizontalDpi="120" verticalDpi="144" r:id="rId1"/>
  <headerFooter alignWithMargins="0">
    <oddFooter>&amp;C&amp;8&amp;P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8"/>
  <dimension ref="A1:M59"/>
  <sheetViews>
    <sheetView workbookViewId="0">
      <selection activeCell="A5" sqref="A5"/>
    </sheetView>
  </sheetViews>
  <sheetFormatPr defaultColWidth="8.28515625" defaultRowHeight="12.95" customHeight="1" x14ac:dyDescent="0.2"/>
  <cols>
    <col min="1" max="1" width="42.28515625" style="167" customWidth="1"/>
    <col min="2" max="2" width="10" style="88" hidden="1" customWidth="1"/>
    <col min="3" max="3" width="10.140625" style="88" hidden="1" customWidth="1"/>
    <col min="4" max="4" width="9" style="88" hidden="1" customWidth="1"/>
    <col min="5" max="5" width="9.140625" style="88" hidden="1" customWidth="1"/>
    <col min="6" max="6" width="9.42578125" style="88" hidden="1" customWidth="1"/>
    <col min="7" max="8" width="9.5703125" style="88" hidden="1" customWidth="1"/>
    <col min="9" max="13" width="9.5703125" style="88" customWidth="1"/>
    <col min="14" max="16384" width="8.28515625" style="88"/>
  </cols>
  <sheetData>
    <row r="1" spans="1:13" ht="17.25" customHeight="1" x14ac:dyDescent="0.2">
      <c r="A1" s="950" t="s">
        <v>1346</v>
      </c>
    </row>
    <row r="2" spans="1:13" s="71" customFormat="1" ht="18" customHeight="1" x14ac:dyDescent="0.25">
      <c r="A2" s="177" t="s">
        <v>127</v>
      </c>
    </row>
    <row r="3" spans="1:13" s="71" customFormat="1" ht="18" customHeight="1" x14ac:dyDescent="0.25">
      <c r="A3" s="177" t="s">
        <v>126</v>
      </c>
    </row>
    <row r="4" spans="1:13" s="74" customFormat="1" ht="18" customHeight="1" thickBot="1" x14ac:dyDescent="0.25">
      <c r="A4" s="176" t="s">
        <v>125</v>
      </c>
      <c r="B4" s="73"/>
      <c r="C4" s="73"/>
      <c r="D4" s="73"/>
      <c r="E4" s="73"/>
    </row>
    <row r="5" spans="1:13" s="77" customFormat="1" ht="18" customHeight="1" thickBot="1" x14ac:dyDescent="0.25">
      <c r="A5" s="175"/>
      <c r="B5" s="76">
        <v>2014</v>
      </c>
      <c r="C5" s="76">
        <v>2015</v>
      </c>
      <c r="D5" s="76">
        <v>2016</v>
      </c>
      <c r="E5" s="76">
        <v>2017</v>
      </c>
      <c r="F5" s="76">
        <v>2018</v>
      </c>
      <c r="G5" s="76">
        <v>2019</v>
      </c>
      <c r="H5" s="76">
        <v>2020</v>
      </c>
      <c r="I5" s="76">
        <v>2021</v>
      </c>
      <c r="J5" s="76">
        <v>2022</v>
      </c>
      <c r="K5" s="76">
        <v>2023</v>
      </c>
      <c r="L5" s="76">
        <v>2024</v>
      </c>
      <c r="M5" s="76">
        <v>2025</v>
      </c>
    </row>
    <row r="6" spans="1:13" s="79" customFormat="1" ht="7.5" customHeight="1" x14ac:dyDescent="0.2">
      <c r="A6" s="174"/>
    </row>
    <row r="7" spans="1:13" s="82" customFormat="1" ht="12.95" customHeight="1" x14ac:dyDescent="0.2">
      <c r="A7" s="173" t="s">
        <v>82</v>
      </c>
      <c r="B7" s="172">
        <v>15329.8</v>
      </c>
      <c r="C7" s="172">
        <v>-15840.3</v>
      </c>
      <c r="D7" s="172">
        <v>53228.6</v>
      </c>
      <c r="E7" s="172">
        <v>33616.6</v>
      </c>
      <c r="F7" s="172">
        <v>34665.800000000003</v>
      </c>
      <c r="G7" s="172">
        <v>56461.9</v>
      </c>
      <c r="H7" s="172">
        <v>24752.5</v>
      </c>
      <c r="I7" s="172">
        <v>114505.3</v>
      </c>
      <c r="J7" s="172">
        <v>193190.6</v>
      </c>
      <c r="K7" s="172">
        <v>182703</v>
      </c>
      <c r="L7" s="172">
        <v>301542.90000000002</v>
      </c>
      <c r="M7" s="172">
        <v>430541.4</v>
      </c>
    </row>
    <row r="8" spans="1:13" s="82" customFormat="1" ht="7.5" customHeight="1" x14ac:dyDescent="0.2">
      <c r="A8" s="173"/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</row>
    <row r="9" spans="1:13" s="85" customFormat="1" ht="12.95" customHeight="1" x14ac:dyDescent="0.2">
      <c r="A9" s="171" t="s">
        <v>83</v>
      </c>
      <c r="B9" s="169">
        <v>729.1</v>
      </c>
      <c r="C9" s="169">
        <v>290.5</v>
      </c>
      <c r="D9" s="169">
        <v>531.9</v>
      </c>
      <c r="E9" s="169">
        <v>639.29999999999995</v>
      </c>
      <c r="F9" s="169">
        <v>-95.3</v>
      </c>
      <c r="G9" s="169">
        <v>-364.6</v>
      </c>
      <c r="H9" s="169">
        <v>-165.9</v>
      </c>
      <c r="I9" s="169">
        <v>-29</v>
      </c>
      <c r="J9" s="169">
        <v>-50</v>
      </c>
      <c r="K9" s="169">
        <v>-14.8</v>
      </c>
      <c r="L9" s="169">
        <v>54.6</v>
      </c>
      <c r="M9" s="169">
        <v>63.5</v>
      </c>
    </row>
    <row r="10" spans="1:13" s="85" customFormat="1" ht="12.95" customHeight="1" x14ac:dyDescent="0.2">
      <c r="A10" s="171" t="s">
        <v>84</v>
      </c>
      <c r="B10" s="169">
        <v>-3514.3</v>
      </c>
      <c r="C10" s="169">
        <v>-8805.2999999999993</v>
      </c>
      <c r="D10" s="169">
        <v>3069</v>
      </c>
      <c r="E10" s="169">
        <v>-1818.7</v>
      </c>
      <c r="F10" s="169">
        <v>-3671.4</v>
      </c>
      <c r="G10" s="169">
        <v>2865.8</v>
      </c>
      <c r="H10" s="169">
        <v>-7587.1</v>
      </c>
      <c r="I10" s="169">
        <v>4896.8</v>
      </c>
      <c r="J10" s="169">
        <v>3486.3</v>
      </c>
      <c r="K10" s="169">
        <v>7135</v>
      </c>
      <c r="L10" s="169">
        <v>9921.2000000000007</v>
      </c>
      <c r="M10" s="169">
        <v>23311.5</v>
      </c>
    </row>
    <row r="11" spans="1:13" s="85" customFormat="1" ht="12.95" customHeight="1" x14ac:dyDescent="0.2">
      <c r="A11" s="171" t="s">
        <v>85</v>
      </c>
      <c r="B11" s="169">
        <v>6933.8</v>
      </c>
      <c r="C11" s="169">
        <v>8471.6</v>
      </c>
      <c r="D11" s="169">
        <v>15723.9</v>
      </c>
      <c r="E11" s="169">
        <v>15485.9</v>
      </c>
      <c r="F11" s="169">
        <v>13362.5</v>
      </c>
      <c r="G11" s="169">
        <v>18263.3</v>
      </c>
      <c r="H11" s="169">
        <v>30710.6</v>
      </c>
      <c r="I11" s="169">
        <v>22042.799999999999</v>
      </c>
      <c r="J11" s="169">
        <v>33703.699999999997</v>
      </c>
      <c r="K11" s="169">
        <v>27970.7</v>
      </c>
      <c r="L11" s="169">
        <v>36708.9</v>
      </c>
      <c r="M11" s="169">
        <v>60991.3</v>
      </c>
    </row>
    <row r="12" spans="1:13" s="85" customFormat="1" ht="12.95" customHeight="1" x14ac:dyDescent="0.2">
      <c r="A12" s="171" t="s">
        <v>86</v>
      </c>
      <c r="B12" s="169">
        <v>-164.9</v>
      </c>
      <c r="C12" s="169">
        <v>-378.4</v>
      </c>
      <c r="D12" s="169">
        <v>1322.6</v>
      </c>
      <c r="E12" s="169">
        <v>160.5</v>
      </c>
      <c r="F12" s="169">
        <v>295.8</v>
      </c>
      <c r="G12" s="169">
        <v>-3.2</v>
      </c>
      <c r="H12" s="169">
        <v>154.19999999999999</v>
      </c>
      <c r="I12" s="169">
        <v>250.9</v>
      </c>
      <c r="J12" s="169">
        <v>-83</v>
      </c>
      <c r="K12" s="169">
        <v>-528.79999999999995</v>
      </c>
      <c r="L12" s="169">
        <v>263.89999999999998</v>
      </c>
      <c r="M12" s="169">
        <v>5849.1</v>
      </c>
    </row>
    <row r="13" spans="1:13" ht="12.95" customHeight="1" x14ac:dyDescent="0.2">
      <c r="A13" s="170" t="s">
        <v>124</v>
      </c>
      <c r="B13" s="169">
        <v>643.70000000000005</v>
      </c>
      <c r="C13" s="169">
        <v>598.5</v>
      </c>
      <c r="D13" s="169">
        <v>403.6</v>
      </c>
      <c r="E13" s="169">
        <v>506.3</v>
      </c>
      <c r="F13" s="169">
        <v>2418.6</v>
      </c>
      <c r="G13" s="169">
        <v>2843.1</v>
      </c>
      <c r="H13" s="169">
        <v>2633.1</v>
      </c>
      <c r="I13" s="169">
        <v>4170.6000000000004</v>
      </c>
      <c r="J13" s="169">
        <v>4074</v>
      </c>
      <c r="K13" s="169">
        <v>5545.3</v>
      </c>
      <c r="L13" s="169">
        <v>5743.5</v>
      </c>
      <c r="M13" s="169">
        <v>8060.3</v>
      </c>
    </row>
    <row r="14" spans="1:13" s="85" customFormat="1" ht="12.95" customHeight="1" x14ac:dyDescent="0.2">
      <c r="A14" s="171" t="s">
        <v>88</v>
      </c>
      <c r="B14" s="169">
        <v>-1388.3</v>
      </c>
      <c r="C14" s="169">
        <v>-3442.9</v>
      </c>
      <c r="D14" s="169">
        <v>739.4</v>
      </c>
      <c r="E14" s="169">
        <v>-218.4</v>
      </c>
      <c r="F14" s="169">
        <v>-433.7</v>
      </c>
      <c r="G14" s="169">
        <v>-623.6</v>
      </c>
      <c r="H14" s="169">
        <v>-4164.6000000000004</v>
      </c>
      <c r="I14" s="169">
        <v>5105.1000000000004</v>
      </c>
      <c r="J14" s="169">
        <v>7677</v>
      </c>
      <c r="K14" s="169">
        <v>3149.2</v>
      </c>
      <c r="L14" s="169">
        <v>6755.7</v>
      </c>
      <c r="M14" s="169">
        <v>23530.5</v>
      </c>
    </row>
    <row r="15" spans="1:13" ht="12.95" customHeight="1" x14ac:dyDescent="0.2">
      <c r="A15" s="170" t="s">
        <v>89</v>
      </c>
      <c r="B15" s="169">
        <v>-3822.5</v>
      </c>
      <c r="C15" s="169">
        <v>-12144</v>
      </c>
      <c r="D15" s="169">
        <v>1927.9</v>
      </c>
      <c r="E15" s="169">
        <v>1639.1</v>
      </c>
      <c r="F15" s="169">
        <v>395</v>
      </c>
      <c r="G15" s="169">
        <v>94.2</v>
      </c>
      <c r="H15" s="169">
        <v>-9530</v>
      </c>
      <c r="I15" s="169">
        <v>15582</v>
      </c>
      <c r="J15" s="169">
        <v>11233.7</v>
      </c>
      <c r="K15" s="169">
        <v>-683.1</v>
      </c>
      <c r="L15" s="169">
        <v>25417.1</v>
      </c>
      <c r="M15" s="169">
        <v>23153.8</v>
      </c>
    </row>
    <row r="16" spans="1:13" ht="12.95" customHeight="1" x14ac:dyDescent="0.2">
      <c r="A16" s="170" t="s">
        <v>90</v>
      </c>
      <c r="B16" s="169">
        <v>11462.2</v>
      </c>
      <c r="C16" s="169">
        <v>3531.2</v>
      </c>
      <c r="D16" s="169">
        <v>18998.5</v>
      </c>
      <c r="E16" s="169">
        <v>19629.8</v>
      </c>
      <c r="F16" s="169">
        <v>18795</v>
      </c>
      <c r="G16" s="169">
        <v>25773.8</v>
      </c>
      <c r="H16" s="169">
        <v>12275.8</v>
      </c>
      <c r="I16" s="169">
        <v>45384.9</v>
      </c>
      <c r="J16" s="169">
        <v>58012.7</v>
      </c>
      <c r="K16" s="169">
        <v>96514.2</v>
      </c>
      <c r="L16" s="169">
        <v>130291.2</v>
      </c>
      <c r="M16" s="169">
        <v>185200.9</v>
      </c>
    </row>
    <row r="17" spans="1:13" ht="12.95" customHeight="1" x14ac:dyDescent="0.2">
      <c r="A17" s="170" t="s">
        <v>91</v>
      </c>
      <c r="B17" s="169">
        <v>571.6</v>
      </c>
      <c r="C17" s="169">
        <v>-217.3</v>
      </c>
      <c r="D17" s="169">
        <v>594.6</v>
      </c>
      <c r="E17" s="169">
        <v>810.4</v>
      </c>
      <c r="F17" s="169">
        <v>1003.9</v>
      </c>
      <c r="G17" s="169">
        <v>1827.4</v>
      </c>
      <c r="H17" s="169">
        <v>339.4</v>
      </c>
      <c r="I17" s="169">
        <v>2601.9</v>
      </c>
      <c r="J17" s="169">
        <v>3673.3</v>
      </c>
      <c r="K17" s="169">
        <v>3589.1</v>
      </c>
      <c r="L17" s="169">
        <v>6937.1</v>
      </c>
      <c r="M17" s="169">
        <v>7731.6</v>
      </c>
    </row>
    <row r="18" spans="1:13" ht="12.95" customHeight="1" x14ac:dyDescent="0.2">
      <c r="A18" s="83" t="s">
        <v>139</v>
      </c>
      <c r="B18" s="169">
        <v>3879.5</v>
      </c>
      <c r="C18" s="169">
        <v>-3744.3</v>
      </c>
      <c r="D18" s="169">
        <v>9917.2999999999993</v>
      </c>
      <c r="E18" s="169">
        <v>-3217.5</v>
      </c>
      <c r="F18" s="169">
        <v>2595.3000000000002</v>
      </c>
      <c r="G18" s="169">
        <v>5785.7</v>
      </c>
      <c r="H18" s="169">
        <v>87</v>
      </c>
      <c r="I18" s="169">
        <v>14499.4</v>
      </c>
      <c r="J18" s="169">
        <v>71462.7</v>
      </c>
      <c r="K18" s="169">
        <v>40026.1</v>
      </c>
      <c r="L18" s="169">
        <v>79449.899999999994</v>
      </c>
      <c r="M18" s="169">
        <v>92648.7</v>
      </c>
    </row>
    <row r="19" spans="1:13" ht="8.1" customHeight="1" thickBot="1" x14ac:dyDescent="0.25">
      <c r="A19" s="168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</row>
    <row r="20" spans="1:13" ht="12.95" customHeight="1" x14ac:dyDescent="0.2">
      <c r="A20" s="178"/>
    </row>
    <row r="21" spans="1:13" s="79" customFormat="1" ht="6.4" customHeight="1" x14ac:dyDescent="0.2">
      <c r="A21" s="174"/>
    </row>
    <row r="22" spans="1:13" s="71" customFormat="1" ht="18" customHeight="1" x14ac:dyDescent="0.25">
      <c r="A22" s="177" t="s">
        <v>143</v>
      </c>
    </row>
    <row r="23" spans="1:13" s="74" customFormat="1" ht="18" customHeight="1" thickBot="1" x14ac:dyDescent="0.25">
      <c r="A23" s="176" t="s">
        <v>119</v>
      </c>
    </row>
    <row r="24" spans="1:13" s="77" customFormat="1" ht="18" customHeight="1" thickBot="1" x14ac:dyDescent="0.25">
      <c r="A24" s="175"/>
      <c r="B24" s="76">
        <v>2014</v>
      </c>
      <c r="C24" s="76">
        <v>2015</v>
      </c>
      <c r="D24" s="76">
        <v>2016</v>
      </c>
      <c r="E24" s="76">
        <v>2017</v>
      </c>
      <c r="F24" s="76">
        <v>2018</v>
      </c>
      <c r="G24" s="76">
        <v>2019</v>
      </c>
      <c r="H24" s="76">
        <v>2020</v>
      </c>
      <c r="I24" s="76">
        <v>2021</v>
      </c>
      <c r="J24" s="76">
        <v>2022</v>
      </c>
      <c r="K24" s="76">
        <v>2023</v>
      </c>
      <c r="L24" s="76">
        <v>2024</v>
      </c>
      <c r="M24" s="76">
        <v>2025</v>
      </c>
    </row>
    <row r="25" spans="1:13" s="79" customFormat="1" ht="8.4499999999999993" customHeight="1" x14ac:dyDescent="0.2">
      <c r="A25" s="174"/>
    </row>
    <row r="26" spans="1:13" s="82" customFormat="1" ht="12.95" customHeight="1" x14ac:dyDescent="0.2">
      <c r="A26" s="173" t="s">
        <v>82</v>
      </c>
      <c r="B26" s="172">
        <v>50663</v>
      </c>
      <c r="C26" s="172">
        <v>51672.7</v>
      </c>
      <c r="D26" s="172">
        <v>67425.8</v>
      </c>
      <c r="E26" s="172">
        <v>65877.3</v>
      </c>
      <c r="F26" s="172">
        <v>61542.5</v>
      </c>
      <c r="G26" s="172">
        <v>77971.600000000006</v>
      </c>
      <c r="H26" s="172">
        <v>97287.9</v>
      </c>
      <c r="I26" s="172">
        <v>145982.39999999999</v>
      </c>
      <c r="J26" s="172">
        <v>234314.6</v>
      </c>
      <c r="K26" s="172">
        <v>255904.2</v>
      </c>
      <c r="L26" s="172">
        <v>362870.2</v>
      </c>
      <c r="M26" s="172">
        <v>519089.1</v>
      </c>
    </row>
    <row r="27" spans="1:13" s="82" customFormat="1" ht="8.4499999999999993" customHeight="1" x14ac:dyDescent="0.2">
      <c r="A27" s="173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</row>
    <row r="28" spans="1:13" s="85" customFormat="1" ht="12.95" customHeight="1" x14ac:dyDescent="0.2">
      <c r="A28" s="171" t="s">
        <v>83</v>
      </c>
      <c r="B28" s="169">
        <v>906.2</v>
      </c>
      <c r="C28" s="169">
        <v>454.5</v>
      </c>
      <c r="D28" s="169">
        <v>660.6</v>
      </c>
      <c r="E28" s="169">
        <v>759.7</v>
      </c>
      <c r="F28" s="169">
        <v>106.4</v>
      </c>
      <c r="G28" s="169">
        <v>81.5</v>
      </c>
      <c r="H28" s="169">
        <v>132.9</v>
      </c>
      <c r="I28" s="169">
        <v>137.80000000000001</v>
      </c>
      <c r="J28" s="169">
        <v>248.1</v>
      </c>
      <c r="K28" s="169">
        <v>436.8</v>
      </c>
      <c r="L28" s="169">
        <v>856.8</v>
      </c>
      <c r="M28" s="169">
        <v>1123.5</v>
      </c>
    </row>
    <row r="29" spans="1:13" s="85" customFormat="1" ht="12.95" customHeight="1" x14ac:dyDescent="0.2">
      <c r="A29" s="171" t="s">
        <v>84</v>
      </c>
      <c r="B29" s="169">
        <v>2584.5</v>
      </c>
      <c r="C29" s="169">
        <v>858</v>
      </c>
      <c r="D29" s="169">
        <v>4628.3</v>
      </c>
      <c r="E29" s="169">
        <v>4286.3</v>
      </c>
      <c r="F29" s="169">
        <v>2740.5</v>
      </c>
      <c r="G29" s="169">
        <v>4652.6000000000004</v>
      </c>
      <c r="H29" s="169">
        <v>4972.3999999999996</v>
      </c>
      <c r="I29" s="169">
        <v>9925</v>
      </c>
      <c r="J29" s="169">
        <v>7912.3</v>
      </c>
      <c r="K29" s="169">
        <v>10878.6</v>
      </c>
      <c r="L29" s="169">
        <v>12652.2</v>
      </c>
      <c r="M29" s="169">
        <v>26734.6</v>
      </c>
    </row>
    <row r="30" spans="1:13" s="85" customFormat="1" ht="12.95" customHeight="1" x14ac:dyDescent="0.2">
      <c r="A30" s="171" t="s">
        <v>85</v>
      </c>
      <c r="B30" s="169">
        <v>7435.9</v>
      </c>
      <c r="C30" s="169">
        <v>9303.9</v>
      </c>
      <c r="D30" s="169">
        <v>16057.2</v>
      </c>
      <c r="E30" s="169">
        <v>15918.4</v>
      </c>
      <c r="F30" s="169">
        <v>13743.1</v>
      </c>
      <c r="G30" s="169">
        <v>18643.099999999999</v>
      </c>
      <c r="H30" s="169">
        <v>31502</v>
      </c>
      <c r="I30" s="169">
        <v>22482</v>
      </c>
      <c r="J30" s="169">
        <v>34002.6</v>
      </c>
      <c r="K30" s="169">
        <v>28584.400000000001</v>
      </c>
      <c r="L30" s="169">
        <v>37864.5</v>
      </c>
      <c r="M30" s="169">
        <v>64731</v>
      </c>
    </row>
    <row r="31" spans="1:13" s="85" customFormat="1" ht="12.95" customHeight="1" x14ac:dyDescent="0.2">
      <c r="A31" s="171" t="s">
        <v>86</v>
      </c>
      <c r="B31" s="169">
        <v>159.19999999999999</v>
      </c>
      <c r="C31" s="169">
        <v>243.2</v>
      </c>
      <c r="D31" s="169">
        <v>1397.7</v>
      </c>
      <c r="E31" s="169">
        <v>252.6</v>
      </c>
      <c r="F31" s="169">
        <v>374.4</v>
      </c>
      <c r="G31" s="169">
        <v>159.5</v>
      </c>
      <c r="H31" s="169">
        <v>371.9</v>
      </c>
      <c r="I31" s="169">
        <v>475.6</v>
      </c>
      <c r="J31" s="169">
        <v>152.4</v>
      </c>
      <c r="K31" s="169">
        <v>150.19999999999999</v>
      </c>
      <c r="L31" s="169">
        <v>935.6</v>
      </c>
      <c r="M31" s="169">
        <v>6621.3</v>
      </c>
    </row>
    <row r="32" spans="1:13" ht="12.95" customHeight="1" x14ac:dyDescent="0.2">
      <c r="A32" s="170" t="s">
        <v>124</v>
      </c>
      <c r="B32" s="169">
        <v>715.9</v>
      </c>
      <c r="C32" s="169">
        <v>743.4</v>
      </c>
      <c r="D32" s="169">
        <v>612.29999999999995</v>
      </c>
      <c r="E32" s="169">
        <v>646.9</v>
      </c>
      <c r="F32" s="169">
        <v>2466.6999999999998</v>
      </c>
      <c r="G32" s="169">
        <v>2904.2</v>
      </c>
      <c r="H32" s="169">
        <v>2701.8</v>
      </c>
      <c r="I32" s="169">
        <v>4341.3</v>
      </c>
      <c r="J32" s="169">
        <v>4373</v>
      </c>
      <c r="K32" s="169">
        <v>5840.2</v>
      </c>
      <c r="L32" s="169">
        <v>6724.1</v>
      </c>
      <c r="M32" s="169">
        <v>8479.6</v>
      </c>
    </row>
    <row r="33" spans="1:13" s="85" customFormat="1" ht="12.95" customHeight="1" x14ac:dyDescent="0.2">
      <c r="A33" s="171" t="s">
        <v>88</v>
      </c>
      <c r="B33" s="169">
        <v>95.7</v>
      </c>
      <c r="C33" s="169">
        <v>78.8</v>
      </c>
      <c r="D33" s="169">
        <v>829.1</v>
      </c>
      <c r="E33" s="169">
        <v>114</v>
      </c>
      <c r="F33" s="169">
        <v>170.2</v>
      </c>
      <c r="G33" s="169">
        <v>145.30000000000001</v>
      </c>
      <c r="H33" s="169">
        <v>355</v>
      </c>
      <c r="I33" s="169">
        <v>5141.7</v>
      </c>
      <c r="J33" s="169">
        <v>7783</v>
      </c>
      <c r="K33" s="169">
        <v>4167.6000000000004</v>
      </c>
      <c r="L33" s="169">
        <v>7045.2</v>
      </c>
      <c r="M33" s="169">
        <v>24049.7</v>
      </c>
    </row>
    <row r="34" spans="1:13" ht="12.95" customHeight="1" x14ac:dyDescent="0.2">
      <c r="A34" s="170" t="s">
        <v>89</v>
      </c>
      <c r="B34" s="169">
        <v>3540.3</v>
      </c>
      <c r="C34" s="169">
        <v>2314</v>
      </c>
      <c r="D34" s="169">
        <v>3786.4</v>
      </c>
      <c r="E34" s="169">
        <v>5169</v>
      </c>
      <c r="F34" s="169">
        <v>5873.6</v>
      </c>
      <c r="G34" s="169">
        <v>7150.4</v>
      </c>
      <c r="H34" s="169">
        <v>9814.6</v>
      </c>
      <c r="I34" s="169">
        <v>22524</v>
      </c>
      <c r="J34" s="169">
        <v>19277.8</v>
      </c>
      <c r="K34" s="169">
        <v>26796.1</v>
      </c>
      <c r="L34" s="169">
        <v>30676.7</v>
      </c>
      <c r="M34" s="169">
        <v>32765.3</v>
      </c>
    </row>
    <row r="35" spans="1:13" ht="12.95" customHeight="1" x14ac:dyDescent="0.2">
      <c r="A35" s="170" t="s">
        <v>90</v>
      </c>
      <c r="B35" s="169">
        <v>24240.2</v>
      </c>
      <c r="C35" s="169">
        <v>26180.799999999999</v>
      </c>
      <c r="D35" s="169">
        <v>26521.5</v>
      </c>
      <c r="E35" s="169">
        <v>26589.7</v>
      </c>
      <c r="F35" s="169">
        <v>27425.3</v>
      </c>
      <c r="G35" s="169">
        <v>33213</v>
      </c>
      <c r="H35" s="169">
        <v>30526.7</v>
      </c>
      <c r="I35" s="169">
        <v>55146.5</v>
      </c>
      <c r="J35" s="169">
        <v>72071.399999999994</v>
      </c>
      <c r="K35" s="169">
        <v>115008.4</v>
      </c>
      <c r="L35" s="169">
        <v>154427.4</v>
      </c>
      <c r="M35" s="169">
        <v>226516.9</v>
      </c>
    </row>
    <row r="36" spans="1:13" ht="12.95" customHeight="1" x14ac:dyDescent="0.2">
      <c r="A36" s="170" t="s">
        <v>91</v>
      </c>
      <c r="B36" s="169">
        <v>806.2</v>
      </c>
      <c r="C36" s="169">
        <v>1044.7</v>
      </c>
      <c r="D36" s="169">
        <v>1366</v>
      </c>
      <c r="E36" s="169">
        <v>1164.5</v>
      </c>
      <c r="F36" s="169">
        <v>1231.8</v>
      </c>
      <c r="G36" s="169">
        <v>2010.5</v>
      </c>
      <c r="H36" s="169">
        <v>915.4</v>
      </c>
      <c r="I36" s="169">
        <v>3075.6</v>
      </c>
      <c r="J36" s="169">
        <v>4433.2</v>
      </c>
      <c r="K36" s="169">
        <v>5807.8</v>
      </c>
      <c r="L36" s="169">
        <v>9166.7999999999993</v>
      </c>
      <c r="M36" s="169">
        <v>10972</v>
      </c>
    </row>
    <row r="37" spans="1:13" ht="12.95" customHeight="1" x14ac:dyDescent="0.2">
      <c r="A37" s="83" t="s">
        <v>139</v>
      </c>
      <c r="B37" s="169">
        <v>10178.799999999999</v>
      </c>
      <c r="C37" s="169">
        <v>10451.299999999999</v>
      </c>
      <c r="D37" s="169">
        <v>11566.7</v>
      </c>
      <c r="E37" s="169">
        <v>10976.3</v>
      </c>
      <c r="F37" s="169">
        <v>7410.5</v>
      </c>
      <c r="G37" s="169">
        <v>9011.5</v>
      </c>
      <c r="H37" s="169">
        <v>15995.2</v>
      </c>
      <c r="I37" s="169">
        <v>22732.9</v>
      </c>
      <c r="J37" s="169">
        <v>84060.7</v>
      </c>
      <c r="K37" s="169">
        <v>58234</v>
      </c>
      <c r="L37" s="169">
        <v>102520.8</v>
      </c>
      <c r="M37" s="169">
        <v>117095.3</v>
      </c>
    </row>
    <row r="38" spans="1:13" ht="6.95" customHeight="1" thickBot="1" x14ac:dyDescent="0.25">
      <c r="A38" s="168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</row>
    <row r="40" spans="1:13" ht="6.95" customHeight="1" x14ac:dyDescent="0.2"/>
    <row r="41" spans="1:13" ht="18" customHeight="1" x14ac:dyDescent="0.2">
      <c r="A41" s="177" t="s">
        <v>144</v>
      </c>
    </row>
    <row r="42" spans="1:13" s="74" customFormat="1" ht="18" customHeight="1" thickBot="1" x14ac:dyDescent="0.25">
      <c r="A42" s="176" t="s">
        <v>119</v>
      </c>
    </row>
    <row r="43" spans="1:13" s="77" customFormat="1" ht="18" customHeight="1" thickBot="1" x14ac:dyDescent="0.25">
      <c r="A43" s="175"/>
      <c r="B43" s="76">
        <v>2014</v>
      </c>
      <c r="C43" s="76">
        <v>2015</v>
      </c>
      <c r="D43" s="76">
        <v>2016</v>
      </c>
      <c r="E43" s="76">
        <v>2017</v>
      </c>
      <c r="F43" s="76">
        <v>2018</v>
      </c>
      <c r="G43" s="76">
        <v>2019</v>
      </c>
      <c r="H43" s="76">
        <v>2020</v>
      </c>
      <c r="I43" s="76">
        <v>2021</v>
      </c>
      <c r="J43" s="76">
        <v>2022</v>
      </c>
      <c r="K43" s="76">
        <v>2023</v>
      </c>
      <c r="L43" s="76">
        <v>2024</v>
      </c>
      <c r="M43" s="76">
        <v>2025</v>
      </c>
    </row>
    <row r="44" spans="1:13" s="79" customFormat="1" ht="9.1999999999999993" customHeight="1" x14ac:dyDescent="0.2">
      <c r="A44" s="174"/>
    </row>
    <row r="45" spans="1:13" s="82" customFormat="1" ht="12.95" customHeight="1" x14ac:dyDescent="0.2">
      <c r="A45" s="173" t="s">
        <v>82</v>
      </c>
      <c r="B45" s="172">
        <v>35333.1</v>
      </c>
      <c r="C45" s="172">
        <v>67513</v>
      </c>
      <c r="D45" s="172">
        <v>14197.2</v>
      </c>
      <c r="E45" s="172">
        <v>32260.7</v>
      </c>
      <c r="F45" s="172">
        <v>26876.7</v>
      </c>
      <c r="G45" s="172">
        <v>21509.7</v>
      </c>
      <c r="H45" s="172">
        <v>72535.399999999994</v>
      </c>
      <c r="I45" s="172">
        <v>31477.1</v>
      </c>
      <c r="J45" s="172">
        <v>41124</v>
      </c>
      <c r="K45" s="172">
        <v>73201.2</v>
      </c>
      <c r="L45" s="172">
        <v>61327.199999999997</v>
      </c>
      <c r="M45" s="172">
        <v>88547.8</v>
      </c>
    </row>
    <row r="46" spans="1:13" s="82" customFormat="1" ht="7.5" customHeight="1" x14ac:dyDescent="0.2">
      <c r="A46" s="173"/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</row>
    <row r="47" spans="1:13" s="85" customFormat="1" ht="12.95" customHeight="1" x14ac:dyDescent="0.2">
      <c r="A47" s="171" t="s">
        <v>83</v>
      </c>
      <c r="B47" s="169">
        <v>177.1</v>
      </c>
      <c r="C47" s="169">
        <v>164</v>
      </c>
      <c r="D47" s="169">
        <v>128.69999999999999</v>
      </c>
      <c r="E47" s="169">
        <v>120.4</v>
      </c>
      <c r="F47" s="169">
        <v>201.7</v>
      </c>
      <c r="G47" s="169">
        <v>446.1</v>
      </c>
      <c r="H47" s="169">
        <v>298.89999999999998</v>
      </c>
      <c r="I47" s="169">
        <v>166.8</v>
      </c>
      <c r="J47" s="169">
        <v>298.10000000000002</v>
      </c>
      <c r="K47" s="169">
        <v>451.6</v>
      </c>
      <c r="L47" s="169">
        <v>802.2</v>
      </c>
      <c r="M47" s="169">
        <v>1060</v>
      </c>
    </row>
    <row r="48" spans="1:13" s="85" customFormat="1" ht="12.95" customHeight="1" x14ac:dyDescent="0.2">
      <c r="A48" s="171" t="s">
        <v>84</v>
      </c>
      <c r="B48" s="169">
        <v>6098.9</v>
      </c>
      <c r="C48" s="169">
        <v>9663.4</v>
      </c>
      <c r="D48" s="169">
        <v>1559.4</v>
      </c>
      <c r="E48" s="169">
        <v>6105</v>
      </c>
      <c r="F48" s="169">
        <v>6411.9</v>
      </c>
      <c r="G48" s="169">
        <v>1786.8</v>
      </c>
      <c r="H48" s="169">
        <v>12559.5</v>
      </c>
      <c r="I48" s="169">
        <v>5028.2</v>
      </c>
      <c r="J48" s="169">
        <v>4426</v>
      </c>
      <c r="K48" s="169">
        <v>3743.6</v>
      </c>
      <c r="L48" s="169">
        <v>2731</v>
      </c>
      <c r="M48" s="169">
        <v>3423.1</v>
      </c>
    </row>
    <row r="49" spans="1:13" s="85" customFormat="1" ht="12.95" customHeight="1" x14ac:dyDescent="0.2">
      <c r="A49" s="171" t="s">
        <v>85</v>
      </c>
      <c r="B49" s="169">
        <v>502.1</v>
      </c>
      <c r="C49" s="169">
        <v>832.3</v>
      </c>
      <c r="D49" s="169">
        <v>333.3</v>
      </c>
      <c r="E49" s="169">
        <v>432.5</v>
      </c>
      <c r="F49" s="169">
        <v>380.5</v>
      </c>
      <c r="G49" s="169">
        <v>379.8</v>
      </c>
      <c r="H49" s="169">
        <v>791.4</v>
      </c>
      <c r="I49" s="169">
        <v>439.2</v>
      </c>
      <c r="J49" s="169">
        <v>298.89999999999998</v>
      </c>
      <c r="K49" s="169">
        <v>613.70000000000005</v>
      </c>
      <c r="L49" s="169">
        <v>1155.5999999999999</v>
      </c>
      <c r="M49" s="169">
        <v>3739.7</v>
      </c>
    </row>
    <row r="50" spans="1:13" s="85" customFormat="1" ht="12.95" customHeight="1" x14ac:dyDescent="0.2">
      <c r="A50" s="171" t="s">
        <v>86</v>
      </c>
      <c r="B50" s="169">
        <v>324.10000000000002</v>
      </c>
      <c r="C50" s="169">
        <v>621.6</v>
      </c>
      <c r="D50" s="169">
        <v>75.099999999999994</v>
      </c>
      <c r="E50" s="169">
        <v>92.1</v>
      </c>
      <c r="F50" s="169">
        <v>78.599999999999994</v>
      </c>
      <c r="G50" s="169">
        <v>162.69999999999999</v>
      </c>
      <c r="H50" s="169">
        <v>217.7</v>
      </c>
      <c r="I50" s="169">
        <v>224.7</v>
      </c>
      <c r="J50" s="169">
        <v>235.3</v>
      </c>
      <c r="K50" s="169">
        <v>679</v>
      </c>
      <c r="L50" s="169">
        <v>671.7</v>
      </c>
      <c r="M50" s="169">
        <v>772.2</v>
      </c>
    </row>
    <row r="51" spans="1:13" ht="12.95" customHeight="1" x14ac:dyDescent="0.2">
      <c r="A51" s="170" t="s">
        <v>87</v>
      </c>
      <c r="B51" s="169">
        <v>72.3</v>
      </c>
      <c r="C51" s="169">
        <v>144.9</v>
      </c>
      <c r="D51" s="169">
        <v>208.7</v>
      </c>
      <c r="E51" s="169">
        <v>140.5</v>
      </c>
      <c r="F51" s="169">
        <v>48.1</v>
      </c>
      <c r="G51" s="169">
        <v>61.1</v>
      </c>
      <c r="H51" s="169">
        <v>68.7</v>
      </c>
      <c r="I51" s="169">
        <v>170.7</v>
      </c>
      <c r="J51" s="169">
        <v>298.89999999999998</v>
      </c>
      <c r="K51" s="169">
        <v>294.89999999999998</v>
      </c>
      <c r="L51" s="169">
        <v>980.6</v>
      </c>
      <c r="M51" s="169">
        <v>419.2</v>
      </c>
    </row>
    <row r="52" spans="1:13" s="85" customFormat="1" ht="12.95" customHeight="1" x14ac:dyDescent="0.2">
      <c r="A52" s="171" t="s">
        <v>88</v>
      </c>
      <c r="B52" s="169">
        <v>1484.1</v>
      </c>
      <c r="C52" s="169">
        <v>3521.7</v>
      </c>
      <c r="D52" s="169">
        <v>89.7</v>
      </c>
      <c r="E52" s="169">
        <v>332.4</v>
      </c>
      <c r="F52" s="169">
        <v>603.9</v>
      </c>
      <c r="G52" s="169">
        <v>768.9</v>
      </c>
      <c r="H52" s="169">
        <v>4519.5</v>
      </c>
      <c r="I52" s="169">
        <v>36.700000000000003</v>
      </c>
      <c r="J52" s="169">
        <v>106</v>
      </c>
      <c r="K52" s="169">
        <v>1018.4</v>
      </c>
      <c r="L52" s="169">
        <v>289.5</v>
      </c>
      <c r="M52" s="169">
        <v>519.1</v>
      </c>
    </row>
    <row r="53" spans="1:13" ht="12.95" customHeight="1" x14ac:dyDescent="0.2">
      <c r="A53" s="170" t="s">
        <v>89</v>
      </c>
      <c r="B53" s="169">
        <v>7362.8</v>
      </c>
      <c r="C53" s="169">
        <v>14458</v>
      </c>
      <c r="D53" s="169">
        <v>1858.6</v>
      </c>
      <c r="E53" s="169">
        <v>3529.9</v>
      </c>
      <c r="F53" s="169">
        <v>5478.7</v>
      </c>
      <c r="G53" s="169">
        <v>7056.2</v>
      </c>
      <c r="H53" s="169">
        <v>19344.599999999999</v>
      </c>
      <c r="I53" s="169">
        <v>6942</v>
      </c>
      <c r="J53" s="169">
        <v>8044.1</v>
      </c>
      <c r="K53" s="169">
        <v>27479.200000000001</v>
      </c>
      <c r="L53" s="169">
        <v>5259.6</v>
      </c>
      <c r="M53" s="169">
        <v>9611.5</v>
      </c>
    </row>
    <row r="54" spans="1:13" ht="12.95" customHeight="1" x14ac:dyDescent="0.2">
      <c r="A54" s="170" t="s">
        <v>90</v>
      </c>
      <c r="B54" s="169">
        <v>12778.1</v>
      </c>
      <c r="C54" s="169">
        <v>22649.599999999999</v>
      </c>
      <c r="D54" s="169">
        <v>7523</v>
      </c>
      <c r="E54" s="169">
        <v>6959.9</v>
      </c>
      <c r="F54" s="169">
        <v>8630.4</v>
      </c>
      <c r="G54" s="169">
        <v>7439.2</v>
      </c>
      <c r="H54" s="169">
        <v>18250.900000000001</v>
      </c>
      <c r="I54" s="169">
        <v>9761.6</v>
      </c>
      <c r="J54" s="169">
        <v>14058.7</v>
      </c>
      <c r="K54" s="169">
        <v>18494.2</v>
      </c>
      <c r="L54" s="169">
        <v>24136.2</v>
      </c>
      <c r="M54" s="169">
        <v>41316.1</v>
      </c>
    </row>
    <row r="55" spans="1:13" ht="12.95" customHeight="1" x14ac:dyDescent="0.2">
      <c r="A55" s="170" t="s">
        <v>91</v>
      </c>
      <c r="B55" s="169">
        <v>234.5</v>
      </c>
      <c r="C55" s="169">
        <v>1261.9000000000001</v>
      </c>
      <c r="D55" s="169">
        <v>771.3</v>
      </c>
      <c r="E55" s="169">
        <v>354.1</v>
      </c>
      <c r="F55" s="169">
        <v>227.9</v>
      </c>
      <c r="G55" s="169">
        <v>183.1</v>
      </c>
      <c r="H55" s="169">
        <v>576</v>
      </c>
      <c r="I55" s="169">
        <v>473.7</v>
      </c>
      <c r="J55" s="169">
        <v>759.9</v>
      </c>
      <c r="K55" s="169">
        <v>2218.6999999999998</v>
      </c>
      <c r="L55" s="169">
        <v>2229.8000000000002</v>
      </c>
      <c r="M55" s="169">
        <v>3240.3</v>
      </c>
    </row>
    <row r="56" spans="1:13" ht="12.95" customHeight="1" x14ac:dyDescent="0.2">
      <c r="A56" s="83" t="s">
        <v>139</v>
      </c>
      <c r="B56" s="169">
        <v>6299.3</v>
      </c>
      <c r="C56" s="169">
        <v>14195.6</v>
      </c>
      <c r="D56" s="169">
        <v>1649.4</v>
      </c>
      <c r="E56" s="169">
        <v>14193.7</v>
      </c>
      <c r="F56" s="169">
        <v>4815.1000000000004</v>
      </c>
      <c r="G56" s="169">
        <v>3225.8</v>
      </c>
      <c r="H56" s="169">
        <v>15908.2</v>
      </c>
      <c r="I56" s="169">
        <v>8233.5</v>
      </c>
      <c r="J56" s="169">
        <v>12598</v>
      </c>
      <c r="K56" s="169">
        <v>18207.900000000001</v>
      </c>
      <c r="L56" s="169">
        <v>23071</v>
      </c>
      <c r="M56" s="169">
        <v>24446.6</v>
      </c>
    </row>
    <row r="57" spans="1:13" ht="7.5" customHeight="1" thickBot="1" x14ac:dyDescent="0.25">
      <c r="A57" s="168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</row>
    <row r="58" spans="1:13" ht="6.4" customHeight="1" x14ac:dyDescent="0.2"/>
    <row r="59" spans="1:13" ht="35.65" customHeight="1" x14ac:dyDescent="0.2">
      <c r="A59" s="984" t="s">
        <v>140</v>
      </c>
      <c r="B59" s="984"/>
      <c r="C59" s="984"/>
      <c r="D59" s="984"/>
      <c r="E59" s="984"/>
      <c r="F59" s="984"/>
      <c r="G59" s="984"/>
      <c r="H59" s="984"/>
      <c r="I59" s="984"/>
      <c r="J59" s="984"/>
      <c r="K59" s="984"/>
      <c r="L59" s="984"/>
      <c r="M59" s="984"/>
    </row>
  </sheetData>
  <mergeCells count="1">
    <mergeCell ref="A59:M59"/>
  </mergeCells>
  <hyperlinks>
    <hyperlink ref="A1" location="Содержание!A1" display="Вернуться в СОДЕРЖАНИЕ" xr:uid="{00000000-0004-0000-1100-000000000000}"/>
  </hyperlinks>
  <pageMargins left="0.98425196850393704" right="0.59055118110236227" top="0.59055118110236227" bottom="0.59055118110236227" header="0.51181102362204722" footer="0.51181102362204722"/>
  <pageSetup paperSize="9" firstPageNumber="42" orientation="portrait" useFirstPageNumber="1" horizontalDpi="120" verticalDpi="144" r:id="rId1"/>
  <headerFooter alignWithMargins="0">
    <oddFooter>&amp;C&amp;8&amp;P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9"/>
  <dimension ref="A1:M1404"/>
  <sheetViews>
    <sheetView workbookViewId="0">
      <selection activeCell="A5" sqref="A5"/>
    </sheetView>
  </sheetViews>
  <sheetFormatPr defaultRowHeight="12.75" x14ac:dyDescent="0.2"/>
  <cols>
    <col min="1" max="1" width="45.42578125" customWidth="1"/>
    <col min="2" max="4" width="9.28515625" hidden="1" customWidth="1"/>
    <col min="5" max="6" width="8.28515625" hidden="1" customWidth="1"/>
    <col min="7" max="8" width="9.28515625" hidden="1" customWidth="1"/>
    <col min="9" max="9" width="9.28515625" customWidth="1"/>
    <col min="10" max="10" width="9.5703125" customWidth="1"/>
    <col min="11" max="13" width="9" customWidth="1"/>
  </cols>
  <sheetData>
    <row r="1" spans="1:13" ht="18" customHeight="1" x14ac:dyDescent="0.2">
      <c r="A1" s="950" t="s">
        <v>1346</v>
      </c>
    </row>
    <row r="2" spans="1:13" s="16" customFormat="1" ht="18" customHeight="1" x14ac:dyDescent="0.25">
      <c r="A2" s="199" t="s">
        <v>132</v>
      </c>
    </row>
    <row r="3" spans="1:13" s="197" customFormat="1" ht="14.25" customHeight="1" x14ac:dyDescent="0.25">
      <c r="A3" s="199" t="s">
        <v>109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4" spans="1:13" s="16" customFormat="1" ht="18" customHeight="1" thickBot="1" x14ac:dyDescent="0.25">
      <c r="A4" s="196" t="s">
        <v>131</v>
      </c>
      <c r="E4" s="15"/>
      <c r="F4" s="15"/>
      <c r="G4" s="15"/>
      <c r="H4" s="15"/>
      <c r="I4" s="15"/>
      <c r="J4" s="15"/>
      <c r="K4" s="15"/>
      <c r="L4" s="15"/>
      <c r="M4" s="15"/>
    </row>
    <row r="5" spans="1:13" s="189" customFormat="1" ht="18" customHeight="1" thickBot="1" x14ac:dyDescent="0.25">
      <c r="A5" s="195"/>
      <c r="B5" s="194">
        <v>2014</v>
      </c>
      <c r="C5" s="194">
        <v>2015</v>
      </c>
      <c r="D5" s="194">
        <v>2016</v>
      </c>
      <c r="E5" s="194">
        <v>2017</v>
      </c>
      <c r="F5" s="194">
        <v>2018</v>
      </c>
      <c r="G5" s="194">
        <v>2019</v>
      </c>
      <c r="H5" s="194">
        <v>2020</v>
      </c>
      <c r="I5" s="194">
        <v>2021</v>
      </c>
      <c r="J5" s="194">
        <v>2022</v>
      </c>
      <c r="K5" s="194">
        <v>2023</v>
      </c>
      <c r="L5" s="194">
        <v>2024</v>
      </c>
      <c r="M5" s="194">
        <v>2025</v>
      </c>
    </row>
    <row r="6" spans="1:13" s="192" customFormat="1" ht="5.25" customHeight="1" x14ac:dyDescent="0.2">
      <c r="A6" s="193"/>
      <c r="B6" s="187">
        <f>B9+B10+B11+B27+B31+B32+B33+B34+B35+B36+B37+B38+B44+B45+B46+B47+B48+B49+B50</f>
        <v>323550.2</v>
      </c>
      <c r="C6" s="187">
        <f>C9+C10+C11+C27+C31+C32+C33+C34+C35+C36+C37+C38+C44+C45+C46+C47+C48+C49+C50</f>
        <v>346688.4</v>
      </c>
      <c r="D6" s="187">
        <f>D9+D10+D11+D27+D31+D32+D33+D34+D35+D36+D37+D38+D44+D45+D46+D47+D48+D49+D50</f>
        <v>384871.8</v>
      </c>
      <c r="E6" s="187"/>
    </row>
    <row r="7" spans="1:13" s="189" customFormat="1" ht="12.75" customHeight="1" x14ac:dyDescent="0.2">
      <c r="A7" s="191" t="s">
        <v>34</v>
      </c>
      <c r="B7" s="190">
        <v>323550</v>
      </c>
      <c r="C7" s="190">
        <v>346688.5</v>
      </c>
      <c r="D7" s="190">
        <v>384871.8</v>
      </c>
      <c r="E7" s="190">
        <v>440405.3</v>
      </c>
      <c r="F7" s="190">
        <v>460655.2</v>
      </c>
      <c r="G7" s="190">
        <v>507493.8</v>
      </c>
      <c r="H7" s="190">
        <v>547653.1</v>
      </c>
      <c r="I7" s="190">
        <v>696476.4</v>
      </c>
      <c r="J7" s="190">
        <v>882756.4</v>
      </c>
      <c r="K7" s="190">
        <v>1067806.7</v>
      </c>
      <c r="L7" s="190">
        <v>1410310.7</v>
      </c>
      <c r="M7" s="190">
        <v>2283919.9</v>
      </c>
    </row>
    <row r="8" spans="1:13" s="134" customFormat="1" ht="12" x14ac:dyDescent="0.2">
      <c r="A8" s="188" t="s">
        <v>110</v>
      </c>
      <c r="B8" s="183"/>
      <c r="C8" s="183"/>
      <c r="D8" s="183"/>
      <c r="E8" s="187">
        <v>440405.3</v>
      </c>
      <c r="G8" s="147"/>
      <c r="H8" s="147"/>
      <c r="I8" s="147"/>
      <c r="J8" s="147"/>
      <c r="K8" s="147"/>
      <c r="L8" s="147"/>
      <c r="M8" s="147"/>
    </row>
    <row r="9" spans="1:13" s="134" customFormat="1" ht="12.75" customHeight="1" x14ac:dyDescent="0.2">
      <c r="A9" s="186" t="s">
        <v>36</v>
      </c>
      <c r="B9" s="183">
        <v>3576.1</v>
      </c>
      <c r="C9" s="183">
        <v>3354.6</v>
      </c>
      <c r="D9" s="183">
        <v>2950</v>
      </c>
      <c r="E9" s="183">
        <v>3372.2</v>
      </c>
      <c r="F9" s="183">
        <v>3371.6</v>
      </c>
      <c r="G9" s="183">
        <v>3303</v>
      </c>
      <c r="H9" s="183">
        <v>3780.5</v>
      </c>
      <c r="I9" s="183">
        <v>5756.4</v>
      </c>
      <c r="J9" s="183">
        <v>8166.4</v>
      </c>
      <c r="K9" s="183">
        <v>9964.7000000000007</v>
      </c>
      <c r="L9" s="183">
        <v>12098.8</v>
      </c>
      <c r="M9" s="183">
        <v>17564.099999999999</v>
      </c>
    </row>
    <row r="10" spans="1:13" s="134" customFormat="1" ht="12.75" customHeight="1" x14ac:dyDescent="0.2">
      <c r="A10" s="148" t="s">
        <v>37</v>
      </c>
      <c r="B10" s="183">
        <v>5985.6</v>
      </c>
      <c r="C10" s="183">
        <v>7973.7</v>
      </c>
      <c r="D10" s="183">
        <v>15749.7</v>
      </c>
      <c r="E10" s="183">
        <v>22743.7</v>
      </c>
      <c r="F10" s="183">
        <v>29225.7</v>
      </c>
      <c r="G10" s="183">
        <v>25957</v>
      </c>
      <c r="H10" s="183">
        <v>24410.2</v>
      </c>
      <c r="I10" s="183">
        <v>34183.1</v>
      </c>
      <c r="J10" s="183">
        <v>39912.6</v>
      </c>
      <c r="K10" s="183">
        <v>57512</v>
      </c>
      <c r="L10" s="183">
        <v>67113.5</v>
      </c>
      <c r="M10" s="183">
        <v>94531.9</v>
      </c>
    </row>
    <row r="11" spans="1:13" s="134" customFormat="1" ht="12.75" customHeight="1" x14ac:dyDescent="0.2">
      <c r="A11" s="148" t="s">
        <v>38</v>
      </c>
      <c r="B11" s="183">
        <v>138400.70000000001</v>
      </c>
      <c r="C11" s="183">
        <v>137273.4</v>
      </c>
      <c r="D11" s="183">
        <v>158215.4</v>
      </c>
      <c r="E11" s="183">
        <v>175393.8</v>
      </c>
      <c r="F11" s="183">
        <v>184634</v>
      </c>
      <c r="G11" s="183">
        <v>219905.2</v>
      </c>
      <c r="H11" s="183">
        <v>265422.2</v>
      </c>
      <c r="I11" s="183">
        <v>310444.3</v>
      </c>
      <c r="J11" s="183">
        <v>373340.5</v>
      </c>
      <c r="K11" s="183">
        <v>402158.1</v>
      </c>
      <c r="L11" s="183">
        <v>496495.1</v>
      </c>
      <c r="M11" s="183">
        <v>686843.6</v>
      </c>
    </row>
    <row r="12" spans="1:13" s="134" customFormat="1" ht="12.75" customHeight="1" x14ac:dyDescent="0.2">
      <c r="A12" s="149" t="s">
        <v>39</v>
      </c>
      <c r="B12" s="183">
        <v>20662.2</v>
      </c>
      <c r="C12" s="183">
        <v>19499.7</v>
      </c>
      <c r="D12" s="183">
        <v>22960</v>
      </c>
      <c r="E12" s="183">
        <v>26844.6</v>
      </c>
      <c r="F12" s="183">
        <v>28925.8</v>
      </c>
      <c r="G12" s="183">
        <v>30632.6</v>
      </c>
      <c r="H12" s="183">
        <v>32861.199999999997</v>
      </c>
      <c r="I12" s="183">
        <v>46446.5</v>
      </c>
      <c r="J12" s="183">
        <v>63448.5</v>
      </c>
      <c r="K12" s="183">
        <v>74368.899999999994</v>
      </c>
      <c r="L12" s="183">
        <v>91959.9</v>
      </c>
      <c r="M12" s="183">
        <v>117694.8</v>
      </c>
    </row>
    <row r="13" spans="1:13" s="134" customFormat="1" ht="12.75" customHeight="1" x14ac:dyDescent="0.2">
      <c r="A13" s="149" t="s">
        <v>40</v>
      </c>
      <c r="B13" s="183">
        <v>651.29999999999995</v>
      </c>
      <c r="C13" s="183">
        <v>58.6</v>
      </c>
      <c r="D13" s="183">
        <v>19.2</v>
      </c>
      <c r="E13" s="183">
        <v>4.7</v>
      </c>
      <c r="F13" s="183">
        <v>37</v>
      </c>
      <c r="G13" s="183">
        <v>47.2</v>
      </c>
      <c r="H13" s="183">
        <v>62.4</v>
      </c>
      <c r="I13" s="183">
        <v>28.9</v>
      </c>
      <c r="J13" s="183">
        <v>45.1</v>
      </c>
      <c r="K13" s="183">
        <v>22.3</v>
      </c>
      <c r="L13" s="183">
        <v>25.7</v>
      </c>
      <c r="M13" s="183">
        <v>50.3</v>
      </c>
    </row>
    <row r="14" spans="1:13" s="134" customFormat="1" ht="24" customHeight="1" x14ac:dyDescent="0.2">
      <c r="A14" s="150" t="s">
        <v>41</v>
      </c>
      <c r="B14" s="183">
        <v>3934.9</v>
      </c>
      <c r="C14" s="183">
        <v>2681.2</v>
      </c>
      <c r="D14" s="183">
        <v>2480.9</v>
      </c>
      <c r="E14" s="183">
        <v>2217.1999999999998</v>
      </c>
      <c r="F14" s="183">
        <v>2377</v>
      </c>
      <c r="G14" s="183">
        <v>3532.1</v>
      </c>
      <c r="H14" s="183">
        <v>4050.3</v>
      </c>
      <c r="I14" s="183">
        <v>5548</v>
      </c>
      <c r="J14" s="183">
        <v>6699.9</v>
      </c>
      <c r="K14" s="183">
        <v>8638.7999999999993</v>
      </c>
      <c r="L14" s="183">
        <v>8795.2999999999993</v>
      </c>
      <c r="M14" s="183">
        <v>14114.8</v>
      </c>
    </row>
    <row r="15" spans="1:13" s="134" customFormat="1" ht="24" x14ac:dyDescent="0.2">
      <c r="A15" s="150" t="s">
        <v>42</v>
      </c>
      <c r="B15" s="183">
        <v>1757.2</v>
      </c>
      <c r="C15" s="183">
        <v>1958.6</v>
      </c>
      <c r="D15" s="183">
        <v>1924</v>
      </c>
      <c r="E15" s="183">
        <v>1763</v>
      </c>
      <c r="F15" s="183">
        <v>2033.1</v>
      </c>
      <c r="G15" s="183">
        <v>2021.7</v>
      </c>
      <c r="H15" s="183">
        <v>1989.8</v>
      </c>
      <c r="I15" s="183">
        <v>2652.9</v>
      </c>
      <c r="J15" s="183">
        <v>3534.1</v>
      </c>
      <c r="K15" s="183">
        <v>4806.1000000000004</v>
      </c>
      <c r="L15" s="183">
        <v>6310.5</v>
      </c>
      <c r="M15" s="183">
        <v>8778</v>
      </c>
    </row>
    <row r="16" spans="1:13" s="134" customFormat="1" ht="12.75" customHeight="1" x14ac:dyDescent="0.2">
      <c r="A16" s="149" t="s">
        <v>43</v>
      </c>
      <c r="B16" s="183">
        <v>3589.2</v>
      </c>
      <c r="C16" s="183">
        <v>5265.2</v>
      </c>
      <c r="D16" s="183">
        <v>8142</v>
      </c>
      <c r="E16" s="183">
        <v>12868.4</v>
      </c>
      <c r="F16" s="183">
        <v>13652.7</v>
      </c>
      <c r="G16" s="183">
        <v>6179.6</v>
      </c>
      <c r="H16" s="183">
        <v>1301.4000000000001</v>
      </c>
      <c r="I16" s="183">
        <v>3695.9</v>
      </c>
      <c r="J16" s="183">
        <v>7628.6</v>
      </c>
      <c r="K16" s="183">
        <v>7136.3</v>
      </c>
      <c r="L16" s="183">
        <v>15024.1</v>
      </c>
      <c r="M16" s="183">
        <v>20590.7</v>
      </c>
    </row>
    <row r="17" spans="1:13" s="134" customFormat="1" ht="12.75" customHeight="1" x14ac:dyDescent="0.2">
      <c r="A17" s="149" t="s">
        <v>44</v>
      </c>
      <c r="B17" s="183">
        <v>1109.0999999999999</v>
      </c>
      <c r="C17" s="183">
        <v>873.7</v>
      </c>
      <c r="D17" s="183">
        <v>718.5</v>
      </c>
      <c r="E17" s="183">
        <v>865</v>
      </c>
      <c r="F17" s="183">
        <v>922.4</v>
      </c>
      <c r="G17" s="183">
        <v>785.6</v>
      </c>
      <c r="H17" s="183">
        <v>836</v>
      </c>
      <c r="I17" s="183">
        <v>911.6</v>
      </c>
      <c r="J17" s="183">
        <v>1454.3</v>
      </c>
      <c r="K17" s="183">
        <v>2214.5</v>
      </c>
      <c r="L17" s="183">
        <v>2711</v>
      </c>
      <c r="M17" s="183">
        <v>3973.2</v>
      </c>
    </row>
    <row r="18" spans="1:13" s="134" customFormat="1" ht="12.75" customHeight="1" x14ac:dyDescent="0.2">
      <c r="A18" s="149" t="s">
        <v>45</v>
      </c>
      <c r="B18" s="183">
        <v>266.60000000000002</v>
      </c>
      <c r="C18" s="183">
        <v>328.1</v>
      </c>
      <c r="D18" s="183">
        <v>294.10000000000002</v>
      </c>
      <c r="E18" s="183">
        <v>485.6</v>
      </c>
      <c r="F18" s="183">
        <v>350.8</v>
      </c>
      <c r="G18" s="183">
        <v>415.8</v>
      </c>
      <c r="H18" s="183">
        <v>865.2</v>
      </c>
      <c r="I18" s="183">
        <v>876.4</v>
      </c>
      <c r="J18" s="183">
        <v>819.9</v>
      </c>
      <c r="K18" s="183">
        <v>717.3</v>
      </c>
      <c r="L18" s="183">
        <v>1156.8</v>
      </c>
      <c r="M18" s="183">
        <v>1191</v>
      </c>
    </row>
    <row r="19" spans="1:13" s="134" customFormat="1" ht="12.75" customHeight="1" x14ac:dyDescent="0.2">
      <c r="A19" s="149" t="s">
        <v>46</v>
      </c>
      <c r="B19" s="183">
        <v>2589.8000000000002</v>
      </c>
      <c r="C19" s="183">
        <v>2718.8</v>
      </c>
      <c r="D19" s="183">
        <v>2619.4</v>
      </c>
      <c r="E19" s="183">
        <v>2872.7</v>
      </c>
      <c r="F19" s="183">
        <v>3821.3</v>
      </c>
      <c r="G19" s="183">
        <v>3568.3</v>
      </c>
      <c r="H19" s="183">
        <v>3410.9</v>
      </c>
      <c r="I19" s="183">
        <v>4791.8999999999996</v>
      </c>
      <c r="J19" s="183">
        <v>6086.7</v>
      </c>
      <c r="K19" s="183">
        <v>7904.8</v>
      </c>
      <c r="L19" s="183">
        <v>8562.1</v>
      </c>
      <c r="M19" s="183">
        <v>13132.6</v>
      </c>
    </row>
    <row r="20" spans="1:13" s="134" customFormat="1" ht="12.75" customHeight="1" x14ac:dyDescent="0.2">
      <c r="A20" s="149" t="s">
        <v>130</v>
      </c>
      <c r="B20" s="183">
        <v>17598</v>
      </c>
      <c r="C20" s="183">
        <v>15001.9</v>
      </c>
      <c r="D20" s="183">
        <v>12853.8</v>
      </c>
      <c r="E20" s="183">
        <v>15079.3</v>
      </c>
      <c r="F20" s="183">
        <v>18066.599999999999</v>
      </c>
      <c r="G20" s="183">
        <v>18392.2</v>
      </c>
      <c r="H20" s="183">
        <v>16647.8</v>
      </c>
      <c r="I20" s="183">
        <v>26096.7</v>
      </c>
      <c r="J20" s="183">
        <v>31090.6</v>
      </c>
      <c r="K20" s="183">
        <v>36248.5</v>
      </c>
      <c r="L20" s="183">
        <v>44854.2</v>
      </c>
      <c r="M20" s="183">
        <v>67489.899999999994</v>
      </c>
    </row>
    <row r="21" spans="1:13" s="134" customFormat="1" ht="24" customHeight="1" x14ac:dyDescent="0.2">
      <c r="A21" s="150" t="s">
        <v>123</v>
      </c>
      <c r="B21" s="183">
        <v>81052.3</v>
      </c>
      <c r="C21" s="183">
        <v>83879.899999999994</v>
      </c>
      <c r="D21" s="183">
        <v>101303.6</v>
      </c>
      <c r="E21" s="183">
        <v>106700.7</v>
      </c>
      <c r="F21" s="183">
        <v>108228.5</v>
      </c>
      <c r="G21" s="183">
        <v>147946.9</v>
      </c>
      <c r="H21" s="183">
        <v>197561.7</v>
      </c>
      <c r="I21" s="183">
        <v>211520.4</v>
      </c>
      <c r="J21" s="183">
        <v>242612.5</v>
      </c>
      <c r="K21" s="183">
        <v>248935.7</v>
      </c>
      <c r="L21" s="183">
        <v>303320.59999999998</v>
      </c>
      <c r="M21" s="183">
        <v>422201.9</v>
      </c>
    </row>
    <row r="22" spans="1:13" s="134" customFormat="1" ht="24" x14ac:dyDescent="0.2">
      <c r="A22" s="150" t="s">
        <v>49</v>
      </c>
      <c r="B22" s="183">
        <v>58.9</v>
      </c>
      <c r="C22" s="183">
        <v>91.1</v>
      </c>
      <c r="D22" s="183">
        <v>111.3</v>
      </c>
      <c r="E22" s="183">
        <v>79.099999999999994</v>
      </c>
      <c r="F22" s="183">
        <v>42.9</v>
      </c>
      <c r="G22" s="183">
        <v>63.2</v>
      </c>
      <c r="H22" s="183">
        <v>100.8</v>
      </c>
      <c r="I22" s="183">
        <v>103</v>
      </c>
      <c r="J22" s="183">
        <v>173.3</v>
      </c>
      <c r="K22" s="183">
        <v>221.2</v>
      </c>
      <c r="L22" s="183">
        <v>445.8</v>
      </c>
      <c r="M22" s="183">
        <v>221.9</v>
      </c>
    </row>
    <row r="23" spans="1:13" s="134" customFormat="1" ht="12.75" customHeight="1" x14ac:dyDescent="0.2">
      <c r="A23" s="149" t="s">
        <v>50</v>
      </c>
      <c r="B23" s="183">
        <v>1798.7</v>
      </c>
      <c r="C23" s="183">
        <v>1882.9</v>
      </c>
      <c r="D23" s="183">
        <v>1657.8</v>
      </c>
      <c r="E23" s="183">
        <v>1426.1</v>
      </c>
      <c r="F23" s="183">
        <v>1608.9</v>
      </c>
      <c r="G23" s="183">
        <v>1412.7</v>
      </c>
      <c r="H23" s="183">
        <v>1275.0999999999999</v>
      </c>
      <c r="I23" s="183">
        <v>1459.4</v>
      </c>
      <c r="J23" s="183">
        <v>2148.8000000000002</v>
      </c>
      <c r="K23" s="183">
        <v>2257.4</v>
      </c>
      <c r="L23" s="183">
        <v>2497.8000000000002</v>
      </c>
      <c r="M23" s="183">
        <v>2620.4</v>
      </c>
    </row>
    <row r="24" spans="1:13" s="134" customFormat="1" ht="12.75" customHeight="1" x14ac:dyDescent="0.2">
      <c r="A24" s="149" t="s">
        <v>51</v>
      </c>
      <c r="B24" s="183">
        <v>332.8</v>
      </c>
      <c r="C24" s="183">
        <v>336.3</v>
      </c>
      <c r="D24" s="183">
        <v>282</v>
      </c>
      <c r="E24" s="183">
        <v>438.1</v>
      </c>
      <c r="F24" s="183">
        <v>488.8</v>
      </c>
      <c r="G24" s="183">
        <v>325.39999999999998</v>
      </c>
      <c r="H24" s="183">
        <v>209.8</v>
      </c>
      <c r="I24" s="183">
        <v>380.1</v>
      </c>
      <c r="J24" s="183">
        <v>493.5</v>
      </c>
      <c r="K24" s="183">
        <v>555.1</v>
      </c>
      <c r="L24" s="183">
        <v>657.2</v>
      </c>
      <c r="M24" s="183">
        <v>838.1</v>
      </c>
    </row>
    <row r="25" spans="1:13" s="134" customFormat="1" ht="12.75" customHeight="1" x14ac:dyDescent="0.2">
      <c r="A25" s="149" t="s">
        <v>52</v>
      </c>
      <c r="B25" s="183">
        <v>1549.1</v>
      </c>
      <c r="C25" s="183">
        <v>1350.1</v>
      </c>
      <c r="D25" s="183">
        <v>1532.9</v>
      </c>
      <c r="E25" s="183">
        <v>2319.9</v>
      </c>
      <c r="F25" s="183">
        <v>2435.8000000000002</v>
      </c>
      <c r="G25" s="183">
        <v>2866.9</v>
      </c>
      <c r="H25" s="183">
        <v>2660.4</v>
      </c>
      <c r="I25" s="183">
        <v>3545.5</v>
      </c>
      <c r="J25" s="183">
        <v>4112.5</v>
      </c>
      <c r="K25" s="183">
        <v>4637.6000000000004</v>
      </c>
      <c r="L25" s="183">
        <v>5859.2</v>
      </c>
      <c r="M25" s="183">
        <v>9537.6</v>
      </c>
    </row>
    <row r="26" spans="1:13" s="134" customFormat="1" ht="24" x14ac:dyDescent="0.2">
      <c r="A26" s="150" t="s">
        <v>53</v>
      </c>
      <c r="B26" s="183">
        <v>1450.6</v>
      </c>
      <c r="C26" s="183">
        <v>1347.4</v>
      </c>
      <c r="D26" s="183">
        <v>1315.7</v>
      </c>
      <c r="E26" s="183">
        <v>1429.2</v>
      </c>
      <c r="F26" s="183">
        <v>1642.3</v>
      </c>
      <c r="G26" s="183">
        <v>1714.9</v>
      </c>
      <c r="H26" s="183">
        <v>1589.6</v>
      </c>
      <c r="I26" s="183">
        <v>2387</v>
      </c>
      <c r="J26" s="183">
        <v>2992.2</v>
      </c>
      <c r="K26" s="183">
        <v>3493.6</v>
      </c>
      <c r="L26" s="183">
        <v>4314.8999999999996</v>
      </c>
      <c r="M26" s="183">
        <v>4408.3</v>
      </c>
    </row>
    <row r="27" spans="1:13" s="134" customFormat="1" ht="24" x14ac:dyDescent="0.2">
      <c r="A27" s="185" t="s">
        <v>54</v>
      </c>
      <c r="B27" s="183">
        <v>25322.2</v>
      </c>
      <c r="C27" s="183">
        <v>33839</v>
      </c>
      <c r="D27" s="183">
        <v>34377</v>
      </c>
      <c r="E27" s="183">
        <v>40332.5</v>
      </c>
      <c r="F27" s="183">
        <v>39195.9</v>
      </c>
      <c r="G27" s="183">
        <v>37982.9</v>
      </c>
      <c r="H27" s="183">
        <v>39347.800000000003</v>
      </c>
      <c r="I27" s="183">
        <v>44730.1</v>
      </c>
      <c r="J27" s="183">
        <v>57534.400000000001</v>
      </c>
      <c r="K27" s="183">
        <v>54849.8</v>
      </c>
      <c r="L27" s="183">
        <v>75431.899999999994</v>
      </c>
      <c r="M27" s="183">
        <v>91984</v>
      </c>
    </row>
    <row r="28" spans="1:13" s="134" customFormat="1" ht="24" x14ac:dyDescent="0.2">
      <c r="A28" s="150" t="s">
        <v>112</v>
      </c>
      <c r="B28" s="183">
        <v>19608.900000000001</v>
      </c>
      <c r="C28" s="183">
        <v>25989.200000000001</v>
      </c>
      <c r="D28" s="183">
        <v>25885.3</v>
      </c>
      <c r="E28" s="183">
        <v>31345.7</v>
      </c>
      <c r="F28" s="183">
        <v>30431.599999999999</v>
      </c>
      <c r="G28" s="183">
        <v>29185.3</v>
      </c>
      <c r="H28" s="183">
        <v>29619.1</v>
      </c>
      <c r="I28" s="183">
        <v>33092.800000000003</v>
      </c>
      <c r="J28" s="183">
        <v>45914.3</v>
      </c>
      <c r="K28" s="183">
        <v>42823.8</v>
      </c>
      <c r="L28" s="183">
        <v>55471.9</v>
      </c>
      <c r="M28" s="183">
        <v>65879.100000000006</v>
      </c>
    </row>
    <row r="29" spans="1:13" s="134" customFormat="1" ht="24" x14ac:dyDescent="0.2">
      <c r="A29" s="150" t="s">
        <v>113</v>
      </c>
      <c r="B29" s="183">
        <v>2094.6999999999998</v>
      </c>
      <c r="C29" s="183">
        <v>3631.1</v>
      </c>
      <c r="D29" s="183">
        <v>4333.3999999999996</v>
      </c>
      <c r="E29" s="183">
        <v>4323.3</v>
      </c>
      <c r="F29" s="183">
        <v>4546.1000000000004</v>
      </c>
      <c r="G29" s="183">
        <v>4784.2</v>
      </c>
      <c r="H29" s="183">
        <v>5290.4</v>
      </c>
      <c r="I29" s="183">
        <v>6891.8</v>
      </c>
      <c r="J29" s="183">
        <v>7698.6</v>
      </c>
      <c r="K29" s="183">
        <v>8667.2000000000007</v>
      </c>
      <c r="L29" s="183">
        <v>11669.4</v>
      </c>
      <c r="M29" s="183">
        <v>12699.6</v>
      </c>
    </row>
    <row r="30" spans="1:13" s="134" customFormat="1" ht="24" x14ac:dyDescent="0.2">
      <c r="A30" s="150" t="s">
        <v>114</v>
      </c>
      <c r="B30" s="183">
        <v>3618.6</v>
      </c>
      <c r="C30" s="183">
        <v>4218.7</v>
      </c>
      <c r="D30" s="183">
        <v>4158.3</v>
      </c>
      <c r="E30" s="183">
        <v>4663.5</v>
      </c>
      <c r="F30" s="183">
        <v>4218.3</v>
      </c>
      <c r="G30" s="183">
        <v>4013.4</v>
      </c>
      <c r="H30" s="183">
        <v>4438.3</v>
      </c>
      <c r="I30" s="183">
        <v>4745.6000000000004</v>
      </c>
      <c r="J30" s="183">
        <v>3921.6</v>
      </c>
      <c r="K30" s="183">
        <v>3358.9</v>
      </c>
      <c r="L30" s="183">
        <v>8290.6</v>
      </c>
      <c r="M30" s="183">
        <v>13405.2</v>
      </c>
    </row>
    <row r="31" spans="1:13" s="134" customFormat="1" ht="24" x14ac:dyDescent="0.2">
      <c r="A31" s="151" t="s">
        <v>58</v>
      </c>
      <c r="B31" s="183">
        <v>2018.7</v>
      </c>
      <c r="C31" s="183">
        <v>2208.3000000000002</v>
      </c>
      <c r="D31" s="183">
        <v>2490</v>
      </c>
      <c r="E31" s="183">
        <v>2743.6</v>
      </c>
      <c r="F31" s="183">
        <v>3826.5</v>
      </c>
      <c r="G31" s="183">
        <v>3962.8</v>
      </c>
      <c r="H31" s="183">
        <v>4189.8</v>
      </c>
      <c r="I31" s="183">
        <v>5372</v>
      </c>
      <c r="J31" s="183">
        <v>5460</v>
      </c>
      <c r="K31" s="183">
        <v>6371.7</v>
      </c>
      <c r="L31" s="183">
        <v>8385</v>
      </c>
      <c r="M31" s="183">
        <v>10606.2</v>
      </c>
    </row>
    <row r="32" spans="1:13" s="134" customFormat="1" ht="12.75" customHeight="1" x14ac:dyDescent="0.2">
      <c r="A32" s="148" t="s">
        <v>59</v>
      </c>
      <c r="B32" s="183">
        <v>21924</v>
      </c>
      <c r="C32" s="183">
        <v>25847.9</v>
      </c>
      <c r="D32" s="183">
        <v>36582.6</v>
      </c>
      <c r="E32" s="183">
        <v>52303.9</v>
      </c>
      <c r="F32" s="183">
        <v>41961.599999999999</v>
      </c>
      <c r="G32" s="183">
        <v>40117.800000000003</v>
      </c>
      <c r="H32" s="183">
        <v>37917.199999999997</v>
      </c>
      <c r="I32" s="183">
        <v>55022.9</v>
      </c>
      <c r="J32" s="183">
        <v>58445.3</v>
      </c>
      <c r="K32" s="183">
        <v>79743.8</v>
      </c>
      <c r="L32" s="183">
        <v>106933.4</v>
      </c>
      <c r="M32" s="183">
        <v>209738</v>
      </c>
    </row>
    <row r="33" spans="1:13" s="134" customFormat="1" ht="24" x14ac:dyDescent="0.2">
      <c r="A33" s="151" t="s">
        <v>60</v>
      </c>
      <c r="B33" s="183">
        <v>23410.3</v>
      </c>
      <c r="C33" s="183">
        <v>25287.9</v>
      </c>
      <c r="D33" s="183">
        <v>27721.5</v>
      </c>
      <c r="E33" s="183">
        <v>30659</v>
      </c>
      <c r="F33" s="183">
        <v>35139.4</v>
      </c>
      <c r="G33" s="183">
        <v>45643.9</v>
      </c>
      <c r="H33" s="183">
        <v>46396</v>
      </c>
      <c r="I33" s="183">
        <v>65123.8</v>
      </c>
      <c r="J33" s="183">
        <v>93314.4</v>
      </c>
      <c r="K33" s="183">
        <v>134978.79999999999</v>
      </c>
      <c r="L33" s="183">
        <v>166806.79999999999</v>
      </c>
      <c r="M33" s="183">
        <v>233144.9</v>
      </c>
    </row>
    <row r="34" spans="1:13" s="134" customFormat="1" ht="12.75" customHeight="1" x14ac:dyDescent="0.2">
      <c r="A34" s="148" t="s">
        <v>61</v>
      </c>
      <c r="B34" s="183">
        <v>20755.599999999999</v>
      </c>
      <c r="C34" s="183">
        <v>20133.2</v>
      </c>
      <c r="D34" s="183">
        <v>20386.400000000001</v>
      </c>
      <c r="E34" s="183">
        <v>26004.5</v>
      </c>
      <c r="F34" s="183">
        <v>28065.9</v>
      </c>
      <c r="G34" s="183">
        <v>26283.5</v>
      </c>
      <c r="H34" s="183">
        <v>18547.099999999999</v>
      </c>
      <c r="I34" s="183">
        <v>33726.6</v>
      </c>
      <c r="J34" s="183">
        <v>45658.6</v>
      </c>
      <c r="K34" s="183">
        <v>61844.3</v>
      </c>
      <c r="L34" s="183">
        <v>72517.399999999994</v>
      </c>
      <c r="M34" s="183">
        <v>83679.3</v>
      </c>
    </row>
    <row r="35" spans="1:13" s="134" customFormat="1" ht="12.75" customHeight="1" x14ac:dyDescent="0.2">
      <c r="A35" s="148" t="s">
        <v>62</v>
      </c>
      <c r="B35" s="183">
        <v>2097.1999999999998</v>
      </c>
      <c r="C35" s="183">
        <v>2348.6</v>
      </c>
      <c r="D35" s="183">
        <v>2138.1999999999998</v>
      </c>
      <c r="E35" s="183">
        <v>2445.1999999999998</v>
      </c>
      <c r="F35" s="183">
        <v>2892.1</v>
      </c>
      <c r="G35" s="183">
        <v>3355.5</v>
      </c>
      <c r="H35" s="183">
        <v>1150.9000000000001</v>
      </c>
      <c r="I35" s="183">
        <v>4269.7</v>
      </c>
      <c r="J35" s="183">
        <v>8004.3</v>
      </c>
      <c r="K35" s="183">
        <v>12362</v>
      </c>
      <c r="L35" s="183">
        <v>17803.900000000001</v>
      </c>
      <c r="M35" s="183">
        <v>25718.1</v>
      </c>
    </row>
    <row r="36" spans="1:13" s="134" customFormat="1" ht="12.75" customHeight="1" x14ac:dyDescent="0.2">
      <c r="A36" s="148" t="s">
        <v>129</v>
      </c>
      <c r="B36" s="183">
        <v>2110.1999999999998</v>
      </c>
      <c r="C36" s="183">
        <v>2242.8000000000002</v>
      </c>
      <c r="D36" s="183">
        <v>2575.5</v>
      </c>
      <c r="E36" s="183">
        <v>2913.9</v>
      </c>
      <c r="F36" s="183">
        <v>3613</v>
      </c>
      <c r="G36" s="183">
        <v>4008</v>
      </c>
      <c r="H36" s="183">
        <v>4283.3</v>
      </c>
      <c r="I36" s="183">
        <v>5750.6</v>
      </c>
      <c r="J36" s="183">
        <v>8236.9</v>
      </c>
      <c r="K36" s="183">
        <v>16540.599999999999</v>
      </c>
      <c r="L36" s="183">
        <v>24388.6</v>
      </c>
      <c r="M36" s="183">
        <v>37682.199999999997</v>
      </c>
    </row>
    <row r="37" spans="1:13" s="134" customFormat="1" ht="12.75" customHeight="1" x14ac:dyDescent="0.2">
      <c r="A37" s="148" t="s">
        <v>115</v>
      </c>
      <c r="B37" s="183">
        <v>27105</v>
      </c>
      <c r="C37" s="183">
        <v>28691.4</v>
      </c>
      <c r="D37" s="183">
        <v>26673.3</v>
      </c>
      <c r="E37" s="183">
        <v>24502.7</v>
      </c>
      <c r="F37" s="183">
        <v>23306.7</v>
      </c>
      <c r="G37" s="183">
        <v>22741</v>
      </c>
      <c r="H37" s="183">
        <v>22489.599999999999</v>
      </c>
      <c r="I37" s="183">
        <v>25756.3</v>
      </c>
      <c r="J37" s="183">
        <v>29333.7</v>
      </c>
      <c r="K37" s="183">
        <v>35319.800000000003</v>
      </c>
      <c r="L37" s="183">
        <v>38688.5</v>
      </c>
      <c r="M37" s="183">
        <v>42459.5</v>
      </c>
    </row>
    <row r="38" spans="1:13" s="134" customFormat="1" ht="12.75" customHeight="1" x14ac:dyDescent="0.2">
      <c r="A38" s="52" t="s">
        <v>65</v>
      </c>
      <c r="B38" s="183">
        <v>33371.1</v>
      </c>
      <c r="C38" s="183">
        <v>39027.800000000003</v>
      </c>
      <c r="D38" s="183">
        <v>34973.4</v>
      </c>
      <c r="E38" s="183">
        <v>34620.6</v>
      </c>
      <c r="F38" s="183">
        <v>38989.300000000003</v>
      </c>
      <c r="G38" s="183">
        <f>G39+G40+G41+G42+G43</f>
        <v>44123</v>
      </c>
      <c r="H38" s="183">
        <v>54314.400000000001</v>
      </c>
      <c r="I38" s="183">
        <v>65454.6</v>
      </c>
      <c r="J38" s="183">
        <v>108813.2</v>
      </c>
      <c r="K38" s="183">
        <v>130307.2</v>
      </c>
      <c r="L38" s="183">
        <v>243157.6</v>
      </c>
      <c r="M38" s="183">
        <v>637110.5</v>
      </c>
    </row>
    <row r="39" spans="1:13" s="134" customFormat="1" ht="12.75" customHeight="1" x14ac:dyDescent="0.2">
      <c r="A39" s="184" t="s">
        <v>120</v>
      </c>
      <c r="B39" s="183">
        <v>24702.3</v>
      </c>
      <c r="C39" s="183">
        <v>32403</v>
      </c>
      <c r="D39" s="183">
        <v>29569.200000000001</v>
      </c>
      <c r="E39" s="183">
        <v>28565.9</v>
      </c>
      <c r="F39" s="183">
        <v>31468.7</v>
      </c>
      <c r="G39" s="183">
        <v>34304.300000000003</v>
      </c>
      <c r="H39" s="183">
        <v>43870.9</v>
      </c>
      <c r="I39" s="183">
        <v>52677.599999999999</v>
      </c>
      <c r="J39" s="183">
        <v>92597.5</v>
      </c>
      <c r="K39" s="183">
        <v>107372.8</v>
      </c>
      <c r="L39" s="183">
        <v>174188</v>
      </c>
      <c r="M39" s="183">
        <v>220178.7</v>
      </c>
    </row>
    <row r="40" spans="1:13" s="134" customFormat="1" ht="12.75" customHeight="1" x14ac:dyDescent="0.2">
      <c r="A40" s="184" t="s">
        <v>66</v>
      </c>
      <c r="B40" s="183">
        <v>1195.5</v>
      </c>
      <c r="C40" s="183">
        <v>1156.3</v>
      </c>
      <c r="D40" s="183">
        <v>1113</v>
      </c>
      <c r="E40" s="183">
        <v>1209.5999999999999</v>
      </c>
      <c r="F40" s="183">
        <v>1281.5</v>
      </c>
      <c r="G40" s="183">
        <v>1537</v>
      </c>
      <c r="H40" s="183">
        <v>1532.4</v>
      </c>
      <c r="I40" s="183">
        <v>1461.5</v>
      </c>
      <c r="J40" s="183">
        <v>2730.1</v>
      </c>
      <c r="K40" s="183">
        <v>3576.9</v>
      </c>
      <c r="L40" s="183">
        <v>6634.8</v>
      </c>
      <c r="M40" s="183">
        <v>11626.2</v>
      </c>
    </row>
    <row r="41" spans="1:13" s="134" customFormat="1" ht="12.75" customHeight="1" x14ac:dyDescent="0.2">
      <c r="A41" s="184" t="s">
        <v>67</v>
      </c>
      <c r="B41" s="183">
        <v>5.5</v>
      </c>
      <c r="C41" s="183">
        <v>12.2</v>
      </c>
      <c r="D41" s="183">
        <v>8.1999999999999993</v>
      </c>
      <c r="E41" s="183">
        <v>5.7</v>
      </c>
      <c r="F41" s="183">
        <v>7.7</v>
      </c>
      <c r="G41" s="183">
        <v>8.1999999999999993</v>
      </c>
      <c r="H41" s="183">
        <v>8.6</v>
      </c>
      <c r="I41" s="183">
        <v>5.9</v>
      </c>
      <c r="J41" s="183">
        <v>6</v>
      </c>
      <c r="K41" s="183">
        <v>7.1</v>
      </c>
      <c r="L41" s="183">
        <v>7.4</v>
      </c>
      <c r="M41" s="183">
        <v>11</v>
      </c>
    </row>
    <row r="42" spans="1:13" s="134" customFormat="1" ht="12.75" customHeight="1" x14ac:dyDescent="0.2">
      <c r="A42" s="184" t="s">
        <v>68</v>
      </c>
      <c r="B42" s="183">
        <v>7108.7</v>
      </c>
      <c r="C42" s="183">
        <v>5252.9</v>
      </c>
      <c r="D42" s="183">
        <v>4027.1</v>
      </c>
      <c r="E42" s="183">
        <v>4323.7</v>
      </c>
      <c r="F42" s="183">
        <v>5583.6</v>
      </c>
      <c r="G42" s="183">
        <v>7312.1</v>
      </c>
      <c r="H42" s="183">
        <v>7627.1</v>
      </c>
      <c r="I42" s="183">
        <v>9685.4</v>
      </c>
      <c r="J42" s="183">
        <v>10522.6</v>
      </c>
      <c r="K42" s="183">
        <v>13579.8</v>
      </c>
      <c r="L42" s="183">
        <v>17315.599999999999</v>
      </c>
      <c r="M42" s="183">
        <v>20809.599999999999</v>
      </c>
    </row>
    <row r="43" spans="1:13" s="134" customFormat="1" ht="12.75" customHeight="1" x14ac:dyDescent="0.2">
      <c r="A43" s="182" t="s">
        <v>70</v>
      </c>
      <c r="B43" s="127">
        <v>359.1</v>
      </c>
      <c r="C43" s="127">
        <v>203.4</v>
      </c>
      <c r="D43" s="127">
        <v>255.9</v>
      </c>
      <c r="E43" s="127">
        <v>515.70000000000005</v>
      </c>
      <c r="F43" s="127">
        <v>647.79999999999995</v>
      </c>
      <c r="G43" s="127">
        <f>952.1+9.3</f>
        <v>961.4</v>
      </c>
      <c r="H43" s="127">
        <v>1275.4000000000001</v>
      </c>
      <c r="I43" s="127">
        <v>1624.2</v>
      </c>
      <c r="J43" s="127">
        <v>2957</v>
      </c>
      <c r="K43" s="127">
        <v>5770.6</v>
      </c>
      <c r="L43" s="127">
        <v>45011.8</v>
      </c>
      <c r="M43" s="127">
        <v>384485</v>
      </c>
    </row>
    <row r="44" spans="1:13" s="134" customFormat="1" ht="12.75" customHeight="1" x14ac:dyDescent="0.2">
      <c r="A44" s="148" t="s">
        <v>71</v>
      </c>
      <c r="B44" s="127">
        <v>5787.6</v>
      </c>
      <c r="C44" s="127">
        <v>6635.9</v>
      </c>
      <c r="D44" s="127">
        <v>6655.4</v>
      </c>
      <c r="E44" s="127">
        <v>7625.8</v>
      </c>
      <c r="F44" s="127">
        <v>8299.2999999999993</v>
      </c>
      <c r="G44" s="127">
        <v>9728.5</v>
      </c>
      <c r="H44" s="127">
        <v>8459</v>
      </c>
      <c r="I44" s="127">
        <v>13237.9</v>
      </c>
      <c r="J44" s="127">
        <v>14104.1</v>
      </c>
      <c r="K44" s="127">
        <v>18162.099999999999</v>
      </c>
      <c r="L44" s="127">
        <v>21366.5</v>
      </c>
      <c r="M44" s="127">
        <v>28506.3</v>
      </c>
    </row>
    <row r="45" spans="1:13" s="134" customFormat="1" ht="12.75" customHeight="1" x14ac:dyDescent="0.2">
      <c r="A45" s="148" t="s">
        <v>72</v>
      </c>
      <c r="B45" s="127">
        <v>6399.7</v>
      </c>
      <c r="C45" s="127">
        <v>6857.5</v>
      </c>
      <c r="D45" s="127">
        <v>7751.8</v>
      </c>
      <c r="E45" s="127">
        <v>8245</v>
      </c>
      <c r="F45" s="127">
        <v>10397.4</v>
      </c>
      <c r="G45" s="127">
        <v>11077.8</v>
      </c>
      <c r="H45" s="127">
        <v>9660.2000000000007</v>
      </c>
      <c r="I45" s="127">
        <v>13249.9</v>
      </c>
      <c r="J45" s="127">
        <v>14430.1</v>
      </c>
      <c r="K45" s="127">
        <v>21419.200000000001</v>
      </c>
      <c r="L45" s="127">
        <v>23918.5</v>
      </c>
      <c r="M45" s="127">
        <v>34383.4</v>
      </c>
    </row>
    <row r="46" spans="1:13" s="134" customFormat="1" ht="12.75" customHeight="1" x14ac:dyDescent="0.2">
      <c r="A46" s="148" t="s">
        <v>73</v>
      </c>
      <c r="B46" s="127">
        <v>2706.3</v>
      </c>
      <c r="C46" s="127">
        <v>2467.1999999999998</v>
      </c>
      <c r="D46" s="127">
        <v>2847.3</v>
      </c>
      <c r="E46" s="127">
        <v>3315.2</v>
      </c>
      <c r="F46" s="127">
        <v>3828.3</v>
      </c>
      <c r="G46" s="127">
        <v>4150.2</v>
      </c>
      <c r="H46" s="127">
        <v>2829.9</v>
      </c>
      <c r="I46" s="127">
        <v>5675.5</v>
      </c>
      <c r="J46" s="127">
        <v>7935.5</v>
      </c>
      <c r="K46" s="127">
        <v>11843.9</v>
      </c>
      <c r="L46" s="127">
        <v>14444.1</v>
      </c>
      <c r="M46" s="127">
        <v>19526</v>
      </c>
    </row>
    <row r="47" spans="1:13" s="134" customFormat="1" ht="12.75" customHeight="1" x14ac:dyDescent="0.2">
      <c r="A47" s="148" t="s">
        <v>74</v>
      </c>
      <c r="B47" s="127">
        <v>319.10000000000002</v>
      </c>
      <c r="C47" s="127">
        <v>348.8</v>
      </c>
      <c r="D47" s="127">
        <v>451.4</v>
      </c>
      <c r="E47" s="127">
        <v>554.70000000000005</v>
      </c>
      <c r="F47" s="127">
        <v>646.4</v>
      </c>
      <c r="G47" s="127">
        <v>823.3</v>
      </c>
      <c r="H47" s="127">
        <v>604.20000000000005</v>
      </c>
      <c r="I47" s="127">
        <v>1298.4000000000001</v>
      </c>
      <c r="J47" s="127">
        <v>1769</v>
      </c>
      <c r="K47" s="127">
        <v>2323.6</v>
      </c>
      <c r="L47" s="127">
        <v>3825.7</v>
      </c>
      <c r="M47" s="127">
        <v>6281.8</v>
      </c>
    </row>
    <row r="48" spans="1:13" s="134" customFormat="1" ht="12.75" customHeight="1" x14ac:dyDescent="0.2">
      <c r="A48" s="148" t="s">
        <v>75</v>
      </c>
      <c r="B48" s="127">
        <v>974.7</v>
      </c>
      <c r="C48" s="127">
        <v>1071.7</v>
      </c>
      <c r="D48" s="127">
        <v>1313.4</v>
      </c>
      <c r="E48" s="127">
        <v>1559.1</v>
      </c>
      <c r="F48" s="127">
        <v>2054.6999999999998</v>
      </c>
      <c r="G48" s="127">
        <v>2986.8</v>
      </c>
      <c r="H48" s="127">
        <v>3045.4</v>
      </c>
      <c r="I48" s="127">
        <v>5997.3</v>
      </c>
      <c r="J48" s="127">
        <v>6427.9</v>
      </c>
      <c r="K48" s="127">
        <v>8649.9</v>
      </c>
      <c r="L48" s="127">
        <v>11827.5</v>
      </c>
      <c r="M48" s="127">
        <v>15389.2</v>
      </c>
    </row>
    <row r="49" spans="1:13" s="134" customFormat="1" ht="12.75" customHeight="1" x14ac:dyDescent="0.2">
      <c r="A49" s="148" t="s">
        <v>76</v>
      </c>
      <c r="B49" s="127">
        <v>918.3</v>
      </c>
      <c r="C49" s="127">
        <v>753.2</v>
      </c>
      <c r="D49" s="127">
        <v>683.1</v>
      </c>
      <c r="E49" s="127">
        <v>666.3</v>
      </c>
      <c r="F49" s="127">
        <v>811.4</v>
      </c>
      <c r="G49" s="127">
        <v>889</v>
      </c>
      <c r="H49" s="127">
        <v>496.1</v>
      </c>
      <c r="I49" s="127">
        <v>964.5</v>
      </c>
      <c r="J49" s="127">
        <v>1233.4000000000001</v>
      </c>
      <c r="K49" s="127">
        <v>2439.6999999999998</v>
      </c>
      <c r="L49" s="127">
        <v>3644.3</v>
      </c>
      <c r="M49" s="127">
        <v>6071</v>
      </c>
    </row>
    <row r="50" spans="1:13" s="134" customFormat="1" ht="12.75" customHeight="1" x14ac:dyDescent="0.2">
      <c r="A50" s="148" t="s">
        <v>128</v>
      </c>
      <c r="B50" s="127">
        <v>367.8</v>
      </c>
      <c r="C50" s="127">
        <v>325.5</v>
      </c>
      <c r="D50" s="127">
        <v>336.4</v>
      </c>
      <c r="E50" s="127">
        <v>403.4</v>
      </c>
      <c r="F50" s="127">
        <v>396</v>
      </c>
      <c r="G50" s="127">
        <v>454.7</v>
      </c>
      <c r="H50" s="127">
        <v>309.3</v>
      </c>
      <c r="I50" s="127">
        <v>462.6</v>
      </c>
      <c r="J50" s="127">
        <v>636</v>
      </c>
      <c r="K50" s="127">
        <v>1015.5</v>
      </c>
      <c r="L50" s="127">
        <v>1463.5</v>
      </c>
      <c r="M50" s="127">
        <v>2699.8</v>
      </c>
    </row>
    <row r="51" spans="1:13" s="134" customFormat="1" ht="3.2" customHeight="1" thickBot="1" x14ac:dyDescent="0.25">
      <c r="A51" s="181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s="134" customFormat="1" ht="12" x14ac:dyDescent="0.2">
      <c r="A52" s="148"/>
    </row>
    <row r="53" spans="1:13" s="134" customFormat="1" ht="12" x14ac:dyDescent="0.2">
      <c r="A53" s="148"/>
    </row>
    <row r="54" spans="1:13" s="134" customFormat="1" ht="12" x14ac:dyDescent="0.2">
      <c r="A54" s="148"/>
    </row>
    <row r="55" spans="1:13" s="134" customFormat="1" ht="12" x14ac:dyDescent="0.2">
      <c r="A55" s="148"/>
    </row>
    <row r="56" spans="1:13" x14ac:dyDescent="0.2">
      <c r="A56" s="140"/>
    </row>
    <row r="57" spans="1:13" x14ac:dyDescent="0.2">
      <c r="A57" s="140"/>
    </row>
    <row r="58" spans="1:13" x14ac:dyDescent="0.2">
      <c r="A58" s="140"/>
    </row>
    <row r="59" spans="1:13" x14ac:dyDescent="0.2">
      <c r="A59" s="140"/>
    </row>
    <row r="60" spans="1:13" x14ac:dyDescent="0.2">
      <c r="A60" s="140"/>
    </row>
    <row r="61" spans="1:13" x14ac:dyDescent="0.2">
      <c r="A61" s="140"/>
    </row>
    <row r="62" spans="1:13" x14ac:dyDescent="0.2">
      <c r="A62" s="140"/>
    </row>
    <row r="63" spans="1:13" x14ac:dyDescent="0.2">
      <c r="A63" s="140"/>
    </row>
    <row r="64" spans="1:13" x14ac:dyDescent="0.2">
      <c r="A64" s="140"/>
    </row>
    <row r="65" spans="1:1" x14ac:dyDescent="0.2">
      <c r="A65" s="140"/>
    </row>
    <row r="66" spans="1:1" x14ac:dyDescent="0.2">
      <c r="A66" s="140"/>
    </row>
    <row r="67" spans="1:1" x14ac:dyDescent="0.2">
      <c r="A67" s="140"/>
    </row>
    <row r="68" spans="1:1" x14ac:dyDescent="0.2">
      <c r="A68" s="140"/>
    </row>
    <row r="69" spans="1:1" x14ac:dyDescent="0.2">
      <c r="A69" s="140"/>
    </row>
    <row r="70" spans="1:1" x14ac:dyDescent="0.2">
      <c r="A70" s="140"/>
    </row>
    <row r="71" spans="1:1" x14ac:dyDescent="0.2">
      <c r="A71" s="140"/>
    </row>
    <row r="72" spans="1:1" x14ac:dyDescent="0.2">
      <c r="A72" s="140"/>
    </row>
    <row r="73" spans="1:1" x14ac:dyDescent="0.2">
      <c r="A73" s="140"/>
    </row>
    <row r="74" spans="1:1" x14ac:dyDescent="0.2">
      <c r="A74" s="140"/>
    </row>
    <row r="75" spans="1:1" x14ac:dyDescent="0.2">
      <c r="A75" s="140"/>
    </row>
    <row r="76" spans="1:1" x14ac:dyDescent="0.2">
      <c r="A76" s="140"/>
    </row>
    <row r="77" spans="1:1" x14ac:dyDescent="0.2">
      <c r="A77" s="140"/>
    </row>
    <row r="78" spans="1:1" x14ac:dyDescent="0.2">
      <c r="A78" s="140"/>
    </row>
    <row r="79" spans="1:1" x14ac:dyDescent="0.2">
      <c r="A79" s="140"/>
    </row>
    <row r="80" spans="1:1" x14ac:dyDescent="0.2">
      <c r="A80" s="140"/>
    </row>
    <row r="81" spans="1:1" x14ac:dyDescent="0.2">
      <c r="A81" s="140"/>
    </row>
    <row r="82" spans="1:1" x14ac:dyDescent="0.2">
      <c r="A82" s="140"/>
    </row>
    <row r="83" spans="1:1" x14ac:dyDescent="0.2">
      <c r="A83" s="140"/>
    </row>
    <row r="84" spans="1:1" x14ac:dyDescent="0.2">
      <c r="A84" s="140"/>
    </row>
    <row r="85" spans="1:1" x14ac:dyDescent="0.2">
      <c r="A85" s="140"/>
    </row>
    <row r="86" spans="1:1" x14ac:dyDescent="0.2">
      <c r="A86" s="140"/>
    </row>
    <row r="87" spans="1:1" x14ac:dyDescent="0.2">
      <c r="A87" s="140"/>
    </row>
    <row r="88" spans="1:1" x14ac:dyDescent="0.2">
      <c r="A88" s="140"/>
    </row>
    <row r="89" spans="1:1" x14ac:dyDescent="0.2">
      <c r="A89" s="140"/>
    </row>
    <row r="90" spans="1:1" x14ac:dyDescent="0.2">
      <c r="A90" s="140"/>
    </row>
    <row r="91" spans="1:1" x14ac:dyDescent="0.2">
      <c r="A91" s="140"/>
    </row>
    <row r="92" spans="1:1" x14ac:dyDescent="0.2">
      <c r="A92" s="140"/>
    </row>
    <row r="93" spans="1:1" x14ac:dyDescent="0.2">
      <c r="A93" s="140"/>
    </row>
    <row r="94" spans="1:1" x14ac:dyDescent="0.2">
      <c r="A94" s="140"/>
    </row>
    <row r="95" spans="1:1" x14ac:dyDescent="0.2">
      <c r="A95" s="140"/>
    </row>
    <row r="96" spans="1:1" x14ac:dyDescent="0.2">
      <c r="A96" s="140"/>
    </row>
    <row r="97" spans="1:1" x14ac:dyDescent="0.2">
      <c r="A97" s="140"/>
    </row>
    <row r="98" spans="1:1" x14ac:dyDescent="0.2">
      <c r="A98" s="140"/>
    </row>
    <row r="99" spans="1:1" x14ac:dyDescent="0.2">
      <c r="A99" s="140"/>
    </row>
    <row r="100" spans="1:1" x14ac:dyDescent="0.2">
      <c r="A100" s="140"/>
    </row>
    <row r="101" spans="1:1" x14ac:dyDescent="0.2">
      <c r="A101" s="140"/>
    </row>
    <row r="102" spans="1:1" x14ac:dyDescent="0.2">
      <c r="A102" s="140"/>
    </row>
    <row r="103" spans="1:1" x14ac:dyDescent="0.2">
      <c r="A103" s="140"/>
    </row>
    <row r="104" spans="1:1" x14ac:dyDescent="0.2">
      <c r="A104" s="140"/>
    </row>
    <row r="105" spans="1:1" x14ac:dyDescent="0.2">
      <c r="A105" s="140"/>
    </row>
    <row r="106" spans="1:1" x14ac:dyDescent="0.2">
      <c r="A106" s="140"/>
    </row>
    <row r="107" spans="1:1" x14ac:dyDescent="0.2">
      <c r="A107" s="140"/>
    </row>
    <row r="108" spans="1:1" x14ac:dyDescent="0.2">
      <c r="A108" s="140"/>
    </row>
    <row r="109" spans="1:1" x14ac:dyDescent="0.2">
      <c r="A109" s="140"/>
    </row>
    <row r="110" spans="1:1" x14ac:dyDescent="0.2">
      <c r="A110" s="140"/>
    </row>
    <row r="111" spans="1:1" x14ac:dyDescent="0.2">
      <c r="A111" s="140"/>
    </row>
    <row r="112" spans="1:1" x14ac:dyDescent="0.2">
      <c r="A112" s="140"/>
    </row>
    <row r="113" spans="1:1" x14ac:dyDescent="0.2">
      <c r="A113" s="140"/>
    </row>
    <row r="114" spans="1:1" x14ac:dyDescent="0.2">
      <c r="A114" s="140"/>
    </row>
    <row r="115" spans="1:1" x14ac:dyDescent="0.2">
      <c r="A115" s="140"/>
    </row>
    <row r="116" spans="1:1" x14ac:dyDescent="0.2">
      <c r="A116" s="140"/>
    </row>
    <row r="117" spans="1:1" x14ac:dyDescent="0.2">
      <c r="A117" s="140"/>
    </row>
    <row r="118" spans="1:1" x14ac:dyDescent="0.2">
      <c r="A118" s="140"/>
    </row>
    <row r="119" spans="1:1" x14ac:dyDescent="0.2">
      <c r="A119" s="140"/>
    </row>
    <row r="120" spans="1:1" x14ac:dyDescent="0.2">
      <c r="A120" s="140"/>
    </row>
    <row r="121" spans="1:1" x14ac:dyDescent="0.2">
      <c r="A121" s="140"/>
    </row>
    <row r="122" spans="1:1" x14ac:dyDescent="0.2">
      <c r="A122" s="140"/>
    </row>
    <row r="123" spans="1:1" x14ac:dyDescent="0.2">
      <c r="A123" s="140"/>
    </row>
    <row r="124" spans="1:1" x14ac:dyDescent="0.2">
      <c r="A124" s="140"/>
    </row>
    <row r="125" spans="1:1" x14ac:dyDescent="0.2">
      <c r="A125" s="140"/>
    </row>
    <row r="126" spans="1:1" x14ac:dyDescent="0.2">
      <c r="A126" s="140"/>
    </row>
    <row r="127" spans="1:1" x14ac:dyDescent="0.2">
      <c r="A127" s="140"/>
    </row>
    <row r="128" spans="1:1" x14ac:dyDescent="0.2">
      <c r="A128" s="140"/>
    </row>
    <row r="129" spans="1:1" x14ac:dyDescent="0.2">
      <c r="A129" s="140"/>
    </row>
    <row r="130" spans="1:1" x14ac:dyDescent="0.2">
      <c r="A130" s="140"/>
    </row>
    <row r="131" spans="1:1" x14ac:dyDescent="0.2">
      <c r="A131" s="140"/>
    </row>
    <row r="132" spans="1:1" x14ac:dyDescent="0.2">
      <c r="A132" s="140"/>
    </row>
    <row r="133" spans="1:1" x14ac:dyDescent="0.2">
      <c r="A133" s="140"/>
    </row>
    <row r="134" spans="1:1" x14ac:dyDescent="0.2">
      <c r="A134" s="140"/>
    </row>
    <row r="135" spans="1:1" x14ac:dyDescent="0.2">
      <c r="A135" s="140"/>
    </row>
    <row r="136" spans="1:1" x14ac:dyDescent="0.2">
      <c r="A136" s="140"/>
    </row>
    <row r="137" spans="1:1" x14ac:dyDescent="0.2">
      <c r="A137" s="140"/>
    </row>
    <row r="138" spans="1:1" x14ac:dyDescent="0.2">
      <c r="A138" s="140"/>
    </row>
    <row r="139" spans="1:1" x14ac:dyDescent="0.2">
      <c r="A139" s="140"/>
    </row>
    <row r="140" spans="1:1" x14ac:dyDescent="0.2">
      <c r="A140" s="140"/>
    </row>
    <row r="141" spans="1:1" x14ac:dyDescent="0.2">
      <c r="A141" s="140"/>
    </row>
    <row r="142" spans="1:1" x14ac:dyDescent="0.2">
      <c r="A142" s="140"/>
    </row>
    <row r="143" spans="1:1" x14ac:dyDescent="0.2">
      <c r="A143" s="140"/>
    </row>
    <row r="144" spans="1:1" x14ac:dyDescent="0.2">
      <c r="A144" s="140"/>
    </row>
    <row r="145" spans="1:1" x14ac:dyDescent="0.2">
      <c r="A145" s="140"/>
    </row>
    <row r="146" spans="1:1" x14ac:dyDescent="0.2">
      <c r="A146" s="140"/>
    </row>
    <row r="147" spans="1:1" x14ac:dyDescent="0.2">
      <c r="A147" s="140"/>
    </row>
    <row r="148" spans="1:1" x14ac:dyDescent="0.2">
      <c r="A148" s="140"/>
    </row>
    <row r="149" spans="1:1" x14ac:dyDescent="0.2">
      <c r="A149" s="140"/>
    </row>
    <row r="150" spans="1:1" x14ac:dyDescent="0.2">
      <c r="A150" s="140"/>
    </row>
    <row r="151" spans="1:1" x14ac:dyDescent="0.2">
      <c r="A151" s="140"/>
    </row>
    <row r="152" spans="1:1" x14ac:dyDescent="0.2">
      <c r="A152" s="140"/>
    </row>
    <row r="153" spans="1:1" x14ac:dyDescent="0.2">
      <c r="A153" s="140"/>
    </row>
    <row r="154" spans="1:1" x14ac:dyDescent="0.2">
      <c r="A154" s="140"/>
    </row>
    <row r="155" spans="1:1" x14ac:dyDescent="0.2">
      <c r="A155" s="140"/>
    </row>
    <row r="156" spans="1:1" x14ac:dyDescent="0.2">
      <c r="A156" s="140"/>
    </row>
    <row r="157" spans="1:1" x14ac:dyDescent="0.2">
      <c r="A157" s="140"/>
    </row>
    <row r="158" spans="1:1" x14ac:dyDescent="0.2">
      <c r="A158" s="140"/>
    </row>
    <row r="159" spans="1:1" x14ac:dyDescent="0.2">
      <c r="A159" s="140"/>
    </row>
    <row r="160" spans="1:1" x14ac:dyDescent="0.2">
      <c r="A160" s="140"/>
    </row>
    <row r="161" spans="1:1" x14ac:dyDescent="0.2">
      <c r="A161" s="140"/>
    </row>
    <row r="162" spans="1:1" x14ac:dyDescent="0.2">
      <c r="A162" s="140"/>
    </row>
    <row r="163" spans="1:1" x14ac:dyDescent="0.2">
      <c r="A163" s="140"/>
    </row>
    <row r="164" spans="1:1" x14ac:dyDescent="0.2">
      <c r="A164" s="140"/>
    </row>
    <row r="165" spans="1:1" x14ac:dyDescent="0.2">
      <c r="A165" s="140"/>
    </row>
    <row r="166" spans="1:1" x14ac:dyDescent="0.2">
      <c r="A166" s="140"/>
    </row>
    <row r="167" spans="1:1" x14ac:dyDescent="0.2">
      <c r="A167" s="140"/>
    </row>
    <row r="168" spans="1:1" x14ac:dyDescent="0.2">
      <c r="A168" s="179"/>
    </row>
    <row r="169" spans="1:1" x14ac:dyDescent="0.2">
      <c r="A169" s="140"/>
    </row>
    <row r="170" spans="1:1" x14ac:dyDescent="0.2">
      <c r="A170" s="140"/>
    </row>
    <row r="171" spans="1:1" x14ac:dyDescent="0.2">
      <c r="A171" s="140"/>
    </row>
    <row r="172" spans="1:1" x14ac:dyDescent="0.2">
      <c r="A172" s="140"/>
    </row>
    <row r="173" spans="1:1" x14ac:dyDescent="0.2">
      <c r="A173" s="140"/>
    </row>
    <row r="174" spans="1:1" x14ac:dyDescent="0.2">
      <c r="A174" s="140"/>
    </row>
    <row r="175" spans="1:1" x14ac:dyDescent="0.2">
      <c r="A175" s="140"/>
    </row>
    <row r="176" spans="1:1" x14ac:dyDescent="0.2">
      <c r="A176" s="140"/>
    </row>
    <row r="177" spans="1:1" x14ac:dyDescent="0.2">
      <c r="A177" s="140"/>
    </row>
    <row r="178" spans="1:1" x14ac:dyDescent="0.2">
      <c r="A178" s="140"/>
    </row>
    <row r="179" spans="1:1" x14ac:dyDescent="0.2">
      <c r="A179" s="140"/>
    </row>
    <row r="180" spans="1:1" x14ac:dyDescent="0.2">
      <c r="A180" s="140"/>
    </row>
    <row r="181" spans="1:1" x14ac:dyDescent="0.2">
      <c r="A181" s="140"/>
    </row>
    <row r="182" spans="1:1" x14ac:dyDescent="0.2">
      <c r="A182" s="140"/>
    </row>
    <row r="183" spans="1:1" x14ac:dyDescent="0.2">
      <c r="A183" s="140"/>
    </row>
    <row r="184" spans="1:1" x14ac:dyDescent="0.2">
      <c r="A184" s="140"/>
    </row>
    <row r="185" spans="1:1" x14ac:dyDescent="0.2">
      <c r="A185" s="140"/>
    </row>
    <row r="186" spans="1:1" x14ac:dyDescent="0.2">
      <c r="A186" s="140"/>
    </row>
    <row r="187" spans="1:1" x14ac:dyDescent="0.2">
      <c r="A187" s="140"/>
    </row>
    <row r="188" spans="1:1" x14ac:dyDescent="0.2">
      <c r="A188" s="140"/>
    </row>
    <row r="189" spans="1:1" x14ac:dyDescent="0.2">
      <c r="A189" s="140"/>
    </row>
    <row r="190" spans="1:1" x14ac:dyDescent="0.2">
      <c r="A190" s="140"/>
    </row>
    <row r="191" spans="1:1" x14ac:dyDescent="0.2">
      <c r="A191" s="140"/>
    </row>
    <row r="192" spans="1:1" x14ac:dyDescent="0.2">
      <c r="A192" s="140"/>
    </row>
    <row r="193" spans="1:1" x14ac:dyDescent="0.2">
      <c r="A193" s="140"/>
    </row>
    <row r="194" spans="1:1" x14ac:dyDescent="0.2">
      <c r="A194" s="140"/>
    </row>
    <row r="195" spans="1:1" x14ac:dyDescent="0.2">
      <c r="A195" s="140"/>
    </row>
    <row r="196" spans="1:1" x14ac:dyDescent="0.2">
      <c r="A196" s="140"/>
    </row>
    <row r="197" spans="1:1" x14ac:dyDescent="0.2">
      <c r="A197" s="140"/>
    </row>
    <row r="198" spans="1:1" x14ac:dyDescent="0.2">
      <c r="A198" s="140"/>
    </row>
    <row r="199" spans="1:1" x14ac:dyDescent="0.2">
      <c r="A199" s="140"/>
    </row>
    <row r="200" spans="1:1" x14ac:dyDescent="0.2">
      <c r="A200" s="140"/>
    </row>
    <row r="201" spans="1:1" x14ac:dyDescent="0.2">
      <c r="A201" s="140"/>
    </row>
    <row r="202" spans="1:1" x14ac:dyDescent="0.2">
      <c r="A202" s="140"/>
    </row>
    <row r="203" spans="1:1" x14ac:dyDescent="0.2">
      <c r="A203" s="140"/>
    </row>
    <row r="204" spans="1:1" x14ac:dyDescent="0.2">
      <c r="A204" s="140"/>
    </row>
    <row r="205" spans="1:1" x14ac:dyDescent="0.2">
      <c r="A205" s="140"/>
    </row>
    <row r="206" spans="1:1" x14ac:dyDescent="0.2">
      <c r="A206" s="140"/>
    </row>
    <row r="207" spans="1:1" x14ac:dyDescent="0.2">
      <c r="A207" s="140"/>
    </row>
    <row r="208" spans="1:1" x14ac:dyDescent="0.2">
      <c r="A208" s="140"/>
    </row>
    <row r="209" spans="1:1" x14ac:dyDescent="0.2">
      <c r="A209" s="140"/>
    </row>
    <row r="210" spans="1:1" x14ac:dyDescent="0.2">
      <c r="A210" s="140"/>
    </row>
    <row r="211" spans="1:1" x14ac:dyDescent="0.2">
      <c r="A211" s="140"/>
    </row>
    <row r="212" spans="1:1" x14ac:dyDescent="0.2">
      <c r="A212" s="140"/>
    </row>
    <row r="213" spans="1:1" x14ac:dyDescent="0.2">
      <c r="A213" s="140"/>
    </row>
    <row r="214" spans="1:1" x14ac:dyDescent="0.2">
      <c r="A214" s="140"/>
    </row>
    <row r="215" spans="1:1" x14ac:dyDescent="0.2">
      <c r="A215" s="140"/>
    </row>
    <row r="216" spans="1:1" x14ac:dyDescent="0.2">
      <c r="A216" s="140"/>
    </row>
    <row r="217" spans="1:1" x14ac:dyDescent="0.2">
      <c r="A217" s="140"/>
    </row>
    <row r="218" spans="1:1" x14ac:dyDescent="0.2">
      <c r="A218" s="140"/>
    </row>
    <row r="219" spans="1:1" x14ac:dyDescent="0.2">
      <c r="A219" s="140"/>
    </row>
    <row r="220" spans="1:1" x14ac:dyDescent="0.2">
      <c r="A220" s="140"/>
    </row>
    <row r="221" spans="1:1" x14ac:dyDescent="0.2">
      <c r="A221" s="140"/>
    </row>
    <row r="222" spans="1:1" x14ac:dyDescent="0.2">
      <c r="A222" s="140"/>
    </row>
    <row r="223" spans="1:1" x14ac:dyDescent="0.2">
      <c r="A223" s="140"/>
    </row>
    <row r="224" spans="1:1" x14ac:dyDescent="0.2">
      <c r="A224" s="140"/>
    </row>
    <row r="225" spans="1:1" x14ac:dyDescent="0.2">
      <c r="A225" s="140"/>
    </row>
    <row r="226" spans="1:1" x14ac:dyDescent="0.2">
      <c r="A226" s="140"/>
    </row>
    <row r="227" spans="1:1" x14ac:dyDescent="0.2">
      <c r="A227" s="140"/>
    </row>
    <row r="228" spans="1:1" x14ac:dyDescent="0.2">
      <c r="A228" s="140"/>
    </row>
    <row r="229" spans="1:1" x14ac:dyDescent="0.2">
      <c r="A229" s="140"/>
    </row>
    <row r="230" spans="1:1" x14ac:dyDescent="0.2">
      <c r="A230" s="140"/>
    </row>
    <row r="231" spans="1:1" x14ac:dyDescent="0.2">
      <c r="A231" s="140"/>
    </row>
    <row r="232" spans="1:1" x14ac:dyDescent="0.2">
      <c r="A232" s="140"/>
    </row>
    <row r="233" spans="1:1" x14ac:dyDescent="0.2">
      <c r="A233" s="140"/>
    </row>
    <row r="234" spans="1:1" x14ac:dyDescent="0.2">
      <c r="A234" s="140"/>
    </row>
    <row r="235" spans="1:1" x14ac:dyDescent="0.2">
      <c r="A235" s="140"/>
    </row>
    <row r="236" spans="1:1" x14ac:dyDescent="0.2">
      <c r="A236" s="140"/>
    </row>
    <row r="237" spans="1:1" x14ac:dyDescent="0.2">
      <c r="A237" s="140"/>
    </row>
    <row r="238" spans="1:1" x14ac:dyDescent="0.2">
      <c r="A238" s="140"/>
    </row>
    <row r="239" spans="1:1" x14ac:dyDescent="0.2">
      <c r="A239" s="140"/>
    </row>
    <row r="240" spans="1:1" x14ac:dyDescent="0.2">
      <c r="A240" s="140"/>
    </row>
    <row r="241" spans="1:1" x14ac:dyDescent="0.2">
      <c r="A241" s="140"/>
    </row>
    <row r="242" spans="1:1" x14ac:dyDescent="0.2">
      <c r="A242" s="140"/>
    </row>
    <row r="243" spans="1:1" x14ac:dyDescent="0.2">
      <c r="A243" s="140"/>
    </row>
    <row r="244" spans="1:1" x14ac:dyDescent="0.2">
      <c r="A244" s="140"/>
    </row>
    <row r="245" spans="1:1" x14ac:dyDescent="0.2">
      <c r="A245" s="140"/>
    </row>
    <row r="246" spans="1:1" x14ac:dyDescent="0.2">
      <c r="A246" s="140"/>
    </row>
    <row r="247" spans="1:1" x14ac:dyDescent="0.2">
      <c r="A247" s="140"/>
    </row>
    <row r="248" spans="1:1" x14ac:dyDescent="0.2">
      <c r="A248" s="140"/>
    </row>
    <row r="249" spans="1:1" x14ac:dyDescent="0.2">
      <c r="A249" s="140"/>
    </row>
    <row r="250" spans="1:1" x14ac:dyDescent="0.2">
      <c r="A250" s="140"/>
    </row>
    <row r="251" spans="1:1" x14ac:dyDescent="0.2">
      <c r="A251" s="140"/>
    </row>
    <row r="252" spans="1:1" x14ac:dyDescent="0.2">
      <c r="A252" s="140"/>
    </row>
    <row r="253" spans="1:1" x14ac:dyDescent="0.2">
      <c r="A253" s="140"/>
    </row>
    <row r="254" spans="1:1" x14ac:dyDescent="0.2">
      <c r="A254" s="140"/>
    </row>
    <row r="255" spans="1:1" x14ac:dyDescent="0.2">
      <c r="A255" s="140"/>
    </row>
    <row r="256" spans="1:1" x14ac:dyDescent="0.2">
      <c r="A256" s="140"/>
    </row>
    <row r="257" spans="1:1" x14ac:dyDescent="0.2">
      <c r="A257" s="140"/>
    </row>
    <row r="258" spans="1:1" x14ac:dyDescent="0.2">
      <c r="A258" s="140"/>
    </row>
    <row r="259" spans="1:1" x14ac:dyDescent="0.2">
      <c r="A259" s="140"/>
    </row>
    <row r="260" spans="1:1" x14ac:dyDescent="0.2">
      <c r="A260" s="140"/>
    </row>
    <row r="261" spans="1:1" x14ac:dyDescent="0.2">
      <c r="A261" s="140"/>
    </row>
    <row r="262" spans="1:1" x14ac:dyDescent="0.2">
      <c r="A262" s="140"/>
    </row>
    <row r="263" spans="1:1" x14ac:dyDescent="0.2">
      <c r="A263" s="140"/>
    </row>
    <row r="264" spans="1:1" x14ac:dyDescent="0.2">
      <c r="A264" s="140"/>
    </row>
    <row r="265" spans="1:1" x14ac:dyDescent="0.2">
      <c r="A265" s="140"/>
    </row>
    <row r="266" spans="1:1" x14ac:dyDescent="0.2">
      <c r="A266" s="140"/>
    </row>
    <row r="267" spans="1:1" x14ac:dyDescent="0.2">
      <c r="A267" s="140"/>
    </row>
    <row r="268" spans="1:1" x14ac:dyDescent="0.2">
      <c r="A268" s="140"/>
    </row>
    <row r="269" spans="1:1" x14ac:dyDescent="0.2">
      <c r="A269" s="140"/>
    </row>
    <row r="270" spans="1:1" x14ac:dyDescent="0.2">
      <c r="A270" s="140"/>
    </row>
    <row r="271" spans="1:1" x14ac:dyDescent="0.2">
      <c r="A271" s="140"/>
    </row>
    <row r="272" spans="1:1" x14ac:dyDescent="0.2">
      <c r="A272" s="140"/>
    </row>
    <row r="273" spans="1:1" x14ac:dyDescent="0.2">
      <c r="A273" s="140"/>
    </row>
    <row r="274" spans="1:1" x14ac:dyDescent="0.2">
      <c r="A274" s="140"/>
    </row>
    <row r="275" spans="1:1" x14ac:dyDescent="0.2">
      <c r="A275" s="140"/>
    </row>
    <row r="276" spans="1:1" x14ac:dyDescent="0.2">
      <c r="A276" s="140"/>
    </row>
    <row r="277" spans="1:1" x14ac:dyDescent="0.2">
      <c r="A277" s="140"/>
    </row>
    <row r="278" spans="1:1" x14ac:dyDescent="0.2">
      <c r="A278" s="140"/>
    </row>
    <row r="279" spans="1:1" x14ac:dyDescent="0.2">
      <c r="A279" s="140"/>
    </row>
    <row r="280" spans="1:1" x14ac:dyDescent="0.2">
      <c r="A280" s="140"/>
    </row>
    <row r="281" spans="1:1" x14ac:dyDescent="0.2">
      <c r="A281" s="140"/>
    </row>
    <row r="282" spans="1:1" x14ac:dyDescent="0.2">
      <c r="A282" s="140"/>
    </row>
    <row r="283" spans="1:1" x14ac:dyDescent="0.2">
      <c r="A283" s="140"/>
    </row>
    <row r="284" spans="1:1" x14ac:dyDescent="0.2">
      <c r="A284" s="140"/>
    </row>
    <row r="285" spans="1:1" x14ac:dyDescent="0.2">
      <c r="A285" s="140"/>
    </row>
    <row r="286" spans="1:1" x14ac:dyDescent="0.2">
      <c r="A286" s="140"/>
    </row>
    <row r="287" spans="1:1" x14ac:dyDescent="0.2">
      <c r="A287" s="140"/>
    </row>
    <row r="288" spans="1:1" x14ac:dyDescent="0.2">
      <c r="A288" s="140"/>
    </row>
    <row r="289" spans="1:1" x14ac:dyDescent="0.2">
      <c r="A289" s="140"/>
    </row>
    <row r="290" spans="1:1" x14ac:dyDescent="0.2">
      <c r="A290" s="140"/>
    </row>
    <row r="291" spans="1:1" x14ac:dyDescent="0.2">
      <c r="A291" s="140"/>
    </row>
    <row r="292" spans="1:1" x14ac:dyDescent="0.2">
      <c r="A292" s="140"/>
    </row>
    <row r="293" spans="1:1" x14ac:dyDescent="0.2">
      <c r="A293" s="140"/>
    </row>
    <row r="294" spans="1:1" x14ac:dyDescent="0.2">
      <c r="A294" s="140"/>
    </row>
    <row r="295" spans="1:1" x14ac:dyDescent="0.2">
      <c r="A295" s="140"/>
    </row>
    <row r="296" spans="1:1" x14ac:dyDescent="0.2">
      <c r="A296" s="140"/>
    </row>
    <row r="297" spans="1:1" x14ac:dyDescent="0.2">
      <c r="A297" s="140"/>
    </row>
    <row r="298" spans="1:1" x14ac:dyDescent="0.2">
      <c r="A298" s="140"/>
    </row>
    <row r="299" spans="1:1" x14ac:dyDescent="0.2">
      <c r="A299" s="179"/>
    </row>
    <row r="300" spans="1:1" x14ac:dyDescent="0.2">
      <c r="A300" s="140"/>
    </row>
    <row r="301" spans="1:1" x14ac:dyDescent="0.2">
      <c r="A301" s="140"/>
    </row>
    <row r="302" spans="1:1" x14ac:dyDescent="0.2">
      <c r="A302" s="140"/>
    </row>
    <row r="303" spans="1:1" x14ac:dyDescent="0.2">
      <c r="A303" s="140"/>
    </row>
    <row r="304" spans="1:1" x14ac:dyDescent="0.2">
      <c r="A304" s="140"/>
    </row>
    <row r="305" spans="1:1" x14ac:dyDescent="0.2">
      <c r="A305" s="140"/>
    </row>
    <row r="306" spans="1:1" x14ac:dyDescent="0.2">
      <c r="A306" s="140"/>
    </row>
    <row r="307" spans="1:1" x14ac:dyDescent="0.2">
      <c r="A307" s="140"/>
    </row>
    <row r="308" spans="1:1" x14ac:dyDescent="0.2">
      <c r="A308" s="140"/>
    </row>
    <row r="309" spans="1:1" x14ac:dyDescent="0.2">
      <c r="A309" s="140"/>
    </row>
    <row r="310" spans="1:1" x14ac:dyDescent="0.2">
      <c r="A310" s="140"/>
    </row>
    <row r="311" spans="1:1" x14ac:dyDescent="0.2">
      <c r="A311" s="140"/>
    </row>
    <row r="312" spans="1:1" x14ac:dyDescent="0.2">
      <c r="A312" s="140"/>
    </row>
    <row r="313" spans="1:1" x14ac:dyDescent="0.2">
      <c r="A313" s="140"/>
    </row>
    <row r="314" spans="1:1" x14ac:dyDescent="0.2">
      <c r="A314" s="140"/>
    </row>
    <row r="315" spans="1:1" x14ac:dyDescent="0.2">
      <c r="A315" s="140"/>
    </row>
    <row r="316" spans="1:1" x14ac:dyDescent="0.2">
      <c r="A316" s="140"/>
    </row>
    <row r="317" spans="1:1" x14ac:dyDescent="0.2">
      <c r="A317" s="140"/>
    </row>
    <row r="318" spans="1:1" x14ac:dyDescent="0.2">
      <c r="A318" s="140"/>
    </row>
    <row r="319" spans="1:1" x14ac:dyDescent="0.2">
      <c r="A319" s="140"/>
    </row>
    <row r="320" spans="1:1" x14ac:dyDescent="0.2">
      <c r="A320" s="140"/>
    </row>
    <row r="321" spans="1:1" x14ac:dyDescent="0.2">
      <c r="A321" s="140"/>
    </row>
    <row r="322" spans="1:1" x14ac:dyDescent="0.2">
      <c r="A322" s="140"/>
    </row>
    <row r="323" spans="1:1" x14ac:dyDescent="0.2">
      <c r="A323" s="140"/>
    </row>
    <row r="324" spans="1:1" x14ac:dyDescent="0.2">
      <c r="A324" s="140"/>
    </row>
    <row r="325" spans="1:1" x14ac:dyDescent="0.2">
      <c r="A325" s="140"/>
    </row>
    <row r="326" spans="1:1" x14ac:dyDescent="0.2">
      <c r="A326" s="140"/>
    </row>
    <row r="327" spans="1:1" x14ac:dyDescent="0.2">
      <c r="A327" s="140"/>
    </row>
    <row r="328" spans="1:1" x14ac:dyDescent="0.2">
      <c r="A328" s="140"/>
    </row>
    <row r="329" spans="1:1" x14ac:dyDescent="0.2">
      <c r="A329" s="140"/>
    </row>
    <row r="330" spans="1:1" x14ac:dyDescent="0.2">
      <c r="A330" s="140"/>
    </row>
    <row r="331" spans="1:1" x14ac:dyDescent="0.2">
      <c r="A331" s="140"/>
    </row>
    <row r="332" spans="1:1" x14ac:dyDescent="0.2">
      <c r="A332" s="140"/>
    </row>
    <row r="333" spans="1:1" x14ac:dyDescent="0.2">
      <c r="A333" s="140"/>
    </row>
    <row r="334" spans="1:1" x14ac:dyDescent="0.2">
      <c r="A334" s="140"/>
    </row>
    <row r="335" spans="1:1" x14ac:dyDescent="0.2">
      <c r="A335" s="140"/>
    </row>
    <row r="336" spans="1:1" x14ac:dyDescent="0.2">
      <c r="A336" s="140"/>
    </row>
    <row r="337" spans="1:1" x14ac:dyDescent="0.2">
      <c r="A337" s="140"/>
    </row>
    <row r="338" spans="1:1" x14ac:dyDescent="0.2">
      <c r="A338" s="140"/>
    </row>
    <row r="339" spans="1:1" x14ac:dyDescent="0.2">
      <c r="A339" s="140"/>
    </row>
    <row r="340" spans="1:1" x14ac:dyDescent="0.2">
      <c r="A340" s="140"/>
    </row>
    <row r="341" spans="1:1" x14ac:dyDescent="0.2">
      <c r="A341" s="140"/>
    </row>
    <row r="342" spans="1:1" x14ac:dyDescent="0.2">
      <c r="A342" s="140"/>
    </row>
    <row r="343" spans="1:1" x14ac:dyDescent="0.2">
      <c r="A343" s="140"/>
    </row>
    <row r="344" spans="1:1" x14ac:dyDescent="0.2">
      <c r="A344" s="140"/>
    </row>
    <row r="345" spans="1:1" x14ac:dyDescent="0.2">
      <c r="A345" s="140"/>
    </row>
    <row r="346" spans="1:1" x14ac:dyDescent="0.2">
      <c r="A346" s="140"/>
    </row>
    <row r="347" spans="1:1" x14ac:dyDescent="0.2">
      <c r="A347" s="140"/>
    </row>
    <row r="348" spans="1:1" x14ac:dyDescent="0.2">
      <c r="A348" s="140"/>
    </row>
    <row r="349" spans="1:1" x14ac:dyDescent="0.2">
      <c r="A349" s="140"/>
    </row>
    <row r="350" spans="1:1" x14ac:dyDescent="0.2">
      <c r="A350" s="140"/>
    </row>
    <row r="351" spans="1:1" x14ac:dyDescent="0.2">
      <c r="A351" s="140"/>
    </row>
    <row r="352" spans="1:1" x14ac:dyDescent="0.2">
      <c r="A352" s="140"/>
    </row>
    <row r="353" spans="1:1" x14ac:dyDescent="0.2">
      <c r="A353" s="140"/>
    </row>
    <row r="354" spans="1:1" x14ac:dyDescent="0.2">
      <c r="A354" s="140"/>
    </row>
    <row r="355" spans="1:1" x14ac:dyDescent="0.2">
      <c r="A355" s="140"/>
    </row>
    <row r="356" spans="1:1" x14ac:dyDescent="0.2">
      <c r="A356" s="140"/>
    </row>
    <row r="357" spans="1:1" x14ac:dyDescent="0.2">
      <c r="A357" s="140"/>
    </row>
    <row r="358" spans="1:1" x14ac:dyDescent="0.2">
      <c r="A358" s="140"/>
    </row>
    <row r="359" spans="1:1" x14ac:dyDescent="0.2">
      <c r="A359" s="140"/>
    </row>
    <row r="360" spans="1:1" x14ac:dyDescent="0.2">
      <c r="A360" s="140"/>
    </row>
    <row r="361" spans="1:1" x14ac:dyDescent="0.2">
      <c r="A361" s="140"/>
    </row>
    <row r="362" spans="1:1" x14ac:dyDescent="0.2">
      <c r="A362" s="140"/>
    </row>
    <row r="363" spans="1:1" x14ac:dyDescent="0.2">
      <c r="A363" s="140"/>
    </row>
    <row r="364" spans="1:1" x14ac:dyDescent="0.2">
      <c r="A364" s="140"/>
    </row>
    <row r="365" spans="1:1" x14ac:dyDescent="0.2">
      <c r="A365" s="140"/>
    </row>
    <row r="366" spans="1:1" x14ac:dyDescent="0.2">
      <c r="A366" s="140"/>
    </row>
    <row r="367" spans="1:1" x14ac:dyDescent="0.2">
      <c r="A367" s="140"/>
    </row>
    <row r="368" spans="1:1" x14ac:dyDescent="0.2">
      <c r="A368" s="140"/>
    </row>
    <row r="369" spans="1:1" x14ac:dyDescent="0.2">
      <c r="A369" s="140"/>
    </row>
    <row r="370" spans="1:1" x14ac:dyDescent="0.2">
      <c r="A370" s="140"/>
    </row>
    <row r="371" spans="1:1" x14ac:dyDescent="0.2">
      <c r="A371" s="140"/>
    </row>
    <row r="372" spans="1:1" x14ac:dyDescent="0.2">
      <c r="A372" s="140"/>
    </row>
    <row r="373" spans="1:1" x14ac:dyDescent="0.2">
      <c r="A373" s="140"/>
    </row>
    <row r="374" spans="1:1" x14ac:dyDescent="0.2">
      <c r="A374" s="140"/>
    </row>
    <row r="375" spans="1:1" x14ac:dyDescent="0.2">
      <c r="A375" s="140"/>
    </row>
    <row r="376" spans="1:1" x14ac:dyDescent="0.2">
      <c r="A376" s="140"/>
    </row>
    <row r="377" spans="1:1" x14ac:dyDescent="0.2">
      <c r="A377" s="140"/>
    </row>
    <row r="378" spans="1:1" x14ac:dyDescent="0.2">
      <c r="A378" s="140"/>
    </row>
    <row r="379" spans="1:1" x14ac:dyDescent="0.2">
      <c r="A379" s="140"/>
    </row>
    <row r="380" spans="1:1" x14ac:dyDescent="0.2">
      <c r="A380" s="140"/>
    </row>
    <row r="381" spans="1:1" x14ac:dyDescent="0.2">
      <c r="A381" s="140"/>
    </row>
    <row r="382" spans="1:1" x14ac:dyDescent="0.2">
      <c r="A382" s="140"/>
    </row>
    <row r="383" spans="1:1" x14ac:dyDescent="0.2">
      <c r="A383" s="140"/>
    </row>
    <row r="384" spans="1:1" x14ac:dyDescent="0.2">
      <c r="A384" s="140"/>
    </row>
    <row r="385" spans="1:1" x14ac:dyDescent="0.2">
      <c r="A385" s="140"/>
    </row>
    <row r="386" spans="1:1" x14ac:dyDescent="0.2">
      <c r="A386" s="140"/>
    </row>
    <row r="387" spans="1:1" x14ac:dyDescent="0.2">
      <c r="A387" s="140"/>
    </row>
    <row r="388" spans="1:1" x14ac:dyDescent="0.2">
      <c r="A388" s="140"/>
    </row>
    <row r="389" spans="1:1" x14ac:dyDescent="0.2">
      <c r="A389" s="140"/>
    </row>
    <row r="390" spans="1:1" x14ac:dyDescent="0.2">
      <c r="A390" s="140"/>
    </row>
    <row r="391" spans="1:1" x14ac:dyDescent="0.2">
      <c r="A391" s="140"/>
    </row>
    <row r="392" spans="1:1" x14ac:dyDescent="0.2">
      <c r="A392" s="140"/>
    </row>
    <row r="393" spans="1:1" x14ac:dyDescent="0.2">
      <c r="A393" s="140"/>
    </row>
    <row r="394" spans="1:1" x14ac:dyDescent="0.2">
      <c r="A394" s="140"/>
    </row>
    <row r="395" spans="1:1" x14ac:dyDescent="0.2">
      <c r="A395" s="140"/>
    </row>
    <row r="396" spans="1:1" x14ac:dyDescent="0.2">
      <c r="A396" s="140"/>
    </row>
    <row r="397" spans="1:1" x14ac:dyDescent="0.2">
      <c r="A397" s="140"/>
    </row>
    <row r="398" spans="1:1" x14ac:dyDescent="0.2">
      <c r="A398" s="140"/>
    </row>
    <row r="399" spans="1:1" x14ac:dyDescent="0.2">
      <c r="A399" s="140"/>
    </row>
    <row r="400" spans="1:1" x14ac:dyDescent="0.2">
      <c r="A400" s="140"/>
    </row>
    <row r="401" spans="1:1" x14ac:dyDescent="0.2">
      <c r="A401" s="140"/>
    </row>
    <row r="402" spans="1:1" x14ac:dyDescent="0.2">
      <c r="A402" s="140"/>
    </row>
    <row r="403" spans="1:1" x14ac:dyDescent="0.2">
      <c r="A403" s="140"/>
    </row>
    <row r="404" spans="1:1" x14ac:dyDescent="0.2">
      <c r="A404" s="140"/>
    </row>
    <row r="405" spans="1:1" x14ac:dyDescent="0.2">
      <c r="A405" s="140"/>
    </row>
    <row r="406" spans="1:1" x14ac:dyDescent="0.2">
      <c r="A406" s="140"/>
    </row>
    <row r="407" spans="1:1" x14ac:dyDescent="0.2">
      <c r="A407" s="140"/>
    </row>
    <row r="408" spans="1:1" x14ac:dyDescent="0.2">
      <c r="A408" s="140"/>
    </row>
    <row r="409" spans="1:1" x14ac:dyDescent="0.2">
      <c r="A409" s="140"/>
    </row>
    <row r="410" spans="1:1" x14ac:dyDescent="0.2">
      <c r="A410" s="140"/>
    </row>
    <row r="411" spans="1:1" x14ac:dyDescent="0.2">
      <c r="A411" s="140"/>
    </row>
    <row r="412" spans="1:1" x14ac:dyDescent="0.2">
      <c r="A412" s="140"/>
    </row>
    <row r="413" spans="1:1" x14ac:dyDescent="0.2">
      <c r="A413" s="140"/>
    </row>
    <row r="414" spans="1:1" x14ac:dyDescent="0.2">
      <c r="A414" s="140"/>
    </row>
    <row r="415" spans="1:1" x14ac:dyDescent="0.2">
      <c r="A415" s="140"/>
    </row>
    <row r="416" spans="1:1" x14ac:dyDescent="0.2">
      <c r="A416" s="140"/>
    </row>
    <row r="417" spans="1:1" x14ac:dyDescent="0.2">
      <c r="A417" s="140"/>
    </row>
    <row r="418" spans="1:1" x14ac:dyDescent="0.2">
      <c r="A418" s="140"/>
    </row>
    <row r="419" spans="1:1" x14ac:dyDescent="0.2">
      <c r="A419" s="140"/>
    </row>
    <row r="420" spans="1:1" x14ac:dyDescent="0.2">
      <c r="A420" s="140"/>
    </row>
    <row r="421" spans="1:1" x14ac:dyDescent="0.2">
      <c r="A421" s="140"/>
    </row>
    <row r="422" spans="1:1" x14ac:dyDescent="0.2">
      <c r="A422" s="140"/>
    </row>
    <row r="423" spans="1:1" x14ac:dyDescent="0.2">
      <c r="A423" s="140"/>
    </row>
    <row r="424" spans="1:1" x14ac:dyDescent="0.2">
      <c r="A424" s="140"/>
    </row>
    <row r="425" spans="1:1" x14ac:dyDescent="0.2">
      <c r="A425" s="140"/>
    </row>
    <row r="426" spans="1:1" x14ac:dyDescent="0.2">
      <c r="A426" s="140"/>
    </row>
    <row r="427" spans="1:1" x14ac:dyDescent="0.2">
      <c r="A427" s="140"/>
    </row>
    <row r="428" spans="1:1" x14ac:dyDescent="0.2">
      <c r="A428" s="140"/>
    </row>
    <row r="429" spans="1:1" x14ac:dyDescent="0.2">
      <c r="A429" s="140"/>
    </row>
    <row r="430" spans="1:1" x14ac:dyDescent="0.2">
      <c r="A430" s="179"/>
    </row>
    <row r="431" spans="1:1" x14ac:dyDescent="0.2">
      <c r="A431" s="140"/>
    </row>
    <row r="432" spans="1:1" x14ac:dyDescent="0.2">
      <c r="A432" s="140"/>
    </row>
    <row r="433" spans="1:1" x14ac:dyDescent="0.2">
      <c r="A433" s="140"/>
    </row>
    <row r="434" spans="1:1" x14ac:dyDescent="0.2">
      <c r="A434" s="140"/>
    </row>
    <row r="435" spans="1:1" x14ac:dyDescent="0.2">
      <c r="A435" s="140"/>
    </row>
    <row r="436" spans="1:1" x14ac:dyDescent="0.2">
      <c r="A436" s="140"/>
    </row>
    <row r="437" spans="1:1" x14ac:dyDescent="0.2">
      <c r="A437" s="140"/>
    </row>
    <row r="438" spans="1:1" x14ac:dyDescent="0.2">
      <c r="A438" s="140"/>
    </row>
    <row r="439" spans="1:1" x14ac:dyDescent="0.2">
      <c r="A439" s="140"/>
    </row>
    <row r="440" spans="1:1" x14ac:dyDescent="0.2">
      <c r="A440" s="140"/>
    </row>
    <row r="441" spans="1:1" x14ac:dyDescent="0.2">
      <c r="A441" s="140"/>
    </row>
    <row r="442" spans="1:1" x14ac:dyDescent="0.2">
      <c r="A442" s="140"/>
    </row>
    <row r="443" spans="1:1" x14ac:dyDescent="0.2">
      <c r="A443" s="140"/>
    </row>
    <row r="444" spans="1:1" x14ac:dyDescent="0.2">
      <c r="A444" s="140"/>
    </row>
    <row r="445" spans="1:1" x14ac:dyDescent="0.2">
      <c r="A445" s="140"/>
    </row>
    <row r="446" spans="1:1" x14ac:dyDescent="0.2">
      <c r="A446" s="140"/>
    </row>
    <row r="447" spans="1:1" x14ac:dyDescent="0.2">
      <c r="A447" s="140"/>
    </row>
    <row r="448" spans="1:1" x14ac:dyDescent="0.2">
      <c r="A448" s="140"/>
    </row>
    <row r="449" spans="1:1" x14ac:dyDescent="0.2">
      <c r="A449" s="140"/>
    </row>
    <row r="450" spans="1:1" x14ac:dyDescent="0.2">
      <c r="A450" s="140"/>
    </row>
    <row r="451" spans="1:1" x14ac:dyDescent="0.2">
      <c r="A451" s="140"/>
    </row>
    <row r="452" spans="1:1" x14ac:dyDescent="0.2">
      <c r="A452" s="140"/>
    </row>
    <row r="453" spans="1:1" x14ac:dyDescent="0.2">
      <c r="A453" s="140"/>
    </row>
    <row r="454" spans="1:1" x14ac:dyDescent="0.2">
      <c r="A454" s="140"/>
    </row>
    <row r="455" spans="1:1" x14ac:dyDescent="0.2">
      <c r="A455" s="140"/>
    </row>
    <row r="456" spans="1:1" x14ac:dyDescent="0.2">
      <c r="A456" s="140"/>
    </row>
    <row r="457" spans="1:1" x14ac:dyDescent="0.2">
      <c r="A457" s="140"/>
    </row>
    <row r="458" spans="1:1" x14ac:dyDescent="0.2">
      <c r="A458" s="140"/>
    </row>
    <row r="459" spans="1:1" x14ac:dyDescent="0.2">
      <c r="A459" s="140"/>
    </row>
    <row r="460" spans="1:1" x14ac:dyDescent="0.2">
      <c r="A460" s="140"/>
    </row>
    <row r="461" spans="1:1" x14ac:dyDescent="0.2">
      <c r="A461" s="140"/>
    </row>
    <row r="462" spans="1:1" x14ac:dyDescent="0.2">
      <c r="A462" s="140"/>
    </row>
    <row r="463" spans="1:1" x14ac:dyDescent="0.2">
      <c r="A463" s="140"/>
    </row>
    <row r="464" spans="1:1" x14ac:dyDescent="0.2">
      <c r="A464" s="140"/>
    </row>
    <row r="465" spans="1:1" x14ac:dyDescent="0.2">
      <c r="A465" s="140"/>
    </row>
    <row r="466" spans="1:1" x14ac:dyDescent="0.2">
      <c r="A466" s="140"/>
    </row>
    <row r="467" spans="1:1" x14ac:dyDescent="0.2">
      <c r="A467" s="140"/>
    </row>
    <row r="468" spans="1:1" x14ac:dyDescent="0.2">
      <c r="A468" s="140"/>
    </row>
    <row r="469" spans="1:1" x14ac:dyDescent="0.2">
      <c r="A469" s="140"/>
    </row>
    <row r="470" spans="1:1" x14ac:dyDescent="0.2">
      <c r="A470" s="140"/>
    </row>
    <row r="471" spans="1:1" x14ac:dyDescent="0.2">
      <c r="A471" s="140"/>
    </row>
    <row r="472" spans="1:1" x14ac:dyDescent="0.2">
      <c r="A472" s="140"/>
    </row>
    <row r="473" spans="1:1" x14ac:dyDescent="0.2">
      <c r="A473" s="140"/>
    </row>
    <row r="474" spans="1:1" x14ac:dyDescent="0.2">
      <c r="A474" s="140"/>
    </row>
    <row r="475" spans="1:1" x14ac:dyDescent="0.2">
      <c r="A475" s="140"/>
    </row>
    <row r="476" spans="1:1" x14ac:dyDescent="0.2">
      <c r="A476" s="140"/>
    </row>
    <row r="477" spans="1:1" x14ac:dyDescent="0.2">
      <c r="A477" s="140"/>
    </row>
    <row r="478" spans="1:1" x14ac:dyDescent="0.2">
      <c r="A478" s="140"/>
    </row>
    <row r="479" spans="1:1" x14ac:dyDescent="0.2">
      <c r="A479" s="140"/>
    </row>
    <row r="480" spans="1:1" x14ac:dyDescent="0.2">
      <c r="A480" s="140"/>
    </row>
    <row r="481" spans="1:1" x14ac:dyDescent="0.2">
      <c r="A481" s="140"/>
    </row>
    <row r="482" spans="1:1" x14ac:dyDescent="0.2">
      <c r="A482" s="140"/>
    </row>
    <row r="483" spans="1:1" x14ac:dyDescent="0.2">
      <c r="A483" s="140"/>
    </row>
    <row r="484" spans="1:1" x14ac:dyDescent="0.2">
      <c r="A484" s="140"/>
    </row>
    <row r="485" spans="1:1" x14ac:dyDescent="0.2">
      <c r="A485" s="140"/>
    </row>
    <row r="486" spans="1:1" x14ac:dyDescent="0.2">
      <c r="A486" s="140"/>
    </row>
    <row r="487" spans="1:1" x14ac:dyDescent="0.2">
      <c r="A487" s="140"/>
    </row>
    <row r="488" spans="1:1" x14ac:dyDescent="0.2">
      <c r="A488" s="140"/>
    </row>
    <row r="489" spans="1:1" x14ac:dyDescent="0.2">
      <c r="A489" s="140"/>
    </row>
    <row r="490" spans="1:1" x14ac:dyDescent="0.2">
      <c r="A490" s="140"/>
    </row>
    <row r="491" spans="1:1" x14ac:dyDescent="0.2">
      <c r="A491" s="140"/>
    </row>
    <row r="492" spans="1:1" x14ac:dyDescent="0.2">
      <c r="A492" s="140"/>
    </row>
    <row r="493" spans="1:1" x14ac:dyDescent="0.2">
      <c r="A493" s="140"/>
    </row>
    <row r="494" spans="1:1" x14ac:dyDescent="0.2">
      <c r="A494" s="140"/>
    </row>
    <row r="495" spans="1:1" x14ac:dyDescent="0.2">
      <c r="A495" s="140"/>
    </row>
    <row r="496" spans="1:1" x14ac:dyDescent="0.2">
      <c r="A496" s="140"/>
    </row>
    <row r="497" spans="1:1" x14ac:dyDescent="0.2">
      <c r="A497" s="140"/>
    </row>
    <row r="498" spans="1:1" x14ac:dyDescent="0.2">
      <c r="A498" s="140"/>
    </row>
    <row r="499" spans="1:1" x14ac:dyDescent="0.2">
      <c r="A499" s="140"/>
    </row>
    <row r="500" spans="1:1" x14ac:dyDescent="0.2">
      <c r="A500" s="140"/>
    </row>
    <row r="501" spans="1:1" x14ac:dyDescent="0.2">
      <c r="A501" s="140"/>
    </row>
    <row r="502" spans="1:1" x14ac:dyDescent="0.2">
      <c r="A502" s="140"/>
    </row>
    <row r="503" spans="1:1" x14ac:dyDescent="0.2">
      <c r="A503" s="140"/>
    </row>
    <row r="504" spans="1:1" x14ac:dyDescent="0.2">
      <c r="A504" s="140"/>
    </row>
    <row r="505" spans="1:1" x14ac:dyDescent="0.2">
      <c r="A505" s="140"/>
    </row>
    <row r="506" spans="1:1" x14ac:dyDescent="0.2">
      <c r="A506" s="140"/>
    </row>
    <row r="507" spans="1:1" x14ac:dyDescent="0.2">
      <c r="A507" s="140"/>
    </row>
    <row r="508" spans="1:1" x14ac:dyDescent="0.2">
      <c r="A508" s="140"/>
    </row>
    <row r="509" spans="1:1" x14ac:dyDescent="0.2">
      <c r="A509" s="140"/>
    </row>
    <row r="510" spans="1:1" x14ac:dyDescent="0.2">
      <c r="A510" s="140"/>
    </row>
    <row r="511" spans="1:1" x14ac:dyDescent="0.2">
      <c r="A511" s="140"/>
    </row>
    <row r="512" spans="1:1" x14ac:dyDescent="0.2">
      <c r="A512" s="140"/>
    </row>
    <row r="513" spans="1:1" x14ac:dyDescent="0.2">
      <c r="A513" s="140"/>
    </row>
    <row r="514" spans="1:1" x14ac:dyDescent="0.2">
      <c r="A514" s="140"/>
    </row>
    <row r="515" spans="1:1" x14ac:dyDescent="0.2">
      <c r="A515" s="140"/>
    </row>
    <row r="516" spans="1:1" x14ac:dyDescent="0.2">
      <c r="A516" s="140"/>
    </row>
    <row r="517" spans="1:1" x14ac:dyDescent="0.2">
      <c r="A517" s="140"/>
    </row>
    <row r="518" spans="1:1" x14ac:dyDescent="0.2">
      <c r="A518" s="140"/>
    </row>
    <row r="519" spans="1:1" x14ac:dyDescent="0.2">
      <c r="A519" s="140"/>
    </row>
    <row r="520" spans="1:1" x14ac:dyDescent="0.2">
      <c r="A520" s="140"/>
    </row>
    <row r="521" spans="1:1" x14ac:dyDescent="0.2">
      <c r="A521" s="140"/>
    </row>
    <row r="522" spans="1:1" x14ac:dyDescent="0.2">
      <c r="A522" s="140"/>
    </row>
    <row r="523" spans="1:1" x14ac:dyDescent="0.2">
      <c r="A523" s="140"/>
    </row>
    <row r="524" spans="1:1" x14ac:dyDescent="0.2">
      <c r="A524" s="140"/>
    </row>
    <row r="525" spans="1:1" x14ac:dyDescent="0.2">
      <c r="A525" s="140"/>
    </row>
    <row r="526" spans="1:1" x14ac:dyDescent="0.2">
      <c r="A526" s="140"/>
    </row>
    <row r="527" spans="1:1" x14ac:dyDescent="0.2">
      <c r="A527" s="140"/>
    </row>
    <row r="528" spans="1:1" x14ac:dyDescent="0.2">
      <c r="A528" s="140"/>
    </row>
    <row r="529" spans="1:1" x14ac:dyDescent="0.2">
      <c r="A529" s="140"/>
    </row>
    <row r="530" spans="1:1" x14ac:dyDescent="0.2">
      <c r="A530" s="140"/>
    </row>
    <row r="531" spans="1:1" x14ac:dyDescent="0.2">
      <c r="A531" s="140"/>
    </row>
    <row r="532" spans="1:1" x14ac:dyDescent="0.2">
      <c r="A532" s="140"/>
    </row>
    <row r="533" spans="1:1" x14ac:dyDescent="0.2">
      <c r="A533" s="140"/>
    </row>
    <row r="534" spans="1:1" x14ac:dyDescent="0.2">
      <c r="A534" s="140"/>
    </row>
    <row r="535" spans="1:1" x14ac:dyDescent="0.2">
      <c r="A535" s="140"/>
    </row>
    <row r="536" spans="1:1" x14ac:dyDescent="0.2">
      <c r="A536" s="140"/>
    </row>
    <row r="537" spans="1:1" x14ac:dyDescent="0.2">
      <c r="A537" s="140"/>
    </row>
    <row r="538" spans="1:1" x14ac:dyDescent="0.2">
      <c r="A538" s="140"/>
    </row>
    <row r="539" spans="1:1" x14ac:dyDescent="0.2">
      <c r="A539" s="140"/>
    </row>
    <row r="540" spans="1:1" x14ac:dyDescent="0.2">
      <c r="A540" s="140"/>
    </row>
    <row r="541" spans="1:1" x14ac:dyDescent="0.2">
      <c r="A541" s="140"/>
    </row>
    <row r="542" spans="1:1" x14ac:dyDescent="0.2">
      <c r="A542" s="140"/>
    </row>
    <row r="543" spans="1:1" x14ac:dyDescent="0.2">
      <c r="A543" s="140"/>
    </row>
    <row r="544" spans="1:1" x14ac:dyDescent="0.2">
      <c r="A544" s="140"/>
    </row>
    <row r="545" spans="1:1" x14ac:dyDescent="0.2">
      <c r="A545" s="140"/>
    </row>
    <row r="546" spans="1:1" x14ac:dyDescent="0.2">
      <c r="A546" s="140"/>
    </row>
    <row r="547" spans="1:1" x14ac:dyDescent="0.2">
      <c r="A547" s="140"/>
    </row>
    <row r="548" spans="1:1" x14ac:dyDescent="0.2">
      <c r="A548" s="140"/>
    </row>
    <row r="549" spans="1:1" x14ac:dyDescent="0.2">
      <c r="A549" s="140"/>
    </row>
    <row r="550" spans="1:1" x14ac:dyDescent="0.2">
      <c r="A550" s="140"/>
    </row>
    <row r="551" spans="1:1" x14ac:dyDescent="0.2">
      <c r="A551" s="140"/>
    </row>
    <row r="552" spans="1:1" x14ac:dyDescent="0.2">
      <c r="A552" s="140"/>
    </row>
    <row r="553" spans="1:1" x14ac:dyDescent="0.2">
      <c r="A553" s="140"/>
    </row>
    <row r="554" spans="1:1" x14ac:dyDescent="0.2">
      <c r="A554" s="140"/>
    </row>
    <row r="555" spans="1:1" x14ac:dyDescent="0.2">
      <c r="A555" s="140"/>
    </row>
    <row r="556" spans="1:1" x14ac:dyDescent="0.2">
      <c r="A556" s="140"/>
    </row>
    <row r="557" spans="1:1" x14ac:dyDescent="0.2">
      <c r="A557" s="140"/>
    </row>
    <row r="558" spans="1:1" x14ac:dyDescent="0.2">
      <c r="A558" s="140"/>
    </row>
    <row r="559" spans="1:1" x14ac:dyDescent="0.2">
      <c r="A559" s="140"/>
    </row>
    <row r="560" spans="1:1" x14ac:dyDescent="0.2">
      <c r="A560" s="140"/>
    </row>
    <row r="561" spans="1:1" x14ac:dyDescent="0.2">
      <c r="A561" s="179"/>
    </row>
    <row r="562" spans="1:1" x14ac:dyDescent="0.2">
      <c r="A562" s="140"/>
    </row>
    <row r="563" spans="1:1" x14ac:dyDescent="0.2">
      <c r="A563" s="140"/>
    </row>
    <row r="564" spans="1:1" x14ac:dyDescent="0.2">
      <c r="A564" s="140"/>
    </row>
    <row r="565" spans="1:1" x14ac:dyDescent="0.2">
      <c r="A565" s="140"/>
    </row>
    <row r="566" spans="1:1" x14ac:dyDescent="0.2">
      <c r="A566" s="140"/>
    </row>
    <row r="567" spans="1:1" x14ac:dyDescent="0.2">
      <c r="A567" s="140"/>
    </row>
    <row r="568" spans="1:1" x14ac:dyDescent="0.2">
      <c r="A568" s="140"/>
    </row>
    <row r="569" spans="1:1" x14ac:dyDescent="0.2">
      <c r="A569" s="140"/>
    </row>
    <row r="570" spans="1:1" x14ac:dyDescent="0.2">
      <c r="A570" s="140"/>
    </row>
    <row r="571" spans="1:1" x14ac:dyDescent="0.2">
      <c r="A571" s="140"/>
    </row>
    <row r="572" spans="1:1" x14ac:dyDescent="0.2">
      <c r="A572" s="140"/>
    </row>
    <row r="573" spans="1:1" x14ac:dyDescent="0.2">
      <c r="A573" s="140"/>
    </row>
    <row r="574" spans="1:1" x14ac:dyDescent="0.2">
      <c r="A574" s="140"/>
    </row>
    <row r="575" spans="1:1" x14ac:dyDescent="0.2">
      <c r="A575" s="140"/>
    </row>
    <row r="576" spans="1:1" x14ac:dyDescent="0.2">
      <c r="A576" s="140"/>
    </row>
    <row r="577" spans="1:1" x14ac:dyDescent="0.2">
      <c r="A577" s="140"/>
    </row>
    <row r="578" spans="1:1" x14ac:dyDescent="0.2">
      <c r="A578" s="140"/>
    </row>
    <row r="579" spans="1:1" x14ac:dyDescent="0.2">
      <c r="A579" s="140"/>
    </row>
    <row r="580" spans="1:1" x14ac:dyDescent="0.2">
      <c r="A580" s="140"/>
    </row>
    <row r="581" spans="1:1" x14ac:dyDescent="0.2">
      <c r="A581" s="140"/>
    </row>
    <row r="582" spans="1:1" x14ac:dyDescent="0.2">
      <c r="A582" s="140"/>
    </row>
    <row r="583" spans="1:1" x14ac:dyDescent="0.2">
      <c r="A583" s="140"/>
    </row>
    <row r="584" spans="1:1" x14ac:dyDescent="0.2">
      <c r="A584" s="140"/>
    </row>
    <row r="585" spans="1:1" x14ac:dyDescent="0.2">
      <c r="A585" s="140"/>
    </row>
    <row r="586" spans="1:1" x14ac:dyDescent="0.2">
      <c r="A586" s="140"/>
    </row>
    <row r="587" spans="1:1" x14ac:dyDescent="0.2">
      <c r="A587" s="140"/>
    </row>
    <row r="588" spans="1:1" x14ac:dyDescent="0.2">
      <c r="A588" s="140"/>
    </row>
    <row r="589" spans="1:1" x14ac:dyDescent="0.2">
      <c r="A589" s="140"/>
    </row>
    <row r="590" spans="1:1" x14ac:dyDescent="0.2">
      <c r="A590" s="140"/>
    </row>
    <row r="591" spans="1:1" x14ac:dyDescent="0.2">
      <c r="A591" s="140"/>
    </row>
    <row r="592" spans="1:1" x14ac:dyDescent="0.2">
      <c r="A592" s="140"/>
    </row>
    <row r="593" spans="1:1" x14ac:dyDescent="0.2">
      <c r="A593" s="140"/>
    </row>
    <row r="594" spans="1:1" x14ac:dyDescent="0.2">
      <c r="A594" s="140"/>
    </row>
    <row r="595" spans="1:1" x14ac:dyDescent="0.2">
      <c r="A595" s="140"/>
    </row>
    <row r="596" spans="1:1" x14ac:dyDescent="0.2">
      <c r="A596" s="140"/>
    </row>
    <row r="597" spans="1:1" x14ac:dyDescent="0.2">
      <c r="A597" s="140"/>
    </row>
    <row r="598" spans="1:1" x14ac:dyDescent="0.2">
      <c r="A598" s="140"/>
    </row>
    <row r="599" spans="1:1" x14ac:dyDescent="0.2">
      <c r="A599" s="140"/>
    </row>
    <row r="600" spans="1:1" x14ac:dyDescent="0.2">
      <c r="A600" s="140"/>
    </row>
    <row r="601" spans="1:1" x14ac:dyDescent="0.2">
      <c r="A601" s="140"/>
    </row>
    <row r="602" spans="1:1" x14ac:dyDescent="0.2">
      <c r="A602" s="140"/>
    </row>
    <row r="603" spans="1:1" x14ac:dyDescent="0.2">
      <c r="A603" s="140"/>
    </row>
    <row r="604" spans="1:1" x14ac:dyDescent="0.2">
      <c r="A604" s="140"/>
    </row>
    <row r="605" spans="1:1" x14ac:dyDescent="0.2">
      <c r="A605" s="140"/>
    </row>
    <row r="606" spans="1:1" x14ac:dyDescent="0.2">
      <c r="A606" s="140"/>
    </row>
    <row r="607" spans="1:1" x14ac:dyDescent="0.2">
      <c r="A607" s="140"/>
    </row>
    <row r="608" spans="1:1" x14ac:dyDescent="0.2">
      <c r="A608" s="140"/>
    </row>
    <row r="609" spans="1:1" x14ac:dyDescent="0.2">
      <c r="A609" s="140"/>
    </row>
    <row r="610" spans="1:1" x14ac:dyDescent="0.2">
      <c r="A610" s="140"/>
    </row>
    <row r="611" spans="1:1" x14ac:dyDescent="0.2">
      <c r="A611" s="140"/>
    </row>
    <row r="612" spans="1:1" x14ac:dyDescent="0.2">
      <c r="A612" s="140"/>
    </row>
    <row r="613" spans="1:1" x14ac:dyDescent="0.2">
      <c r="A613" s="140"/>
    </row>
    <row r="614" spans="1:1" x14ac:dyDescent="0.2">
      <c r="A614" s="140"/>
    </row>
    <row r="615" spans="1:1" x14ac:dyDescent="0.2">
      <c r="A615" s="140"/>
    </row>
    <row r="616" spans="1:1" x14ac:dyDescent="0.2">
      <c r="A616" s="140"/>
    </row>
    <row r="617" spans="1:1" x14ac:dyDescent="0.2">
      <c r="A617" s="140"/>
    </row>
    <row r="618" spans="1:1" x14ac:dyDescent="0.2">
      <c r="A618" s="140"/>
    </row>
    <row r="619" spans="1:1" x14ac:dyDescent="0.2">
      <c r="A619" s="140"/>
    </row>
    <row r="620" spans="1:1" x14ac:dyDescent="0.2">
      <c r="A620" s="140"/>
    </row>
    <row r="621" spans="1:1" x14ac:dyDescent="0.2">
      <c r="A621" s="140"/>
    </row>
    <row r="622" spans="1:1" x14ac:dyDescent="0.2">
      <c r="A622" s="140"/>
    </row>
    <row r="623" spans="1:1" x14ac:dyDescent="0.2">
      <c r="A623" s="140"/>
    </row>
    <row r="624" spans="1:1" x14ac:dyDescent="0.2">
      <c r="A624" s="140"/>
    </row>
    <row r="625" spans="1:1" x14ac:dyDescent="0.2">
      <c r="A625" s="140"/>
    </row>
    <row r="626" spans="1:1" x14ac:dyDescent="0.2">
      <c r="A626" s="140"/>
    </row>
    <row r="627" spans="1:1" x14ac:dyDescent="0.2">
      <c r="A627" s="140"/>
    </row>
    <row r="628" spans="1:1" x14ac:dyDescent="0.2">
      <c r="A628" s="140"/>
    </row>
    <row r="629" spans="1:1" x14ac:dyDescent="0.2">
      <c r="A629" s="140"/>
    </row>
    <row r="630" spans="1:1" x14ac:dyDescent="0.2">
      <c r="A630" s="140"/>
    </row>
    <row r="631" spans="1:1" x14ac:dyDescent="0.2">
      <c r="A631" s="140"/>
    </row>
    <row r="632" spans="1:1" x14ac:dyDescent="0.2">
      <c r="A632" s="140"/>
    </row>
    <row r="633" spans="1:1" x14ac:dyDescent="0.2">
      <c r="A633" s="140"/>
    </row>
    <row r="634" spans="1:1" x14ac:dyDescent="0.2">
      <c r="A634" s="140"/>
    </row>
    <row r="635" spans="1:1" x14ac:dyDescent="0.2">
      <c r="A635" s="140"/>
    </row>
    <row r="636" spans="1:1" x14ac:dyDescent="0.2">
      <c r="A636" s="140"/>
    </row>
    <row r="637" spans="1:1" x14ac:dyDescent="0.2">
      <c r="A637" s="140"/>
    </row>
    <row r="638" spans="1:1" x14ac:dyDescent="0.2">
      <c r="A638" s="140"/>
    </row>
    <row r="639" spans="1:1" x14ac:dyDescent="0.2">
      <c r="A639" s="140"/>
    </row>
    <row r="640" spans="1:1" x14ac:dyDescent="0.2">
      <c r="A640" s="140"/>
    </row>
    <row r="641" spans="1:1" x14ac:dyDescent="0.2">
      <c r="A641" s="140"/>
    </row>
    <row r="642" spans="1:1" x14ac:dyDescent="0.2">
      <c r="A642" s="140"/>
    </row>
    <row r="643" spans="1:1" x14ac:dyDescent="0.2">
      <c r="A643" s="140"/>
    </row>
    <row r="644" spans="1:1" x14ac:dyDescent="0.2">
      <c r="A644" s="140"/>
    </row>
    <row r="645" spans="1:1" x14ac:dyDescent="0.2">
      <c r="A645" s="140"/>
    </row>
    <row r="646" spans="1:1" x14ac:dyDescent="0.2">
      <c r="A646" s="140"/>
    </row>
    <row r="647" spans="1:1" x14ac:dyDescent="0.2">
      <c r="A647" s="140"/>
    </row>
    <row r="648" spans="1:1" x14ac:dyDescent="0.2">
      <c r="A648" s="140"/>
    </row>
    <row r="649" spans="1:1" x14ac:dyDescent="0.2">
      <c r="A649" s="140"/>
    </row>
    <row r="650" spans="1:1" x14ac:dyDescent="0.2">
      <c r="A650" s="140"/>
    </row>
    <row r="651" spans="1:1" x14ac:dyDescent="0.2">
      <c r="A651" s="140"/>
    </row>
    <row r="652" spans="1:1" x14ac:dyDescent="0.2">
      <c r="A652" s="140"/>
    </row>
    <row r="653" spans="1:1" x14ac:dyDescent="0.2">
      <c r="A653" s="140"/>
    </row>
    <row r="654" spans="1:1" x14ac:dyDescent="0.2">
      <c r="A654" s="140"/>
    </row>
    <row r="655" spans="1:1" x14ac:dyDescent="0.2">
      <c r="A655" s="140"/>
    </row>
    <row r="656" spans="1:1" x14ac:dyDescent="0.2">
      <c r="A656" s="140"/>
    </row>
    <row r="657" spans="1:1" x14ac:dyDescent="0.2">
      <c r="A657" s="140"/>
    </row>
    <row r="658" spans="1:1" x14ac:dyDescent="0.2">
      <c r="A658" s="140"/>
    </row>
    <row r="659" spans="1:1" x14ac:dyDescent="0.2">
      <c r="A659" s="140"/>
    </row>
    <row r="660" spans="1:1" x14ac:dyDescent="0.2">
      <c r="A660" s="140"/>
    </row>
    <row r="661" spans="1:1" x14ac:dyDescent="0.2">
      <c r="A661" s="140"/>
    </row>
    <row r="662" spans="1:1" x14ac:dyDescent="0.2">
      <c r="A662" s="140"/>
    </row>
    <row r="663" spans="1:1" x14ac:dyDescent="0.2">
      <c r="A663" s="140"/>
    </row>
    <row r="664" spans="1:1" x14ac:dyDescent="0.2">
      <c r="A664" s="140"/>
    </row>
    <row r="665" spans="1:1" x14ac:dyDescent="0.2">
      <c r="A665" s="140"/>
    </row>
    <row r="666" spans="1:1" x14ac:dyDescent="0.2">
      <c r="A666" s="140"/>
    </row>
    <row r="667" spans="1:1" x14ac:dyDescent="0.2">
      <c r="A667" s="140"/>
    </row>
    <row r="668" spans="1:1" x14ac:dyDescent="0.2">
      <c r="A668" s="140"/>
    </row>
    <row r="669" spans="1:1" x14ac:dyDescent="0.2">
      <c r="A669" s="140"/>
    </row>
    <row r="670" spans="1:1" x14ac:dyDescent="0.2">
      <c r="A670" s="140"/>
    </row>
    <row r="671" spans="1:1" x14ac:dyDescent="0.2">
      <c r="A671" s="140"/>
    </row>
    <row r="672" spans="1:1" x14ac:dyDescent="0.2">
      <c r="A672" s="140"/>
    </row>
    <row r="673" spans="1:1" x14ac:dyDescent="0.2">
      <c r="A673" s="140"/>
    </row>
    <row r="674" spans="1:1" x14ac:dyDescent="0.2">
      <c r="A674" s="140"/>
    </row>
    <row r="675" spans="1:1" x14ac:dyDescent="0.2">
      <c r="A675" s="140"/>
    </row>
    <row r="676" spans="1:1" x14ac:dyDescent="0.2">
      <c r="A676" s="140"/>
    </row>
    <row r="677" spans="1:1" x14ac:dyDescent="0.2">
      <c r="A677" s="140"/>
    </row>
    <row r="678" spans="1:1" x14ac:dyDescent="0.2">
      <c r="A678" s="140"/>
    </row>
    <row r="679" spans="1:1" x14ac:dyDescent="0.2">
      <c r="A679" s="140"/>
    </row>
    <row r="680" spans="1:1" x14ac:dyDescent="0.2">
      <c r="A680" s="140"/>
    </row>
    <row r="681" spans="1:1" x14ac:dyDescent="0.2">
      <c r="A681" s="140"/>
    </row>
    <row r="682" spans="1:1" x14ac:dyDescent="0.2">
      <c r="A682" s="140"/>
    </row>
    <row r="683" spans="1:1" x14ac:dyDescent="0.2">
      <c r="A683" s="140"/>
    </row>
    <row r="684" spans="1:1" x14ac:dyDescent="0.2">
      <c r="A684" s="140"/>
    </row>
    <row r="685" spans="1:1" x14ac:dyDescent="0.2">
      <c r="A685" s="140"/>
    </row>
    <row r="686" spans="1:1" x14ac:dyDescent="0.2">
      <c r="A686" s="140"/>
    </row>
    <row r="687" spans="1:1" x14ac:dyDescent="0.2">
      <c r="A687" s="140"/>
    </row>
    <row r="688" spans="1:1" x14ac:dyDescent="0.2">
      <c r="A688" s="140"/>
    </row>
    <row r="689" spans="1:1" x14ac:dyDescent="0.2">
      <c r="A689" s="140"/>
    </row>
    <row r="690" spans="1:1" x14ac:dyDescent="0.2">
      <c r="A690" s="140"/>
    </row>
    <row r="691" spans="1:1" x14ac:dyDescent="0.2">
      <c r="A691" s="140"/>
    </row>
    <row r="692" spans="1:1" x14ac:dyDescent="0.2">
      <c r="A692" s="179"/>
    </row>
    <row r="693" spans="1:1" x14ac:dyDescent="0.2">
      <c r="A693" s="140"/>
    </row>
    <row r="694" spans="1:1" x14ac:dyDescent="0.2">
      <c r="A694" s="140"/>
    </row>
    <row r="695" spans="1:1" x14ac:dyDescent="0.2">
      <c r="A695" s="140"/>
    </row>
    <row r="696" spans="1:1" x14ac:dyDescent="0.2">
      <c r="A696" s="140"/>
    </row>
    <row r="697" spans="1:1" x14ac:dyDescent="0.2">
      <c r="A697" s="140"/>
    </row>
    <row r="698" spans="1:1" x14ac:dyDescent="0.2">
      <c r="A698" s="140"/>
    </row>
    <row r="699" spans="1:1" x14ac:dyDescent="0.2">
      <c r="A699" s="140"/>
    </row>
    <row r="700" spans="1:1" x14ac:dyDescent="0.2">
      <c r="A700" s="140"/>
    </row>
    <row r="701" spans="1:1" x14ac:dyDescent="0.2">
      <c r="A701" s="140"/>
    </row>
    <row r="702" spans="1:1" x14ac:dyDescent="0.2">
      <c r="A702" s="140"/>
    </row>
    <row r="703" spans="1:1" x14ac:dyDescent="0.2">
      <c r="A703" s="140"/>
    </row>
    <row r="704" spans="1:1" x14ac:dyDescent="0.2">
      <c r="A704" s="140"/>
    </row>
    <row r="705" spans="1:1" x14ac:dyDescent="0.2">
      <c r="A705" s="140"/>
    </row>
    <row r="706" spans="1:1" x14ac:dyDescent="0.2">
      <c r="A706" s="140"/>
    </row>
    <row r="707" spans="1:1" x14ac:dyDescent="0.2">
      <c r="A707" s="140"/>
    </row>
    <row r="708" spans="1:1" x14ac:dyDescent="0.2">
      <c r="A708" s="140"/>
    </row>
    <row r="709" spans="1:1" x14ac:dyDescent="0.2">
      <c r="A709" s="140"/>
    </row>
    <row r="710" spans="1:1" x14ac:dyDescent="0.2">
      <c r="A710" s="140"/>
    </row>
    <row r="711" spans="1:1" x14ac:dyDescent="0.2">
      <c r="A711" s="140"/>
    </row>
    <row r="712" spans="1:1" x14ac:dyDescent="0.2">
      <c r="A712" s="140"/>
    </row>
    <row r="713" spans="1:1" x14ac:dyDescent="0.2">
      <c r="A713" s="140"/>
    </row>
    <row r="714" spans="1:1" x14ac:dyDescent="0.2">
      <c r="A714" s="140"/>
    </row>
    <row r="715" spans="1:1" x14ac:dyDescent="0.2">
      <c r="A715" s="140"/>
    </row>
    <row r="716" spans="1:1" x14ac:dyDescent="0.2">
      <c r="A716" s="140"/>
    </row>
    <row r="717" spans="1:1" x14ac:dyDescent="0.2">
      <c r="A717" s="140"/>
    </row>
    <row r="718" spans="1:1" x14ac:dyDescent="0.2">
      <c r="A718" s="140"/>
    </row>
    <row r="719" spans="1:1" x14ac:dyDescent="0.2">
      <c r="A719" s="140"/>
    </row>
    <row r="720" spans="1:1" x14ac:dyDescent="0.2">
      <c r="A720" s="140"/>
    </row>
    <row r="721" spans="1:1" x14ac:dyDescent="0.2">
      <c r="A721" s="140"/>
    </row>
    <row r="722" spans="1:1" x14ac:dyDescent="0.2">
      <c r="A722" s="140"/>
    </row>
    <row r="723" spans="1:1" x14ac:dyDescent="0.2">
      <c r="A723" s="140"/>
    </row>
    <row r="724" spans="1:1" x14ac:dyDescent="0.2">
      <c r="A724" s="140"/>
    </row>
    <row r="725" spans="1:1" x14ac:dyDescent="0.2">
      <c r="A725" s="140"/>
    </row>
    <row r="726" spans="1:1" x14ac:dyDescent="0.2">
      <c r="A726" s="140"/>
    </row>
    <row r="727" spans="1:1" x14ac:dyDescent="0.2">
      <c r="A727" s="140"/>
    </row>
    <row r="728" spans="1:1" x14ac:dyDescent="0.2">
      <c r="A728" s="140"/>
    </row>
    <row r="729" spans="1:1" x14ac:dyDescent="0.2">
      <c r="A729" s="140"/>
    </row>
    <row r="730" spans="1:1" x14ac:dyDescent="0.2">
      <c r="A730" s="140"/>
    </row>
    <row r="731" spans="1:1" x14ac:dyDescent="0.2">
      <c r="A731" s="140"/>
    </row>
    <row r="732" spans="1:1" x14ac:dyDescent="0.2">
      <c r="A732" s="140"/>
    </row>
    <row r="733" spans="1:1" x14ac:dyDescent="0.2">
      <c r="A733" s="140"/>
    </row>
    <row r="734" spans="1:1" x14ac:dyDescent="0.2">
      <c r="A734" s="140"/>
    </row>
    <row r="735" spans="1:1" x14ac:dyDescent="0.2">
      <c r="A735" s="140"/>
    </row>
    <row r="736" spans="1:1" x14ac:dyDescent="0.2">
      <c r="A736" s="140"/>
    </row>
    <row r="737" spans="1:1" x14ac:dyDescent="0.2">
      <c r="A737" s="140"/>
    </row>
    <row r="738" spans="1:1" x14ac:dyDescent="0.2">
      <c r="A738" s="140"/>
    </row>
    <row r="739" spans="1:1" x14ac:dyDescent="0.2">
      <c r="A739" s="140"/>
    </row>
    <row r="740" spans="1:1" x14ac:dyDescent="0.2">
      <c r="A740" s="140"/>
    </row>
    <row r="741" spans="1:1" x14ac:dyDescent="0.2">
      <c r="A741" s="140"/>
    </row>
    <row r="742" spans="1:1" x14ac:dyDescent="0.2">
      <c r="A742" s="140"/>
    </row>
    <row r="743" spans="1:1" x14ac:dyDescent="0.2">
      <c r="A743" s="140"/>
    </row>
    <row r="744" spans="1:1" x14ac:dyDescent="0.2">
      <c r="A744" s="140"/>
    </row>
    <row r="745" spans="1:1" x14ac:dyDescent="0.2">
      <c r="A745" s="140"/>
    </row>
    <row r="746" spans="1:1" x14ac:dyDescent="0.2">
      <c r="A746" s="140"/>
    </row>
    <row r="747" spans="1:1" x14ac:dyDescent="0.2">
      <c r="A747" s="140"/>
    </row>
    <row r="748" spans="1:1" x14ac:dyDescent="0.2">
      <c r="A748" s="140"/>
    </row>
    <row r="749" spans="1:1" x14ac:dyDescent="0.2">
      <c r="A749" s="140"/>
    </row>
    <row r="750" spans="1:1" x14ac:dyDescent="0.2">
      <c r="A750" s="140"/>
    </row>
    <row r="751" spans="1:1" x14ac:dyDescent="0.2">
      <c r="A751" s="140"/>
    </row>
    <row r="752" spans="1:1" x14ac:dyDescent="0.2">
      <c r="A752" s="140"/>
    </row>
    <row r="753" spans="1:1" x14ac:dyDescent="0.2">
      <c r="A753" s="140"/>
    </row>
    <row r="754" spans="1:1" x14ac:dyDescent="0.2">
      <c r="A754" s="140"/>
    </row>
    <row r="755" spans="1:1" x14ac:dyDescent="0.2">
      <c r="A755" s="140"/>
    </row>
    <row r="756" spans="1:1" x14ac:dyDescent="0.2">
      <c r="A756" s="140"/>
    </row>
    <row r="757" spans="1:1" x14ac:dyDescent="0.2">
      <c r="A757" s="140"/>
    </row>
    <row r="758" spans="1:1" x14ac:dyDescent="0.2">
      <c r="A758" s="140"/>
    </row>
    <row r="759" spans="1:1" x14ac:dyDescent="0.2">
      <c r="A759" s="140"/>
    </row>
    <row r="760" spans="1:1" x14ac:dyDescent="0.2">
      <c r="A760" s="140"/>
    </row>
    <row r="761" spans="1:1" x14ac:dyDescent="0.2">
      <c r="A761" s="140"/>
    </row>
    <row r="762" spans="1:1" x14ac:dyDescent="0.2">
      <c r="A762" s="140"/>
    </row>
    <row r="763" spans="1:1" x14ac:dyDescent="0.2">
      <c r="A763" s="140"/>
    </row>
    <row r="764" spans="1:1" x14ac:dyDescent="0.2">
      <c r="A764" s="140"/>
    </row>
    <row r="765" spans="1:1" x14ac:dyDescent="0.2">
      <c r="A765" s="140"/>
    </row>
    <row r="766" spans="1:1" x14ac:dyDescent="0.2">
      <c r="A766" s="140"/>
    </row>
    <row r="767" spans="1:1" x14ac:dyDescent="0.2">
      <c r="A767" s="140"/>
    </row>
    <row r="768" spans="1:1" x14ac:dyDescent="0.2">
      <c r="A768" s="140"/>
    </row>
    <row r="769" spans="1:1" x14ac:dyDescent="0.2">
      <c r="A769" s="140"/>
    </row>
    <row r="770" spans="1:1" x14ac:dyDescent="0.2">
      <c r="A770" s="140"/>
    </row>
    <row r="771" spans="1:1" x14ac:dyDescent="0.2">
      <c r="A771" s="140"/>
    </row>
    <row r="772" spans="1:1" x14ac:dyDescent="0.2">
      <c r="A772" s="140"/>
    </row>
    <row r="773" spans="1:1" x14ac:dyDescent="0.2">
      <c r="A773" s="140"/>
    </row>
    <row r="774" spans="1:1" x14ac:dyDescent="0.2">
      <c r="A774" s="140"/>
    </row>
    <row r="775" spans="1:1" x14ac:dyDescent="0.2">
      <c r="A775" s="140"/>
    </row>
    <row r="776" spans="1:1" x14ac:dyDescent="0.2">
      <c r="A776" s="140"/>
    </row>
    <row r="777" spans="1:1" x14ac:dyDescent="0.2">
      <c r="A777" s="140"/>
    </row>
    <row r="778" spans="1:1" x14ac:dyDescent="0.2">
      <c r="A778" s="140"/>
    </row>
    <row r="779" spans="1:1" x14ac:dyDescent="0.2">
      <c r="A779" s="140"/>
    </row>
    <row r="780" spans="1:1" x14ac:dyDescent="0.2">
      <c r="A780" s="140"/>
    </row>
    <row r="781" spans="1:1" x14ac:dyDescent="0.2">
      <c r="A781" s="140"/>
    </row>
    <row r="782" spans="1:1" x14ac:dyDescent="0.2">
      <c r="A782" s="140"/>
    </row>
    <row r="783" spans="1:1" x14ac:dyDescent="0.2">
      <c r="A783" s="140"/>
    </row>
    <row r="784" spans="1:1" x14ac:dyDescent="0.2">
      <c r="A784" s="140"/>
    </row>
    <row r="785" spans="1:1" x14ac:dyDescent="0.2">
      <c r="A785" s="140"/>
    </row>
    <row r="786" spans="1:1" x14ac:dyDescent="0.2">
      <c r="A786" s="140"/>
    </row>
    <row r="787" spans="1:1" x14ac:dyDescent="0.2">
      <c r="A787" s="140"/>
    </row>
    <row r="788" spans="1:1" x14ac:dyDescent="0.2">
      <c r="A788" s="140"/>
    </row>
    <row r="789" spans="1:1" x14ac:dyDescent="0.2">
      <c r="A789" s="140"/>
    </row>
    <row r="790" spans="1:1" x14ac:dyDescent="0.2">
      <c r="A790" s="140"/>
    </row>
    <row r="791" spans="1:1" x14ac:dyDescent="0.2">
      <c r="A791" s="140"/>
    </row>
    <row r="792" spans="1:1" x14ac:dyDescent="0.2">
      <c r="A792" s="140"/>
    </row>
    <row r="793" spans="1:1" x14ac:dyDescent="0.2">
      <c r="A793" s="140"/>
    </row>
    <row r="794" spans="1:1" x14ac:dyDescent="0.2">
      <c r="A794" s="140"/>
    </row>
    <row r="795" spans="1:1" x14ac:dyDescent="0.2">
      <c r="A795" s="140"/>
    </row>
    <row r="796" spans="1:1" x14ac:dyDescent="0.2">
      <c r="A796" s="140"/>
    </row>
    <row r="797" spans="1:1" x14ac:dyDescent="0.2">
      <c r="A797" s="140"/>
    </row>
    <row r="798" spans="1:1" x14ac:dyDescent="0.2">
      <c r="A798" s="140"/>
    </row>
    <row r="799" spans="1:1" x14ac:dyDescent="0.2">
      <c r="A799" s="140"/>
    </row>
    <row r="800" spans="1:1" x14ac:dyDescent="0.2">
      <c r="A800" s="140"/>
    </row>
    <row r="801" spans="1:1" x14ac:dyDescent="0.2">
      <c r="A801" s="140"/>
    </row>
    <row r="802" spans="1:1" x14ac:dyDescent="0.2">
      <c r="A802" s="140"/>
    </row>
    <row r="803" spans="1:1" x14ac:dyDescent="0.2">
      <c r="A803" s="140"/>
    </row>
    <row r="804" spans="1:1" x14ac:dyDescent="0.2">
      <c r="A804" s="140"/>
    </row>
    <row r="805" spans="1:1" x14ac:dyDescent="0.2">
      <c r="A805" s="140"/>
    </row>
    <row r="806" spans="1:1" x14ac:dyDescent="0.2">
      <c r="A806" s="140"/>
    </row>
    <row r="807" spans="1:1" x14ac:dyDescent="0.2">
      <c r="A807" s="140"/>
    </row>
    <row r="808" spans="1:1" x14ac:dyDescent="0.2">
      <c r="A808" s="140"/>
    </row>
    <row r="809" spans="1:1" x14ac:dyDescent="0.2">
      <c r="A809" s="140"/>
    </row>
    <row r="810" spans="1:1" x14ac:dyDescent="0.2">
      <c r="A810" s="140"/>
    </row>
    <row r="811" spans="1:1" x14ac:dyDescent="0.2">
      <c r="A811" s="140"/>
    </row>
    <row r="812" spans="1:1" x14ac:dyDescent="0.2">
      <c r="A812" s="140"/>
    </row>
    <row r="813" spans="1:1" x14ac:dyDescent="0.2">
      <c r="A813" s="140"/>
    </row>
    <row r="814" spans="1:1" x14ac:dyDescent="0.2">
      <c r="A814" s="140"/>
    </row>
    <row r="815" spans="1:1" x14ac:dyDescent="0.2">
      <c r="A815" s="140"/>
    </row>
    <row r="816" spans="1:1" x14ac:dyDescent="0.2">
      <c r="A816" s="140"/>
    </row>
    <row r="817" spans="1:1" x14ac:dyDescent="0.2">
      <c r="A817" s="140"/>
    </row>
    <row r="818" spans="1:1" x14ac:dyDescent="0.2">
      <c r="A818" s="140"/>
    </row>
    <row r="819" spans="1:1" x14ac:dyDescent="0.2">
      <c r="A819" s="140"/>
    </row>
    <row r="820" spans="1:1" x14ac:dyDescent="0.2">
      <c r="A820" s="140"/>
    </row>
    <row r="821" spans="1:1" x14ac:dyDescent="0.2">
      <c r="A821" s="140"/>
    </row>
    <row r="822" spans="1:1" x14ac:dyDescent="0.2">
      <c r="A822" s="140"/>
    </row>
    <row r="823" spans="1:1" x14ac:dyDescent="0.2">
      <c r="A823" s="179"/>
    </row>
    <row r="824" spans="1:1" x14ac:dyDescent="0.2">
      <c r="A824" s="140"/>
    </row>
    <row r="825" spans="1:1" x14ac:dyDescent="0.2">
      <c r="A825" s="140"/>
    </row>
    <row r="826" spans="1:1" x14ac:dyDescent="0.2">
      <c r="A826" s="140"/>
    </row>
    <row r="827" spans="1:1" x14ac:dyDescent="0.2">
      <c r="A827" s="140"/>
    </row>
    <row r="828" spans="1:1" x14ac:dyDescent="0.2">
      <c r="A828" s="140"/>
    </row>
    <row r="829" spans="1:1" x14ac:dyDescent="0.2">
      <c r="A829" s="140"/>
    </row>
    <row r="830" spans="1:1" x14ac:dyDescent="0.2">
      <c r="A830" s="140"/>
    </row>
    <row r="831" spans="1:1" x14ac:dyDescent="0.2">
      <c r="A831" s="140"/>
    </row>
    <row r="832" spans="1:1" x14ac:dyDescent="0.2">
      <c r="A832" s="140"/>
    </row>
    <row r="833" spans="1:1" x14ac:dyDescent="0.2">
      <c r="A833" s="140"/>
    </row>
    <row r="834" spans="1:1" x14ac:dyDescent="0.2">
      <c r="A834" s="140"/>
    </row>
    <row r="835" spans="1:1" x14ac:dyDescent="0.2">
      <c r="A835" s="140"/>
    </row>
    <row r="836" spans="1:1" x14ac:dyDescent="0.2">
      <c r="A836" s="140"/>
    </row>
    <row r="837" spans="1:1" x14ac:dyDescent="0.2">
      <c r="A837" s="140"/>
    </row>
    <row r="838" spans="1:1" x14ac:dyDescent="0.2">
      <c r="A838" s="140"/>
    </row>
    <row r="839" spans="1:1" x14ac:dyDescent="0.2">
      <c r="A839" s="140"/>
    </row>
    <row r="840" spans="1:1" x14ac:dyDescent="0.2">
      <c r="A840" s="140"/>
    </row>
    <row r="841" spans="1:1" x14ac:dyDescent="0.2">
      <c r="A841" s="140"/>
    </row>
    <row r="842" spans="1:1" x14ac:dyDescent="0.2">
      <c r="A842" s="140"/>
    </row>
    <row r="843" spans="1:1" x14ac:dyDescent="0.2">
      <c r="A843" s="140"/>
    </row>
    <row r="844" spans="1:1" x14ac:dyDescent="0.2">
      <c r="A844" s="140"/>
    </row>
    <row r="845" spans="1:1" x14ac:dyDescent="0.2">
      <c r="A845" s="140"/>
    </row>
    <row r="846" spans="1:1" x14ac:dyDescent="0.2">
      <c r="A846" s="140"/>
    </row>
    <row r="847" spans="1:1" x14ac:dyDescent="0.2">
      <c r="A847" s="140"/>
    </row>
    <row r="848" spans="1:1" x14ac:dyDescent="0.2">
      <c r="A848" s="140"/>
    </row>
    <row r="849" spans="1:1" x14ac:dyDescent="0.2">
      <c r="A849" s="140"/>
    </row>
    <row r="850" spans="1:1" x14ac:dyDescent="0.2">
      <c r="A850" s="140"/>
    </row>
    <row r="851" spans="1:1" x14ac:dyDescent="0.2">
      <c r="A851" s="140"/>
    </row>
    <row r="852" spans="1:1" x14ac:dyDescent="0.2">
      <c r="A852" s="140"/>
    </row>
    <row r="853" spans="1:1" x14ac:dyDescent="0.2">
      <c r="A853" s="140"/>
    </row>
    <row r="854" spans="1:1" x14ac:dyDescent="0.2">
      <c r="A854" s="140"/>
    </row>
    <row r="855" spans="1:1" x14ac:dyDescent="0.2">
      <c r="A855" s="140"/>
    </row>
    <row r="856" spans="1:1" x14ac:dyDescent="0.2">
      <c r="A856" s="140"/>
    </row>
    <row r="857" spans="1:1" x14ac:dyDescent="0.2">
      <c r="A857" s="140"/>
    </row>
    <row r="858" spans="1:1" x14ac:dyDescent="0.2">
      <c r="A858" s="140"/>
    </row>
    <row r="859" spans="1:1" x14ac:dyDescent="0.2">
      <c r="A859" s="140"/>
    </row>
    <row r="860" spans="1:1" x14ac:dyDescent="0.2">
      <c r="A860" s="140"/>
    </row>
    <row r="861" spans="1:1" x14ac:dyDescent="0.2">
      <c r="A861" s="140"/>
    </row>
    <row r="862" spans="1:1" x14ac:dyDescent="0.2">
      <c r="A862" s="140"/>
    </row>
    <row r="863" spans="1:1" x14ac:dyDescent="0.2">
      <c r="A863" s="140"/>
    </row>
    <row r="864" spans="1:1" x14ac:dyDescent="0.2">
      <c r="A864" s="140"/>
    </row>
    <row r="865" spans="1:1" x14ac:dyDescent="0.2">
      <c r="A865" s="140"/>
    </row>
    <row r="866" spans="1:1" x14ac:dyDescent="0.2">
      <c r="A866" s="140"/>
    </row>
    <row r="867" spans="1:1" x14ac:dyDescent="0.2">
      <c r="A867" s="140"/>
    </row>
    <row r="868" spans="1:1" x14ac:dyDescent="0.2">
      <c r="A868" s="140"/>
    </row>
    <row r="869" spans="1:1" x14ac:dyDescent="0.2">
      <c r="A869" s="140"/>
    </row>
    <row r="870" spans="1:1" x14ac:dyDescent="0.2">
      <c r="A870" s="140"/>
    </row>
    <row r="871" spans="1:1" x14ac:dyDescent="0.2">
      <c r="A871" s="140"/>
    </row>
    <row r="872" spans="1:1" x14ac:dyDescent="0.2">
      <c r="A872" s="140"/>
    </row>
    <row r="873" spans="1:1" x14ac:dyDescent="0.2">
      <c r="A873" s="140"/>
    </row>
    <row r="874" spans="1:1" x14ac:dyDescent="0.2">
      <c r="A874" s="140"/>
    </row>
    <row r="875" spans="1:1" x14ac:dyDescent="0.2">
      <c r="A875" s="140"/>
    </row>
    <row r="876" spans="1:1" x14ac:dyDescent="0.2">
      <c r="A876" s="140"/>
    </row>
    <row r="877" spans="1:1" x14ac:dyDescent="0.2">
      <c r="A877" s="140"/>
    </row>
    <row r="878" spans="1:1" x14ac:dyDescent="0.2">
      <c r="A878" s="140"/>
    </row>
    <row r="879" spans="1:1" x14ac:dyDescent="0.2">
      <c r="A879" s="140"/>
    </row>
    <row r="880" spans="1:1" x14ac:dyDescent="0.2">
      <c r="A880" s="140"/>
    </row>
    <row r="881" spans="1:1" x14ac:dyDescent="0.2">
      <c r="A881" s="140"/>
    </row>
    <row r="882" spans="1:1" x14ac:dyDescent="0.2">
      <c r="A882" s="140"/>
    </row>
    <row r="883" spans="1:1" x14ac:dyDescent="0.2">
      <c r="A883" s="140"/>
    </row>
    <row r="884" spans="1:1" x14ac:dyDescent="0.2">
      <c r="A884" s="140"/>
    </row>
    <row r="885" spans="1:1" x14ac:dyDescent="0.2">
      <c r="A885" s="140"/>
    </row>
    <row r="886" spans="1:1" x14ac:dyDescent="0.2">
      <c r="A886" s="140"/>
    </row>
    <row r="887" spans="1:1" x14ac:dyDescent="0.2">
      <c r="A887" s="140"/>
    </row>
    <row r="888" spans="1:1" x14ac:dyDescent="0.2">
      <c r="A888" s="140"/>
    </row>
    <row r="889" spans="1:1" x14ac:dyDescent="0.2">
      <c r="A889" s="140"/>
    </row>
    <row r="890" spans="1:1" x14ac:dyDescent="0.2">
      <c r="A890" s="140"/>
    </row>
    <row r="891" spans="1:1" x14ac:dyDescent="0.2">
      <c r="A891" s="140"/>
    </row>
    <row r="892" spans="1:1" x14ac:dyDescent="0.2">
      <c r="A892" s="140"/>
    </row>
    <row r="893" spans="1:1" x14ac:dyDescent="0.2">
      <c r="A893" s="140"/>
    </row>
    <row r="894" spans="1:1" x14ac:dyDescent="0.2">
      <c r="A894" s="140"/>
    </row>
    <row r="895" spans="1:1" x14ac:dyDescent="0.2">
      <c r="A895" s="140"/>
    </row>
    <row r="896" spans="1:1" x14ac:dyDescent="0.2">
      <c r="A896" s="140"/>
    </row>
    <row r="897" spans="1:1" x14ac:dyDescent="0.2">
      <c r="A897" s="140"/>
    </row>
    <row r="898" spans="1:1" x14ac:dyDescent="0.2">
      <c r="A898" s="140"/>
    </row>
    <row r="899" spans="1:1" x14ac:dyDescent="0.2">
      <c r="A899" s="140"/>
    </row>
    <row r="900" spans="1:1" x14ac:dyDescent="0.2">
      <c r="A900" s="140"/>
    </row>
    <row r="901" spans="1:1" x14ac:dyDescent="0.2">
      <c r="A901" s="140"/>
    </row>
    <row r="902" spans="1:1" x14ac:dyDescent="0.2">
      <c r="A902" s="140"/>
    </row>
    <row r="903" spans="1:1" x14ac:dyDescent="0.2">
      <c r="A903" s="140"/>
    </row>
    <row r="904" spans="1:1" x14ac:dyDescent="0.2">
      <c r="A904" s="140"/>
    </row>
    <row r="905" spans="1:1" x14ac:dyDescent="0.2">
      <c r="A905" s="140"/>
    </row>
    <row r="906" spans="1:1" x14ac:dyDescent="0.2">
      <c r="A906" s="140"/>
    </row>
    <row r="907" spans="1:1" x14ac:dyDescent="0.2">
      <c r="A907" s="140"/>
    </row>
    <row r="908" spans="1:1" x14ac:dyDescent="0.2">
      <c r="A908" s="140"/>
    </row>
    <row r="909" spans="1:1" x14ac:dyDescent="0.2">
      <c r="A909" s="140"/>
    </row>
    <row r="910" spans="1:1" x14ac:dyDescent="0.2">
      <c r="A910" s="140"/>
    </row>
    <row r="911" spans="1:1" x14ac:dyDescent="0.2">
      <c r="A911" s="140"/>
    </row>
    <row r="912" spans="1:1" x14ac:dyDescent="0.2">
      <c r="A912" s="140"/>
    </row>
    <row r="913" spans="1:1" x14ac:dyDescent="0.2">
      <c r="A913" s="140"/>
    </row>
    <row r="914" spans="1:1" x14ac:dyDescent="0.2">
      <c r="A914" s="140"/>
    </row>
    <row r="915" spans="1:1" x14ac:dyDescent="0.2">
      <c r="A915" s="140"/>
    </row>
    <row r="916" spans="1:1" x14ac:dyDescent="0.2">
      <c r="A916" s="140"/>
    </row>
    <row r="917" spans="1:1" x14ac:dyDescent="0.2">
      <c r="A917" s="140"/>
    </row>
    <row r="918" spans="1:1" x14ac:dyDescent="0.2">
      <c r="A918" s="140"/>
    </row>
    <row r="919" spans="1:1" x14ac:dyDescent="0.2">
      <c r="A919" s="140"/>
    </row>
    <row r="920" spans="1:1" x14ac:dyDescent="0.2">
      <c r="A920" s="140"/>
    </row>
    <row r="921" spans="1:1" x14ac:dyDescent="0.2">
      <c r="A921" s="140"/>
    </row>
    <row r="922" spans="1:1" x14ac:dyDescent="0.2">
      <c r="A922" s="140"/>
    </row>
    <row r="923" spans="1:1" x14ac:dyDescent="0.2">
      <c r="A923" s="140"/>
    </row>
    <row r="924" spans="1:1" x14ac:dyDescent="0.2">
      <c r="A924" s="140"/>
    </row>
    <row r="925" spans="1:1" x14ac:dyDescent="0.2">
      <c r="A925" s="140"/>
    </row>
    <row r="926" spans="1:1" x14ac:dyDescent="0.2">
      <c r="A926" s="140"/>
    </row>
    <row r="927" spans="1:1" x14ac:dyDescent="0.2">
      <c r="A927" s="140"/>
    </row>
    <row r="928" spans="1:1" x14ac:dyDescent="0.2">
      <c r="A928" s="140"/>
    </row>
    <row r="929" spans="1:1" x14ac:dyDescent="0.2">
      <c r="A929" s="140"/>
    </row>
    <row r="930" spans="1:1" x14ac:dyDescent="0.2">
      <c r="A930" s="140"/>
    </row>
    <row r="931" spans="1:1" x14ac:dyDescent="0.2">
      <c r="A931" s="140"/>
    </row>
    <row r="932" spans="1:1" x14ac:dyDescent="0.2">
      <c r="A932" s="140"/>
    </row>
    <row r="933" spans="1:1" x14ac:dyDescent="0.2">
      <c r="A933" s="140"/>
    </row>
    <row r="934" spans="1:1" x14ac:dyDescent="0.2">
      <c r="A934" s="140"/>
    </row>
    <row r="935" spans="1:1" x14ac:dyDescent="0.2">
      <c r="A935" s="140"/>
    </row>
    <row r="936" spans="1:1" x14ac:dyDescent="0.2">
      <c r="A936" s="140"/>
    </row>
    <row r="937" spans="1:1" x14ac:dyDescent="0.2">
      <c r="A937" s="140"/>
    </row>
    <row r="938" spans="1:1" x14ac:dyDescent="0.2">
      <c r="A938" s="140"/>
    </row>
    <row r="939" spans="1:1" x14ac:dyDescent="0.2">
      <c r="A939" s="140"/>
    </row>
    <row r="940" spans="1:1" x14ac:dyDescent="0.2">
      <c r="A940" s="140"/>
    </row>
    <row r="941" spans="1:1" x14ac:dyDescent="0.2">
      <c r="A941" s="140"/>
    </row>
    <row r="942" spans="1:1" x14ac:dyDescent="0.2">
      <c r="A942" s="140"/>
    </row>
    <row r="943" spans="1:1" x14ac:dyDescent="0.2">
      <c r="A943" s="140"/>
    </row>
    <row r="944" spans="1:1" x14ac:dyDescent="0.2">
      <c r="A944" s="140"/>
    </row>
    <row r="945" spans="1:1" x14ac:dyDescent="0.2">
      <c r="A945" s="140"/>
    </row>
    <row r="946" spans="1:1" x14ac:dyDescent="0.2">
      <c r="A946" s="140"/>
    </row>
    <row r="947" spans="1:1" x14ac:dyDescent="0.2">
      <c r="A947" s="140"/>
    </row>
    <row r="948" spans="1:1" x14ac:dyDescent="0.2">
      <c r="A948" s="140"/>
    </row>
    <row r="949" spans="1:1" x14ac:dyDescent="0.2">
      <c r="A949" s="140"/>
    </row>
    <row r="950" spans="1:1" x14ac:dyDescent="0.2">
      <c r="A950" s="140"/>
    </row>
    <row r="951" spans="1:1" x14ac:dyDescent="0.2">
      <c r="A951" s="140"/>
    </row>
    <row r="952" spans="1:1" x14ac:dyDescent="0.2">
      <c r="A952" s="140"/>
    </row>
    <row r="953" spans="1:1" x14ac:dyDescent="0.2">
      <c r="A953" s="140"/>
    </row>
    <row r="954" spans="1:1" x14ac:dyDescent="0.2">
      <c r="A954" s="179"/>
    </row>
    <row r="955" spans="1:1" x14ac:dyDescent="0.2">
      <c r="A955" s="140"/>
    </row>
    <row r="956" spans="1:1" x14ac:dyDescent="0.2">
      <c r="A956" s="140"/>
    </row>
    <row r="957" spans="1:1" x14ac:dyDescent="0.2">
      <c r="A957" s="140"/>
    </row>
    <row r="958" spans="1:1" x14ac:dyDescent="0.2">
      <c r="A958" s="140"/>
    </row>
    <row r="959" spans="1:1" x14ac:dyDescent="0.2">
      <c r="A959" s="140"/>
    </row>
    <row r="960" spans="1:1" x14ac:dyDescent="0.2">
      <c r="A960" s="140"/>
    </row>
    <row r="961" spans="1:1" x14ac:dyDescent="0.2">
      <c r="A961" s="140"/>
    </row>
    <row r="962" spans="1:1" x14ac:dyDescent="0.2">
      <c r="A962" s="140"/>
    </row>
    <row r="963" spans="1:1" x14ac:dyDescent="0.2">
      <c r="A963" s="140"/>
    </row>
    <row r="964" spans="1:1" x14ac:dyDescent="0.2">
      <c r="A964" s="140"/>
    </row>
    <row r="965" spans="1:1" x14ac:dyDescent="0.2">
      <c r="A965" s="140"/>
    </row>
    <row r="966" spans="1:1" x14ac:dyDescent="0.2">
      <c r="A966" s="140"/>
    </row>
    <row r="967" spans="1:1" x14ac:dyDescent="0.2">
      <c r="A967" s="140"/>
    </row>
    <row r="968" spans="1:1" x14ac:dyDescent="0.2">
      <c r="A968" s="140"/>
    </row>
    <row r="969" spans="1:1" x14ac:dyDescent="0.2">
      <c r="A969" s="140"/>
    </row>
    <row r="970" spans="1:1" x14ac:dyDescent="0.2">
      <c r="A970" s="140"/>
    </row>
    <row r="971" spans="1:1" x14ac:dyDescent="0.2">
      <c r="A971" s="140"/>
    </row>
    <row r="972" spans="1:1" x14ac:dyDescent="0.2">
      <c r="A972" s="140"/>
    </row>
    <row r="973" spans="1:1" x14ac:dyDescent="0.2">
      <c r="A973" s="140"/>
    </row>
    <row r="974" spans="1:1" x14ac:dyDescent="0.2">
      <c r="A974" s="140"/>
    </row>
    <row r="975" spans="1:1" x14ac:dyDescent="0.2">
      <c r="A975" s="140"/>
    </row>
    <row r="976" spans="1:1" x14ac:dyDescent="0.2">
      <c r="A976" s="140"/>
    </row>
    <row r="977" spans="1:1" x14ac:dyDescent="0.2">
      <c r="A977" s="140"/>
    </row>
    <row r="978" spans="1:1" x14ac:dyDescent="0.2">
      <c r="A978" s="140"/>
    </row>
    <row r="979" spans="1:1" x14ac:dyDescent="0.2">
      <c r="A979" s="140"/>
    </row>
    <row r="980" spans="1:1" x14ac:dyDescent="0.2">
      <c r="A980" s="140"/>
    </row>
    <row r="981" spans="1:1" x14ac:dyDescent="0.2">
      <c r="A981" s="140"/>
    </row>
    <row r="982" spans="1:1" x14ac:dyDescent="0.2">
      <c r="A982" s="140"/>
    </row>
    <row r="983" spans="1:1" x14ac:dyDescent="0.2">
      <c r="A983" s="140"/>
    </row>
    <row r="984" spans="1:1" x14ac:dyDescent="0.2">
      <c r="A984" s="140"/>
    </row>
    <row r="985" spans="1:1" x14ac:dyDescent="0.2">
      <c r="A985" s="140"/>
    </row>
    <row r="986" spans="1:1" x14ac:dyDescent="0.2">
      <c r="A986" s="140"/>
    </row>
    <row r="987" spans="1:1" x14ac:dyDescent="0.2">
      <c r="A987" s="140"/>
    </row>
    <row r="988" spans="1:1" x14ac:dyDescent="0.2">
      <c r="A988" s="140"/>
    </row>
    <row r="989" spans="1:1" x14ac:dyDescent="0.2">
      <c r="A989" s="140"/>
    </row>
    <row r="990" spans="1:1" x14ac:dyDescent="0.2">
      <c r="A990" s="140"/>
    </row>
    <row r="991" spans="1:1" x14ac:dyDescent="0.2">
      <c r="A991" s="140"/>
    </row>
    <row r="992" spans="1:1" x14ac:dyDescent="0.2">
      <c r="A992" s="140"/>
    </row>
    <row r="993" spans="1:1" x14ac:dyDescent="0.2">
      <c r="A993" s="140"/>
    </row>
    <row r="994" spans="1:1" x14ac:dyDescent="0.2">
      <c r="A994" s="140"/>
    </row>
    <row r="995" spans="1:1" x14ac:dyDescent="0.2">
      <c r="A995" s="140"/>
    </row>
    <row r="996" spans="1:1" x14ac:dyDescent="0.2">
      <c r="A996" s="140"/>
    </row>
    <row r="997" spans="1:1" x14ac:dyDescent="0.2">
      <c r="A997" s="140"/>
    </row>
    <row r="998" spans="1:1" x14ac:dyDescent="0.2">
      <c r="A998" s="140"/>
    </row>
    <row r="999" spans="1:1" x14ac:dyDescent="0.2">
      <c r="A999" s="140"/>
    </row>
    <row r="1000" spans="1:1" x14ac:dyDescent="0.2">
      <c r="A1000" s="140"/>
    </row>
    <row r="1001" spans="1:1" x14ac:dyDescent="0.2">
      <c r="A1001" s="140"/>
    </row>
    <row r="1002" spans="1:1" x14ac:dyDescent="0.2">
      <c r="A1002" s="140"/>
    </row>
    <row r="1003" spans="1:1" x14ac:dyDescent="0.2">
      <c r="A1003" s="140"/>
    </row>
    <row r="1004" spans="1:1" x14ac:dyDescent="0.2">
      <c r="A1004" s="140"/>
    </row>
    <row r="1005" spans="1:1" x14ac:dyDescent="0.2">
      <c r="A1005" s="140"/>
    </row>
    <row r="1006" spans="1:1" x14ac:dyDescent="0.2">
      <c r="A1006" s="140"/>
    </row>
    <row r="1007" spans="1:1" x14ac:dyDescent="0.2">
      <c r="A1007" s="140"/>
    </row>
    <row r="1008" spans="1:1" x14ac:dyDescent="0.2">
      <c r="A1008" s="140"/>
    </row>
    <row r="1009" spans="1:1" x14ac:dyDescent="0.2">
      <c r="A1009" s="140"/>
    </row>
    <row r="1010" spans="1:1" x14ac:dyDescent="0.2">
      <c r="A1010" s="140"/>
    </row>
    <row r="1011" spans="1:1" x14ac:dyDescent="0.2">
      <c r="A1011" s="140"/>
    </row>
    <row r="1012" spans="1:1" x14ac:dyDescent="0.2">
      <c r="A1012" s="140"/>
    </row>
    <row r="1013" spans="1:1" x14ac:dyDescent="0.2">
      <c r="A1013" s="140"/>
    </row>
    <row r="1014" spans="1:1" x14ac:dyDescent="0.2">
      <c r="A1014" s="140"/>
    </row>
    <row r="1015" spans="1:1" x14ac:dyDescent="0.2">
      <c r="A1015" s="140"/>
    </row>
    <row r="1016" spans="1:1" x14ac:dyDescent="0.2">
      <c r="A1016" s="140"/>
    </row>
    <row r="1017" spans="1:1" x14ac:dyDescent="0.2">
      <c r="A1017" s="140"/>
    </row>
    <row r="1018" spans="1:1" x14ac:dyDescent="0.2">
      <c r="A1018" s="140"/>
    </row>
    <row r="1019" spans="1:1" x14ac:dyDescent="0.2">
      <c r="A1019" s="140"/>
    </row>
    <row r="1020" spans="1:1" x14ac:dyDescent="0.2">
      <c r="A1020" s="140"/>
    </row>
    <row r="1021" spans="1:1" x14ac:dyDescent="0.2">
      <c r="A1021" s="140"/>
    </row>
    <row r="1022" spans="1:1" x14ac:dyDescent="0.2">
      <c r="A1022" s="140"/>
    </row>
    <row r="1023" spans="1:1" x14ac:dyDescent="0.2">
      <c r="A1023" s="140"/>
    </row>
    <row r="1024" spans="1:1" x14ac:dyDescent="0.2">
      <c r="A1024" s="140"/>
    </row>
    <row r="1025" spans="1:1" x14ac:dyDescent="0.2">
      <c r="A1025" s="140"/>
    </row>
    <row r="1026" spans="1:1" x14ac:dyDescent="0.2">
      <c r="A1026" s="140"/>
    </row>
    <row r="1027" spans="1:1" x14ac:dyDescent="0.2">
      <c r="A1027" s="140"/>
    </row>
    <row r="1028" spans="1:1" x14ac:dyDescent="0.2">
      <c r="A1028" s="140"/>
    </row>
    <row r="1029" spans="1:1" x14ac:dyDescent="0.2">
      <c r="A1029" s="140"/>
    </row>
    <row r="1030" spans="1:1" x14ac:dyDescent="0.2">
      <c r="A1030" s="140"/>
    </row>
    <row r="1031" spans="1:1" x14ac:dyDescent="0.2">
      <c r="A1031" s="140"/>
    </row>
    <row r="1032" spans="1:1" x14ac:dyDescent="0.2">
      <c r="A1032" s="140"/>
    </row>
    <row r="1033" spans="1:1" x14ac:dyDescent="0.2">
      <c r="A1033" s="140"/>
    </row>
    <row r="1034" spans="1:1" x14ac:dyDescent="0.2">
      <c r="A1034" s="140"/>
    </row>
    <row r="1035" spans="1:1" x14ac:dyDescent="0.2">
      <c r="A1035" s="140"/>
    </row>
    <row r="1036" spans="1:1" x14ac:dyDescent="0.2">
      <c r="A1036" s="140"/>
    </row>
    <row r="1037" spans="1:1" x14ac:dyDescent="0.2">
      <c r="A1037" s="140"/>
    </row>
    <row r="1038" spans="1:1" x14ac:dyDescent="0.2">
      <c r="A1038" s="140"/>
    </row>
    <row r="1039" spans="1:1" x14ac:dyDescent="0.2">
      <c r="A1039" s="140"/>
    </row>
    <row r="1040" spans="1:1" x14ac:dyDescent="0.2">
      <c r="A1040" s="140"/>
    </row>
    <row r="1041" spans="1:1" x14ac:dyDescent="0.2">
      <c r="A1041" s="140"/>
    </row>
    <row r="1042" spans="1:1" x14ac:dyDescent="0.2">
      <c r="A1042" s="140"/>
    </row>
    <row r="1043" spans="1:1" x14ac:dyDescent="0.2">
      <c r="A1043" s="140"/>
    </row>
    <row r="1044" spans="1:1" x14ac:dyDescent="0.2">
      <c r="A1044" s="140"/>
    </row>
    <row r="1045" spans="1:1" x14ac:dyDescent="0.2">
      <c r="A1045" s="140"/>
    </row>
    <row r="1046" spans="1:1" x14ac:dyDescent="0.2">
      <c r="A1046" s="140"/>
    </row>
    <row r="1047" spans="1:1" x14ac:dyDescent="0.2">
      <c r="A1047" s="140"/>
    </row>
    <row r="1048" spans="1:1" x14ac:dyDescent="0.2">
      <c r="A1048" s="140"/>
    </row>
    <row r="1049" spans="1:1" x14ac:dyDescent="0.2">
      <c r="A1049" s="140"/>
    </row>
    <row r="1050" spans="1:1" x14ac:dyDescent="0.2">
      <c r="A1050" s="140"/>
    </row>
    <row r="1051" spans="1:1" x14ac:dyDescent="0.2">
      <c r="A1051" s="140"/>
    </row>
    <row r="1052" spans="1:1" x14ac:dyDescent="0.2">
      <c r="A1052" s="140"/>
    </row>
    <row r="1053" spans="1:1" x14ac:dyDescent="0.2">
      <c r="A1053" s="140"/>
    </row>
    <row r="1054" spans="1:1" x14ac:dyDescent="0.2">
      <c r="A1054" s="140"/>
    </row>
    <row r="1055" spans="1:1" x14ac:dyDescent="0.2">
      <c r="A1055" s="140"/>
    </row>
    <row r="1056" spans="1:1" x14ac:dyDescent="0.2">
      <c r="A1056" s="140"/>
    </row>
    <row r="1057" spans="1:1" x14ac:dyDescent="0.2">
      <c r="A1057" s="140"/>
    </row>
    <row r="1058" spans="1:1" x14ac:dyDescent="0.2">
      <c r="A1058" s="140"/>
    </row>
    <row r="1059" spans="1:1" x14ac:dyDescent="0.2">
      <c r="A1059" s="140"/>
    </row>
    <row r="1060" spans="1:1" x14ac:dyDescent="0.2">
      <c r="A1060" s="140"/>
    </row>
    <row r="1061" spans="1:1" x14ac:dyDescent="0.2">
      <c r="A1061" s="140"/>
    </row>
    <row r="1062" spans="1:1" x14ac:dyDescent="0.2">
      <c r="A1062" s="140"/>
    </row>
    <row r="1063" spans="1:1" x14ac:dyDescent="0.2">
      <c r="A1063" s="140"/>
    </row>
    <row r="1064" spans="1:1" x14ac:dyDescent="0.2">
      <c r="A1064" s="140"/>
    </row>
    <row r="1065" spans="1:1" x14ac:dyDescent="0.2">
      <c r="A1065" s="140"/>
    </row>
    <row r="1066" spans="1:1" x14ac:dyDescent="0.2">
      <c r="A1066" s="140"/>
    </row>
    <row r="1067" spans="1:1" x14ac:dyDescent="0.2">
      <c r="A1067" s="140"/>
    </row>
    <row r="1068" spans="1:1" x14ac:dyDescent="0.2">
      <c r="A1068" s="140"/>
    </row>
    <row r="1069" spans="1:1" x14ac:dyDescent="0.2">
      <c r="A1069" s="140"/>
    </row>
    <row r="1070" spans="1:1" x14ac:dyDescent="0.2">
      <c r="A1070" s="140"/>
    </row>
    <row r="1071" spans="1:1" x14ac:dyDescent="0.2">
      <c r="A1071" s="140"/>
    </row>
    <row r="1072" spans="1:1" x14ac:dyDescent="0.2">
      <c r="A1072" s="140"/>
    </row>
    <row r="1073" spans="1:1" x14ac:dyDescent="0.2">
      <c r="A1073" s="140"/>
    </row>
    <row r="1074" spans="1:1" x14ac:dyDescent="0.2">
      <c r="A1074" s="140"/>
    </row>
    <row r="1075" spans="1:1" x14ac:dyDescent="0.2">
      <c r="A1075" s="140"/>
    </row>
    <row r="1076" spans="1:1" x14ac:dyDescent="0.2">
      <c r="A1076" s="140"/>
    </row>
    <row r="1077" spans="1:1" x14ac:dyDescent="0.2">
      <c r="A1077" s="140"/>
    </row>
    <row r="1078" spans="1:1" x14ac:dyDescent="0.2">
      <c r="A1078" s="140"/>
    </row>
    <row r="1079" spans="1:1" x14ac:dyDescent="0.2">
      <c r="A1079" s="140"/>
    </row>
    <row r="1080" spans="1:1" x14ac:dyDescent="0.2">
      <c r="A1080" s="140"/>
    </row>
    <row r="1081" spans="1:1" x14ac:dyDescent="0.2">
      <c r="A1081" s="140"/>
    </row>
    <row r="1082" spans="1:1" x14ac:dyDescent="0.2">
      <c r="A1082" s="140"/>
    </row>
    <row r="1083" spans="1:1" x14ac:dyDescent="0.2">
      <c r="A1083" s="140"/>
    </row>
    <row r="1084" spans="1:1" x14ac:dyDescent="0.2">
      <c r="A1084" s="140"/>
    </row>
    <row r="1085" spans="1:1" x14ac:dyDescent="0.2">
      <c r="A1085" s="179"/>
    </row>
    <row r="1086" spans="1:1" x14ac:dyDescent="0.2">
      <c r="A1086" s="140"/>
    </row>
    <row r="1087" spans="1:1" x14ac:dyDescent="0.2">
      <c r="A1087" s="140"/>
    </row>
    <row r="1088" spans="1:1" x14ac:dyDescent="0.2">
      <c r="A1088" s="140"/>
    </row>
    <row r="1089" spans="1:1" x14ac:dyDescent="0.2">
      <c r="A1089" s="140"/>
    </row>
    <row r="1090" spans="1:1" x14ac:dyDescent="0.2">
      <c r="A1090" s="140"/>
    </row>
    <row r="1091" spans="1:1" x14ac:dyDescent="0.2">
      <c r="A1091" s="140"/>
    </row>
    <row r="1092" spans="1:1" x14ac:dyDescent="0.2">
      <c r="A1092" s="140"/>
    </row>
    <row r="1093" spans="1:1" x14ac:dyDescent="0.2">
      <c r="A1093" s="140"/>
    </row>
    <row r="1094" spans="1:1" x14ac:dyDescent="0.2">
      <c r="A1094" s="140"/>
    </row>
    <row r="1095" spans="1:1" x14ac:dyDescent="0.2">
      <c r="A1095" s="140"/>
    </row>
    <row r="1096" spans="1:1" x14ac:dyDescent="0.2">
      <c r="A1096" s="140"/>
    </row>
    <row r="1097" spans="1:1" x14ac:dyDescent="0.2">
      <c r="A1097" s="140"/>
    </row>
    <row r="1098" spans="1:1" x14ac:dyDescent="0.2">
      <c r="A1098" s="140"/>
    </row>
    <row r="1099" spans="1:1" x14ac:dyDescent="0.2">
      <c r="A1099" s="140"/>
    </row>
    <row r="1100" spans="1:1" x14ac:dyDescent="0.2">
      <c r="A1100" s="140"/>
    </row>
    <row r="1101" spans="1:1" x14ac:dyDescent="0.2">
      <c r="A1101" s="140"/>
    </row>
    <row r="1102" spans="1:1" x14ac:dyDescent="0.2">
      <c r="A1102" s="140"/>
    </row>
    <row r="1103" spans="1:1" x14ac:dyDescent="0.2">
      <c r="A1103" s="140"/>
    </row>
    <row r="1104" spans="1:1" x14ac:dyDescent="0.2">
      <c r="A1104" s="140"/>
    </row>
    <row r="1105" spans="1:1" x14ac:dyDescent="0.2">
      <c r="A1105" s="140"/>
    </row>
    <row r="1106" spans="1:1" x14ac:dyDescent="0.2">
      <c r="A1106" s="140"/>
    </row>
    <row r="1107" spans="1:1" x14ac:dyDescent="0.2">
      <c r="A1107" s="140"/>
    </row>
    <row r="1108" spans="1:1" x14ac:dyDescent="0.2">
      <c r="A1108" s="140"/>
    </row>
    <row r="1109" spans="1:1" x14ac:dyDescent="0.2">
      <c r="A1109" s="140"/>
    </row>
    <row r="1110" spans="1:1" x14ac:dyDescent="0.2">
      <c r="A1110" s="140"/>
    </row>
    <row r="1111" spans="1:1" x14ac:dyDescent="0.2">
      <c r="A1111" s="140"/>
    </row>
    <row r="1112" spans="1:1" x14ac:dyDescent="0.2">
      <c r="A1112" s="140"/>
    </row>
    <row r="1113" spans="1:1" x14ac:dyDescent="0.2">
      <c r="A1113" s="140"/>
    </row>
    <row r="1114" spans="1:1" x14ac:dyDescent="0.2">
      <c r="A1114" s="140"/>
    </row>
    <row r="1115" spans="1:1" x14ac:dyDescent="0.2">
      <c r="A1115" s="140"/>
    </row>
    <row r="1116" spans="1:1" x14ac:dyDescent="0.2">
      <c r="A1116" s="140"/>
    </row>
    <row r="1117" spans="1:1" x14ac:dyDescent="0.2">
      <c r="A1117" s="140"/>
    </row>
    <row r="1118" spans="1:1" x14ac:dyDescent="0.2">
      <c r="A1118" s="140"/>
    </row>
    <row r="1119" spans="1:1" x14ac:dyDescent="0.2">
      <c r="A1119" s="140"/>
    </row>
    <row r="1120" spans="1:1" x14ac:dyDescent="0.2">
      <c r="A1120" s="140"/>
    </row>
    <row r="1121" spans="1:1" x14ac:dyDescent="0.2">
      <c r="A1121" s="140"/>
    </row>
    <row r="1122" spans="1:1" x14ac:dyDescent="0.2">
      <c r="A1122" s="140"/>
    </row>
    <row r="1123" spans="1:1" x14ac:dyDescent="0.2">
      <c r="A1123" s="140"/>
    </row>
    <row r="1124" spans="1:1" x14ac:dyDescent="0.2">
      <c r="A1124" s="140"/>
    </row>
    <row r="1125" spans="1:1" x14ac:dyDescent="0.2">
      <c r="A1125" s="140"/>
    </row>
    <row r="1126" spans="1:1" x14ac:dyDescent="0.2">
      <c r="A1126" s="140"/>
    </row>
    <row r="1127" spans="1:1" x14ac:dyDescent="0.2">
      <c r="A1127" s="140"/>
    </row>
    <row r="1128" spans="1:1" x14ac:dyDescent="0.2">
      <c r="A1128" s="140"/>
    </row>
    <row r="1129" spans="1:1" x14ac:dyDescent="0.2">
      <c r="A1129" s="140"/>
    </row>
    <row r="1130" spans="1:1" x14ac:dyDescent="0.2">
      <c r="A1130" s="140"/>
    </row>
    <row r="1131" spans="1:1" x14ac:dyDescent="0.2">
      <c r="A1131" s="140"/>
    </row>
    <row r="1132" spans="1:1" x14ac:dyDescent="0.2">
      <c r="A1132" s="140"/>
    </row>
    <row r="1133" spans="1:1" x14ac:dyDescent="0.2">
      <c r="A1133" s="140"/>
    </row>
    <row r="1134" spans="1:1" x14ac:dyDescent="0.2">
      <c r="A1134" s="140"/>
    </row>
    <row r="1135" spans="1:1" x14ac:dyDescent="0.2">
      <c r="A1135" s="140"/>
    </row>
    <row r="1136" spans="1:1" x14ac:dyDescent="0.2">
      <c r="A1136" s="140"/>
    </row>
    <row r="1137" spans="1:1" x14ac:dyDescent="0.2">
      <c r="A1137" s="140"/>
    </row>
    <row r="1138" spans="1:1" x14ac:dyDescent="0.2">
      <c r="A1138" s="140"/>
    </row>
    <row r="1139" spans="1:1" x14ac:dyDescent="0.2">
      <c r="A1139" s="140"/>
    </row>
    <row r="1140" spans="1:1" x14ac:dyDescent="0.2">
      <c r="A1140" s="140"/>
    </row>
    <row r="1141" spans="1:1" x14ac:dyDescent="0.2">
      <c r="A1141" s="140"/>
    </row>
    <row r="1142" spans="1:1" x14ac:dyDescent="0.2">
      <c r="A1142" s="140"/>
    </row>
    <row r="1143" spans="1:1" x14ac:dyDescent="0.2">
      <c r="A1143" s="140"/>
    </row>
    <row r="1144" spans="1:1" x14ac:dyDescent="0.2">
      <c r="A1144" s="140"/>
    </row>
    <row r="1145" spans="1:1" x14ac:dyDescent="0.2">
      <c r="A1145" s="140"/>
    </row>
    <row r="1146" spans="1:1" x14ac:dyDescent="0.2">
      <c r="A1146" s="140"/>
    </row>
    <row r="1147" spans="1:1" x14ac:dyDescent="0.2">
      <c r="A1147" s="140"/>
    </row>
    <row r="1148" spans="1:1" x14ac:dyDescent="0.2">
      <c r="A1148" s="140"/>
    </row>
    <row r="1149" spans="1:1" x14ac:dyDescent="0.2">
      <c r="A1149" s="140"/>
    </row>
    <row r="1150" spans="1:1" x14ac:dyDescent="0.2">
      <c r="A1150" s="140"/>
    </row>
    <row r="1151" spans="1:1" x14ac:dyDescent="0.2">
      <c r="A1151" s="140"/>
    </row>
    <row r="1152" spans="1:1" x14ac:dyDescent="0.2">
      <c r="A1152" s="140"/>
    </row>
    <row r="1153" spans="1:1" x14ac:dyDescent="0.2">
      <c r="A1153" s="140"/>
    </row>
    <row r="1154" spans="1:1" x14ac:dyDescent="0.2">
      <c r="A1154" s="140"/>
    </row>
    <row r="1155" spans="1:1" x14ac:dyDescent="0.2">
      <c r="A1155" s="140"/>
    </row>
    <row r="1156" spans="1:1" x14ac:dyDescent="0.2">
      <c r="A1156" s="140"/>
    </row>
    <row r="1157" spans="1:1" x14ac:dyDescent="0.2">
      <c r="A1157" s="140"/>
    </row>
    <row r="1158" spans="1:1" x14ac:dyDescent="0.2">
      <c r="A1158" s="140"/>
    </row>
    <row r="1159" spans="1:1" x14ac:dyDescent="0.2">
      <c r="A1159" s="140"/>
    </row>
    <row r="1160" spans="1:1" x14ac:dyDescent="0.2">
      <c r="A1160" s="140"/>
    </row>
    <row r="1161" spans="1:1" x14ac:dyDescent="0.2">
      <c r="A1161" s="140"/>
    </row>
    <row r="1162" spans="1:1" x14ac:dyDescent="0.2">
      <c r="A1162" s="140"/>
    </row>
    <row r="1163" spans="1:1" x14ac:dyDescent="0.2">
      <c r="A1163" s="140"/>
    </row>
    <row r="1164" spans="1:1" x14ac:dyDescent="0.2">
      <c r="A1164" s="140"/>
    </row>
    <row r="1165" spans="1:1" x14ac:dyDescent="0.2">
      <c r="A1165" s="140"/>
    </row>
    <row r="1166" spans="1:1" x14ac:dyDescent="0.2">
      <c r="A1166" s="140"/>
    </row>
    <row r="1167" spans="1:1" x14ac:dyDescent="0.2">
      <c r="A1167" s="140"/>
    </row>
    <row r="1168" spans="1:1" x14ac:dyDescent="0.2">
      <c r="A1168" s="140"/>
    </row>
    <row r="1169" spans="1:1" x14ac:dyDescent="0.2">
      <c r="A1169" s="140"/>
    </row>
    <row r="1170" spans="1:1" x14ac:dyDescent="0.2">
      <c r="A1170" s="140"/>
    </row>
    <row r="1171" spans="1:1" x14ac:dyDescent="0.2">
      <c r="A1171" s="140"/>
    </row>
    <row r="1172" spans="1:1" x14ac:dyDescent="0.2">
      <c r="A1172" s="140"/>
    </row>
    <row r="1173" spans="1:1" x14ac:dyDescent="0.2">
      <c r="A1173" s="140"/>
    </row>
    <row r="1174" spans="1:1" x14ac:dyDescent="0.2">
      <c r="A1174" s="140"/>
    </row>
    <row r="1175" spans="1:1" x14ac:dyDescent="0.2">
      <c r="A1175" s="140"/>
    </row>
    <row r="1176" spans="1:1" x14ac:dyDescent="0.2">
      <c r="A1176" s="140"/>
    </row>
    <row r="1177" spans="1:1" x14ac:dyDescent="0.2">
      <c r="A1177" s="140"/>
    </row>
    <row r="1178" spans="1:1" x14ac:dyDescent="0.2">
      <c r="A1178" s="140"/>
    </row>
    <row r="1179" spans="1:1" x14ac:dyDescent="0.2">
      <c r="A1179" s="140"/>
    </row>
    <row r="1180" spans="1:1" x14ac:dyDescent="0.2">
      <c r="A1180" s="140"/>
    </row>
    <row r="1181" spans="1:1" x14ac:dyDescent="0.2">
      <c r="A1181" s="140"/>
    </row>
    <row r="1182" spans="1:1" x14ac:dyDescent="0.2">
      <c r="A1182" s="140"/>
    </row>
    <row r="1183" spans="1:1" x14ac:dyDescent="0.2">
      <c r="A1183" s="140"/>
    </row>
    <row r="1184" spans="1:1" x14ac:dyDescent="0.2">
      <c r="A1184" s="140"/>
    </row>
    <row r="1185" spans="1:1" x14ac:dyDescent="0.2">
      <c r="A1185" s="140"/>
    </row>
    <row r="1186" spans="1:1" x14ac:dyDescent="0.2">
      <c r="A1186" s="140"/>
    </row>
    <row r="1187" spans="1:1" x14ac:dyDescent="0.2">
      <c r="A1187" s="140"/>
    </row>
    <row r="1188" spans="1:1" x14ac:dyDescent="0.2">
      <c r="A1188" s="140"/>
    </row>
    <row r="1189" spans="1:1" x14ac:dyDescent="0.2">
      <c r="A1189" s="140"/>
    </row>
    <row r="1190" spans="1:1" x14ac:dyDescent="0.2">
      <c r="A1190" s="140"/>
    </row>
    <row r="1191" spans="1:1" x14ac:dyDescent="0.2">
      <c r="A1191" s="140"/>
    </row>
    <row r="1192" spans="1:1" x14ac:dyDescent="0.2">
      <c r="A1192" s="140"/>
    </row>
    <row r="1193" spans="1:1" x14ac:dyDescent="0.2">
      <c r="A1193" s="140"/>
    </row>
    <row r="1194" spans="1:1" x14ac:dyDescent="0.2">
      <c r="A1194" s="140"/>
    </row>
    <row r="1195" spans="1:1" x14ac:dyDescent="0.2">
      <c r="A1195" s="140"/>
    </row>
    <row r="1196" spans="1:1" x14ac:dyDescent="0.2">
      <c r="A1196" s="140"/>
    </row>
    <row r="1197" spans="1:1" x14ac:dyDescent="0.2">
      <c r="A1197" s="140"/>
    </row>
    <row r="1198" spans="1:1" x14ac:dyDescent="0.2">
      <c r="A1198" s="140"/>
    </row>
    <row r="1199" spans="1:1" x14ac:dyDescent="0.2">
      <c r="A1199" s="140"/>
    </row>
    <row r="1200" spans="1:1" x14ac:dyDescent="0.2">
      <c r="A1200" s="140"/>
    </row>
    <row r="1201" spans="1:1" x14ac:dyDescent="0.2">
      <c r="A1201" s="140"/>
    </row>
    <row r="1202" spans="1:1" x14ac:dyDescent="0.2">
      <c r="A1202" s="140"/>
    </row>
    <row r="1203" spans="1:1" x14ac:dyDescent="0.2">
      <c r="A1203" s="140"/>
    </row>
    <row r="1204" spans="1:1" x14ac:dyDescent="0.2">
      <c r="A1204" s="140"/>
    </row>
    <row r="1205" spans="1:1" x14ac:dyDescent="0.2">
      <c r="A1205" s="140"/>
    </row>
    <row r="1206" spans="1:1" x14ac:dyDescent="0.2">
      <c r="A1206" s="140"/>
    </row>
    <row r="1207" spans="1:1" x14ac:dyDescent="0.2">
      <c r="A1207" s="140"/>
    </row>
    <row r="1208" spans="1:1" x14ac:dyDescent="0.2">
      <c r="A1208" s="140"/>
    </row>
    <row r="1209" spans="1:1" x14ac:dyDescent="0.2">
      <c r="A1209" s="140"/>
    </row>
    <row r="1210" spans="1:1" x14ac:dyDescent="0.2">
      <c r="A1210" s="140"/>
    </row>
    <row r="1211" spans="1:1" x14ac:dyDescent="0.2">
      <c r="A1211" s="140"/>
    </row>
    <row r="1212" spans="1:1" x14ac:dyDescent="0.2">
      <c r="A1212" s="140"/>
    </row>
    <row r="1213" spans="1:1" x14ac:dyDescent="0.2">
      <c r="A1213" s="140"/>
    </row>
    <row r="1214" spans="1:1" x14ac:dyDescent="0.2">
      <c r="A1214" s="140"/>
    </row>
    <row r="1215" spans="1:1" x14ac:dyDescent="0.2">
      <c r="A1215" s="140"/>
    </row>
    <row r="1216" spans="1:1" x14ac:dyDescent="0.2">
      <c r="A1216" s="179"/>
    </row>
    <row r="1217" spans="1:1" x14ac:dyDescent="0.2">
      <c r="A1217" s="140"/>
    </row>
    <row r="1218" spans="1:1" x14ac:dyDescent="0.2">
      <c r="A1218" s="140"/>
    </row>
    <row r="1219" spans="1:1" x14ac:dyDescent="0.2">
      <c r="A1219" s="140"/>
    </row>
    <row r="1220" spans="1:1" x14ac:dyDescent="0.2">
      <c r="A1220" s="140"/>
    </row>
    <row r="1221" spans="1:1" x14ac:dyDescent="0.2">
      <c r="A1221" s="140"/>
    </row>
    <row r="1222" spans="1:1" x14ac:dyDescent="0.2">
      <c r="A1222" s="140"/>
    </row>
    <row r="1223" spans="1:1" x14ac:dyDescent="0.2">
      <c r="A1223" s="140"/>
    </row>
    <row r="1224" spans="1:1" x14ac:dyDescent="0.2">
      <c r="A1224" s="140"/>
    </row>
    <row r="1225" spans="1:1" x14ac:dyDescent="0.2">
      <c r="A1225" s="140"/>
    </row>
    <row r="1226" spans="1:1" x14ac:dyDescent="0.2">
      <c r="A1226" s="140"/>
    </row>
    <row r="1227" spans="1:1" x14ac:dyDescent="0.2">
      <c r="A1227" s="140"/>
    </row>
    <row r="1228" spans="1:1" x14ac:dyDescent="0.2">
      <c r="A1228" s="140"/>
    </row>
    <row r="1229" spans="1:1" x14ac:dyDescent="0.2">
      <c r="A1229" s="140"/>
    </row>
    <row r="1230" spans="1:1" x14ac:dyDescent="0.2">
      <c r="A1230" s="140"/>
    </row>
    <row r="1231" spans="1:1" x14ac:dyDescent="0.2">
      <c r="A1231" s="140"/>
    </row>
    <row r="1232" spans="1:1" x14ac:dyDescent="0.2">
      <c r="A1232" s="140"/>
    </row>
    <row r="1233" spans="1:1" x14ac:dyDescent="0.2">
      <c r="A1233" s="140"/>
    </row>
    <row r="1234" spans="1:1" x14ac:dyDescent="0.2">
      <c r="A1234" s="140"/>
    </row>
    <row r="1235" spans="1:1" x14ac:dyDescent="0.2">
      <c r="A1235" s="140"/>
    </row>
    <row r="1236" spans="1:1" x14ac:dyDescent="0.2">
      <c r="A1236" s="140"/>
    </row>
    <row r="1237" spans="1:1" x14ac:dyDescent="0.2">
      <c r="A1237" s="140"/>
    </row>
    <row r="1238" spans="1:1" x14ac:dyDescent="0.2">
      <c r="A1238" s="140"/>
    </row>
    <row r="1239" spans="1:1" x14ac:dyDescent="0.2">
      <c r="A1239" s="140"/>
    </row>
    <row r="1240" spans="1:1" x14ac:dyDescent="0.2">
      <c r="A1240" s="140"/>
    </row>
    <row r="1241" spans="1:1" x14ac:dyDescent="0.2">
      <c r="A1241" s="140"/>
    </row>
    <row r="1242" spans="1:1" x14ac:dyDescent="0.2">
      <c r="A1242" s="140"/>
    </row>
    <row r="1243" spans="1:1" x14ac:dyDescent="0.2">
      <c r="A1243" s="140"/>
    </row>
    <row r="1244" spans="1:1" x14ac:dyDescent="0.2">
      <c r="A1244" s="140"/>
    </row>
    <row r="1245" spans="1:1" x14ac:dyDescent="0.2">
      <c r="A1245" s="140"/>
    </row>
    <row r="1246" spans="1:1" x14ac:dyDescent="0.2">
      <c r="A1246" s="140"/>
    </row>
    <row r="1247" spans="1:1" x14ac:dyDescent="0.2">
      <c r="A1247" s="140"/>
    </row>
    <row r="1248" spans="1:1" x14ac:dyDescent="0.2">
      <c r="A1248" s="140"/>
    </row>
    <row r="1249" spans="1:1" x14ac:dyDescent="0.2">
      <c r="A1249" s="140"/>
    </row>
    <row r="1250" spans="1:1" x14ac:dyDescent="0.2">
      <c r="A1250" s="140"/>
    </row>
    <row r="1251" spans="1:1" x14ac:dyDescent="0.2">
      <c r="A1251" s="140"/>
    </row>
    <row r="1252" spans="1:1" x14ac:dyDescent="0.2">
      <c r="A1252" s="140"/>
    </row>
    <row r="1253" spans="1:1" x14ac:dyDescent="0.2">
      <c r="A1253" s="140"/>
    </row>
    <row r="1254" spans="1:1" x14ac:dyDescent="0.2">
      <c r="A1254" s="140"/>
    </row>
    <row r="1255" spans="1:1" x14ac:dyDescent="0.2">
      <c r="A1255" s="140"/>
    </row>
    <row r="1256" spans="1:1" x14ac:dyDescent="0.2">
      <c r="A1256" s="140"/>
    </row>
    <row r="1257" spans="1:1" x14ac:dyDescent="0.2">
      <c r="A1257" s="140"/>
    </row>
    <row r="1258" spans="1:1" x14ac:dyDescent="0.2">
      <c r="A1258" s="140"/>
    </row>
    <row r="1259" spans="1:1" x14ac:dyDescent="0.2">
      <c r="A1259" s="140"/>
    </row>
    <row r="1260" spans="1:1" x14ac:dyDescent="0.2">
      <c r="A1260" s="140"/>
    </row>
    <row r="1261" spans="1:1" x14ac:dyDescent="0.2">
      <c r="A1261" s="140"/>
    </row>
    <row r="1262" spans="1:1" x14ac:dyDescent="0.2">
      <c r="A1262" s="140"/>
    </row>
    <row r="1263" spans="1:1" x14ac:dyDescent="0.2">
      <c r="A1263" s="140"/>
    </row>
    <row r="1264" spans="1:1" x14ac:dyDescent="0.2">
      <c r="A1264" s="140"/>
    </row>
    <row r="1265" spans="1:1" x14ac:dyDescent="0.2">
      <c r="A1265" s="140"/>
    </row>
    <row r="1266" spans="1:1" x14ac:dyDescent="0.2">
      <c r="A1266" s="140"/>
    </row>
    <row r="1267" spans="1:1" x14ac:dyDescent="0.2">
      <c r="A1267" s="140"/>
    </row>
    <row r="1268" spans="1:1" x14ac:dyDescent="0.2">
      <c r="A1268" s="140"/>
    </row>
    <row r="1269" spans="1:1" x14ac:dyDescent="0.2">
      <c r="A1269" s="140"/>
    </row>
    <row r="1270" spans="1:1" x14ac:dyDescent="0.2">
      <c r="A1270" s="140"/>
    </row>
    <row r="1271" spans="1:1" x14ac:dyDescent="0.2">
      <c r="A1271" s="140"/>
    </row>
    <row r="1272" spans="1:1" x14ac:dyDescent="0.2">
      <c r="A1272" s="140"/>
    </row>
    <row r="1273" spans="1:1" x14ac:dyDescent="0.2">
      <c r="A1273" s="140"/>
    </row>
    <row r="1274" spans="1:1" x14ac:dyDescent="0.2">
      <c r="A1274" s="140"/>
    </row>
    <row r="1275" spans="1:1" x14ac:dyDescent="0.2">
      <c r="A1275" s="140"/>
    </row>
    <row r="1276" spans="1:1" x14ac:dyDescent="0.2">
      <c r="A1276" s="140"/>
    </row>
    <row r="1277" spans="1:1" x14ac:dyDescent="0.2">
      <c r="A1277" s="140"/>
    </row>
    <row r="1278" spans="1:1" x14ac:dyDescent="0.2">
      <c r="A1278" s="140"/>
    </row>
    <row r="1279" spans="1:1" x14ac:dyDescent="0.2">
      <c r="A1279" s="140"/>
    </row>
    <row r="1280" spans="1:1" x14ac:dyDescent="0.2">
      <c r="A1280" s="140"/>
    </row>
    <row r="1281" spans="1:1" x14ac:dyDescent="0.2">
      <c r="A1281" s="140"/>
    </row>
    <row r="1282" spans="1:1" x14ac:dyDescent="0.2">
      <c r="A1282" s="140"/>
    </row>
    <row r="1283" spans="1:1" x14ac:dyDescent="0.2">
      <c r="A1283" s="140"/>
    </row>
    <row r="1284" spans="1:1" x14ac:dyDescent="0.2">
      <c r="A1284" s="140"/>
    </row>
    <row r="1285" spans="1:1" x14ac:dyDescent="0.2">
      <c r="A1285" s="140"/>
    </row>
    <row r="1286" spans="1:1" x14ac:dyDescent="0.2">
      <c r="A1286" s="140"/>
    </row>
    <row r="1287" spans="1:1" x14ac:dyDescent="0.2">
      <c r="A1287" s="140"/>
    </row>
    <row r="1288" spans="1:1" x14ac:dyDescent="0.2">
      <c r="A1288" s="140"/>
    </row>
    <row r="1289" spans="1:1" x14ac:dyDescent="0.2">
      <c r="A1289" s="140"/>
    </row>
    <row r="1290" spans="1:1" x14ac:dyDescent="0.2">
      <c r="A1290" s="140"/>
    </row>
    <row r="1291" spans="1:1" x14ac:dyDescent="0.2">
      <c r="A1291" s="140"/>
    </row>
    <row r="1292" spans="1:1" x14ac:dyDescent="0.2">
      <c r="A1292" s="140"/>
    </row>
    <row r="1293" spans="1:1" x14ac:dyDescent="0.2">
      <c r="A1293" s="140"/>
    </row>
    <row r="1294" spans="1:1" x14ac:dyDescent="0.2">
      <c r="A1294" s="140"/>
    </row>
    <row r="1295" spans="1:1" x14ac:dyDescent="0.2">
      <c r="A1295" s="140"/>
    </row>
    <row r="1296" spans="1:1" x14ac:dyDescent="0.2">
      <c r="A1296" s="140"/>
    </row>
    <row r="1297" spans="1:1" x14ac:dyDescent="0.2">
      <c r="A1297" s="140"/>
    </row>
    <row r="1298" spans="1:1" x14ac:dyDescent="0.2">
      <c r="A1298" s="140"/>
    </row>
    <row r="1299" spans="1:1" x14ac:dyDescent="0.2">
      <c r="A1299" s="140"/>
    </row>
    <row r="1300" spans="1:1" x14ac:dyDescent="0.2">
      <c r="A1300" s="140"/>
    </row>
    <row r="1301" spans="1:1" x14ac:dyDescent="0.2">
      <c r="A1301" s="140"/>
    </row>
    <row r="1302" spans="1:1" x14ac:dyDescent="0.2">
      <c r="A1302" s="140"/>
    </row>
    <row r="1303" spans="1:1" x14ac:dyDescent="0.2">
      <c r="A1303" s="140"/>
    </row>
    <row r="1304" spans="1:1" x14ac:dyDescent="0.2">
      <c r="A1304" s="140"/>
    </row>
    <row r="1305" spans="1:1" x14ac:dyDescent="0.2">
      <c r="A1305" s="140"/>
    </row>
    <row r="1306" spans="1:1" x14ac:dyDescent="0.2">
      <c r="A1306" s="140"/>
    </row>
    <row r="1307" spans="1:1" x14ac:dyDescent="0.2">
      <c r="A1307" s="140"/>
    </row>
    <row r="1308" spans="1:1" x14ac:dyDescent="0.2">
      <c r="A1308" s="140"/>
    </row>
    <row r="1309" spans="1:1" x14ac:dyDescent="0.2">
      <c r="A1309" s="140"/>
    </row>
    <row r="1310" spans="1:1" x14ac:dyDescent="0.2">
      <c r="A1310" s="140"/>
    </row>
    <row r="1311" spans="1:1" x14ac:dyDescent="0.2">
      <c r="A1311" s="140"/>
    </row>
    <row r="1312" spans="1:1" x14ac:dyDescent="0.2">
      <c r="A1312" s="140"/>
    </row>
    <row r="1313" spans="1:1" x14ac:dyDescent="0.2">
      <c r="A1313" s="140"/>
    </row>
    <row r="1314" spans="1:1" x14ac:dyDescent="0.2">
      <c r="A1314" s="140"/>
    </row>
    <row r="1315" spans="1:1" x14ac:dyDescent="0.2">
      <c r="A1315" s="140"/>
    </row>
    <row r="1316" spans="1:1" x14ac:dyDescent="0.2">
      <c r="A1316" s="140"/>
    </row>
    <row r="1317" spans="1:1" x14ac:dyDescent="0.2">
      <c r="A1317" s="140"/>
    </row>
    <row r="1318" spans="1:1" x14ac:dyDescent="0.2">
      <c r="A1318" s="140"/>
    </row>
    <row r="1319" spans="1:1" x14ac:dyDescent="0.2">
      <c r="A1319" s="140"/>
    </row>
    <row r="1320" spans="1:1" x14ac:dyDescent="0.2">
      <c r="A1320" s="140"/>
    </row>
    <row r="1321" spans="1:1" x14ac:dyDescent="0.2">
      <c r="A1321" s="140"/>
    </row>
    <row r="1322" spans="1:1" x14ac:dyDescent="0.2">
      <c r="A1322" s="140"/>
    </row>
    <row r="1323" spans="1:1" x14ac:dyDescent="0.2">
      <c r="A1323" s="140"/>
    </row>
    <row r="1324" spans="1:1" x14ac:dyDescent="0.2">
      <c r="A1324" s="140"/>
    </row>
    <row r="1325" spans="1:1" x14ac:dyDescent="0.2">
      <c r="A1325" s="140"/>
    </row>
    <row r="1326" spans="1:1" x14ac:dyDescent="0.2">
      <c r="A1326" s="140"/>
    </row>
    <row r="1327" spans="1:1" x14ac:dyDescent="0.2">
      <c r="A1327" s="140"/>
    </row>
    <row r="1328" spans="1:1" x14ac:dyDescent="0.2">
      <c r="A1328" s="140"/>
    </row>
    <row r="1329" spans="1:1" x14ac:dyDescent="0.2">
      <c r="A1329" s="140"/>
    </row>
    <row r="1330" spans="1:1" x14ac:dyDescent="0.2">
      <c r="A1330" s="140"/>
    </row>
    <row r="1331" spans="1:1" x14ac:dyDescent="0.2">
      <c r="A1331" s="140"/>
    </row>
    <row r="1332" spans="1:1" x14ac:dyDescent="0.2">
      <c r="A1332" s="140"/>
    </row>
    <row r="1333" spans="1:1" x14ac:dyDescent="0.2">
      <c r="A1333" s="140"/>
    </row>
    <row r="1334" spans="1:1" x14ac:dyDescent="0.2">
      <c r="A1334" s="140"/>
    </row>
    <row r="1335" spans="1:1" x14ac:dyDescent="0.2">
      <c r="A1335" s="140"/>
    </row>
    <row r="1336" spans="1:1" x14ac:dyDescent="0.2">
      <c r="A1336" s="140"/>
    </row>
    <row r="1337" spans="1:1" x14ac:dyDescent="0.2">
      <c r="A1337" s="140"/>
    </row>
    <row r="1338" spans="1:1" x14ac:dyDescent="0.2">
      <c r="A1338" s="140"/>
    </row>
    <row r="1339" spans="1:1" x14ac:dyDescent="0.2">
      <c r="A1339" s="140"/>
    </row>
    <row r="1340" spans="1:1" x14ac:dyDescent="0.2">
      <c r="A1340" s="140"/>
    </row>
    <row r="1341" spans="1:1" x14ac:dyDescent="0.2">
      <c r="A1341" s="140"/>
    </row>
    <row r="1342" spans="1:1" x14ac:dyDescent="0.2">
      <c r="A1342" s="140"/>
    </row>
    <row r="1343" spans="1:1" x14ac:dyDescent="0.2">
      <c r="A1343" s="140"/>
    </row>
    <row r="1344" spans="1:1" x14ac:dyDescent="0.2">
      <c r="A1344" s="140"/>
    </row>
    <row r="1345" spans="1:1" x14ac:dyDescent="0.2">
      <c r="A1345" s="140"/>
    </row>
    <row r="1346" spans="1:1" x14ac:dyDescent="0.2">
      <c r="A1346" s="140"/>
    </row>
    <row r="1347" spans="1:1" x14ac:dyDescent="0.2">
      <c r="A1347" s="140"/>
    </row>
    <row r="1348" spans="1:1" x14ac:dyDescent="0.2">
      <c r="A1348" s="140"/>
    </row>
    <row r="1349" spans="1:1" x14ac:dyDescent="0.2">
      <c r="A1349" s="140"/>
    </row>
    <row r="1350" spans="1:1" x14ac:dyDescent="0.2">
      <c r="A1350" s="140"/>
    </row>
    <row r="1351" spans="1:1" x14ac:dyDescent="0.2">
      <c r="A1351" s="140"/>
    </row>
    <row r="1352" spans="1:1" x14ac:dyDescent="0.2">
      <c r="A1352" s="140"/>
    </row>
    <row r="1353" spans="1:1" x14ac:dyDescent="0.2">
      <c r="A1353" s="140"/>
    </row>
    <row r="1354" spans="1:1" x14ac:dyDescent="0.2">
      <c r="A1354" s="140"/>
    </row>
    <row r="1355" spans="1:1" x14ac:dyDescent="0.2">
      <c r="A1355" s="140"/>
    </row>
    <row r="1356" spans="1:1" x14ac:dyDescent="0.2">
      <c r="A1356" s="140"/>
    </row>
    <row r="1357" spans="1:1" x14ac:dyDescent="0.2">
      <c r="A1357" s="140"/>
    </row>
    <row r="1358" spans="1:1" x14ac:dyDescent="0.2">
      <c r="A1358" s="140"/>
    </row>
    <row r="1359" spans="1:1" x14ac:dyDescent="0.2">
      <c r="A1359" s="140"/>
    </row>
    <row r="1360" spans="1:1" x14ac:dyDescent="0.2">
      <c r="A1360" s="140"/>
    </row>
    <row r="1361" spans="1:1" x14ac:dyDescent="0.2">
      <c r="A1361" s="140"/>
    </row>
    <row r="1362" spans="1:1" x14ac:dyDescent="0.2">
      <c r="A1362" s="140"/>
    </row>
    <row r="1363" spans="1:1" x14ac:dyDescent="0.2">
      <c r="A1363" s="140"/>
    </row>
    <row r="1364" spans="1:1" x14ac:dyDescent="0.2">
      <c r="A1364" s="140"/>
    </row>
    <row r="1365" spans="1:1" x14ac:dyDescent="0.2">
      <c r="A1365" s="140"/>
    </row>
    <row r="1366" spans="1:1" x14ac:dyDescent="0.2">
      <c r="A1366" s="140"/>
    </row>
    <row r="1367" spans="1:1" x14ac:dyDescent="0.2">
      <c r="A1367" s="140"/>
    </row>
    <row r="1368" spans="1:1" x14ac:dyDescent="0.2">
      <c r="A1368" s="140"/>
    </row>
    <row r="1369" spans="1:1" x14ac:dyDescent="0.2">
      <c r="A1369" s="140"/>
    </row>
    <row r="1370" spans="1:1" x14ac:dyDescent="0.2">
      <c r="A1370" s="140"/>
    </row>
    <row r="1371" spans="1:1" x14ac:dyDescent="0.2">
      <c r="A1371" s="140"/>
    </row>
    <row r="1372" spans="1:1" x14ac:dyDescent="0.2">
      <c r="A1372" s="140"/>
    </row>
    <row r="1373" spans="1:1" x14ac:dyDescent="0.2">
      <c r="A1373" s="140"/>
    </row>
    <row r="1374" spans="1:1" x14ac:dyDescent="0.2">
      <c r="A1374" s="140"/>
    </row>
    <row r="1375" spans="1:1" x14ac:dyDescent="0.2">
      <c r="A1375" s="140"/>
    </row>
    <row r="1376" spans="1:1" x14ac:dyDescent="0.2">
      <c r="A1376" s="140"/>
    </row>
    <row r="1377" spans="1:1" x14ac:dyDescent="0.2">
      <c r="A1377" s="140"/>
    </row>
    <row r="1378" spans="1:1" x14ac:dyDescent="0.2">
      <c r="A1378" s="140"/>
    </row>
    <row r="1379" spans="1:1" x14ac:dyDescent="0.2">
      <c r="A1379" s="140"/>
    </row>
    <row r="1380" spans="1:1" x14ac:dyDescent="0.2">
      <c r="A1380" s="140"/>
    </row>
    <row r="1381" spans="1:1" x14ac:dyDescent="0.2">
      <c r="A1381" s="140"/>
    </row>
    <row r="1382" spans="1:1" x14ac:dyDescent="0.2">
      <c r="A1382" s="140"/>
    </row>
    <row r="1383" spans="1:1" x14ac:dyDescent="0.2">
      <c r="A1383" s="140"/>
    </row>
    <row r="1384" spans="1:1" x14ac:dyDescent="0.2">
      <c r="A1384" s="140"/>
    </row>
    <row r="1385" spans="1:1" x14ac:dyDescent="0.2">
      <c r="A1385" s="140"/>
    </row>
    <row r="1386" spans="1:1" x14ac:dyDescent="0.2">
      <c r="A1386" s="140"/>
    </row>
    <row r="1387" spans="1:1" x14ac:dyDescent="0.2">
      <c r="A1387" s="140"/>
    </row>
    <row r="1388" spans="1:1" x14ac:dyDescent="0.2">
      <c r="A1388" s="140"/>
    </row>
    <row r="1389" spans="1:1" x14ac:dyDescent="0.2">
      <c r="A1389" s="140"/>
    </row>
    <row r="1390" spans="1:1" x14ac:dyDescent="0.2">
      <c r="A1390" s="140"/>
    </row>
    <row r="1391" spans="1:1" x14ac:dyDescent="0.2">
      <c r="A1391" s="140"/>
    </row>
    <row r="1392" spans="1:1" x14ac:dyDescent="0.2">
      <c r="A1392" s="140"/>
    </row>
    <row r="1393" spans="1:1" x14ac:dyDescent="0.2">
      <c r="A1393" s="140"/>
    </row>
    <row r="1394" spans="1:1" x14ac:dyDescent="0.2">
      <c r="A1394" s="140"/>
    </row>
    <row r="1395" spans="1:1" x14ac:dyDescent="0.2">
      <c r="A1395" s="140"/>
    </row>
    <row r="1396" spans="1:1" x14ac:dyDescent="0.2">
      <c r="A1396" s="140"/>
    </row>
    <row r="1397" spans="1:1" x14ac:dyDescent="0.2">
      <c r="A1397" s="140"/>
    </row>
    <row r="1398" spans="1:1" x14ac:dyDescent="0.2">
      <c r="A1398" s="140"/>
    </row>
    <row r="1399" spans="1:1" x14ac:dyDescent="0.2">
      <c r="A1399" s="140"/>
    </row>
    <row r="1400" spans="1:1" x14ac:dyDescent="0.2">
      <c r="A1400" s="140"/>
    </row>
    <row r="1401" spans="1:1" x14ac:dyDescent="0.2">
      <c r="A1401" s="140"/>
    </row>
    <row r="1402" spans="1:1" x14ac:dyDescent="0.2">
      <c r="A1402" s="140"/>
    </row>
    <row r="1403" spans="1:1" x14ac:dyDescent="0.2">
      <c r="A1403" s="140"/>
    </row>
    <row r="1404" spans="1:1" x14ac:dyDescent="0.2">
      <c r="A1404" s="140"/>
    </row>
  </sheetData>
  <hyperlinks>
    <hyperlink ref="A1" location="Содержание!A1" display="Вернуться в СОДЕРЖАНИЕ" xr:uid="{00000000-0004-0000-1200-000000000000}"/>
  </hyperlinks>
  <pageMargins left="0.78740157480314965" right="0.59055118110236227" top="0.59055118110236227" bottom="0.6692913385826772" header="0.51181102362204722" footer="0.51181102362204722"/>
  <pageSetup paperSize="9" firstPageNumber="43" orientation="portrait" useFirstPageNumber="1" horizontalDpi="120" verticalDpi="72" r:id="rId1"/>
  <headerFooter alignWithMargins="0">
    <oddFooter>&amp;C&amp;8&amp;P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0"/>
  <dimension ref="A1:M5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39.28515625" style="249" customWidth="1"/>
    <col min="2" max="4" width="10" style="218" hidden="1" customWidth="1"/>
    <col min="5" max="6" width="9.7109375" style="218" hidden="1" customWidth="1"/>
    <col min="7" max="8" width="9.85546875" style="218" hidden="1" customWidth="1"/>
    <col min="9" max="13" width="9.85546875" style="218" customWidth="1"/>
    <col min="14" max="256" width="9.28515625" style="218"/>
    <col min="257" max="257" width="39.28515625" style="218" customWidth="1"/>
    <col min="258" max="262" width="0" style="218" hidden="1" customWidth="1"/>
    <col min="263" max="267" width="9.85546875" style="218" customWidth="1"/>
    <col min="268" max="512" width="9.28515625" style="218"/>
    <col min="513" max="513" width="39.28515625" style="218" customWidth="1"/>
    <col min="514" max="518" width="0" style="218" hidden="1" customWidth="1"/>
    <col min="519" max="523" width="9.85546875" style="218" customWidth="1"/>
    <col min="524" max="768" width="9.28515625" style="218"/>
    <col min="769" max="769" width="39.28515625" style="218" customWidth="1"/>
    <col min="770" max="774" width="0" style="218" hidden="1" customWidth="1"/>
    <col min="775" max="779" width="9.85546875" style="218" customWidth="1"/>
    <col min="780" max="1024" width="9.28515625" style="218"/>
    <col min="1025" max="1025" width="39.28515625" style="218" customWidth="1"/>
    <col min="1026" max="1030" width="0" style="218" hidden="1" customWidth="1"/>
    <col min="1031" max="1035" width="9.85546875" style="218" customWidth="1"/>
    <col min="1036" max="1280" width="9.28515625" style="218"/>
    <col min="1281" max="1281" width="39.28515625" style="218" customWidth="1"/>
    <col min="1282" max="1286" width="0" style="218" hidden="1" customWidth="1"/>
    <col min="1287" max="1291" width="9.85546875" style="218" customWidth="1"/>
    <col min="1292" max="1536" width="9.28515625" style="218"/>
    <col min="1537" max="1537" width="39.28515625" style="218" customWidth="1"/>
    <col min="1538" max="1542" width="0" style="218" hidden="1" customWidth="1"/>
    <col min="1543" max="1547" width="9.85546875" style="218" customWidth="1"/>
    <col min="1548" max="1792" width="9.28515625" style="218"/>
    <col min="1793" max="1793" width="39.28515625" style="218" customWidth="1"/>
    <col min="1794" max="1798" width="0" style="218" hidden="1" customWidth="1"/>
    <col min="1799" max="1803" width="9.85546875" style="218" customWidth="1"/>
    <col min="1804" max="2048" width="9.28515625" style="218"/>
    <col min="2049" max="2049" width="39.28515625" style="218" customWidth="1"/>
    <col min="2050" max="2054" width="0" style="218" hidden="1" customWidth="1"/>
    <col min="2055" max="2059" width="9.85546875" style="218" customWidth="1"/>
    <col min="2060" max="2304" width="9.28515625" style="218"/>
    <col min="2305" max="2305" width="39.28515625" style="218" customWidth="1"/>
    <col min="2306" max="2310" width="0" style="218" hidden="1" customWidth="1"/>
    <col min="2311" max="2315" width="9.85546875" style="218" customWidth="1"/>
    <col min="2316" max="2560" width="9.28515625" style="218"/>
    <col min="2561" max="2561" width="39.28515625" style="218" customWidth="1"/>
    <col min="2562" max="2566" width="0" style="218" hidden="1" customWidth="1"/>
    <col min="2567" max="2571" width="9.85546875" style="218" customWidth="1"/>
    <col min="2572" max="2816" width="9.28515625" style="218"/>
    <col min="2817" max="2817" width="39.28515625" style="218" customWidth="1"/>
    <col min="2818" max="2822" width="0" style="218" hidden="1" customWidth="1"/>
    <col min="2823" max="2827" width="9.85546875" style="218" customWidth="1"/>
    <col min="2828" max="3072" width="9.28515625" style="218"/>
    <col min="3073" max="3073" width="39.28515625" style="218" customWidth="1"/>
    <col min="3074" max="3078" width="0" style="218" hidden="1" customWidth="1"/>
    <col min="3079" max="3083" width="9.85546875" style="218" customWidth="1"/>
    <col min="3084" max="3328" width="9.28515625" style="218"/>
    <col min="3329" max="3329" width="39.28515625" style="218" customWidth="1"/>
    <col min="3330" max="3334" width="0" style="218" hidden="1" customWidth="1"/>
    <col min="3335" max="3339" width="9.85546875" style="218" customWidth="1"/>
    <col min="3340" max="3584" width="9.28515625" style="218"/>
    <col min="3585" max="3585" width="39.28515625" style="218" customWidth="1"/>
    <col min="3586" max="3590" width="0" style="218" hidden="1" customWidth="1"/>
    <col min="3591" max="3595" width="9.85546875" style="218" customWidth="1"/>
    <col min="3596" max="3840" width="9.28515625" style="218"/>
    <col min="3841" max="3841" width="39.28515625" style="218" customWidth="1"/>
    <col min="3842" max="3846" width="0" style="218" hidden="1" customWidth="1"/>
    <col min="3847" max="3851" width="9.85546875" style="218" customWidth="1"/>
    <col min="3852" max="4096" width="9.28515625" style="218"/>
    <col min="4097" max="4097" width="39.28515625" style="218" customWidth="1"/>
    <col min="4098" max="4102" width="0" style="218" hidden="1" customWidth="1"/>
    <col min="4103" max="4107" width="9.85546875" style="218" customWidth="1"/>
    <col min="4108" max="4352" width="9.28515625" style="218"/>
    <col min="4353" max="4353" width="39.28515625" style="218" customWidth="1"/>
    <col min="4354" max="4358" width="0" style="218" hidden="1" customWidth="1"/>
    <col min="4359" max="4363" width="9.85546875" style="218" customWidth="1"/>
    <col min="4364" max="4608" width="9.28515625" style="218"/>
    <col min="4609" max="4609" width="39.28515625" style="218" customWidth="1"/>
    <col min="4610" max="4614" width="0" style="218" hidden="1" customWidth="1"/>
    <col min="4615" max="4619" width="9.85546875" style="218" customWidth="1"/>
    <col min="4620" max="4864" width="9.28515625" style="218"/>
    <col min="4865" max="4865" width="39.28515625" style="218" customWidth="1"/>
    <col min="4866" max="4870" width="0" style="218" hidden="1" customWidth="1"/>
    <col min="4871" max="4875" width="9.85546875" style="218" customWidth="1"/>
    <col min="4876" max="5120" width="9.28515625" style="218"/>
    <col min="5121" max="5121" width="39.28515625" style="218" customWidth="1"/>
    <col min="5122" max="5126" width="0" style="218" hidden="1" customWidth="1"/>
    <col min="5127" max="5131" width="9.85546875" style="218" customWidth="1"/>
    <col min="5132" max="5376" width="9.28515625" style="218"/>
    <col min="5377" max="5377" width="39.28515625" style="218" customWidth="1"/>
    <col min="5378" max="5382" width="0" style="218" hidden="1" customWidth="1"/>
    <col min="5383" max="5387" width="9.85546875" style="218" customWidth="1"/>
    <col min="5388" max="5632" width="9.28515625" style="218"/>
    <col min="5633" max="5633" width="39.28515625" style="218" customWidth="1"/>
    <col min="5634" max="5638" width="0" style="218" hidden="1" customWidth="1"/>
    <col min="5639" max="5643" width="9.85546875" style="218" customWidth="1"/>
    <col min="5644" max="5888" width="9.28515625" style="218"/>
    <col min="5889" max="5889" width="39.28515625" style="218" customWidth="1"/>
    <col min="5890" max="5894" width="0" style="218" hidden="1" customWidth="1"/>
    <col min="5895" max="5899" width="9.85546875" style="218" customWidth="1"/>
    <col min="5900" max="6144" width="9.28515625" style="218"/>
    <col min="6145" max="6145" width="39.28515625" style="218" customWidth="1"/>
    <col min="6146" max="6150" width="0" style="218" hidden="1" customWidth="1"/>
    <col min="6151" max="6155" width="9.85546875" style="218" customWidth="1"/>
    <col min="6156" max="6400" width="9.28515625" style="218"/>
    <col min="6401" max="6401" width="39.28515625" style="218" customWidth="1"/>
    <col min="6402" max="6406" width="0" style="218" hidden="1" customWidth="1"/>
    <col min="6407" max="6411" width="9.85546875" style="218" customWidth="1"/>
    <col min="6412" max="6656" width="9.28515625" style="218"/>
    <col min="6657" max="6657" width="39.28515625" style="218" customWidth="1"/>
    <col min="6658" max="6662" width="0" style="218" hidden="1" customWidth="1"/>
    <col min="6663" max="6667" width="9.85546875" style="218" customWidth="1"/>
    <col min="6668" max="6912" width="9.28515625" style="218"/>
    <col min="6913" max="6913" width="39.28515625" style="218" customWidth="1"/>
    <col min="6914" max="6918" width="0" style="218" hidden="1" customWidth="1"/>
    <col min="6919" max="6923" width="9.85546875" style="218" customWidth="1"/>
    <col min="6924" max="7168" width="9.28515625" style="218"/>
    <col min="7169" max="7169" width="39.28515625" style="218" customWidth="1"/>
    <col min="7170" max="7174" width="0" style="218" hidden="1" customWidth="1"/>
    <col min="7175" max="7179" width="9.85546875" style="218" customWidth="1"/>
    <col min="7180" max="7424" width="9.28515625" style="218"/>
    <col min="7425" max="7425" width="39.28515625" style="218" customWidth="1"/>
    <col min="7426" max="7430" width="0" style="218" hidden="1" customWidth="1"/>
    <col min="7431" max="7435" width="9.85546875" style="218" customWidth="1"/>
    <col min="7436" max="7680" width="9.28515625" style="218"/>
    <col min="7681" max="7681" width="39.28515625" style="218" customWidth="1"/>
    <col min="7682" max="7686" width="0" style="218" hidden="1" customWidth="1"/>
    <col min="7687" max="7691" width="9.85546875" style="218" customWidth="1"/>
    <col min="7692" max="7936" width="9.28515625" style="218"/>
    <col min="7937" max="7937" width="39.28515625" style="218" customWidth="1"/>
    <col min="7938" max="7942" width="0" style="218" hidden="1" customWidth="1"/>
    <col min="7943" max="7947" width="9.85546875" style="218" customWidth="1"/>
    <col min="7948" max="8192" width="9.28515625" style="218"/>
    <col min="8193" max="8193" width="39.28515625" style="218" customWidth="1"/>
    <col min="8194" max="8198" width="0" style="218" hidden="1" customWidth="1"/>
    <col min="8199" max="8203" width="9.85546875" style="218" customWidth="1"/>
    <col min="8204" max="8448" width="9.28515625" style="218"/>
    <col min="8449" max="8449" width="39.28515625" style="218" customWidth="1"/>
    <col min="8450" max="8454" width="0" style="218" hidden="1" customWidth="1"/>
    <col min="8455" max="8459" width="9.85546875" style="218" customWidth="1"/>
    <col min="8460" max="8704" width="9.28515625" style="218"/>
    <col min="8705" max="8705" width="39.28515625" style="218" customWidth="1"/>
    <col min="8706" max="8710" width="0" style="218" hidden="1" customWidth="1"/>
    <col min="8711" max="8715" width="9.85546875" style="218" customWidth="1"/>
    <col min="8716" max="8960" width="9.28515625" style="218"/>
    <col min="8961" max="8961" width="39.28515625" style="218" customWidth="1"/>
    <col min="8962" max="8966" width="0" style="218" hidden="1" customWidth="1"/>
    <col min="8967" max="8971" width="9.85546875" style="218" customWidth="1"/>
    <col min="8972" max="9216" width="9.28515625" style="218"/>
    <col min="9217" max="9217" width="39.28515625" style="218" customWidth="1"/>
    <col min="9218" max="9222" width="0" style="218" hidden="1" customWidth="1"/>
    <col min="9223" max="9227" width="9.85546875" style="218" customWidth="1"/>
    <col min="9228" max="9472" width="9.28515625" style="218"/>
    <col min="9473" max="9473" width="39.28515625" style="218" customWidth="1"/>
    <col min="9474" max="9478" width="0" style="218" hidden="1" customWidth="1"/>
    <col min="9479" max="9483" width="9.85546875" style="218" customWidth="1"/>
    <col min="9484" max="9728" width="9.28515625" style="218"/>
    <col min="9729" max="9729" width="39.28515625" style="218" customWidth="1"/>
    <col min="9730" max="9734" width="0" style="218" hidden="1" customWidth="1"/>
    <col min="9735" max="9739" width="9.85546875" style="218" customWidth="1"/>
    <col min="9740" max="9984" width="9.28515625" style="218"/>
    <col min="9985" max="9985" width="39.28515625" style="218" customWidth="1"/>
    <col min="9986" max="9990" width="0" style="218" hidden="1" customWidth="1"/>
    <col min="9991" max="9995" width="9.85546875" style="218" customWidth="1"/>
    <col min="9996" max="10240" width="9.28515625" style="218"/>
    <col min="10241" max="10241" width="39.28515625" style="218" customWidth="1"/>
    <col min="10242" max="10246" width="0" style="218" hidden="1" customWidth="1"/>
    <col min="10247" max="10251" width="9.85546875" style="218" customWidth="1"/>
    <col min="10252" max="10496" width="9.28515625" style="218"/>
    <col min="10497" max="10497" width="39.28515625" style="218" customWidth="1"/>
    <col min="10498" max="10502" width="0" style="218" hidden="1" customWidth="1"/>
    <col min="10503" max="10507" width="9.85546875" style="218" customWidth="1"/>
    <col min="10508" max="10752" width="9.28515625" style="218"/>
    <col min="10753" max="10753" width="39.28515625" style="218" customWidth="1"/>
    <col min="10754" max="10758" width="0" style="218" hidden="1" customWidth="1"/>
    <col min="10759" max="10763" width="9.85546875" style="218" customWidth="1"/>
    <col min="10764" max="11008" width="9.28515625" style="218"/>
    <col min="11009" max="11009" width="39.28515625" style="218" customWidth="1"/>
    <col min="11010" max="11014" width="0" style="218" hidden="1" customWidth="1"/>
    <col min="11015" max="11019" width="9.85546875" style="218" customWidth="1"/>
    <col min="11020" max="11264" width="9.28515625" style="218"/>
    <col min="11265" max="11265" width="39.28515625" style="218" customWidth="1"/>
    <col min="11266" max="11270" width="0" style="218" hidden="1" customWidth="1"/>
    <col min="11271" max="11275" width="9.85546875" style="218" customWidth="1"/>
    <col min="11276" max="11520" width="9.28515625" style="218"/>
    <col min="11521" max="11521" width="39.28515625" style="218" customWidth="1"/>
    <col min="11522" max="11526" width="0" style="218" hidden="1" customWidth="1"/>
    <col min="11527" max="11531" width="9.85546875" style="218" customWidth="1"/>
    <col min="11532" max="11776" width="9.28515625" style="218"/>
    <col min="11777" max="11777" width="39.28515625" style="218" customWidth="1"/>
    <col min="11778" max="11782" width="0" style="218" hidden="1" customWidth="1"/>
    <col min="11783" max="11787" width="9.85546875" style="218" customWidth="1"/>
    <col min="11788" max="12032" width="9.28515625" style="218"/>
    <col min="12033" max="12033" width="39.28515625" style="218" customWidth="1"/>
    <col min="12034" max="12038" width="0" style="218" hidden="1" customWidth="1"/>
    <col min="12039" max="12043" width="9.85546875" style="218" customWidth="1"/>
    <col min="12044" max="12288" width="9.28515625" style="218"/>
    <col min="12289" max="12289" width="39.28515625" style="218" customWidth="1"/>
    <col min="12290" max="12294" width="0" style="218" hidden="1" customWidth="1"/>
    <col min="12295" max="12299" width="9.85546875" style="218" customWidth="1"/>
    <col min="12300" max="12544" width="9.28515625" style="218"/>
    <col min="12545" max="12545" width="39.28515625" style="218" customWidth="1"/>
    <col min="12546" max="12550" width="0" style="218" hidden="1" customWidth="1"/>
    <col min="12551" max="12555" width="9.85546875" style="218" customWidth="1"/>
    <col min="12556" max="12800" width="9.28515625" style="218"/>
    <col min="12801" max="12801" width="39.28515625" style="218" customWidth="1"/>
    <col min="12802" max="12806" width="0" style="218" hidden="1" customWidth="1"/>
    <col min="12807" max="12811" width="9.85546875" style="218" customWidth="1"/>
    <col min="12812" max="13056" width="9.28515625" style="218"/>
    <col min="13057" max="13057" width="39.28515625" style="218" customWidth="1"/>
    <col min="13058" max="13062" width="0" style="218" hidden="1" customWidth="1"/>
    <col min="13063" max="13067" width="9.85546875" style="218" customWidth="1"/>
    <col min="13068" max="13312" width="9.28515625" style="218"/>
    <col min="13313" max="13313" width="39.28515625" style="218" customWidth="1"/>
    <col min="13314" max="13318" width="0" style="218" hidden="1" customWidth="1"/>
    <col min="13319" max="13323" width="9.85546875" style="218" customWidth="1"/>
    <col min="13324" max="13568" width="9.28515625" style="218"/>
    <col min="13569" max="13569" width="39.28515625" style="218" customWidth="1"/>
    <col min="13570" max="13574" width="0" style="218" hidden="1" customWidth="1"/>
    <col min="13575" max="13579" width="9.85546875" style="218" customWidth="1"/>
    <col min="13580" max="13824" width="9.28515625" style="218"/>
    <col min="13825" max="13825" width="39.28515625" style="218" customWidth="1"/>
    <col min="13826" max="13830" width="0" style="218" hidden="1" customWidth="1"/>
    <col min="13831" max="13835" width="9.85546875" style="218" customWidth="1"/>
    <col min="13836" max="14080" width="9.28515625" style="218"/>
    <col min="14081" max="14081" width="39.28515625" style="218" customWidth="1"/>
    <col min="14082" max="14086" width="0" style="218" hidden="1" customWidth="1"/>
    <col min="14087" max="14091" width="9.85546875" style="218" customWidth="1"/>
    <col min="14092" max="14336" width="9.28515625" style="218"/>
    <col min="14337" max="14337" width="39.28515625" style="218" customWidth="1"/>
    <col min="14338" max="14342" width="0" style="218" hidden="1" customWidth="1"/>
    <col min="14343" max="14347" width="9.85546875" style="218" customWidth="1"/>
    <col min="14348" max="14592" width="9.28515625" style="218"/>
    <col min="14593" max="14593" width="39.28515625" style="218" customWidth="1"/>
    <col min="14594" max="14598" width="0" style="218" hidden="1" customWidth="1"/>
    <col min="14599" max="14603" width="9.85546875" style="218" customWidth="1"/>
    <col min="14604" max="14848" width="9.28515625" style="218"/>
    <col min="14849" max="14849" width="39.28515625" style="218" customWidth="1"/>
    <col min="14850" max="14854" width="0" style="218" hidden="1" customWidth="1"/>
    <col min="14855" max="14859" width="9.85546875" style="218" customWidth="1"/>
    <col min="14860" max="15104" width="9.28515625" style="218"/>
    <col min="15105" max="15105" width="39.28515625" style="218" customWidth="1"/>
    <col min="15106" max="15110" width="0" style="218" hidden="1" customWidth="1"/>
    <col min="15111" max="15115" width="9.85546875" style="218" customWidth="1"/>
    <col min="15116" max="15360" width="9.28515625" style="218"/>
    <col min="15361" max="15361" width="39.28515625" style="218" customWidth="1"/>
    <col min="15362" max="15366" width="0" style="218" hidden="1" customWidth="1"/>
    <col min="15367" max="15371" width="9.85546875" style="218" customWidth="1"/>
    <col min="15372" max="15616" width="9.28515625" style="218"/>
    <col min="15617" max="15617" width="39.28515625" style="218" customWidth="1"/>
    <col min="15618" max="15622" width="0" style="218" hidden="1" customWidth="1"/>
    <col min="15623" max="15627" width="9.85546875" style="218" customWidth="1"/>
    <col min="15628" max="15872" width="9.28515625" style="218"/>
    <col min="15873" max="15873" width="39.28515625" style="218" customWidth="1"/>
    <col min="15874" max="15878" width="0" style="218" hidden="1" customWidth="1"/>
    <col min="15879" max="15883" width="9.85546875" style="218" customWidth="1"/>
    <col min="15884" max="16128" width="9.28515625" style="218"/>
    <col min="16129" max="16129" width="39.28515625" style="218" customWidth="1"/>
    <col min="16130" max="16134" width="0" style="218" hidden="1" customWidth="1"/>
    <col min="16135" max="16139" width="9.85546875" style="218" customWidth="1"/>
    <col min="16140" max="16384" width="9.28515625" style="218"/>
  </cols>
  <sheetData>
    <row r="1" spans="1:13" ht="18" customHeight="1" x14ac:dyDescent="0.2">
      <c r="A1" s="950" t="s">
        <v>1346</v>
      </c>
    </row>
    <row r="2" spans="1:13" ht="18" customHeight="1" x14ac:dyDescent="0.2">
      <c r="A2" s="217" t="s">
        <v>150</v>
      </c>
    </row>
    <row r="3" spans="1:13" ht="18" customHeight="1" x14ac:dyDescent="0.2">
      <c r="A3" s="217" t="s">
        <v>151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</row>
    <row r="4" spans="1:13" ht="18" customHeight="1" thickBot="1" x14ac:dyDescent="0.25">
      <c r="A4" s="220" t="s">
        <v>152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</row>
    <row r="5" spans="1:13" s="224" customFormat="1" ht="18" customHeight="1" thickBot="1" x14ac:dyDescent="0.25">
      <c r="A5" s="222"/>
      <c r="B5" s="223">
        <v>2014</v>
      </c>
      <c r="C5" s="223">
        <v>2015</v>
      </c>
      <c r="D5" s="223">
        <v>2016</v>
      </c>
      <c r="E5" s="223">
        <v>2017</v>
      </c>
      <c r="F5" s="223">
        <v>2018</v>
      </c>
      <c r="G5" s="223">
        <v>2019</v>
      </c>
      <c r="H5" s="223">
        <v>2020</v>
      </c>
      <c r="I5" s="223">
        <v>2021</v>
      </c>
      <c r="J5" s="223">
        <v>2022</v>
      </c>
      <c r="K5" s="223">
        <v>2023</v>
      </c>
      <c r="L5" s="223">
        <v>2024</v>
      </c>
      <c r="M5" s="223">
        <v>2025</v>
      </c>
    </row>
    <row r="6" spans="1:13" s="226" customFormat="1" ht="12.95" customHeight="1" x14ac:dyDescent="0.2">
      <c r="A6" s="225"/>
    </row>
    <row r="7" spans="1:13" s="229" customFormat="1" ht="26.45" customHeight="1" x14ac:dyDescent="0.2">
      <c r="A7" s="227" t="s">
        <v>2</v>
      </c>
      <c r="B7" s="228">
        <v>290535</v>
      </c>
      <c r="C7" s="228">
        <v>307859.8</v>
      </c>
      <c r="D7" s="228">
        <v>350149.6</v>
      </c>
      <c r="E7" s="228">
        <v>406293.6</v>
      </c>
      <c r="F7" s="228">
        <v>422307</v>
      </c>
      <c r="G7" s="228">
        <v>464322.8</v>
      </c>
      <c r="H7" s="228">
        <v>494598.9</v>
      </c>
      <c r="I7" s="228">
        <v>632638.4</v>
      </c>
      <c r="J7" s="228">
        <v>776885.8</v>
      </c>
      <c r="K7" s="228">
        <v>943261</v>
      </c>
      <c r="L7" s="228">
        <v>1212152.1000000001</v>
      </c>
      <c r="M7" s="228">
        <v>2031278.1</v>
      </c>
    </row>
    <row r="8" spans="1:13" s="229" customFormat="1" ht="12.95" customHeight="1" x14ac:dyDescent="0.2">
      <c r="A8" s="230" t="s">
        <v>3</v>
      </c>
      <c r="B8" s="228">
        <v>-25295.7</v>
      </c>
      <c r="C8" s="228">
        <v>-55250.7</v>
      </c>
      <c r="D8" s="228">
        <v>10509</v>
      </c>
      <c r="E8" s="228">
        <v>-23921.5</v>
      </c>
      <c r="F8" s="228">
        <v>-15287.5</v>
      </c>
      <c r="G8" s="228">
        <v>-8743.7000000000007</v>
      </c>
      <c r="H8" s="228">
        <v>-60494.7</v>
      </c>
      <c r="I8" s="228">
        <v>-18461.599999999999</v>
      </c>
      <c r="J8" s="228">
        <v>8609.1</v>
      </c>
      <c r="K8" s="228">
        <v>-38794.9</v>
      </c>
      <c r="L8" s="228">
        <v>-5956.7</v>
      </c>
      <c r="M8" s="228">
        <v>-32471.200000000001</v>
      </c>
    </row>
    <row r="9" spans="1:13" s="229" customFormat="1" ht="24" x14ac:dyDescent="0.2">
      <c r="A9" s="231" t="s">
        <v>4</v>
      </c>
      <c r="B9" s="228">
        <v>5380</v>
      </c>
      <c r="C9" s="228">
        <v>-26142.7</v>
      </c>
      <c r="D9" s="228">
        <v>46913.1</v>
      </c>
      <c r="E9" s="228">
        <v>27241.4</v>
      </c>
      <c r="F9" s="228">
        <v>27026.5</v>
      </c>
      <c r="G9" s="228">
        <v>47720.3</v>
      </c>
      <c r="H9" s="228">
        <v>10618.7</v>
      </c>
      <c r="I9" s="228">
        <v>94003.4</v>
      </c>
      <c r="J9" s="228">
        <v>154343.70000000001</v>
      </c>
      <c r="K9" s="228">
        <v>138977.9</v>
      </c>
      <c r="L9" s="228">
        <v>216086.6</v>
      </c>
      <c r="M9" s="228">
        <v>325376.3</v>
      </c>
    </row>
    <row r="10" spans="1:13" s="229" customFormat="1" ht="12.95" customHeight="1" x14ac:dyDescent="0.2">
      <c r="A10" s="231" t="s">
        <v>153</v>
      </c>
      <c r="B10" s="228">
        <v>40382.699999999997</v>
      </c>
      <c r="C10" s="228">
        <v>40973.699999999997</v>
      </c>
      <c r="D10" s="228">
        <v>60207.1</v>
      </c>
      <c r="E10" s="228">
        <v>58773.3</v>
      </c>
      <c r="F10" s="228">
        <v>53285.8</v>
      </c>
      <c r="G10" s="228">
        <v>68187.899999999994</v>
      </c>
      <c r="H10" s="228">
        <v>81434.3</v>
      </c>
      <c r="I10" s="228">
        <v>125239.4</v>
      </c>
      <c r="J10" s="228">
        <v>195288.8</v>
      </c>
      <c r="K10" s="228">
        <v>211873.9</v>
      </c>
      <c r="L10" s="228">
        <v>276935.2</v>
      </c>
      <c r="M10" s="228">
        <v>412956.6</v>
      </c>
    </row>
    <row r="11" spans="1:13" s="229" customFormat="1" ht="12.95" customHeight="1" x14ac:dyDescent="0.2">
      <c r="A11" s="231" t="s">
        <v>6</v>
      </c>
      <c r="B11" s="228">
        <v>35002.699999999997</v>
      </c>
      <c r="C11" s="228">
        <v>67116.399999999994</v>
      </c>
      <c r="D11" s="228">
        <v>13293.9</v>
      </c>
      <c r="E11" s="228">
        <v>31531.9</v>
      </c>
      <c r="F11" s="228">
        <v>26259.200000000001</v>
      </c>
      <c r="G11" s="228">
        <v>20467.599999999999</v>
      </c>
      <c r="H11" s="228">
        <v>70815.600000000006</v>
      </c>
      <c r="I11" s="228">
        <v>31236</v>
      </c>
      <c r="J11" s="228">
        <v>40945.1</v>
      </c>
      <c r="K11" s="228">
        <v>72895.899999999994</v>
      </c>
      <c r="L11" s="228">
        <v>60848.6</v>
      </c>
      <c r="M11" s="228">
        <v>87580.4</v>
      </c>
    </row>
    <row r="12" spans="1:13" s="229" customFormat="1" ht="24" x14ac:dyDescent="0.2">
      <c r="A12" s="230" t="s">
        <v>7</v>
      </c>
      <c r="B12" s="228">
        <v>259846.2</v>
      </c>
      <c r="C12" s="228">
        <v>278731.40000000002</v>
      </c>
      <c r="D12" s="228">
        <v>313726.90000000002</v>
      </c>
      <c r="E12" s="228">
        <v>355114.5</v>
      </c>
      <c r="F12" s="228">
        <v>379997.6</v>
      </c>
      <c r="G12" s="228">
        <v>407742.3</v>
      </c>
      <c r="H12" s="228">
        <v>423015.4</v>
      </c>
      <c r="I12" s="228">
        <v>520169.8</v>
      </c>
      <c r="J12" s="228">
        <v>631147.9</v>
      </c>
      <c r="K12" s="228">
        <v>765402.8</v>
      </c>
      <c r="L12" s="228">
        <v>990117.2</v>
      </c>
      <c r="M12" s="228">
        <v>1673408.8</v>
      </c>
    </row>
    <row r="13" spans="1:13" s="229" customFormat="1" ht="12.95" customHeight="1" x14ac:dyDescent="0.2">
      <c r="A13" s="231" t="s">
        <v>8</v>
      </c>
      <c r="B13" s="228">
        <v>89136.1</v>
      </c>
      <c r="C13" s="228">
        <v>119582.3</v>
      </c>
      <c r="D13" s="228">
        <v>135357.6</v>
      </c>
      <c r="E13" s="228">
        <v>124450.5</v>
      </c>
      <c r="F13" s="228">
        <v>128903.3</v>
      </c>
      <c r="G13" s="228">
        <v>156124.29999999999</v>
      </c>
      <c r="H13" s="228">
        <v>228167.1</v>
      </c>
      <c r="I13" s="228">
        <v>228162.7</v>
      </c>
      <c r="J13" s="228">
        <v>317280.7</v>
      </c>
      <c r="K13" s="228">
        <v>384714.3</v>
      </c>
      <c r="L13" s="228">
        <v>486711.3</v>
      </c>
      <c r="M13" s="228">
        <v>801441.4</v>
      </c>
    </row>
    <row r="14" spans="1:13" s="229" customFormat="1" ht="12.95" customHeight="1" x14ac:dyDescent="0.2">
      <c r="A14" s="231" t="s">
        <v>9</v>
      </c>
      <c r="B14" s="228">
        <v>32798</v>
      </c>
      <c r="C14" s="228">
        <v>32981.5</v>
      </c>
      <c r="D14" s="228">
        <v>62200.1</v>
      </c>
      <c r="E14" s="228">
        <v>55146.3</v>
      </c>
      <c r="F14" s="228">
        <v>53627.199999999997</v>
      </c>
      <c r="G14" s="228">
        <v>49621.599999999999</v>
      </c>
      <c r="H14" s="228">
        <v>62328.9</v>
      </c>
      <c r="I14" s="228">
        <v>102885.1</v>
      </c>
      <c r="J14" s="228">
        <v>140903.20000000001</v>
      </c>
      <c r="K14" s="228">
        <v>164671</v>
      </c>
      <c r="L14" s="228">
        <v>242830.5</v>
      </c>
      <c r="M14" s="228">
        <v>344708.3</v>
      </c>
    </row>
    <row r="15" spans="1:13" s="229" customFormat="1" ht="12.95" customHeight="1" x14ac:dyDescent="0.2">
      <c r="A15" s="231" t="s">
        <v>10</v>
      </c>
      <c r="B15" s="228">
        <v>6085.2</v>
      </c>
      <c r="C15" s="228">
        <v>6362.2</v>
      </c>
      <c r="D15" s="228">
        <v>15722.1</v>
      </c>
      <c r="E15" s="228">
        <v>15654.9</v>
      </c>
      <c r="F15" s="228">
        <v>16543.2</v>
      </c>
      <c r="G15" s="228">
        <v>16522.7</v>
      </c>
      <c r="H15" s="228">
        <v>18838</v>
      </c>
      <c r="I15" s="228">
        <v>24094.6</v>
      </c>
      <c r="J15" s="228">
        <v>32873.9</v>
      </c>
      <c r="K15" s="228">
        <v>44617.1</v>
      </c>
      <c r="L15" s="228">
        <v>60197.5</v>
      </c>
      <c r="M15" s="228">
        <v>76592.3</v>
      </c>
    </row>
    <row r="16" spans="1:13" s="229" customFormat="1" ht="12.95" customHeight="1" x14ac:dyDescent="0.2">
      <c r="A16" s="231" t="s">
        <v>11</v>
      </c>
      <c r="B16" s="228">
        <v>12333.6</v>
      </c>
      <c r="C16" s="228">
        <v>10340.5</v>
      </c>
      <c r="D16" s="228">
        <v>18462</v>
      </c>
      <c r="E16" s="228">
        <v>17378</v>
      </c>
      <c r="F16" s="228">
        <v>20965.5</v>
      </c>
      <c r="G16" s="228">
        <v>20057.400000000001</v>
      </c>
      <c r="H16" s="228">
        <v>23913</v>
      </c>
      <c r="I16" s="228">
        <v>44598.9</v>
      </c>
      <c r="J16" s="228">
        <v>51464.1</v>
      </c>
      <c r="K16" s="228">
        <v>64384.4</v>
      </c>
      <c r="L16" s="228">
        <v>114243.2</v>
      </c>
      <c r="M16" s="228">
        <v>167150.5</v>
      </c>
    </row>
    <row r="17" spans="1:13" s="229" customFormat="1" ht="12.95" customHeight="1" x14ac:dyDescent="0.2">
      <c r="A17" s="231" t="s">
        <v>12</v>
      </c>
      <c r="B17" s="228">
        <v>14079.3</v>
      </c>
      <c r="C17" s="228">
        <v>15702.2</v>
      </c>
      <c r="D17" s="228">
        <v>27907.4</v>
      </c>
      <c r="E17" s="228">
        <v>21888.9</v>
      </c>
      <c r="F17" s="228">
        <v>15628.9</v>
      </c>
      <c r="G17" s="228">
        <v>12951.2</v>
      </c>
      <c r="H17" s="228">
        <v>19392.400000000001</v>
      </c>
      <c r="I17" s="228">
        <v>33791.5</v>
      </c>
      <c r="J17" s="228">
        <v>56360.6</v>
      </c>
      <c r="K17" s="228">
        <v>55370.1</v>
      </c>
      <c r="L17" s="228">
        <v>67981.399999999994</v>
      </c>
      <c r="M17" s="228">
        <v>99545.8</v>
      </c>
    </row>
    <row r="18" spans="1:13" s="229" customFormat="1" ht="12.95" customHeight="1" x14ac:dyDescent="0.2">
      <c r="A18" s="231" t="s">
        <v>154</v>
      </c>
      <c r="B18" s="228">
        <v>245577.8</v>
      </c>
      <c r="C18" s="228">
        <v>343104</v>
      </c>
      <c r="D18" s="228">
        <v>352537.9</v>
      </c>
      <c r="E18" s="228">
        <v>340241.4</v>
      </c>
      <c r="F18" s="228">
        <v>386235.6</v>
      </c>
      <c r="G18" s="228">
        <v>403548.9</v>
      </c>
      <c r="H18" s="228">
        <v>481166.8</v>
      </c>
      <c r="I18" s="228">
        <v>531498.9</v>
      </c>
      <c r="J18" s="228">
        <v>572555.30000000005</v>
      </c>
      <c r="K18" s="228">
        <v>620544.69999999995</v>
      </c>
      <c r="L18" s="228">
        <v>744219.5</v>
      </c>
      <c r="M18" s="228">
        <v>1098192.6000000001</v>
      </c>
    </row>
    <row r="19" spans="1:13" s="229" customFormat="1" ht="12.95" customHeight="1" x14ac:dyDescent="0.2">
      <c r="A19" s="231" t="s">
        <v>14</v>
      </c>
      <c r="B19" s="228">
        <v>119878.5</v>
      </c>
      <c r="C19" s="228">
        <v>134532.20000000001</v>
      </c>
      <c r="D19" s="228">
        <v>146650.9</v>
      </c>
      <c r="E19" s="228">
        <v>159131.4</v>
      </c>
      <c r="F19" s="228">
        <v>178342.6</v>
      </c>
      <c r="G19" s="228">
        <v>209989.7</v>
      </c>
      <c r="H19" s="228">
        <v>216331.2</v>
      </c>
      <c r="I19" s="228">
        <v>251445.4</v>
      </c>
      <c r="J19" s="228">
        <v>307045.90000000002</v>
      </c>
      <c r="K19" s="228">
        <v>502784.3</v>
      </c>
      <c r="L19" s="228">
        <v>507984.3</v>
      </c>
      <c r="M19" s="228">
        <v>673099.6</v>
      </c>
    </row>
    <row r="20" spans="1:13" s="229" customFormat="1" ht="12.95" customHeight="1" x14ac:dyDescent="0.2">
      <c r="A20" s="231" t="s">
        <v>15</v>
      </c>
      <c r="B20" s="228">
        <v>32568.799999999999</v>
      </c>
      <c r="C20" s="228">
        <v>35511.800000000003</v>
      </c>
      <c r="D20" s="228">
        <v>33064</v>
      </c>
      <c r="E20" s="228">
        <v>43439</v>
      </c>
      <c r="F20" s="228">
        <v>45198.5</v>
      </c>
      <c r="G20" s="228">
        <v>51060.1</v>
      </c>
      <c r="H20" s="228">
        <v>52909.599999999999</v>
      </c>
      <c r="I20" s="228">
        <v>60708.3</v>
      </c>
      <c r="J20" s="228">
        <v>81298.8</v>
      </c>
      <c r="K20" s="228">
        <v>89501.7</v>
      </c>
      <c r="L20" s="228">
        <v>110384.3</v>
      </c>
      <c r="M20" s="228">
        <v>159497.4</v>
      </c>
    </row>
    <row r="21" spans="1:13" s="229" customFormat="1" ht="12.95" customHeight="1" x14ac:dyDescent="0.2">
      <c r="A21" s="231" t="s">
        <v>16</v>
      </c>
      <c r="B21" s="228">
        <v>10054.6</v>
      </c>
      <c r="C21" s="228">
        <v>12870.1</v>
      </c>
      <c r="D21" s="228">
        <v>15084.1</v>
      </c>
      <c r="E21" s="228">
        <v>17165.599999999999</v>
      </c>
      <c r="F21" s="228">
        <v>17232.400000000001</v>
      </c>
      <c r="G21" s="228">
        <v>18387</v>
      </c>
      <c r="H21" s="228">
        <v>18834.900000000001</v>
      </c>
      <c r="I21" s="228">
        <v>23747</v>
      </c>
      <c r="J21" s="228">
        <v>33045.599999999999</v>
      </c>
      <c r="K21" s="228">
        <v>28746.5</v>
      </c>
      <c r="L21" s="228">
        <v>38859.9</v>
      </c>
      <c r="M21" s="228">
        <v>47978.400000000001</v>
      </c>
    </row>
    <row r="22" spans="1:13" s="229" customFormat="1" ht="12.95" customHeight="1" x14ac:dyDescent="0.2">
      <c r="A22" s="231" t="s">
        <v>17</v>
      </c>
      <c r="B22" s="228">
        <v>38961.699999999997</v>
      </c>
      <c r="C22" s="228">
        <v>39460.800000000003</v>
      </c>
      <c r="D22" s="228">
        <v>43596.4</v>
      </c>
      <c r="E22" s="228">
        <v>48287.9</v>
      </c>
      <c r="F22" s="228">
        <v>61236.9</v>
      </c>
      <c r="G22" s="228">
        <v>64612.7</v>
      </c>
      <c r="H22" s="228">
        <v>71734.7</v>
      </c>
      <c r="I22" s="228">
        <v>86239.8</v>
      </c>
      <c r="J22" s="228">
        <v>100638.3</v>
      </c>
      <c r="K22" s="228">
        <v>240217</v>
      </c>
      <c r="L22" s="228">
        <v>169190.5</v>
      </c>
      <c r="M22" s="228">
        <v>201439.7</v>
      </c>
    </row>
    <row r="23" spans="1:13" s="229" customFormat="1" ht="12.95" customHeight="1" x14ac:dyDescent="0.2">
      <c r="A23" s="231" t="s">
        <v>18</v>
      </c>
      <c r="B23" s="228">
        <v>27613.1</v>
      </c>
      <c r="C23" s="228">
        <v>34288.5</v>
      </c>
      <c r="D23" s="228">
        <v>40441.800000000003</v>
      </c>
      <c r="E23" s="228">
        <v>35388.800000000003</v>
      </c>
      <c r="F23" s="228">
        <v>39302.800000000003</v>
      </c>
      <c r="G23" s="228">
        <v>58762.1</v>
      </c>
      <c r="H23" s="228">
        <v>54666.6</v>
      </c>
      <c r="I23" s="228">
        <v>59625.8</v>
      </c>
      <c r="J23" s="228">
        <v>66414.899999999994</v>
      </c>
      <c r="K23" s="228">
        <v>112375.8</v>
      </c>
      <c r="L23" s="228">
        <v>153064.79999999999</v>
      </c>
      <c r="M23" s="228">
        <v>219490.1</v>
      </c>
    </row>
    <row r="24" spans="1:13" s="232" customFormat="1" ht="12.95" customHeight="1" x14ac:dyDescent="0.2">
      <c r="A24" s="231" t="s">
        <v>19</v>
      </c>
      <c r="B24" s="228">
        <v>259317.3</v>
      </c>
      <c r="C24" s="228">
        <v>318143.2</v>
      </c>
      <c r="D24" s="228">
        <v>356147.20000000001</v>
      </c>
      <c r="E24" s="228">
        <v>393030.9</v>
      </c>
      <c r="F24" s="228">
        <v>440958</v>
      </c>
      <c r="G24" s="228">
        <v>462305.3</v>
      </c>
      <c r="H24" s="228">
        <v>489668.1</v>
      </c>
      <c r="I24" s="228">
        <v>528412.5</v>
      </c>
      <c r="J24" s="228">
        <v>574268.1</v>
      </c>
      <c r="K24" s="228">
        <v>638828.1</v>
      </c>
      <c r="L24" s="228">
        <v>762575.1</v>
      </c>
      <c r="M24" s="228">
        <v>899458.5</v>
      </c>
    </row>
    <row r="25" spans="1:13" s="234" customFormat="1" ht="12.95" customHeight="1" x14ac:dyDescent="0.2">
      <c r="A25" s="233" t="s">
        <v>20</v>
      </c>
      <c r="B25" s="228">
        <v>105155</v>
      </c>
      <c r="C25" s="228">
        <v>114757.2</v>
      </c>
      <c r="D25" s="228">
        <v>129914.2</v>
      </c>
      <c r="E25" s="228">
        <v>122615.4</v>
      </c>
      <c r="F25" s="228">
        <v>115790.39999999999</v>
      </c>
      <c r="G25" s="228">
        <v>156352.70000000001</v>
      </c>
      <c r="H25" s="228">
        <v>173994.2</v>
      </c>
      <c r="I25" s="228">
        <v>224856.6</v>
      </c>
      <c r="J25" s="228">
        <v>305279.09999999998</v>
      </c>
      <c r="K25" s="228">
        <v>402022.5</v>
      </c>
      <c r="L25" s="228">
        <v>681660.8</v>
      </c>
      <c r="M25" s="228">
        <v>1502477</v>
      </c>
    </row>
    <row r="26" spans="1:13" s="234" customFormat="1" ht="12.95" customHeight="1" x14ac:dyDescent="0.2">
      <c r="A26" s="233" t="s">
        <v>21</v>
      </c>
      <c r="B26" s="228">
        <v>134171</v>
      </c>
      <c r="C26" s="228">
        <v>162168.70000000001</v>
      </c>
      <c r="D26" s="228">
        <v>186282.8</v>
      </c>
      <c r="E26" s="228">
        <v>201326.9</v>
      </c>
      <c r="F26" s="228">
        <v>211567.5</v>
      </c>
      <c r="G26" s="228">
        <v>246009.4</v>
      </c>
      <c r="H26" s="228">
        <v>265101.3</v>
      </c>
      <c r="I26" s="228">
        <v>311589</v>
      </c>
      <c r="J26" s="228">
        <v>399042.9</v>
      </c>
      <c r="K26" s="228">
        <v>536394.1</v>
      </c>
      <c r="L26" s="228">
        <v>790529.9</v>
      </c>
      <c r="M26" s="228">
        <v>1422508.4</v>
      </c>
    </row>
    <row r="27" spans="1:13" ht="12.95" customHeight="1" thickBot="1" x14ac:dyDescent="0.25">
      <c r="A27" s="235"/>
      <c r="B27" s="236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</row>
    <row r="29" spans="1:13" ht="15" customHeight="1" x14ac:dyDescent="0.2">
      <c r="A29" s="237" t="s">
        <v>22</v>
      </c>
    </row>
    <row r="30" spans="1:13" ht="12.95" customHeight="1" x14ac:dyDescent="0.2">
      <c r="A30" s="230" t="s">
        <v>23</v>
      </c>
      <c r="B30" s="238">
        <v>15222</v>
      </c>
      <c r="C30" s="238">
        <v>15925</v>
      </c>
      <c r="D30" s="238">
        <v>16431</v>
      </c>
      <c r="E30" s="238">
        <f>17180+8</f>
        <v>17188</v>
      </c>
      <c r="F30" s="238">
        <f>18735+8</f>
        <v>18743</v>
      </c>
      <c r="G30" s="238">
        <v>20880</v>
      </c>
      <c r="H30" s="238">
        <v>21708</v>
      </c>
      <c r="I30" s="238">
        <v>21689</v>
      </c>
      <c r="J30" s="238">
        <v>23748</v>
      </c>
      <c r="K30" s="238">
        <v>29096</v>
      </c>
      <c r="L30" s="238">
        <v>32779</v>
      </c>
      <c r="M30" s="238">
        <v>30141</v>
      </c>
    </row>
    <row r="31" spans="1:13" ht="12.95" customHeight="1" x14ac:dyDescent="0.2">
      <c r="A31" s="231" t="s">
        <v>24</v>
      </c>
      <c r="B31" s="238">
        <v>4200</v>
      </c>
      <c r="C31" s="238">
        <v>4664</v>
      </c>
      <c r="D31" s="238">
        <v>4178</v>
      </c>
      <c r="E31" s="238">
        <v>4077</v>
      </c>
      <c r="F31" s="238">
        <v>4257</v>
      </c>
      <c r="G31" s="238">
        <v>4573</v>
      </c>
      <c r="H31" s="238">
        <v>4689</v>
      </c>
      <c r="I31" s="238">
        <v>4157</v>
      </c>
      <c r="J31" s="238">
        <v>4184</v>
      </c>
      <c r="K31" s="238">
        <v>4753</v>
      </c>
      <c r="L31" s="238">
        <v>5593</v>
      </c>
      <c r="M31" s="238">
        <v>6172</v>
      </c>
    </row>
    <row r="32" spans="1:13" ht="12.95" customHeight="1" x14ac:dyDescent="0.2">
      <c r="A32" s="231" t="s">
        <v>133</v>
      </c>
    </row>
    <row r="33" spans="1:13" ht="12.95" customHeight="1" x14ac:dyDescent="0.2">
      <c r="A33" s="230" t="s">
        <v>25</v>
      </c>
      <c r="B33" s="239">
        <v>11.8</v>
      </c>
      <c r="C33" s="239">
        <v>10.5</v>
      </c>
      <c r="D33" s="239">
        <v>11.6</v>
      </c>
      <c r="E33" s="239">
        <v>14.4</v>
      </c>
      <c r="F33" s="239">
        <v>11.1</v>
      </c>
      <c r="G33" s="239">
        <v>13.9</v>
      </c>
      <c r="H33" s="239">
        <v>16.899999999999999</v>
      </c>
      <c r="I33" s="239">
        <v>21.6</v>
      </c>
      <c r="J33" s="239">
        <v>23.1</v>
      </c>
      <c r="K33" s="239">
        <v>23.2</v>
      </c>
      <c r="L33" s="239">
        <v>22.4</v>
      </c>
      <c r="M33" s="239">
        <v>21.4</v>
      </c>
    </row>
    <row r="34" spans="1:13" ht="12.95" customHeight="1" x14ac:dyDescent="0.2">
      <c r="A34" s="240" t="s">
        <v>146</v>
      </c>
    </row>
    <row r="35" spans="1:13" ht="12.95" customHeight="1" x14ac:dyDescent="0.2">
      <c r="A35" s="240" t="s">
        <v>147</v>
      </c>
    </row>
    <row r="36" spans="1:13" ht="12.95" customHeight="1" x14ac:dyDescent="0.2">
      <c r="A36" s="241" t="s">
        <v>145</v>
      </c>
      <c r="B36" s="242">
        <v>2.1</v>
      </c>
      <c r="C36" s="242">
        <v>-8.1999999999999993</v>
      </c>
      <c r="D36" s="242">
        <v>13.2</v>
      </c>
      <c r="E36" s="242">
        <v>6.9</v>
      </c>
      <c r="F36" s="242">
        <v>6.1</v>
      </c>
      <c r="G36" s="242">
        <v>10.3</v>
      </c>
      <c r="H36" s="242">
        <v>2.2000000000000002</v>
      </c>
      <c r="I36" s="242">
        <v>17.8</v>
      </c>
      <c r="J36" s="242">
        <v>26.9</v>
      </c>
      <c r="K36" s="242">
        <v>21.8</v>
      </c>
      <c r="L36" s="242">
        <v>28.3</v>
      </c>
      <c r="M36" s="242">
        <v>36.200000000000003</v>
      </c>
    </row>
    <row r="37" spans="1:13" ht="12.95" customHeight="1" x14ac:dyDescent="0.2">
      <c r="A37" s="243" t="s">
        <v>148</v>
      </c>
    </row>
    <row r="38" spans="1:13" ht="12.95" customHeight="1" x14ac:dyDescent="0.2">
      <c r="A38" s="244" t="s">
        <v>149</v>
      </c>
      <c r="B38" s="242">
        <v>1.9</v>
      </c>
      <c r="C38" s="242">
        <v>-8.5</v>
      </c>
      <c r="D38" s="242">
        <v>13.4</v>
      </c>
      <c r="E38" s="242">
        <v>6.7</v>
      </c>
      <c r="F38" s="242">
        <v>6.4</v>
      </c>
      <c r="G38" s="242">
        <v>10.3</v>
      </c>
      <c r="H38" s="242">
        <v>2.1</v>
      </c>
      <c r="I38" s="242">
        <v>14.9</v>
      </c>
      <c r="J38" s="242">
        <v>19.899999999999999</v>
      </c>
      <c r="K38" s="242">
        <v>14.7</v>
      </c>
      <c r="L38" s="242">
        <v>17.8</v>
      </c>
      <c r="M38" s="242">
        <v>16</v>
      </c>
    </row>
    <row r="39" spans="1:13" ht="12.95" customHeight="1" x14ac:dyDescent="0.2">
      <c r="A39" s="245" t="s">
        <v>27</v>
      </c>
    </row>
    <row r="40" spans="1:13" ht="12.95" customHeight="1" x14ac:dyDescent="0.2">
      <c r="A40" s="245" t="s">
        <v>28</v>
      </c>
      <c r="B40" s="242">
        <v>103.2</v>
      </c>
      <c r="C40" s="242">
        <v>106</v>
      </c>
      <c r="D40" s="242">
        <v>113.7</v>
      </c>
      <c r="E40" s="242">
        <v>116</v>
      </c>
      <c r="F40" s="242">
        <v>103.9</v>
      </c>
      <c r="G40" s="242">
        <v>109.9</v>
      </c>
      <c r="H40" s="242">
        <v>106.5</v>
      </c>
      <c r="I40" s="242">
        <v>127.9</v>
      </c>
      <c r="J40" s="242">
        <v>122.8</v>
      </c>
      <c r="K40" s="242">
        <v>121.4</v>
      </c>
      <c r="L40" s="242">
        <v>128.5</v>
      </c>
      <c r="M40" s="242">
        <v>167.6</v>
      </c>
    </row>
    <row r="41" spans="1:13" ht="12.95" customHeight="1" x14ac:dyDescent="0.2">
      <c r="A41" s="245" t="s">
        <v>29</v>
      </c>
      <c r="B41" s="246">
        <v>0.9</v>
      </c>
      <c r="C41" s="246">
        <v>1</v>
      </c>
      <c r="D41" s="246">
        <v>1.1000000000000001</v>
      </c>
      <c r="E41" s="246">
        <v>1</v>
      </c>
      <c r="F41" s="246">
        <v>0.9</v>
      </c>
      <c r="G41" s="246">
        <v>1.1000000000000001</v>
      </c>
      <c r="H41" s="246">
        <v>1</v>
      </c>
      <c r="I41" s="246">
        <v>1.2</v>
      </c>
      <c r="J41" s="246">
        <v>1</v>
      </c>
      <c r="K41" s="246">
        <v>1</v>
      </c>
      <c r="L41" s="246">
        <v>1.1000000000000001</v>
      </c>
      <c r="M41" s="246">
        <v>1.3</v>
      </c>
    </row>
    <row r="42" spans="1:13" ht="12.95" customHeight="1" x14ac:dyDescent="0.2">
      <c r="A42" s="245" t="s">
        <v>30</v>
      </c>
    </row>
    <row r="43" spans="1:13" ht="12.95" customHeight="1" x14ac:dyDescent="0.2">
      <c r="A43" s="245" t="s">
        <v>31</v>
      </c>
    </row>
    <row r="44" spans="1:13" ht="12.95" customHeight="1" x14ac:dyDescent="0.2">
      <c r="A44" s="245" t="s">
        <v>32</v>
      </c>
      <c r="B44" s="247">
        <v>0.78</v>
      </c>
      <c r="C44" s="247">
        <v>0.71</v>
      </c>
      <c r="D44" s="247">
        <v>0.7</v>
      </c>
      <c r="E44" s="247">
        <v>0.61</v>
      </c>
      <c r="F44" s="247">
        <v>0.55000000000000004</v>
      </c>
      <c r="G44" s="247">
        <v>0.64</v>
      </c>
      <c r="H44" s="247">
        <v>0.66</v>
      </c>
      <c r="I44" s="247">
        <v>0.72</v>
      </c>
      <c r="J44" s="247">
        <v>0.77</v>
      </c>
      <c r="K44" s="247">
        <v>0.75</v>
      </c>
      <c r="L44" s="247">
        <v>0.86</v>
      </c>
      <c r="M44" s="247">
        <v>1.06</v>
      </c>
    </row>
    <row r="47" spans="1:13" ht="14.45" customHeight="1" x14ac:dyDescent="0.2">
      <c r="A47" s="248" t="s">
        <v>155</v>
      </c>
    </row>
    <row r="50" spans="4:13" ht="12.95" customHeight="1" x14ac:dyDescent="0.2">
      <c r="D50" s="219"/>
      <c r="E50" s="219"/>
      <c r="F50" s="219"/>
      <c r="G50" s="219"/>
      <c r="H50" s="219"/>
      <c r="I50" s="219"/>
      <c r="J50" s="219"/>
      <c r="K50" s="219"/>
      <c r="L50" s="219"/>
      <c r="M50" s="219"/>
    </row>
  </sheetData>
  <hyperlinks>
    <hyperlink ref="A1" location="Содержание!A1" display="Вернуться в СОДЕРЖАНИЕ" xr:uid="{00000000-0004-0000-1300-000000000000}"/>
  </hyperlinks>
  <pageMargins left="0.98425196850393704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1"/>
  <dimension ref="A1:M71"/>
  <sheetViews>
    <sheetView workbookViewId="0">
      <selection activeCell="A5" sqref="A5"/>
    </sheetView>
  </sheetViews>
  <sheetFormatPr defaultRowHeight="12.75" x14ac:dyDescent="0.2"/>
  <cols>
    <col min="1" max="1" width="37.85546875" style="250" customWidth="1"/>
    <col min="2" max="6" width="0" style="250" hidden="1" customWidth="1"/>
    <col min="7" max="8" width="9.7109375" style="218" hidden="1" customWidth="1"/>
    <col min="9" max="13" width="9.7109375" style="218" customWidth="1"/>
    <col min="14" max="256" width="9.140625" style="250"/>
    <col min="257" max="257" width="37.85546875" style="250" customWidth="1"/>
    <col min="258" max="262" width="0" style="250" hidden="1" customWidth="1"/>
    <col min="263" max="267" width="9.7109375" style="250" customWidth="1"/>
    <col min="268" max="512" width="9.140625" style="250"/>
    <col min="513" max="513" width="37.85546875" style="250" customWidth="1"/>
    <col min="514" max="518" width="0" style="250" hidden="1" customWidth="1"/>
    <col min="519" max="523" width="9.7109375" style="250" customWidth="1"/>
    <col min="524" max="768" width="9.140625" style="250"/>
    <col min="769" max="769" width="37.85546875" style="250" customWidth="1"/>
    <col min="770" max="774" width="0" style="250" hidden="1" customWidth="1"/>
    <col min="775" max="779" width="9.7109375" style="250" customWidth="1"/>
    <col min="780" max="1024" width="9.140625" style="250"/>
    <col min="1025" max="1025" width="37.85546875" style="250" customWidth="1"/>
    <col min="1026" max="1030" width="0" style="250" hidden="1" customWidth="1"/>
    <col min="1031" max="1035" width="9.7109375" style="250" customWidth="1"/>
    <col min="1036" max="1280" width="9.140625" style="250"/>
    <col min="1281" max="1281" width="37.85546875" style="250" customWidth="1"/>
    <col min="1282" max="1286" width="0" style="250" hidden="1" customWidth="1"/>
    <col min="1287" max="1291" width="9.7109375" style="250" customWidth="1"/>
    <col min="1292" max="1536" width="9.140625" style="250"/>
    <col min="1537" max="1537" width="37.85546875" style="250" customWidth="1"/>
    <col min="1538" max="1542" width="0" style="250" hidden="1" customWidth="1"/>
    <col min="1543" max="1547" width="9.7109375" style="250" customWidth="1"/>
    <col min="1548" max="1792" width="9.140625" style="250"/>
    <col min="1793" max="1793" width="37.85546875" style="250" customWidth="1"/>
    <col min="1794" max="1798" width="0" style="250" hidden="1" customWidth="1"/>
    <col min="1799" max="1803" width="9.7109375" style="250" customWidth="1"/>
    <col min="1804" max="2048" width="9.140625" style="250"/>
    <col min="2049" max="2049" width="37.85546875" style="250" customWidth="1"/>
    <col min="2050" max="2054" width="0" style="250" hidden="1" customWidth="1"/>
    <col min="2055" max="2059" width="9.7109375" style="250" customWidth="1"/>
    <col min="2060" max="2304" width="9.140625" style="250"/>
    <col min="2305" max="2305" width="37.85546875" style="250" customWidth="1"/>
    <col min="2306" max="2310" width="0" style="250" hidden="1" customWidth="1"/>
    <col min="2311" max="2315" width="9.7109375" style="250" customWidth="1"/>
    <col min="2316" max="2560" width="9.140625" style="250"/>
    <col min="2561" max="2561" width="37.85546875" style="250" customWidth="1"/>
    <col min="2562" max="2566" width="0" style="250" hidden="1" customWidth="1"/>
    <col min="2567" max="2571" width="9.7109375" style="250" customWidth="1"/>
    <col min="2572" max="2816" width="9.140625" style="250"/>
    <col min="2817" max="2817" width="37.85546875" style="250" customWidth="1"/>
    <col min="2818" max="2822" width="0" style="250" hidden="1" customWidth="1"/>
    <col min="2823" max="2827" width="9.7109375" style="250" customWidth="1"/>
    <col min="2828" max="3072" width="9.140625" style="250"/>
    <col min="3073" max="3073" width="37.85546875" style="250" customWidth="1"/>
    <col min="3074" max="3078" width="0" style="250" hidden="1" customWidth="1"/>
    <col min="3079" max="3083" width="9.7109375" style="250" customWidth="1"/>
    <col min="3084" max="3328" width="9.140625" style="250"/>
    <col min="3329" max="3329" width="37.85546875" style="250" customWidth="1"/>
    <col min="3330" max="3334" width="0" style="250" hidden="1" customWidth="1"/>
    <col min="3335" max="3339" width="9.7109375" style="250" customWidth="1"/>
    <col min="3340" max="3584" width="9.140625" style="250"/>
    <col min="3585" max="3585" width="37.85546875" style="250" customWidth="1"/>
    <col min="3586" max="3590" width="0" style="250" hidden="1" customWidth="1"/>
    <col min="3591" max="3595" width="9.7109375" style="250" customWidth="1"/>
    <col min="3596" max="3840" width="9.140625" style="250"/>
    <col min="3841" max="3841" width="37.85546875" style="250" customWidth="1"/>
    <col min="3842" max="3846" width="0" style="250" hidden="1" customWidth="1"/>
    <col min="3847" max="3851" width="9.7109375" style="250" customWidth="1"/>
    <col min="3852" max="4096" width="9.140625" style="250"/>
    <col min="4097" max="4097" width="37.85546875" style="250" customWidth="1"/>
    <col min="4098" max="4102" width="0" style="250" hidden="1" customWidth="1"/>
    <col min="4103" max="4107" width="9.7109375" style="250" customWidth="1"/>
    <col min="4108" max="4352" width="9.140625" style="250"/>
    <col min="4353" max="4353" width="37.85546875" style="250" customWidth="1"/>
    <col min="4354" max="4358" width="0" style="250" hidden="1" customWidth="1"/>
    <col min="4359" max="4363" width="9.7109375" style="250" customWidth="1"/>
    <col min="4364" max="4608" width="9.140625" style="250"/>
    <col min="4609" max="4609" width="37.85546875" style="250" customWidth="1"/>
    <col min="4610" max="4614" width="0" style="250" hidden="1" customWidth="1"/>
    <col min="4615" max="4619" width="9.7109375" style="250" customWidth="1"/>
    <col min="4620" max="4864" width="9.140625" style="250"/>
    <col min="4865" max="4865" width="37.85546875" style="250" customWidth="1"/>
    <col min="4866" max="4870" width="0" style="250" hidden="1" customWidth="1"/>
    <col min="4871" max="4875" width="9.7109375" style="250" customWidth="1"/>
    <col min="4876" max="5120" width="9.140625" style="250"/>
    <col min="5121" max="5121" width="37.85546875" style="250" customWidth="1"/>
    <col min="5122" max="5126" width="0" style="250" hidden="1" customWidth="1"/>
    <col min="5127" max="5131" width="9.7109375" style="250" customWidth="1"/>
    <col min="5132" max="5376" width="9.140625" style="250"/>
    <col min="5377" max="5377" width="37.85546875" style="250" customWidth="1"/>
    <col min="5378" max="5382" width="0" style="250" hidden="1" customWidth="1"/>
    <col min="5383" max="5387" width="9.7109375" style="250" customWidth="1"/>
    <col min="5388" max="5632" width="9.140625" style="250"/>
    <col min="5633" max="5633" width="37.85546875" style="250" customWidth="1"/>
    <col min="5634" max="5638" width="0" style="250" hidden="1" customWidth="1"/>
    <col min="5639" max="5643" width="9.7109375" style="250" customWidth="1"/>
    <col min="5644" max="5888" width="9.140625" style="250"/>
    <col min="5889" max="5889" width="37.85546875" style="250" customWidth="1"/>
    <col min="5890" max="5894" width="0" style="250" hidden="1" customWidth="1"/>
    <col min="5895" max="5899" width="9.7109375" style="250" customWidth="1"/>
    <col min="5900" max="6144" width="9.140625" style="250"/>
    <col min="6145" max="6145" width="37.85546875" style="250" customWidth="1"/>
    <col min="6146" max="6150" width="0" style="250" hidden="1" customWidth="1"/>
    <col min="6151" max="6155" width="9.7109375" style="250" customWidth="1"/>
    <col min="6156" max="6400" width="9.140625" style="250"/>
    <col min="6401" max="6401" width="37.85546875" style="250" customWidth="1"/>
    <col min="6402" max="6406" width="0" style="250" hidden="1" customWidth="1"/>
    <col min="6407" max="6411" width="9.7109375" style="250" customWidth="1"/>
    <col min="6412" max="6656" width="9.140625" style="250"/>
    <col min="6657" max="6657" width="37.85546875" style="250" customWidth="1"/>
    <col min="6658" max="6662" width="0" style="250" hidden="1" customWidth="1"/>
    <col min="6663" max="6667" width="9.7109375" style="250" customWidth="1"/>
    <col min="6668" max="6912" width="9.140625" style="250"/>
    <col min="6913" max="6913" width="37.85546875" style="250" customWidth="1"/>
    <col min="6914" max="6918" width="0" style="250" hidden="1" customWidth="1"/>
    <col min="6919" max="6923" width="9.7109375" style="250" customWidth="1"/>
    <col min="6924" max="7168" width="9.140625" style="250"/>
    <col min="7169" max="7169" width="37.85546875" style="250" customWidth="1"/>
    <col min="7170" max="7174" width="0" style="250" hidden="1" customWidth="1"/>
    <col min="7175" max="7179" width="9.7109375" style="250" customWidth="1"/>
    <col min="7180" max="7424" width="9.140625" style="250"/>
    <col min="7425" max="7425" width="37.85546875" style="250" customWidth="1"/>
    <col min="7426" max="7430" width="0" style="250" hidden="1" customWidth="1"/>
    <col min="7431" max="7435" width="9.7109375" style="250" customWidth="1"/>
    <col min="7436" max="7680" width="9.140625" style="250"/>
    <col min="7681" max="7681" width="37.85546875" style="250" customWidth="1"/>
    <col min="7682" max="7686" width="0" style="250" hidden="1" customWidth="1"/>
    <col min="7687" max="7691" width="9.7109375" style="250" customWidth="1"/>
    <col min="7692" max="7936" width="9.140625" style="250"/>
    <col min="7937" max="7937" width="37.85546875" style="250" customWidth="1"/>
    <col min="7938" max="7942" width="0" style="250" hidden="1" customWidth="1"/>
    <col min="7943" max="7947" width="9.7109375" style="250" customWidth="1"/>
    <col min="7948" max="8192" width="9.140625" style="250"/>
    <col min="8193" max="8193" width="37.85546875" style="250" customWidth="1"/>
    <col min="8194" max="8198" width="0" style="250" hidden="1" customWidth="1"/>
    <col min="8199" max="8203" width="9.7109375" style="250" customWidth="1"/>
    <col min="8204" max="8448" width="9.140625" style="250"/>
    <col min="8449" max="8449" width="37.85546875" style="250" customWidth="1"/>
    <col min="8450" max="8454" width="0" style="250" hidden="1" customWidth="1"/>
    <col min="8455" max="8459" width="9.7109375" style="250" customWidth="1"/>
    <col min="8460" max="8704" width="9.140625" style="250"/>
    <col min="8705" max="8705" width="37.85546875" style="250" customWidth="1"/>
    <col min="8706" max="8710" width="0" style="250" hidden="1" customWidth="1"/>
    <col min="8711" max="8715" width="9.7109375" style="250" customWidth="1"/>
    <col min="8716" max="8960" width="9.140625" style="250"/>
    <col min="8961" max="8961" width="37.85546875" style="250" customWidth="1"/>
    <col min="8962" max="8966" width="0" style="250" hidden="1" customWidth="1"/>
    <col min="8967" max="8971" width="9.7109375" style="250" customWidth="1"/>
    <col min="8972" max="9216" width="9.140625" style="250"/>
    <col min="9217" max="9217" width="37.85546875" style="250" customWidth="1"/>
    <col min="9218" max="9222" width="0" style="250" hidden="1" customWidth="1"/>
    <col min="9223" max="9227" width="9.7109375" style="250" customWidth="1"/>
    <col min="9228" max="9472" width="9.140625" style="250"/>
    <col min="9473" max="9473" width="37.85546875" style="250" customWidth="1"/>
    <col min="9474" max="9478" width="0" style="250" hidden="1" customWidth="1"/>
    <col min="9479" max="9483" width="9.7109375" style="250" customWidth="1"/>
    <col min="9484" max="9728" width="9.140625" style="250"/>
    <col min="9729" max="9729" width="37.85546875" style="250" customWidth="1"/>
    <col min="9730" max="9734" width="0" style="250" hidden="1" customWidth="1"/>
    <col min="9735" max="9739" width="9.7109375" style="250" customWidth="1"/>
    <col min="9740" max="9984" width="9.140625" style="250"/>
    <col min="9985" max="9985" width="37.85546875" style="250" customWidth="1"/>
    <col min="9986" max="9990" width="0" style="250" hidden="1" customWidth="1"/>
    <col min="9991" max="9995" width="9.7109375" style="250" customWidth="1"/>
    <col min="9996" max="10240" width="9.140625" style="250"/>
    <col min="10241" max="10241" width="37.85546875" style="250" customWidth="1"/>
    <col min="10242" max="10246" width="0" style="250" hidden="1" customWidth="1"/>
    <col min="10247" max="10251" width="9.7109375" style="250" customWidth="1"/>
    <col min="10252" max="10496" width="9.140625" style="250"/>
    <col min="10497" max="10497" width="37.85546875" style="250" customWidth="1"/>
    <col min="10498" max="10502" width="0" style="250" hidden="1" customWidth="1"/>
    <col min="10503" max="10507" width="9.7109375" style="250" customWidth="1"/>
    <col min="10508" max="10752" width="9.140625" style="250"/>
    <col min="10753" max="10753" width="37.85546875" style="250" customWidth="1"/>
    <col min="10754" max="10758" width="0" style="250" hidden="1" customWidth="1"/>
    <col min="10759" max="10763" width="9.7109375" style="250" customWidth="1"/>
    <col min="10764" max="11008" width="9.140625" style="250"/>
    <col min="11009" max="11009" width="37.85546875" style="250" customWidth="1"/>
    <col min="11010" max="11014" width="0" style="250" hidden="1" customWidth="1"/>
    <col min="11015" max="11019" width="9.7109375" style="250" customWidth="1"/>
    <col min="11020" max="11264" width="9.140625" style="250"/>
    <col min="11265" max="11265" width="37.85546875" style="250" customWidth="1"/>
    <col min="11266" max="11270" width="0" style="250" hidden="1" customWidth="1"/>
    <col min="11271" max="11275" width="9.7109375" style="250" customWidth="1"/>
    <col min="11276" max="11520" width="9.140625" style="250"/>
    <col min="11521" max="11521" width="37.85546875" style="250" customWidth="1"/>
    <col min="11522" max="11526" width="0" style="250" hidden="1" customWidth="1"/>
    <col min="11527" max="11531" width="9.7109375" style="250" customWidth="1"/>
    <col min="11532" max="11776" width="9.140625" style="250"/>
    <col min="11777" max="11777" width="37.85546875" style="250" customWidth="1"/>
    <col min="11778" max="11782" width="0" style="250" hidden="1" customWidth="1"/>
    <col min="11783" max="11787" width="9.7109375" style="250" customWidth="1"/>
    <col min="11788" max="12032" width="9.140625" style="250"/>
    <col min="12033" max="12033" width="37.85546875" style="250" customWidth="1"/>
    <col min="12034" max="12038" width="0" style="250" hidden="1" customWidth="1"/>
    <col min="12039" max="12043" width="9.7109375" style="250" customWidth="1"/>
    <col min="12044" max="12288" width="9.140625" style="250"/>
    <col min="12289" max="12289" width="37.85546875" style="250" customWidth="1"/>
    <col min="12290" max="12294" width="0" style="250" hidden="1" customWidth="1"/>
    <col min="12295" max="12299" width="9.7109375" style="250" customWidth="1"/>
    <col min="12300" max="12544" width="9.140625" style="250"/>
    <col min="12545" max="12545" width="37.85546875" style="250" customWidth="1"/>
    <col min="12546" max="12550" width="0" style="250" hidden="1" customWidth="1"/>
    <col min="12551" max="12555" width="9.7109375" style="250" customWidth="1"/>
    <col min="12556" max="12800" width="9.140625" style="250"/>
    <col min="12801" max="12801" width="37.85546875" style="250" customWidth="1"/>
    <col min="12802" max="12806" width="0" style="250" hidden="1" customWidth="1"/>
    <col min="12807" max="12811" width="9.7109375" style="250" customWidth="1"/>
    <col min="12812" max="13056" width="9.140625" style="250"/>
    <col min="13057" max="13057" width="37.85546875" style="250" customWidth="1"/>
    <col min="13058" max="13062" width="0" style="250" hidden="1" customWidth="1"/>
    <col min="13063" max="13067" width="9.7109375" style="250" customWidth="1"/>
    <col min="13068" max="13312" width="9.140625" style="250"/>
    <col min="13313" max="13313" width="37.85546875" style="250" customWidth="1"/>
    <col min="13314" max="13318" width="0" style="250" hidden="1" customWidth="1"/>
    <col min="13319" max="13323" width="9.7109375" style="250" customWidth="1"/>
    <col min="13324" max="13568" width="9.140625" style="250"/>
    <col min="13569" max="13569" width="37.85546875" style="250" customWidth="1"/>
    <col min="13570" max="13574" width="0" style="250" hidden="1" customWidth="1"/>
    <col min="13575" max="13579" width="9.7109375" style="250" customWidth="1"/>
    <col min="13580" max="13824" width="9.140625" style="250"/>
    <col min="13825" max="13825" width="37.85546875" style="250" customWidth="1"/>
    <col min="13826" max="13830" width="0" style="250" hidden="1" customWidth="1"/>
    <col min="13831" max="13835" width="9.7109375" style="250" customWidth="1"/>
    <col min="13836" max="14080" width="9.140625" style="250"/>
    <col min="14081" max="14081" width="37.85546875" style="250" customWidth="1"/>
    <col min="14082" max="14086" width="0" style="250" hidden="1" customWidth="1"/>
    <col min="14087" max="14091" width="9.7109375" style="250" customWidth="1"/>
    <col min="14092" max="14336" width="9.140625" style="250"/>
    <col min="14337" max="14337" width="37.85546875" style="250" customWidth="1"/>
    <col min="14338" max="14342" width="0" style="250" hidden="1" customWidth="1"/>
    <col min="14343" max="14347" width="9.7109375" style="250" customWidth="1"/>
    <col min="14348" max="14592" width="9.140625" style="250"/>
    <col min="14593" max="14593" width="37.85546875" style="250" customWidth="1"/>
    <col min="14594" max="14598" width="0" style="250" hidden="1" customWidth="1"/>
    <col min="14599" max="14603" width="9.7109375" style="250" customWidth="1"/>
    <col min="14604" max="14848" width="9.140625" style="250"/>
    <col min="14849" max="14849" width="37.85546875" style="250" customWidth="1"/>
    <col min="14850" max="14854" width="0" style="250" hidden="1" customWidth="1"/>
    <col min="14855" max="14859" width="9.7109375" style="250" customWidth="1"/>
    <col min="14860" max="15104" width="9.140625" style="250"/>
    <col min="15105" max="15105" width="37.85546875" style="250" customWidth="1"/>
    <col min="15106" max="15110" width="0" style="250" hidden="1" customWidth="1"/>
    <col min="15111" max="15115" width="9.7109375" style="250" customWidth="1"/>
    <col min="15116" max="15360" width="9.140625" style="250"/>
    <col min="15361" max="15361" width="37.85546875" style="250" customWidth="1"/>
    <col min="15362" max="15366" width="0" style="250" hidden="1" customWidth="1"/>
    <col min="15367" max="15371" width="9.7109375" style="250" customWidth="1"/>
    <col min="15372" max="15616" width="9.140625" style="250"/>
    <col min="15617" max="15617" width="37.85546875" style="250" customWidth="1"/>
    <col min="15618" max="15622" width="0" style="250" hidden="1" customWidth="1"/>
    <col min="15623" max="15627" width="9.7109375" style="250" customWidth="1"/>
    <col min="15628" max="15872" width="9.140625" style="250"/>
    <col min="15873" max="15873" width="37.85546875" style="250" customWidth="1"/>
    <col min="15874" max="15878" width="0" style="250" hidden="1" customWidth="1"/>
    <col min="15879" max="15883" width="9.7109375" style="250" customWidth="1"/>
    <col min="15884" max="16128" width="9.140625" style="250"/>
    <col min="16129" max="16129" width="37.85546875" style="250" customWidth="1"/>
    <col min="16130" max="16134" width="0" style="250" hidden="1" customWidth="1"/>
    <col min="16135" max="16139" width="9.7109375" style="250" customWidth="1"/>
    <col min="16140" max="16384" width="9.140625" style="250"/>
  </cols>
  <sheetData>
    <row r="1" spans="1:13" ht="16.5" customHeight="1" x14ac:dyDescent="0.2">
      <c r="A1" s="950" t="s">
        <v>1346</v>
      </c>
    </row>
    <row r="2" spans="1:13" ht="18" customHeight="1" x14ac:dyDescent="0.2">
      <c r="A2" s="32" t="s">
        <v>156</v>
      </c>
    </row>
    <row r="3" spans="1:13" ht="21" customHeight="1" x14ac:dyDescent="0.2">
      <c r="A3" s="32" t="s">
        <v>157</v>
      </c>
      <c r="G3" s="219"/>
      <c r="H3" s="219"/>
      <c r="I3" s="219"/>
      <c r="J3" s="219"/>
      <c r="K3" s="219"/>
      <c r="L3" s="219"/>
      <c r="M3" s="219"/>
    </row>
    <row r="4" spans="1:13" ht="18" customHeight="1" thickBot="1" x14ac:dyDescent="0.25">
      <c r="A4" s="251" t="s">
        <v>158</v>
      </c>
      <c r="G4" s="221"/>
      <c r="H4" s="221"/>
      <c r="I4" s="221"/>
      <c r="J4" s="221"/>
      <c r="K4" s="221"/>
      <c r="L4" s="221"/>
      <c r="M4" s="221"/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23">
        <v>2019</v>
      </c>
      <c r="H5" s="252">
        <v>2020</v>
      </c>
      <c r="I5" s="223">
        <v>2021</v>
      </c>
      <c r="J5" s="252">
        <v>2022</v>
      </c>
      <c r="K5" s="223">
        <v>2023</v>
      </c>
      <c r="L5" s="252">
        <v>2024</v>
      </c>
      <c r="M5" s="223">
        <v>2025</v>
      </c>
    </row>
    <row r="6" spans="1:13" s="38" customFormat="1" ht="12.75" customHeight="1" x14ac:dyDescent="0.2">
      <c r="A6" s="37"/>
      <c r="B6" s="253"/>
      <c r="C6" s="253"/>
      <c r="D6" s="253"/>
      <c r="E6" s="253"/>
      <c r="F6" s="253"/>
      <c r="G6" s="226"/>
      <c r="H6" s="226"/>
      <c r="I6" s="226"/>
      <c r="J6" s="226"/>
      <c r="K6" s="226"/>
      <c r="L6" s="226"/>
      <c r="M6" s="226"/>
    </row>
    <row r="7" spans="1:13" ht="24" customHeight="1" x14ac:dyDescent="0.2">
      <c r="A7" s="254" t="s">
        <v>159</v>
      </c>
      <c r="B7" s="160">
        <v>3576.1</v>
      </c>
      <c r="C7" s="160">
        <v>3354.6</v>
      </c>
      <c r="D7" s="160">
        <v>2950</v>
      </c>
      <c r="E7" s="160">
        <v>3372.2</v>
      </c>
      <c r="F7" s="160">
        <v>3371.6</v>
      </c>
      <c r="G7" s="228">
        <v>3303</v>
      </c>
      <c r="H7" s="228">
        <v>3780.5</v>
      </c>
      <c r="I7" s="228">
        <v>5756.4</v>
      </c>
      <c r="J7" s="228">
        <v>8166.4</v>
      </c>
      <c r="K7" s="228">
        <v>9964.7000000000007</v>
      </c>
      <c r="L7" s="228">
        <v>12098.8</v>
      </c>
      <c r="M7" s="228">
        <v>17564.099999999999</v>
      </c>
    </row>
    <row r="8" spans="1:13" ht="12.95" customHeight="1" x14ac:dyDescent="0.2">
      <c r="A8" s="254" t="s">
        <v>3</v>
      </c>
      <c r="B8" s="160">
        <v>-145.69999999999999</v>
      </c>
      <c r="C8" s="160">
        <v>-502.6</v>
      </c>
      <c r="D8" s="160">
        <v>-19.5</v>
      </c>
      <c r="E8" s="160">
        <v>-83.6</v>
      </c>
      <c r="F8" s="160">
        <v>-53.4</v>
      </c>
      <c r="G8" s="228">
        <v>-24.6</v>
      </c>
      <c r="H8" s="228">
        <v>-140.30000000000001</v>
      </c>
      <c r="I8" s="228">
        <v>26.9</v>
      </c>
      <c r="J8" s="228">
        <v>53.7</v>
      </c>
      <c r="K8" s="228">
        <v>-24.2</v>
      </c>
      <c r="L8" s="228">
        <v>-362.5</v>
      </c>
      <c r="M8" s="228">
        <v>-262.60000000000002</v>
      </c>
    </row>
    <row r="9" spans="1:13" ht="24" x14ac:dyDescent="0.2">
      <c r="A9" s="240" t="s">
        <v>4</v>
      </c>
      <c r="B9" s="160">
        <v>191.8</v>
      </c>
      <c r="C9" s="160">
        <v>-195.2</v>
      </c>
      <c r="D9" s="160">
        <v>359.3</v>
      </c>
      <c r="E9" s="160">
        <v>526.79999999999995</v>
      </c>
      <c r="F9" s="160">
        <v>211.6</v>
      </c>
      <c r="G9" s="228">
        <v>253.5</v>
      </c>
      <c r="H9" s="228">
        <v>408.9</v>
      </c>
      <c r="I9" s="228">
        <v>806.8</v>
      </c>
      <c r="J9" s="228">
        <v>1017.2</v>
      </c>
      <c r="K9" s="228">
        <v>1300.5</v>
      </c>
      <c r="L9" s="228">
        <v>650.6</v>
      </c>
      <c r="M9" s="228">
        <v>714</v>
      </c>
    </row>
    <row r="10" spans="1:13" ht="12.95" customHeight="1" x14ac:dyDescent="0.2">
      <c r="A10" s="254" t="s">
        <v>5</v>
      </c>
      <c r="B10" s="160">
        <v>430.9</v>
      </c>
      <c r="C10" s="160">
        <v>290.60000000000002</v>
      </c>
      <c r="D10" s="160">
        <v>502</v>
      </c>
      <c r="E10" s="160">
        <v>708.8</v>
      </c>
      <c r="F10" s="160">
        <v>422.3</v>
      </c>
      <c r="G10" s="228">
        <v>406.2</v>
      </c>
      <c r="H10" s="228">
        <v>599.4</v>
      </c>
      <c r="I10" s="228">
        <v>1021.3</v>
      </c>
      <c r="J10" s="228">
        <v>1184.8</v>
      </c>
      <c r="K10" s="228">
        <v>1634.6</v>
      </c>
      <c r="L10" s="228">
        <v>1394</v>
      </c>
      <c r="M10" s="228">
        <v>1476.6</v>
      </c>
    </row>
    <row r="11" spans="1:13" ht="12.95" customHeight="1" x14ac:dyDescent="0.2">
      <c r="A11" s="254" t="s">
        <v>6</v>
      </c>
      <c r="B11" s="160">
        <v>239.2</v>
      </c>
      <c r="C11" s="160">
        <v>485.8</v>
      </c>
      <c r="D11" s="160">
        <v>142.6</v>
      </c>
      <c r="E11" s="160">
        <v>182</v>
      </c>
      <c r="F11" s="160">
        <v>210.8</v>
      </c>
      <c r="G11" s="228">
        <v>152.69999999999999</v>
      </c>
      <c r="H11" s="228">
        <v>190.5</v>
      </c>
      <c r="I11" s="228">
        <v>214.5</v>
      </c>
      <c r="J11" s="228">
        <v>167.6</v>
      </c>
      <c r="K11" s="228">
        <v>334.1</v>
      </c>
      <c r="L11" s="228">
        <v>743.4</v>
      </c>
      <c r="M11" s="228">
        <v>762.6</v>
      </c>
    </row>
    <row r="12" spans="1:13" ht="23.45" customHeight="1" x14ac:dyDescent="0.2">
      <c r="A12" s="254" t="s">
        <v>7</v>
      </c>
      <c r="B12" s="160">
        <v>3238</v>
      </c>
      <c r="C12" s="160">
        <v>3047.1</v>
      </c>
      <c r="D12" s="160">
        <v>2571.1999999999998</v>
      </c>
      <c r="E12" s="160">
        <v>2761.8</v>
      </c>
      <c r="F12" s="160">
        <v>3116.2</v>
      </c>
      <c r="G12" s="228">
        <v>3024.9</v>
      </c>
      <c r="H12" s="228">
        <v>3231.4</v>
      </c>
      <c r="I12" s="228">
        <v>4976.5</v>
      </c>
      <c r="J12" s="228">
        <v>7202.8</v>
      </c>
      <c r="K12" s="228">
        <v>8639.9</v>
      </c>
      <c r="L12" s="228">
        <v>11085.7</v>
      </c>
      <c r="M12" s="228">
        <v>16587.5</v>
      </c>
    </row>
    <row r="13" spans="1:13" ht="12.95" customHeight="1" x14ac:dyDescent="0.2">
      <c r="A13" s="254" t="s">
        <v>8</v>
      </c>
      <c r="B13" s="160">
        <v>321.89999999999998</v>
      </c>
      <c r="C13" s="160">
        <v>138.30000000000001</v>
      </c>
      <c r="D13" s="160">
        <v>219.2</v>
      </c>
      <c r="E13" s="160">
        <v>314</v>
      </c>
      <c r="F13" s="160">
        <v>428.8</v>
      </c>
      <c r="G13" s="228">
        <v>336.5</v>
      </c>
      <c r="H13" s="228">
        <v>499.5</v>
      </c>
      <c r="I13" s="228">
        <v>1095.5999999999999</v>
      </c>
      <c r="J13" s="228">
        <v>872.6</v>
      </c>
      <c r="K13" s="228">
        <v>1159.8</v>
      </c>
      <c r="L13" s="228">
        <v>2995.4</v>
      </c>
      <c r="M13" s="228">
        <v>3909.6</v>
      </c>
    </row>
    <row r="14" spans="1:13" ht="12.95" customHeight="1" x14ac:dyDescent="0.2">
      <c r="A14" s="254" t="s">
        <v>9</v>
      </c>
      <c r="B14" s="160">
        <v>274.89999999999998</v>
      </c>
      <c r="C14" s="160">
        <v>94.6</v>
      </c>
      <c r="D14" s="160">
        <v>155.9</v>
      </c>
      <c r="E14" s="160">
        <v>294.89999999999998</v>
      </c>
      <c r="F14" s="160">
        <v>408.5</v>
      </c>
      <c r="G14" s="228">
        <v>322.39999999999998</v>
      </c>
      <c r="H14" s="228">
        <v>418.2</v>
      </c>
      <c r="I14" s="228">
        <v>951.2</v>
      </c>
      <c r="J14" s="228">
        <v>668.2</v>
      </c>
      <c r="K14" s="228">
        <v>936.6</v>
      </c>
      <c r="L14" s="228">
        <v>1563</v>
      </c>
      <c r="M14" s="228">
        <v>1835.7</v>
      </c>
    </row>
    <row r="15" spans="1:13" ht="12.95" customHeight="1" x14ac:dyDescent="0.2">
      <c r="A15" s="254" t="s">
        <v>10</v>
      </c>
      <c r="B15" s="160">
        <v>102.6</v>
      </c>
      <c r="C15" s="160">
        <v>66.599999999999994</v>
      </c>
      <c r="D15" s="160">
        <v>79</v>
      </c>
      <c r="E15" s="160">
        <v>243.9</v>
      </c>
      <c r="F15" s="160">
        <v>330.5</v>
      </c>
      <c r="G15" s="228">
        <v>244.3</v>
      </c>
      <c r="H15" s="228">
        <v>300.3</v>
      </c>
      <c r="I15" s="228">
        <v>565.1</v>
      </c>
      <c r="J15" s="228">
        <v>342.1</v>
      </c>
      <c r="K15" s="228">
        <v>368.9</v>
      </c>
      <c r="L15" s="228">
        <v>467.6</v>
      </c>
      <c r="M15" s="228">
        <v>1034.3</v>
      </c>
    </row>
    <row r="16" spans="1:13" ht="12.95" customHeight="1" x14ac:dyDescent="0.2">
      <c r="A16" s="254" t="s">
        <v>11</v>
      </c>
      <c r="B16" s="160">
        <v>75.099999999999994</v>
      </c>
      <c r="C16" s="160">
        <v>27.5</v>
      </c>
      <c r="D16" s="160">
        <v>61.6</v>
      </c>
      <c r="E16" s="160">
        <v>44.2</v>
      </c>
      <c r="F16" s="160">
        <v>74.099999999999994</v>
      </c>
      <c r="G16" s="228">
        <v>67.099999999999994</v>
      </c>
      <c r="H16" s="228">
        <v>89.6</v>
      </c>
      <c r="I16" s="228">
        <v>98.1</v>
      </c>
      <c r="J16" s="228">
        <v>250.2</v>
      </c>
      <c r="K16" s="228">
        <v>266.8</v>
      </c>
      <c r="L16" s="228">
        <v>700.5</v>
      </c>
      <c r="M16" s="228">
        <v>741.9</v>
      </c>
    </row>
    <row r="17" spans="1:13" ht="12.95" customHeight="1" x14ac:dyDescent="0.2">
      <c r="A17" s="254" t="s">
        <v>12</v>
      </c>
      <c r="B17" s="160">
        <v>3.8</v>
      </c>
      <c r="C17" s="160">
        <v>0</v>
      </c>
      <c r="D17" s="160">
        <v>15.3</v>
      </c>
      <c r="E17" s="160">
        <v>4.0999999999999996</v>
      </c>
      <c r="F17" s="160">
        <v>3.9</v>
      </c>
      <c r="G17" s="228">
        <v>10.9</v>
      </c>
      <c r="H17" s="228">
        <v>22.3</v>
      </c>
      <c r="I17" s="228">
        <v>218.2</v>
      </c>
      <c r="J17" s="228">
        <v>75.400000000000006</v>
      </c>
      <c r="K17" s="228">
        <v>299.7</v>
      </c>
      <c r="L17" s="228">
        <v>394.9</v>
      </c>
      <c r="M17" s="228">
        <v>59.5</v>
      </c>
    </row>
    <row r="18" spans="1:13" ht="12.95" customHeight="1" x14ac:dyDescent="0.2">
      <c r="A18" s="254" t="s">
        <v>154</v>
      </c>
      <c r="B18" s="160">
        <v>1566</v>
      </c>
      <c r="C18" s="160">
        <v>1760.8</v>
      </c>
      <c r="D18" s="160">
        <v>1979.7</v>
      </c>
      <c r="E18" s="160">
        <v>2036.3</v>
      </c>
      <c r="F18" s="160">
        <v>1856.2</v>
      </c>
      <c r="G18" s="228">
        <v>1797.6</v>
      </c>
      <c r="H18" s="228">
        <v>1908.5</v>
      </c>
      <c r="I18" s="228">
        <v>2989.9</v>
      </c>
      <c r="J18" s="228">
        <v>3670.8</v>
      </c>
      <c r="K18" s="228">
        <v>3904.4</v>
      </c>
      <c r="L18" s="228">
        <v>5653.6</v>
      </c>
      <c r="M18" s="228">
        <v>7354.9</v>
      </c>
    </row>
    <row r="19" spans="1:13" ht="12.95" customHeight="1" x14ac:dyDescent="0.2">
      <c r="A19" s="254" t="s">
        <v>14</v>
      </c>
      <c r="B19" s="160">
        <v>1074.4000000000001</v>
      </c>
      <c r="C19" s="160">
        <v>1206.5999999999999</v>
      </c>
      <c r="D19" s="160">
        <v>1011.2</v>
      </c>
      <c r="E19" s="160">
        <v>1059.9000000000001</v>
      </c>
      <c r="F19" s="160">
        <v>1164.9000000000001</v>
      </c>
      <c r="G19" s="228">
        <v>1258.4000000000001</v>
      </c>
      <c r="H19" s="228">
        <v>1168.5999999999999</v>
      </c>
      <c r="I19" s="228">
        <v>2009.6</v>
      </c>
      <c r="J19" s="228">
        <v>2558.6999999999998</v>
      </c>
      <c r="K19" s="228">
        <v>3896.7</v>
      </c>
      <c r="L19" s="228">
        <v>3953.3</v>
      </c>
      <c r="M19" s="228">
        <v>4897.8999999999996</v>
      </c>
    </row>
    <row r="20" spans="1:13" ht="12.95" customHeight="1" x14ac:dyDescent="0.2">
      <c r="A20" s="254" t="s">
        <v>15</v>
      </c>
      <c r="B20" s="160">
        <v>498.4</v>
      </c>
      <c r="C20" s="160">
        <v>589.4</v>
      </c>
      <c r="D20" s="160">
        <v>464.4</v>
      </c>
      <c r="E20" s="160">
        <v>528.70000000000005</v>
      </c>
      <c r="F20" s="160">
        <v>545.4</v>
      </c>
      <c r="G20" s="228">
        <v>580.79999999999995</v>
      </c>
      <c r="H20" s="228">
        <v>557.5</v>
      </c>
      <c r="I20" s="228">
        <v>886.6</v>
      </c>
      <c r="J20" s="228">
        <v>1248.7</v>
      </c>
      <c r="K20" s="228">
        <v>1286.2</v>
      </c>
      <c r="L20" s="228">
        <v>1618.1</v>
      </c>
      <c r="M20" s="228">
        <v>2069.6999999999998</v>
      </c>
    </row>
    <row r="21" spans="1:13" ht="12.95" customHeight="1" x14ac:dyDescent="0.2">
      <c r="A21" s="254" t="s">
        <v>16</v>
      </c>
      <c r="B21" s="160">
        <v>192.4</v>
      </c>
      <c r="C21" s="160">
        <v>305.3</v>
      </c>
      <c r="D21" s="160">
        <v>245.4</v>
      </c>
      <c r="E21" s="160">
        <v>231.2</v>
      </c>
      <c r="F21" s="160">
        <v>345.6</v>
      </c>
      <c r="G21" s="228">
        <v>286.3</v>
      </c>
      <c r="H21" s="228">
        <v>255.1</v>
      </c>
      <c r="I21" s="228">
        <v>529.6</v>
      </c>
      <c r="J21" s="228">
        <v>619.1</v>
      </c>
      <c r="K21" s="228">
        <v>618.6</v>
      </c>
      <c r="L21" s="228">
        <v>962.1</v>
      </c>
      <c r="M21" s="228">
        <v>745.2</v>
      </c>
    </row>
    <row r="22" spans="1:13" ht="12.95" customHeight="1" x14ac:dyDescent="0.2">
      <c r="A22" s="254" t="s">
        <v>17</v>
      </c>
      <c r="B22" s="160">
        <v>76.2</v>
      </c>
      <c r="C22" s="160">
        <v>42.4</v>
      </c>
      <c r="D22" s="160">
        <v>50.8</v>
      </c>
      <c r="E22" s="160">
        <v>55.9</v>
      </c>
      <c r="F22" s="160">
        <v>48.9</v>
      </c>
      <c r="G22" s="228">
        <v>28.4</v>
      </c>
      <c r="H22" s="228">
        <v>35.1</v>
      </c>
      <c r="I22" s="228">
        <v>44.3</v>
      </c>
      <c r="J22" s="228">
        <v>43.4</v>
      </c>
      <c r="K22" s="228">
        <v>610.79999999999995</v>
      </c>
      <c r="L22" s="228">
        <v>43.8</v>
      </c>
      <c r="M22" s="228">
        <v>85.2</v>
      </c>
    </row>
    <row r="23" spans="1:13" ht="12.95" customHeight="1" x14ac:dyDescent="0.2">
      <c r="A23" s="254" t="s">
        <v>18</v>
      </c>
      <c r="B23" s="160">
        <v>171.7</v>
      </c>
      <c r="C23" s="160">
        <v>147.9</v>
      </c>
      <c r="D23" s="160">
        <v>118.5</v>
      </c>
      <c r="E23" s="160">
        <v>133.4</v>
      </c>
      <c r="F23" s="160">
        <v>108.6</v>
      </c>
      <c r="G23" s="228">
        <v>185.7</v>
      </c>
      <c r="H23" s="228">
        <v>140.30000000000001</v>
      </c>
      <c r="I23" s="228">
        <v>248.9</v>
      </c>
      <c r="J23" s="228">
        <v>339.1</v>
      </c>
      <c r="K23" s="228">
        <v>923.5</v>
      </c>
      <c r="L23" s="228">
        <v>820.6</v>
      </c>
      <c r="M23" s="228">
        <v>1356.5</v>
      </c>
    </row>
    <row r="24" spans="1:13" ht="12.95" customHeight="1" x14ac:dyDescent="0.2">
      <c r="A24" s="254" t="s">
        <v>19</v>
      </c>
      <c r="B24" s="160">
        <v>3448.6</v>
      </c>
      <c r="C24" s="160">
        <v>3518.8</v>
      </c>
      <c r="D24" s="160">
        <v>3815.5</v>
      </c>
      <c r="E24" s="160">
        <v>4708.7</v>
      </c>
      <c r="F24" s="160">
        <v>5453.9</v>
      </c>
      <c r="G24" s="228">
        <v>5355.8</v>
      </c>
      <c r="H24" s="228">
        <v>5431.6</v>
      </c>
      <c r="I24" s="228">
        <v>6214.4</v>
      </c>
      <c r="J24" s="228">
        <v>7333.5</v>
      </c>
      <c r="K24" s="228">
        <v>7772.7</v>
      </c>
      <c r="L24" s="228">
        <v>10436.200000000001</v>
      </c>
      <c r="M24" s="228">
        <v>14523.3</v>
      </c>
    </row>
    <row r="25" spans="1:13" ht="12.95" customHeight="1" x14ac:dyDescent="0.2">
      <c r="A25" s="254" t="s">
        <v>20</v>
      </c>
      <c r="B25" s="160">
        <v>426.4</v>
      </c>
      <c r="C25" s="160">
        <v>517</v>
      </c>
      <c r="D25" s="160">
        <v>771.9</v>
      </c>
      <c r="E25" s="160">
        <v>500.3</v>
      </c>
      <c r="F25" s="160">
        <v>585.5</v>
      </c>
      <c r="G25" s="228">
        <v>580.29999999999995</v>
      </c>
      <c r="H25" s="228">
        <v>479.5</v>
      </c>
      <c r="I25" s="228">
        <v>1098.5999999999999</v>
      </c>
      <c r="J25" s="228">
        <v>1391.4</v>
      </c>
      <c r="K25" s="228">
        <v>1687.9</v>
      </c>
      <c r="L25" s="228">
        <v>1362.5</v>
      </c>
      <c r="M25" s="228">
        <v>1999.6</v>
      </c>
    </row>
    <row r="26" spans="1:13" ht="12.95" customHeight="1" x14ac:dyDescent="0.2">
      <c r="A26" s="254" t="s">
        <v>21</v>
      </c>
      <c r="B26" s="160">
        <v>939.8</v>
      </c>
      <c r="C26" s="160">
        <v>1038.5</v>
      </c>
      <c r="D26" s="160">
        <v>1084.9000000000001</v>
      </c>
      <c r="E26" s="160">
        <v>892.7</v>
      </c>
      <c r="F26" s="160">
        <v>793.6</v>
      </c>
      <c r="G26" s="228">
        <v>875.1</v>
      </c>
      <c r="H26" s="228">
        <v>949</v>
      </c>
      <c r="I26" s="228">
        <v>1025.5</v>
      </c>
      <c r="J26" s="228">
        <v>1229</v>
      </c>
      <c r="K26" s="228">
        <v>2104.1999999999998</v>
      </c>
      <c r="L26" s="228">
        <v>2373.4</v>
      </c>
      <c r="M26" s="228">
        <v>3425.9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236"/>
      <c r="H27" s="236"/>
      <c r="I27" s="236"/>
      <c r="J27" s="236"/>
      <c r="K27" s="236"/>
      <c r="L27" s="236"/>
      <c r="M27" s="236"/>
    </row>
    <row r="28" spans="1:13" ht="12.95" customHeight="1" x14ac:dyDescent="0.2">
      <c r="A28" s="61"/>
      <c r="B28" s="33"/>
      <c r="C28" s="33"/>
      <c r="D28" s="33"/>
      <c r="E28" s="33"/>
      <c r="F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547</v>
      </c>
      <c r="C30" s="255">
        <v>533</v>
      </c>
      <c r="D30" s="255">
        <v>542</v>
      </c>
      <c r="E30" s="255">
        <v>527</v>
      </c>
      <c r="F30" s="255">
        <v>585</v>
      </c>
      <c r="G30" s="238">
        <v>635</v>
      </c>
      <c r="H30" s="238">
        <v>611</v>
      </c>
      <c r="I30" s="238">
        <v>650</v>
      </c>
      <c r="J30" s="238">
        <v>752</v>
      </c>
      <c r="K30" s="238">
        <v>847</v>
      </c>
      <c r="L30" s="238">
        <v>944</v>
      </c>
      <c r="M30" s="238">
        <v>974</v>
      </c>
    </row>
    <row r="31" spans="1:13" ht="12.95" customHeight="1" x14ac:dyDescent="0.2">
      <c r="A31" s="254" t="s">
        <v>160</v>
      </c>
      <c r="B31" s="255">
        <v>124</v>
      </c>
      <c r="C31" s="255">
        <v>126</v>
      </c>
      <c r="D31" s="255">
        <v>123</v>
      </c>
      <c r="E31" s="255">
        <v>100</v>
      </c>
      <c r="F31" s="255">
        <v>126</v>
      </c>
      <c r="G31" s="238">
        <v>121</v>
      </c>
      <c r="H31" s="238">
        <v>96</v>
      </c>
      <c r="I31" s="238">
        <v>113</v>
      </c>
      <c r="J31" s="238">
        <v>107</v>
      </c>
      <c r="K31" s="238">
        <v>142</v>
      </c>
      <c r="L31" s="238">
        <v>139</v>
      </c>
      <c r="M31" s="238">
        <v>194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</row>
    <row r="33" spans="1:13" ht="12.95" customHeight="1" x14ac:dyDescent="0.2">
      <c r="A33" s="254" t="s">
        <v>25</v>
      </c>
      <c r="B33" s="256">
        <v>10.4</v>
      </c>
      <c r="C33" s="256">
        <v>10.1</v>
      </c>
      <c r="D33" s="256">
        <v>14.7</v>
      </c>
      <c r="E33" s="256">
        <v>22.1</v>
      </c>
      <c r="F33" s="256">
        <v>8.1999999999999993</v>
      </c>
      <c r="G33" s="239">
        <v>9.1999999999999993</v>
      </c>
      <c r="H33" s="239">
        <v>17</v>
      </c>
      <c r="I33" s="239">
        <v>15.7</v>
      </c>
      <c r="J33" s="239">
        <v>13.4</v>
      </c>
      <c r="K33" s="239">
        <v>15.3</v>
      </c>
      <c r="L33" s="239">
        <v>9.1</v>
      </c>
      <c r="M33" s="239">
        <v>5.9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</row>
    <row r="36" spans="1:13" ht="12.95" customHeight="1" x14ac:dyDescent="0.2">
      <c r="A36" s="241" t="s">
        <v>145</v>
      </c>
      <c r="B36" s="256">
        <v>5.6</v>
      </c>
      <c r="C36" s="256">
        <v>-5.5</v>
      </c>
      <c r="D36" s="256">
        <v>9.4</v>
      </c>
      <c r="E36" s="256">
        <v>11.2</v>
      </c>
      <c r="F36" s="256">
        <v>3.9</v>
      </c>
      <c r="G36" s="242">
        <v>4.7</v>
      </c>
      <c r="H36" s="242">
        <v>7.5</v>
      </c>
      <c r="I36" s="242">
        <v>13</v>
      </c>
      <c r="J36" s="242">
        <v>13.9</v>
      </c>
      <c r="K36" s="242">
        <v>16.7</v>
      </c>
      <c r="L36" s="242">
        <v>6.2</v>
      </c>
      <c r="M36" s="242">
        <v>4.9000000000000004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</row>
    <row r="38" spans="1:13" ht="12.95" customHeight="1" x14ac:dyDescent="0.2">
      <c r="A38" s="244" t="s">
        <v>149</v>
      </c>
      <c r="B38" s="256">
        <v>5.4</v>
      </c>
      <c r="C38" s="256">
        <v>-5.8</v>
      </c>
      <c r="D38" s="256">
        <v>12.2</v>
      </c>
      <c r="E38" s="256">
        <v>15.6</v>
      </c>
      <c r="F38" s="256">
        <v>6.3</v>
      </c>
      <c r="G38" s="242">
        <v>7.7</v>
      </c>
      <c r="H38" s="242">
        <v>10.8</v>
      </c>
      <c r="I38" s="242">
        <v>14</v>
      </c>
      <c r="J38" s="242">
        <v>12.5</v>
      </c>
      <c r="K38" s="242">
        <v>13.1</v>
      </c>
      <c r="L38" s="242">
        <v>5.4</v>
      </c>
      <c r="M38" s="242">
        <v>4.0999999999999996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</row>
    <row r="40" spans="1:13" ht="12.95" customHeight="1" x14ac:dyDescent="0.2">
      <c r="A40" s="243" t="s">
        <v>28</v>
      </c>
      <c r="B40" s="257">
        <v>99.1</v>
      </c>
      <c r="C40" s="257">
        <v>93.8</v>
      </c>
      <c r="D40" s="257">
        <v>87.9</v>
      </c>
      <c r="E40" s="257">
        <v>114.3</v>
      </c>
      <c r="F40" s="257">
        <v>100</v>
      </c>
      <c r="G40" s="242">
        <v>98</v>
      </c>
      <c r="H40" s="242">
        <v>114.5</v>
      </c>
      <c r="I40" s="242">
        <v>152.30000000000001</v>
      </c>
      <c r="J40" s="242">
        <v>141.9</v>
      </c>
      <c r="K40" s="242">
        <v>122</v>
      </c>
      <c r="L40" s="242">
        <v>121.4</v>
      </c>
      <c r="M40" s="242">
        <v>145.19999999999999</v>
      </c>
    </row>
    <row r="41" spans="1:13" ht="12.95" customHeight="1" x14ac:dyDescent="0.2">
      <c r="A41" s="243" t="s">
        <v>29</v>
      </c>
      <c r="B41" s="257">
        <v>0.8</v>
      </c>
      <c r="C41" s="257">
        <v>0.9</v>
      </c>
      <c r="D41" s="257">
        <v>0.9</v>
      </c>
      <c r="E41" s="257">
        <v>1.3</v>
      </c>
      <c r="F41" s="257">
        <v>0.9</v>
      </c>
      <c r="G41" s="246">
        <v>1</v>
      </c>
      <c r="H41" s="246">
        <v>1.2</v>
      </c>
      <c r="I41" s="246">
        <v>1.3</v>
      </c>
      <c r="J41" s="246">
        <v>0.9</v>
      </c>
      <c r="K41" s="246">
        <v>0.9</v>
      </c>
      <c r="L41" s="246">
        <v>1</v>
      </c>
      <c r="M41" s="246">
        <v>1.2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</row>
    <row r="44" spans="1:13" ht="12.95" customHeight="1" x14ac:dyDescent="0.2">
      <c r="A44" s="243" t="s">
        <v>32</v>
      </c>
      <c r="B44" s="258">
        <v>0.45</v>
      </c>
      <c r="C44" s="258">
        <v>0.5</v>
      </c>
      <c r="D44" s="258">
        <v>0.71</v>
      </c>
      <c r="E44" s="258">
        <v>0.56000000000000005</v>
      </c>
      <c r="F44" s="258">
        <v>0.74</v>
      </c>
      <c r="G44" s="247">
        <v>0.66</v>
      </c>
      <c r="H44" s="247">
        <v>0.51</v>
      </c>
      <c r="I44" s="247">
        <v>1.07</v>
      </c>
      <c r="J44" s="247">
        <v>1.1299999999999999</v>
      </c>
      <c r="K44" s="247">
        <v>0.8</v>
      </c>
      <c r="L44" s="247">
        <v>0.56999999999999995</v>
      </c>
      <c r="M44" s="247">
        <v>0.57999999999999996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4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2"/>
  <dimension ref="A1:M71"/>
  <sheetViews>
    <sheetView workbookViewId="0">
      <selection activeCell="A5" sqref="A5"/>
    </sheetView>
  </sheetViews>
  <sheetFormatPr defaultRowHeight="12.75" x14ac:dyDescent="0.2"/>
  <cols>
    <col min="1" max="1" width="38.28515625" style="250" customWidth="1"/>
    <col min="2" max="2" width="0" style="250" hidden="1" customWidth="1"/>
    <col min="3" max="6" width="9.140625" style="250" hidden="1" customWidth="1"/>
    <col min="7" max="8" width="9.7109375" style="218" hidden="1" customWidth="1"/>
    <col min="9" max="13" width="9.7109375" style="218" customWidth="1"/>
    <col min="14" max="15" width="9.140625" style="250" customWidth="1"/>
    <col min="16" max="256" width="9.140625" style="250"/>
    <col min="257" max="257" width="38.28515625" style="250" customWidth="1"/>
    <col min="258" max="262" width="0" style="250" hidden="1" customWidth="1"/>
    <col min="263" max="267" width="9.7109375" style="250" customWidth="1"/>
    <col min="268" max="271" width="9.140625" style="250" customWidth="1"/>
    <col min="272" max="512" width="9.140625" style="250"/>
    <col min="513" max="513" width="38.28515625" style="250" customWidth="1"/>
    <col min="514" max="518" width="0" style="250" hidden="1" customWidth="1"/>
    <col min="519" max="523" width="9.7109375" style="250" customWidth="1"/>
    <col min="524" max="527" width="9.140625" style="250" customWidth="1"/>
    <col min="528" max="768" width="9.140625" style="250"/>
    <col min="769" max="769" width="38.28515625" style="250" customWidth="1"/>
    <col min="770" max="774" width="0" style="250" hidden="1" customWidth="1"/>
    <col min="775" max="779" width="9.7109375" style="250" customWidth="1"/>
    <col min="780" max="783" width="9.140625" style="250" customWidth="1"/>
    <col min="784" max="1024" width="9.140625" style="250"/>
    <col min="1025" max="1025" width="38.28515625" style="250" customWidth="1"/>
    <col min="1026" max="1030" width="0" style="250" hidden="1" customWidth="1"/>
    <col min="1031" max="1035" width="9.7109375" style="250" customWidth="1"/>
    <col min="1036" max="1039" width="9.140625" style="250" customWidth="1"/>
    <col min="1040" max="1280" width="9.140625" style="250"/>
    <col min="1281" max="1281" width="38.28515625" style="250" customWidth="1"/>
    <col min="1282" max="1286" width="0" style="250" hidden="1" customWidth="1"/>
    <col min="1287" max="1291" width="9.7109375" style="250" customWidth="1"/>
    <col min="1292" max="1295" width="9.140625" style="250" customWidth="1"/>
    <col min="1296" max="1536" width="9.140625" style="250"/>
    <col min="1537" max="1537" width="38.28515625" style="250" customWidth="1"/>
    <col min="1538" max="1542" width="0" style="250" hidden="1" customWidth="1"/>
    <col min="1543" max="1547" width="9.7109375" style="250" customWidth="1"/>
    <col min="1548" max="1551" width="9.140625" style="250" customWidth="1"/>
    <col min="1552" max="1792" width="9.140625" style="250"/>
    <col min="1793" max="1793" width="38.28515625" style="250" customWidth="1"/>
    <col min="1794" max="1798" width="0" style="250" hidden="1" customWidth="1"/>
    <col min="1799" max="1803" width="9.7109375" style="250" customWidth="1"/>
    <col min="1804" max="1807" width="9.140625" style="250" customWidth="1"/>
    <col min="1808" max="2048" width="9.140625" style="250"/>
    <col min="2049" max="2049" width="38.28515625" style="250" customWidth="1"/>
    <col min="2050" max="2054" width="0" style="250" hidden="1" customWidth="1"/>
    <col min="2055" max="2059" width="9.7109375" style="250" customWidth="1"/>
    <col min="2060" max="2063" width="9.140625" style="250" customWidth="1"/>
    <col min="2064" max="2304" width="9.140625" style="250"/>
    <col min="2305" max="2305" width="38.28515625" style="250" customWidth="1"/>
    <col min="2306" max="2310" width="0" style="250" hidden="1" customWidth="1"/>
    <col min="2311" max="2315" width="9.7109375" style="250" customWidth="1"/>
    <col min="2316" max="2319" width="9.140625" style="250" customWidth="1"/>
    <col min="2320" max="2560" width="9.140625" style="250"/>
    <col min="2561" max="2561" width="38.28515625" style="250" customWidth="1"/>
    <col min="2562" max="2566" width="0" style="250" hidden="1" customWidth="1"/>
    <col min="2567" max="2571" width="9.7109375" style="250" customWidth="1"/>
    <col min="2572" max="2575" width="9.140625" style="250" customWidth="1"/>
    <col min="2576" max="2816" width="9.140625" style="250"/>
    <col min="2817" max="2817" width="38.28515625" style="250" customWidth="1"/>
    <col min="2818" max="2822" width="0" style="250" hidden="1" customWidth="1"/>
    <col min="2823" max="2827" width="9.7109375" style="250" customWidth="1"/>
    <col min="2828" max="2831" width="9.140625" style="250" customWidth="1"/>
    <col min="2832" max="3072" width="9.140625" style="250"/>
    <col min="3073" max="3073" width="38.28515625" style="250" customWidth="1"/>
    <col min="3074" max="3078" width="0" style="250" hidden="1" customWidth="1"/>
    <col min="3079" max="3083" width="9.7109375" style="250" customWidth="1"/>
    <col min="3084" max="3087" width="9.140625" style="250" customWidth="1"/>
    <col min="3088" max="3328" width="9.140625" style="250"/>
    <col min="3329" max="3329" width="38.28515625" style="250" customWidth="1"/>
    <col min="3330" max="3334" width="0" style="250" hidden="1" customWidth="1"/>
    <col min="3335" max="3339" width="9.7109375" style="250" customWidth="1"/>
    <col min="3340" max="3343" width="9.140625" style="250" customWidth="1"/>
    <col min="3344" max="3584" width="9.140625" style="250"/>
    <col min="3585" max="3585" width="38.28515625" style="250" customWidth="1"/>
    <col min="3586" max="3590" width="0" style="250" hidden="1" customWidth="1"/>
    <col min="3591" max="3595" width="9.7109375" style="250" customWidth="1"/>
    <col min="3596" max="3599" width="9.140625" style="250" customWidth="1"/>
    <col min="3600" max="3840" width="9.140625" style="250"/>
    <col min="3841" max="3841" width="38.28515625" style="250" customWidth="1"/>
    <col min="3842" max="3846" width="0" style="250" hidden="1" customWidth="1"/>
    <col min="3847" max="3851" width="9.7109375" style="250" customWidth="1"/>
    <col min="3852" max="3855" width="9.140625" style="250" customWidth="1"/>
    <col min="3856" max="4096" width="9.140625" style="250"/>
    <col min="4097" max="4097" width="38.28515625" style="250" customWidth="1"/>
    <col min="4098" max="4102" width="0" style="250" hidden="1" customWidth="1"/>
    <col min="4103" max="4107" width="9.7109375" style="250" customWidth="1"/>
    <col min="4108" max="4111" width="9.140625" style="250" customWidth="1"/>
    <col min="4112" max="4352" width="9.140625" style="250"/>
    <col min="4353" max="4353" width="38.28515625" style="250" customWidth="1"/>
    <col min="4354" max="4358" width="0" style="250" hidden="1" customWidth="1"/>
    <col min="4359" max="4363" width="9.7109375" style="250" customWidth="1"/>
    <col min="4364" max="4367" width="9.140625" style="250" customWidth="1"/>
    <col min="4368" max="4608" width="9.140625" style="250"/>
    <col min="4609" max="4609" width="38.28515625" style="250" customWidth="1"/>
    <col min="4610" max="4614" width="0" style="250" hidden="1" customWidth="1"/>
    <col min="4615" max="4619" width="9.7109375" style="250" customWidth="1"/>
    <col min="4620" max="4623" width="9.140625" style="250" customWidth="1"/>
    <col min="4624" max="4864" width="9.140625" style="250"/>
    <col min="4865" max="4865" width="38.28515625" style="250" customWidth="1"/>
    <col min="4866" max="4870" width="0" style="250" hidden="1" customWidth="1"/>
    <col min="4871" max="4875" width="9.7109375" style="250" customWidth="1"/>
    <col min="4876" max="4879" width="9.140625" style="250" customWidth="1"/>
    <col min="4880" max="5120" width="9.140625" style="250"/>
    <col min="5121" max="5121" width="38.28515625" style="250" customWidth="1"/>
    <col min="5122" max="5126" width="0" style="250" hidden="1" customWidth="1"/>
    <col min="5127" max="5131" width="9.7109375" style="250" customWidth="1"/>
    <col min="5132" max="5135" width="9.140625" style="250" customWidth="1"/>
    <col min="5136" max="5376" width="9.140625" style="250"/>
    <col min="5377" max="5377" width="38.28515625" style="250" customWidth="1"/>
    <col min="5378" max="5382" width="0" style="250" hidden="1" customWidth="1"/>
    <col min="5383" max="5387" width="9.7109375" style="250" customWidth="1"/>
    <col min="5388" max="5391" width="9.140625" style="250" customWidth="1"/>
    <col min="5392" max="5632" width="9.140625" style="250"/>
    <col min="5633" max="5633" width="38.28515625" style="250" customWidth="1"/>
    <col min="5634" max="5638" width="0" style="250" hidden="1" customWidth="1"/>
    <col min="5639" max="5643" width="9.7109375" style="250" customWidth="1"/>
    <col min="5644" max="5647" width="9.140625" style="250" customWidth="1"/>
    <col min="5648" max="5888" width="9.140625" style="250"/>
    <col min="5889" max="5889" width="38.28515625" style="250" customWidth="1"/>
    <col min="5890" max="5894" width="0" style="250" hidden="1" customWidth="1"/>
    <col min="5895" max="5899" width="9.7109375" style="250" customWidth="1"/>
    <col min="5900" max="5903" width="9.140625" style="250" customWidth="1"/>
    <col min="5904" max="6144" width="9.140625" style="250"/>
    <col min="6145" max="6145" width="38.28515625" style="250" customWidth="1"/>
    <col min="6146" max="6150" width="0" style="250" hidden="1" customWidth="1"/>
    <col min="6151" max="6155" width="9.7109375" style="250" customWidth="1"/>
    <col min="6156" max="6159" width="9.140625" style="250" customWidth="1"/>
    <col min="6160" max="6400" width="9.140625" style="250"/>
    <col min="6401" max="6401" width="38.28515625" style="250" customWidth="1"/>
    <col min="6402" max="6406" width="0" style="250" hidden="1" customWidth="1"/>
    <col min="6407" max="6411" width="9.7109375" style="250" customWidth="1"/>
    <col min="6412" max="6415" width="9.140625" style="250" customWidth="1"/>
    <col min="6416" max="6656" width="9.140625" style="250"/>
    <col min="6657" max="6657" width="38.28515625" style="250" customWidth="1"/>
    <col min="6658" max="6662" width="0" style="250" hidden="1" customWidth="1"/>
    <col min="6663" max="6667" width="9.7109375" style="250" customWidth="1"/>
    <col min="6668" max="6671" width="9.140625" style="250" customWidth="1"/>
    <col min="6672" max="6912" width="9.140625" style="250"/>
    <col min="6913" max="6913" width="38.28515625" style="250" customWidth="1"/>
    <col min="6914" max="6918" width="0" style="250" hidden="1" customWidth="1"/>
    <col min="6919" max="6923" width="9.7109375" style="250" customWidth="1"/>
    <col min="6924" max="6927" width="9.140625" style="250" customWidth="1"/>
    <col min="6928" max="7168" width="9.140625" style="250"/>
    <col min="7169" max="7169" width="38.28515625" style="250" customWidth="1"/>
    <col min="7170" max="7174" width="0" style="250" hidden="1" customWidth="1"/>
    <col min="7175" max="7179" width="9.7109375" style="250" customWidth="1"/>
    <col min="7180" max="7183" width="9.140625" style="250" customWidth="1"/>
    <col min="7184" max="7424" width="9.140625" style="250"/>
    <col min="7425" max="7425" width="38.28515625" style="250" customWidth="1"/>
    <col min="7426" max="7430" width="0" style="250" hidden="1" customWidth="1"/>
    <col min="7431" max="7435" width="9.7109375" style="250" customWidth="1"/>
    <col min="7436" max="7439" width="9.140625" style="250" customWidth="1"/>
    <col min="7440" max="7680" width="9.140625" style="250"/>
    <col min="7681" max="7681" width="38.28515625" style="250" customWidth="1"/>
    <col min="7682" max="7686" width="0" style="250" hidden="1" customWidth="1"/>
    <col min="7687" max="7691" width="9.7109375" style="250" customWidth="1"/>
    <col min="7692" max="7695" width="9.140625" style="250" customWidth="1"/>
    <col min="7696" max="7936" width="9.140625" style="250"/>
    <col min="7937" max="7937" width="38.28515625" style="250" customWidth="1"/>
    <col min="7938" max="7942" width="0" style="250" hidden="1" customWidth="1"/>
    <col min="7943" max="7947" width="9.7109375" style="250" customWidth="1"/>
    <col min="7948" max="7951" width="9.140625" style="250" customWidth="1"/>
    <col min="7952" max="8192" width="9.140625" style="250"/>
    <col min="8193" max="8193" width="38.28515625" style="250" customWidth="1"/>
    <col min="8194" max="8198" width="0" style="250" hidden="1" customWidth="1"/>
    <col min="8199" max="8203" width="9.7109375" style="250" customWidth="1"/>
    <col min="8204" max="8207" width="9.140625" style="250" customWidth="1"/>
    <col min="8208" max="8448" width="9.140625" style="250"/>
    <col min="8449" max="8449" width="38.28515625" style="250" customWidth="1"/>
    <col min="8450" max="8454" width="0" style="250" hidden="1" customWidth="1"/>
    <col min="8455" max="8459" width="9.7109375" style="250" customWidth="1"/>
    <col min="8460" max="8463" width="9.140625" style="250" customWidth="1"/>
    <col min="8464" max="8704" width="9.140625" style="250"/>
    <col min="8705" max="8705" width="38.28515625" style="250" customWidth="1"/>
    <col min="8706" max="8710" width="0" style="250" hidden="1" customWidth="1"/>
    <col min="8711" max="8715" width="9.7109375" style="250" customWidth="1"/>
    <col min="8716" max="8719" width="9.140625" style="250" customWidth="1"/>
    <col min="8720" max="8960" width="9.140625" style="250"/>
    <col min="8961" max="8961" width="38.28515625" style="250" customWidth="1"/>
    <col min="8962" max="8966" width="0" style="250" hidden="1" customWidth="1"/>
    <col min="8967" max="8971" width="9.7109375" style="250" customWidth="1"/>
    <col min="8972" max="8975" width="9.140625" style="250" customWidth="1"/>
    <col min="8976" max="9216" width="9.140625" style="250"/>
    <col min="9217" max="9217" width="38.28515625" style="250" customWidth="1"/>
    <col min="9218" max="9222" width="0" style="250" hidden="1" customWidth="1"/>
    <col min="9223" max="9227" width="9.7109375" style="250" customWidth="1"/>
    <col min="9228" max="9231" width="9.140625" style="250" customWidth="1"/>
    <col min="9232" max="9472" width="9.140625" style="250"/>
    <col min="9473" max="9473" width="38.28515625" style="250" customWidth="1"/>
    <col min="9474" max="9478" width="0" style="250" hidden="1" customWidth="1"/>
    <col min="9479" max="9483" width="9.7109375" style="250" customWidth="1"/>
    <col min="9484" max="9487" width="9.140625" style="250" customWidth="1"/>
    <col min="9488" max="9728" width="9.140625" style="250"/>
    <col min="9729" max="9729" width="38.28515625" style="250" customWidth="1"/>
    <col min="9730" max="9734" width="0" style="250" hidden="1" customWidth="1"/>
    <col min="9735" max="9739" width="9.7109375" style="250" customWidth="1"/>
    <col min="9740" max="9743" width="9.140625" style="250" customWidth="1"/>
    <col min="9744" max="9984" width="9.140625" style="250"/>
    <col min="9985" max="9985" width="38.28515625" style="250" customWidth="1"/>
    <col min="9986" max="9990" width="0" style="250" hidden="1" customWidth="1"/>
    <col min="9991" max="9995" width="9.7109375" style="250" customWidth="1"/>
    <col min="9996" max="9999" width="9.140625" style="250" customWidth="1"/>
    <col min="10000" max="10240" width="9.140625" style="250"/>
    <col min="10241" max="10241" width="38.28515625" style="250" customWidth="1"/>
    <col min="10242" max="10246" width="0" style="250" hidden="1" customWidth="1"/>
    <col min="10247" max="10251" width="9.7109375" style="250" customWidth="1"/>
    <col min="10252" max="10255" width="9.140625" style="250" customWidth="1"/>
    <col min="10256" max="10496" width="9.140625" style="250"/>
    <col min="10497" max="10497" width="38.28515625" style="250" customWidth="1"/>
    <col min="10498" max="10502" width="0" style="250" hidden="1" customWidth="1"/>
    <col min="10503" max="10507" width="9.7109375" style="250" customWidth="1"/>
    <col min="10508" max="10511" width="9.140625" style="250" customWidth="1"/>
    <col min="10512" max="10752" width="9.140625" style="250"/>
    <col min="10753" max="10753" width="38.28515625" style="250" customWidth="1"/>
    <col min="10754" max="10758" width="0" style="250" hidden="1" customWidth="1"/>
    <col min="10759" max="10763" width="9.7109375" style="250" customWidth="1"/>
    <col min="10764" max="10767" width="9.140625" style="250" customWidth="1"/>
    <col min="10768" max="11008" width="9.140625" style="250"/>
    <col min="11009" max="11009" width="38.28515625" style="250" customWidth="1"/>
    <col min="11010" max="11014" width="0" style="250" hidden="1" customWidth="1"/>
    <col min="11015" max="11019" width="9.7109375" style="250" customWidth="1"/>
    <col min="11020" max="11023" width="9.140625" style="250" customWidth="1"/>
    <col min="11024" max="11264" width="9.140625" style="250"/>
    <col min="11265" max="11265" width="38.28515625" style="250" customWidth="1"/>
    <col min="11266" max="11270" width="0" style="250" hidden="1" customWidth="1"/>
    <col min="11271" max="11275" width="9.7109375" style="250" customWidth="1"/>
    <col min="11276" max="11279" width="9.140625" style="250" customWidth="1"/>
    <col min="11280" max="11520" width="9.140625" style="250"/>
    <col min="11521" max="11521" width="38.28515625" style="250" customWidth="1"/>
    <col min="11522" max="11526" width="0" style="250" hidden="1" customWidth="1"/>
    <col min="11527" max="11531" width="9.7109375" style="250" customWidth="1"/>
    <col min="11532" max="11535" width="9.140625" style="250" customWidth="1"/>
    <col min="11536" max="11776" width="9.140625" style="250"/>
    <col min="11777" max="11777" width="38.28515625" style="250" customWidth="1"/>
    <col min="11778" max="11782" width="0" style="250" hidden="1" customWidth="1"/>
    <col min="11783" max="11787" width="9.7109375" style="250" customWidth="1"/>
    <col min="11788" max="11791" width="9.140625" style="250" customWidth="1"/>
    <col min="11792" max="12032" width="9.140625" style="250"/>
    <col min="12033" max="12033" width="38.28515625" style="250" customWidth="1"/>
    <col min="12034" max="12038" width="0" style="250" hidden="1" customWidth="1"/>
    <col min="12039" max="12043" width="9.7109375" style="250" customWidth="1"/>
    <col min="12044" max="12047" width="9.140625" style="250" customWidth="1"/>
    <col min="12048" max="12288" width="9.140625" style="250"/>
    <col min="12289" max="12289" width="38.28515625" style="250" customWidth="1"/>
    <col min="12290" max="12294" width="0" style="250" hidden="1" customWidth="1"/>
    <col min="12295" max="12299" width="9.7109375" style="250" customWidth="1"/>
    <col min="12300" max="12303" width="9.140625" style="250" customWidth="1"/>
    <col min="12304" max="12544" width="9.140625" style="250"/>
    <col min="12545" max="12545" width="38.28515625" style="250" customWidth="1"/>
    <col min="12546" max="12550" width="0" style="250" hidden="1" customWidth="1"/>
    <col min="12551" max="12555" width="9.7109375" style="250" customWidth="1"/>
    <col min="12556" max="12559" width="9.140625" style="250" customWidth="1"/>
    <col min="12560" max="12800" width="9.140625" style="250"/>
    <col min="12801" max="12801" width="38.28515625" style="250" customWidth="1"/>
    <col min="12802" max="12806" width="0" style="250" hidden="1" customWidth="1"/>
    <col min="12807" max="12811" width="9.7109375" style="250" customWidth="1"/>
    <col min="12812" max="12815" width="9.140625" style="250" customWidth="1"/>
    <col min="12816" max="13056" width="9.140625" style="250"/>
    <col min="13057" max="13057" width="38.28515625" style="250" customWidth="1"/>
    <col min="13058" max="13062" width="0" style="250" hidden="1" customWidth="1"/>
    <col min="13063" max="13067" width="9.7109375" style="250" customWidth="1"/>
    <col min="13068" max="13071" width="9.140625" style="250" customWidth="1"/>
    <col min="13072" max="13312" width="9.140625" style="250"/>
    <col min="13313" max="13313" width="38.28515625" style="250" customWidth="1"/>
    <col min="13314" max="13318" width="0" style="250" hidden="1" customWidth="1"/>
    <col min="13319" max="13323" width="9.7109375" style="250" customWidth="1"/>
    <col min="13324" max="13327" width="9.140625" style="250" customWidth="1"/>
    <col min="13328" max="13568" width="9.140625" style="250"/>
    <col min="13569" max="13569" width="38.28515625" style="250" customWidth="1"/>
    <col min="13570" max="13574" width="0" style="250" hidden="1" customWidth="1"/>
    <col min="13575" max="13579" width="9.7109375" style="250" customWidth="1"/>
    <col min="13580" max="13583" width="9.140625" style="250" customWidth="1"/>
    <col min="13584" max="13824" width="9.140625" style="250"/>
    <col min="13825" max="13825" width="38.28515625" style="250" customWidth="1"/>
    <col min="13826" max="13830" width="0" style="250" hidden="1" customWidth="1"/>
    <col min="13831" max="13835" width="9.7109375" style="250" customWidth="1"/>
    <col min="13836" max="13839" width="9.140625" style="250" customWidth="1"/>
    <col min="13840" max="14080" width="9.140625" style="250"/>
    <col min="14081" max="14081" width="38.28515625" style="250" customWidth="1"/>
    <col min="14082" max="14086" width="0" style="250" hidden="1" customWidth="1"/>
    <col min="14087" max="14091" width="9.7109375" style="250" customWidth="1"/>
    <col min="14092" max="14095" width="9.140625" style="250" customWidth="1"/>
    <col min="14096" max="14336" width="9.140625" style="250"/>
    <col min="14337" max="14337" width="38.28515625" style="250" customWidth="1"/>
    <col min="14338" max="14342" width="0" style="250" hidden="1" customWidth="1"/>
    <col min="14343" max="14347" width="9.7109375" style="250" customWidth="1"/>
    <col min="14348" max="14351" width="9.140625" style="250" customWidth="1"/>
    <col min="14352" max="14592" width="9.140625" style="250"/>
    <col min="14593" max="14593" width="38.28515625" style="250" customWidth="1"/>
    <col min="14594" max="14598" width="0" style="250" hidden="1" customWidth="1"/>
    <col min="14599" max="14603" width="9.7109375" style="250" customWidth="1"/>
    <col min="14604" max="14607" width="9.140625" style="250" customWidth="1"/>
    <col min="14608" max="14848" width="9.140625" style="250"/>
    <col min="14849" max="14849" width="38.28515625" style="250" customWidth="1"/>
    <col min="14850" max="14854" width="0" style="250" hidden="1" customWidth="1"/>
    <col min="14855" max="14859" width="9.7109375" style="250" customWidth="1"/>
    <col min="14860" max="14863" width="9.140625" style="250" customWidth="1"/>
    <col min="14864" max="15104" width="9.140625" style="250"/>
    <col min="15105" max="15105" width="38.28515625" style="250" customWidth="1"/>
    <col min="15106" max="15110" width="0" style="250" hidden="1" customWidth="1"/>
    <col min="15111" max="15115" width="9.7109375" style="250" customWidth="1"/>
    <col min="15116" max="15119" width="9.140625" style="250" customWidth="1"/>
    <col min="15120" max="15360" width="9.140625" style="250"/>
    <col min="15361" max="15361" width="38.28515625" style="250" customWidth="1"/>
    <col min="15362" max="15366" width="0" style="250" hidden="1" customWidth="1"/>
    <col min="15367" max="15371" width="9.7109375" style="250" customWidth="1"/>
    <col min="15372" max="15375" width="9.140625" style="250" customWidth="1"/>
    <col min="15376" max="15616" width="9.140625" style="250"/>
    <col min="15617" max="15617" width="38.28515625" style="250" customWidth="1"/>
    <col min="15618" max="15622" width="0" style="250" hidden="1" customWidth="1"/>
    <col min="15623" max="15627" width="9.7109375" style="250" customWidth="1"/>
    <col min="15628" max="15631" width="9.140625" style="250" customWidth="1"/>
    <col min="15632" max="15872" width="9.140625" style="250"/>
    <col min="15873" max="15873" width="38.28515625" style="250" customWidth="1"/>
    <col min="15874" max="15878" width="0" style="250" hidden="1" customWidth="1"/>
    <col min="15879" max="15883" width="9.7109375" style="250" customWidth="1"/>
    <col min="15884" max="15887" width="9.140625" style="250" customWidth="1"/>
    <col min="15888" max="16128" width="9.140625" style="250"/>
    <col min="16129" max="16129" width="38.28515625" style="250" customWidth="1"/>
    <col min="16130" max="16134" width="0" style="250" hidden="1" customWidth="1"/>
    <col min="16135" max="16139" width="9.7109375" style="250" customWidth="1"/>
    <col min="16140" max="16143" width="9.140625" style="250" customWidth="1"/>
    <col min="16144" max="16384" width="9.140625" style="250"/>
  </cols>
  <sheetData>
    <row r="1" spans="1:13" ht="18" customHeight="1" x14ac:dyDescent="0.2">
      <c r="A1" s="950" t="s">
        <v>1346</v>
      </c>
    </row>
    <row r="2" spans="1:13" ht="18" customHeight="1" x14ac:dyDescent="0.2">
      <c r="A2" s="32" t="s">
        <v>162</v>
      </c>
    </row>
    <row r="3" spans="1:13" ht="18" customHeight="1" x14ac:dyDescent="0.2">
      <c r="A3" s="32" t="s">
        <v>163</v>
      </c>
      <c r="G3" s="219"/>
      <c r="H3" s="219"/>
      <c r="I3" s="219"/>
      <c r="J3" s="219"/>
      <c r="K3" s="219"/>
      <c r="L3" s="219"/>
      <c r="M3" s="219"/>
    </row>
    <row r="4" spans="1:13" ht="18" customHeight="1" thickBot="1" x14ac:dyDescent="0.25">
      <c r="A4" s="251" t="s">
        <v>158</v>
      </c>
      <c r="G4" s="221"/>
      <c r="H4" s="221"/>
      <c r="I4" s="221"/>
      <c r="J4" s="221"/>
      <c r="K4" s="221"/>
      <c r="L4" s="221"/>
      <c r="M4" s="221"/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23">
        <v>2019</v>
      </c>
      <c r="H5" s="252">
        <v>2020</v>
      </c>
      <c r="I5" s="223">
        <v>2021</v>
      </c>
      <c r="J5" s="252">
        <v>2022</v>
      </c>
      <c r="K5" s="223">
        <v>2023</v>
      </c>
      <c r="L5" s="252">
        <v>2024</v>
      </c>
      <c r="M5" s="223">
        <v>2025</v>
      </c>
    </row>
    <row r="6" spans="1:13" s="38" customFormat="1" ht="13.15" customHeight="1" x14ac:dyDescent="0.2">
      <c r="A6" s="37"/>
      <c r="G6" s="226"/>
      <c r="H6" s="226"/>
      <c r="I6" s="226"/>
      <c r="J6" s="226"/>
      <c r="K6" s="226"/>
      <c r="L6" s="226"/>
      <c r="M6" s="226"/>
    </row>
    <row r="7" spans="1:13" ht="24" customHeight="1" x14ac:dyDescent="0.2">
      <c r="A7" s="254" t="s">
        <v>159</v>
      </c>
      <c r="B7" s="160">
        <v>5985.6</v>
      </c>
      <c r="C7" s="160">
        <v>7973.7</v>
      </c>
      <c r="D7" s="160">
        <v>15749.7</v>
      </c>
      <c r="E7" s="160">
        <v>22743.7</v>
      </c>
      <c r="F7" s="160">
        <v>29225.7</v>
      </c>
      <c r="G7" s="228">
        <v>25957</v>
      </c>
      <c r="H7" s="228">
        <v>24410.2</v>
      </c>
      <c r="I7" s="228">
        <v>34183.1</v>
      </c>
      <c r="J7" s="228">
        <v>39912.6</v>
      </c>
      <c r="K7" s="228">
        <v>57512</v>
      </c>
      <c r="L7" s="228">
        <v>67113.5</v>
      </c>
      <c r="M7" s="228">
        <v>94531.9</v>
      </c>
    </row>
    <row r="8" spans="1:13" ht="12.95" customHeight="1" x14ac:dyDescent="0.2">
      <c r="A8" s="254" t="s">
        <v>3</v>
      </c>
      <c r="B8" s="160">
        <v>-1649.3</v>
      </c>
      <c r="C8" s="160">
        <v>-7844</v>
      </c>
      <c r="D8" s="160">
        <v>1606.5</v>
      </c>
      <c r="E8" s="160">
        <v>-1753.3</v>
      </c>
      <c r="F8" s="160">
        <v>-2426.8000000000002</v>
      </c>
      <c r="G8" s="228">
        <v>-942.6</v>
      </c>
      <c r="H8" s="228">
        <v>-9915</v>
      </c>
      <c r="I8" s="228">
        <v>-2927.1</v>
      </c>
      <c r="J8" s="228">
        <v>-1300.7</v>
      </c>
      <c r="K8" s="228">
        <v>-4509.3999999999996</v>
      </c>
      <c r="L8" s="228">
        <v>-1544.1</v>
      </c>
      <c r="M8" s="228">
        <v>-2725.4</v>
      </c>
    </row>
    <row r="9" spans="1:13" ht="24" x14ac:dyDescent="0.2">
      <c r="A9" s="240" t="s">
        <v>4</v>
      </c>
      <c r="B9" s="160">
        <v>-1864.1</v>
      </c>
      <c r="C9" s="160">
        <v>-8200.2999999999993</v>
      </c>
      <c r="D9" s="160">
        <v>2462.9</v>
      </c>
      <c r="E9" s="160">
        <v>2728.4</v>
      </c>
      <c r="F9" s="160">
        <v>3027.1</v>
      </c>
      <c r="G9" s="228">
        <v>3902.2</v>
      </c>
      <c r="H9" s="228">
        <v>-5815.8</v>
      </c>
      <c r="I9" s="228">
        <v>5958.2</v>
      </c>
      <c r="J9" s="228">
        <v>2975.6</v>
      </c>
      <c r="K9" s="228">
        <v>3789.4</v>
      </c>
      <c r="L9" s="228">
        <v>8432.5</v>
      </c>
      <c r="M9" s="228">
        <v>21843</v>
      </c>
    </row>
    <row r="10" spans="1:13" ht="12.95" customHeight="1" x14ac:dyDescent="0.2">
      <c r="A10" s="254" t="s">
        <v>5</v>
      </c>
      <c r="B10" s="160">
        <v>860.3</v>
      </c>
      <c r="C10" s="160">
        <v>750.2</v>
      </c>
      <c r="D10" s="160">
        <v>4358</v>
      </c>
      <c r="E10" s="160">
        <v>4319</v>
      </c>
      <c r="F10" s="160">
        <v>4551.5</v>
      </c>
      <c r="G10" s="228">
        <v>5162.8</v>
      </c>
      <c r="H10" s="228">
        <v>5232.8</v>
      </c>
      <c r="I10" s="228">
        <v>10328</v>
      </c>
      <c r="J10" s="228">
        <v>7226.3</v>
      </c>
      <c r="K10" s="228">
        <v>10369.700000000001</v>
      </c>
      <c r="L10" s="228">
        <v>11598.4</v>
      </c>
      <c r="M10" s="228">
        <v>26021</v>
      </c>
    </row>
    <row r="11" spans="1:13" ht="12.95" customHeight="1" x14ac:dyDescent="0.2">
      <c r="A11" s="254" t="s">
        <v>6</v>
      </c>
      <c r="B11" s="160">
        <v>2724.4</v>
      </c>
      <c r="C11" s="160">
        <v>8950.5</v>
      </c>
      <c r="D11" s="160">
        <v>1895.1</v>
      </c>
      <c r="E11" s="160">
        <v>1590.7</v>
      </c>
      <c r="F11" s="160">
        <v>1524.4</v>
      </c>
      <c r="G11" s="228">
        <v>1260.5999999999999</v>
      </c>
      <c r="H11" s="228">
        <v>11048.5</v>
      </c>
      <c r="I11" s="228">
        <v>4369.7</v>
      </c>
      <c r="J11" s="228">
        <v>4250.7</v>
      </c>
      <c r="K11" s="228">
        <v>6580.3</v>
      </c>
      <c r="L11" s="228">
        <v>3165.9</v>
      </c>
      <c r="M11" s="228">
        <v>4178.1000000000004</v>
      </c>
    </row>
    <row r="12" spans="1:13" ht="25.5" customHeight="1" x14ac:dyDescent="0.2">
      <c r="A12" s="254" t="s">
        <v>7</v>
      </c>
      <c r="B12" s="160">
        <v>6200.4</v>
      </c>
      <c r="C12" s="160">
        <v>8326.6</v>
      </c>
      <c r="D12" s="160">
        <v>14893.3</v>
      </c>
      <c r="E12" s="160">
        <v>18262</v>
      </c>
      <c r="F12" s="160">
        <v>23771.8</v>
      </c>
      <c r="G12" s="228">
        <v>21112.2</v>
      </c>
      <c r="H12" s="228">
        <v>19934.3</v>
      </c>
      <c r="I12" s="228">
        <v>25297.7</v>
      </c>
      <c r="J12" s="228">
        <v>35636.400000000001</v>
      </c>
      <c r="K12" s="228">
        <v>49213.1</v>
      </c>
      <c r="L12" s="228">
        <v>57136.9</v>
      </c>
      <c r="M12" s="228">
        <v>69963.600000000006</v>
      </c>
    </row>
    <row r="13" spans="1:13" ht="12.95" customHeight="1" x14ac:dyDescent="0.2">
      <c r="A13" s="254" t="s">
        <v>8</v>
      </c>
      <c r="B13" s="160">
        <v>1838.5</v>
      </c>
      <c r="C13" s="160">
        <v>1409.7</v>
      </c>
      <c r="D13" s="160">
        <v>2621.1999999999998</v>
      </c>
      <c r="E13" s="160">
        <v>3764.7</v>
      </c>
      <c r="F13" s="160">
        <v>4875.3</v>
      </c>
      <c r="G13" s="228">
        <v>6999.9</v>
      </c>
      <c r="H13" s="228">
        <v>3947.8</v>
      </c>
      <c r="I13" s="228">
        <v>8198.7000000000007</v>
      </c>
      <c r="J13" s="228">
        <v>9998.6</v>
      </c>
      <c r="K13" s="228">
        <v>9673.2000000000007</v>
      </c>
      <c r="L13" s="228">
        <v>14172.9</v>
      </c>
      <c r="M13" s="228">
        <v>35885.1</v>
      </c>
    </row>
    <row r="14" spans="1:13" ht="12.95" customHeight="1" x14ac:dyDescent="0.2">
      <c r="A14" s="254" t="s">
        <v>9</v>
      </c>
      <c r="B14" s="160">
        <v>302.60000000000002</v>
      </c>
      <c r="C14" s="160">
        <v>510.5</v>
      </c>
      <c r="D14" s="160">
        <v>1615.1</v>
      </c>
      <c r="E14" s="160">
        <v>2232.6</v>
      </c>
      <c r="F14" s="160">
        <v>3063.4</v>
      </c>
      <c r="G14" s="228">
        <v>4970.5</v>
      </c>
      <c r="H14" s="228">
        <v>2199.4</v>
      </c>
      <c r="I14" s="228">
        <v>5668.6</v>
      </c>
      <c r="J14" s="228">
        <v>4729.7</v>
      </c>
      <c r="K14" s="228">
        <v>4940.5</v>
      </c>
      <c r="L14" s="228">
        <v>5125.5</v>
      </c>
      <c r="M14" s="228">
        <v>5694</v>
      </c>
    </row>
    <row r="15" spans="1:13" ht="12.95" customHeight="1" x14ac:dyDescent="0.2">
      <c r="A15" s="254" t="s">
        <v>10</v>
      </c>
      <c r="B15" s="160">
        <v>78.400000000000006</v>
      </c>
      <c r="C15" s="160">
        <v>242.3</v>
      </c>
      <c r="D15" s="160">
        <v>509.5</v>
      </c>
      <c r="E15" s="160">
        <v>714.8</v>
      </c>
      <c r="F15" s="160">
        <v>157</v>
      </c>
      <c r="G15" s="228">
        <v>247.1</v>
      </c>
      <c r="H15" s="228">
        <v>250</v>
      </c>
      <c r="I15" s="228">
        <v>404.5</v>
      </c>
      <c r="J15" s="228">
        <v>453.2</v>
      </c>
      <c r="K15" s="228">
        <v>580.79999999999995</v>
      </c>
      <c r="L15" s="228">
        <v>888.5</v>
      </c>
      <c r="M15" s="228">
        <v>627.20000000000005</v>
      </c>
    </row>
    <row r="16" spans="1:13" ht="12.95" customHeight="1" x14ac:dyDescent="0.2">
      <c r="A16" s="254" t="s">
        <v>11</v>
      </c>
      <c r="B16" s="160">
        <v>145.80000000000001</v>
      </c>
      <c r="C16" s="160">
        <v>152.5</v>
      </c>
      <c r="D16" s="160">
        <v>472.4</v>
      </c>
      <c r="E16" s="160">
        <v>1327.1</v>
      </c>
      <c r="F16" s="160">
        <v>2716</v>
      </c>
      <c r="G16" s="228">
        <v>1441.7</v>
      </c>
      <c r="H16" s="228">
        <v>1059.8</v>
      </c>
      <c r="I16" s="228">
        <v>2104.6</v>
      </c>
      <c r="J16" s="228">
        <v>3405</v>
      </c>
      <c r="K16" s="228">
        <v>3025.2</v>
      </c>
      <c r="L16" s="228">
        <v>2306.1999999999998</v>
      </c>
      <c r="M16" s="228">
        <v>1938</v>
      </c>
    </row>
    <row r="17" spans="1:13" ht="12.95" customHeight="1" x14ac:dyDescent="0.2">
      <c r="A17" s="254" t="s">
        <v>12</v>
      </c>
      <c r="B17" s="160">
        <v>78.3</v>
      </c>
      <c r="C17" s="259">
        <v>115.6</v>
      </c>
      <c r="D17" s="259">
        <v>633.1</v>
      </c>
      <c r="E17" s="259">
        <v>190.7</v>
      </c>
      <c r="F17" s="259">
        <v>190.2</v>
      </c>
      <c r="G17" s="228">
        <v>3281.7</v>
      </c>
      <c r="H17" s="228">
        <v>889.6</v>
      </c>
      <c r="I17" s="228">
        <v>3159.6</v>
      </c>
      <c r="J17" s="228">
        <v>871.5</v>
      </c>
      <c r="K17" s="228">
        <v>1334.5</v>
      </c>
      <c r="L17" s="228">
        <v>1929.6</v>
      </c>
      <c r="M17" s="228">
        <v>3120.3</v>
      </c>
    </row>
    <row r="18" spans="1:13" ht="12.95" customHeight="1" x14ac:dyDescent="0.2">
      <c r="A18" s="254" t="s">
        <v>154</v>
      </c>
      <c r="B18" s="160">
        <v>11904</v>
      </c>
      <c r="C18" s="259">
        <v>29399.7</v>
      </c>
      <c r="D18" s="259">
        <v>48712.4</v>
      </c>
      <c r="E18" s="259">
        <v>41067.5</v>
      </c>
      <c r="F18" s="259">
        <v>40935.4</v>
      </c>
      <c r="G18" s="228">
        <v>45666.5</v>
      </c>
      <c r="H18" s="228">
        <v>55618.5</v>
      </c>
      <c r="I18" s="228">
        <v>75851.899999999994</v>
      </c>
      <c r="J18" s="228">
        <v>87788.2</v>
      </c>
      <c r="K18" s="228">
        <v>97494.7</v>
      </c>
      <c r="L18" s="228">
        <v>92968.8</v>
      </c>
      <c r="M18" s="228">
        <v>87206.2</v>
      </c>
    </row>
    <row r="19" spans="1:13" ht="12.95" customHeight="1" x14ac:dyDescent="0.2">
      <c r="A19" s="254" t="s">
        <v>14</v>
      </c>
      <c r="B19" s="160">
        <v>4504.8</v>
      </c>
      <c r="C19" s="259">
        <v>8803</v>
      </c>
      <c r="D19" s="259">
        <v>10798.2</v>
      </c>
      <c r="E19" s="259">
        <v>12022.4</v>
      </c>
      <c r="F19" s="259">
        <v>12059.2</v>
      </c>
      <c r="G19" s="228">
        <v>12476.1</v>
      </c>
      <c r="H19" s="228">
        <v>12950.4</v>
      </c>
      <c r="I19" s="228">
        <v>18127</v>
      </c>
      <c r="J19" s="228">
        <v>20677.900000000001</v>
      </c>
      <c r="K19" s="228">
        <v>21334.9</v>
      </c>
      <c r="L19" s="228">
        <v>20023.599999999999</v>
      </c>
      <c r="M19" s="228">
        <v>25071.5</v>
      </c>
    </row>
    <row r="20" spans="1:13" ht="12.95" customHeight="1" x14ac:dyDescent="0.2">
      <c r="A20" s="254" t="s">
        <v>15</v>
      </c>
      <c r="B20" s="160">
        <v>2261.1999999999998</v>
      </c>
      <c r="C20" s="259">
        <v>3862.7</v>
      </c>
      <c r="D20" s="259">
        <v>3631.7</v>
      </c>
      <c r="E20" s="259">
        <v>5012.1000000000004</v>
      </c>
      <c r="F20" s="259">
        <v>5959.5</v>
      </c>
      <c r="G20" s="228">
        <v>5111.3999999999996</v>
      </c>
      <c r="H20" s="228">
        <v>5113.3</v>
      </c>
      <c r="I20" s="228">
        <v>6987.3</v>
      </c>
      <c r="J20" s="228">
        <v>8271.7999999999993</v>
      </c>
      <c r="K20" s="228">
        <v>7331.6</v>
      </c>
      <c r="L20" s="228">
        <v>7693.7</v>
      </c>
      <c r="M20" s="228">
        <v>8275.7000000000007</v>
      </c>
    </row>
    <row r="21" spans="1:13" ht="12.95" customHeight="1" x14ac:dyDescent="0.2">
      <c r="A21" s="254" t="s">
        <v>16</v>
      </c>
      <c r="B21" s="160">
        <v>680</v>
      </c>
      <c r="C21" s="259">
        <v>1460.5</v>
      </c>
      <c r="D21" s="259">
        <v>2204.9</v>
      </c>
      <c r="E21" s="259">
        <v>1911.8</v>
      </c>
      <c r="F21" s="259">
        <v>2060.1</v>
      </c>
      <c r="G21" s="228">
        <v>3023.8</v>
      </c>
      <c r="H21" s="228">
        <v>3396</v>
      </c>
      <c r="I21" s="228">
        <v>4087.2</v>
      </c>
      <c r="J21" s="228">
        <v>5159.7</v>
      </c>
      <c r="K21" s="228">
        <v>5114.1000000000004</v>
      </c>
      <c r="L21" s="228">
        <v>4091</v>
      </c>
      <c r="M21" s="228">
        <v>6396.2</v>
      </c>
    </row>
    <row r="22" spans="1:13" ht="12.95" customHeight="1" x14ac:dyDescent="0.2">
      <c r="A22" s="254" t="s">
        <v>17</v>
      </c>
      <c r="B22" s="160">
        <v>83.6</v>
      </c>
      <c r="C22" s="259">
        <v>291.39999999999998</v>
      </c>
      <c r="D22" s="259">
        <v>217.9</v>
      </c>
      <c r="E22" s="259">
        <v>89</v>
      </c>
      <c r="F22" s="259">
        <v>116.7</v>
      </c>
      <c r="G22" s="228">
        <v>134.6</v>
      </c>
      <c r="H22" s="228">
        <v>210.4</v>
      </c>
      <c r="I22" s="228">
        <v>162.4</v>
      </c>
      <c r="J22" s="228">
        <v>189.2</v>
      </c>
      <c r="K22" s="228">
        <v>242.4</v>
      </c>
      <c r="L22" s="228">
        <v>529.1</v>
      </c>
      <c r="M22" s="228">
        <v>895.6</v>
      </c>
    </row>
    <row r="23" spans="1:13" ht="12.95" customHeight="1" x14ac:dyDescent="0.2">
      <c r="A23" s="254" t="s">
        <v>18</v>
      </c>
      <c r="B23" s="160">
        <v>367.7</v>
      </c>
      <c r="C23" s="259">
        <v>1310.5</v>
      </c>
      <c r="D23" s="259">
        <v>2201.3000000000002</v>
      </c>
      <c r="E23" s="259">
        <v>2519.8000000000002</v>
      </c>
      <c r="F23" s="259">
        <v>2084.9</v>
      </c>
      <c r="G23" s="228">
        <v>1938.4</v>
      </c>
      <c r="H23" s="228">
        <v>1868.2</v>
      </c>
      <c r="I23" s="228">
        <v>3945.6</v>
      </c>
      <c r="J23" s="228">
        <v>3176.8</v>
      </c>
      <c r="K23" s="228">
        <v>2791.6</v>
      </c>
      <c r="L23" s="228">
        <v>2319.1999999999998</v>
      </c>
      <c r="M23" s="228">
        <v>3926.3</v>
      </c>
    </row>
    <row r="24" spans="1:13" ht="12.95" customHeight="1" x14ac:dyDescent="0.2">
      <c r="A24" s="254" t="s">
        <v>19</v>
      </c>
      <c r="B24" s="160">
        <v>8948.7999999999993</v>
      </c>
      <c r="C24" s="259">
        <v>26160.6</v>
      </c>
      <c r="D24" s="259">
        <v>49969.2</v>
      </c>
      <c r="E24" s="259">
        <v>53611.5</v>
      </c>
      <c r="F24" s="259">
        <v>56215.4</v>
      </c>
      <c r="G24" s="228">
        <v>51110.1</v>
      </c>
      <c r="H24" s="228">
        <v>56628.2</v>
      </c>
      <c r="I24" s="228">
        <v>65620.2</v>
      </c>
      <c r="J24" s="228">
        <v>82076</v>
      </c>
      <c r="K24" s="228">
        <v>90154.3</v>
      </c>
      <c r="L24" s="228">
        <v>99313</v>
      </c>
      <c r="M24" s="228">
        <v>98809</v>
      </c>
    </row>
    <row r="25" spans="1:13" ht="12.95" customHeight="1" x14ac:dyDescent="0.2">
      <c r="A25" s="254" t="s">
        <v>20</v>
      </c>
      <c r="B25" s="160">
        <v>1487.1</v>
      </c>
      <c r="C25" s="259">
        <v>4698.8999999999996</v>
      </c>
      <c r="D25" s="259">
        <v>6466.1</v>
      </c>
      <c r="E25" s="259">
        <v>7758.6</v>
      </c>
      <c r="F25" s="259">
        <v>7105.9</v>
      </c>
      <c r="G25" s="228">
        <v>11276.2</v>
      </c>
      <c r="H25" s="228">
        <v>15001.8</v>
      </c>
      <c r="I25" s="228">
        <v>22873.1</v>
      </c>
      <c r="J25" s="228">
        <v>22296.400000000001</v>
      </c>
      <c r="K25" s="228">
        <v>28778</v>
      </c>
      <c r="L25" s="228">
        <v>21666.1</v>
      </c>
      <c r="M25" s="228">
        <v>29677.4</v>
      </c>
    </row>
    <row r="26" spans="1:13" ht="12.95" customHeight="1" x14ac:dyDescent="0.2">
      <c r="A26" s="254" t="s">
        <v>21</v>
      </c>
      <c r="B26" s="160">
        <v>4465.2</v>
      </c>
      <c r="C26" s="259">
        <v>12139.7</v>
      </c>
      <c r="D26" s="259">
        <v>23944.799999999999</v>
      </c>
      <c r="E26" s="259">
        <v>28401.8</v>
      </c>
      <c r="F26" s="259">
        <v>27743.7</v>
      </c>
      <c r="G26" s="228">
        <v>23454.3</v>
      </c>
      <c r="H26" s="228">
        <v>22850.2</v>
      </c>
      <c r="I26" s="228">
        <v>24613</v>
      </c>
      <c r="J26" s="228">
        <v>27185.4</v>
      </c>
      <c r="K26" s="228">
        <v>32690.6</v>
      </c>
      <c r="L26" s="228">
        <v>31737.599999999999</v>
      </c>
      <c r="M26" s="228">
        <v>40685.699999999997</v>
      </c>
    </row>
    <row r="27" spans="1:13" ht="12.95" customHeight="1" thickBot="1" x14ac:dyDescent="0.25">
      <c r="A27" s="60"/>
      <c r="B27" s="36"/>
      <c r="C27" s="260"/>
      <c r="D27" s="260"/>
      <c r="E27" s="260"/>
      <c r="F27" s="260"/>
      <c r="G27" s="236"/>
      <c r="H27" s="236"/>
      <c r="I27" s="236"/>
      <c r="J27" s="236"/>
      <c r="K27" s="236"/>
      <c r="L27" s="236"/>
      <c r="M27" s="236"/>
    </row>
    <row r="28" spans="1:13" ht="12.95" customHeight="1" x14ac:dyDescent="0.2">
      <c r="A28" s="61"/>
      <c r="B28" s="33"/>
      <c r="C28" s="33"/>
      <c r="D28" s="33"/>
      <c r="E28" s="33"/>
      <c r="F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295</v>
      </c>
      <c r="C30" s="255">
        <v>389</v>
      </c>
      <c r="D30" s="255">
        <v>282</v>
      </c>
      <c r="E30" s="255">
        <v>258</v>
      </c>
      <c r="F30" s="255">
        <v>282</v>
      </c>
      <c r="G30" s="238">
        <v>372</v>
      </c>
      <c r="H30" s="238">
        <v>412</v>
      </c>
      <c r="I30" s="238">
        <v>425</v>
      </c>
      <c r="J30" s="238">
        <v>373</v>
      </c>
      <c r="K30" s="238">
        <v>437</v>
      </c>
      <c r="L30" s="238">
        <v>533</v>
      </c>
      <c r="M30" s="238">
        <v>612</v>
      </c>
    </row>
    <row r="31" spans="1:13" ht="12.95" customHeight="1" x14ac:dyDescent="0.2">
      <c r="A31" s="254" t="s">
        <v>160</v>
      </c>
      <c r="B31" s="255">
        <v>76</v>
      </c>
      <c r="C31" s="255">
        <v>112</v>
      </c>
      <c r="D31" s="255">
        <v>78</v>
      </c>
      <c r="E31" s="255">
        <v>63</v>
      </c>
      <c r="F31" s="255">
        <v>68</v>
      </c>
      <c r="G31" s="238">
        <v>80</v>
      </c>
      <c r="H31" s="238">
        <v>78</v>
      </c>
      <c r="I31" s="238">
        <v>75</v>
      </c>
      <c r="J31" s="238">
        <v>76</v>
      </c>
      <c r="K31" s="238">
        <v>75</v>
      </c>
      <c r="L31" s="238">
        <v>78</v>
      </c>
      <c r="M31" s="238">
        <v>104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</row>
    <row r="33" spans="1:13" ht="12.95" customHeight="1" x14ac:dyDescent="0.2">
      <c r="A33" s="254" t="s">
        <v>25</v>
      </c>
      <c r="B33" s="256">
        <v>-3.5</v>
      </c>
      <c r="C33" s="256">
        <v>-4.2</v>
      </c>
      <c r="D33" s="256">
        <v>5.8</v>
      </c>
      <c r="E33" s="256">
        <v>24.5</v>
      </c>
      <c r="F33" s="256">
        <v>22.9</v>
      </c>
      <c r="G33" s="239">
        <v>22.9</v>
      </c>
      <c r="H33" s="239">
        <v>22.5</v>
      </c>
      <c r="I33" s="239">
        <v>35.1</v>
      </c>
      <c r="J33" s="239">
        <v>12</v>
      </c>
      <c r="K33" s="239">
        <v>16.899999999999999</v>
      </c>
      <c r="L33" s="239">
        <v>17.5</v>
      </c>
      <c r="M33" s="239">
        <v>35.1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</row>
    <row r="36" spans="1:13" ht="12.95" customHeight="1" x14ac:dyDescent="0.2">
      <c r="A36" s="241" t="s">
        <v>145</v>
      </c>
      <c r="B36" s="256">
        <v>-20.8</v>
      </c>
      <c r="C36" s="256">
        <v>-31.3</v>
      </c>
      <c r="D36" s="256">
        <v>4.9000000000000004</v>
      </c>
      <c r="E36" s="256">
        <v>5.0999999999999996</v>
      </c>
      <c r="F36" s="256">
        <v>5.4</v>
      </c>
      <c r="G36" s="242">
        <v>7.6</v>
      </c>
      <c r="H36" s="242">
        <v>-10.3</v>
      </c>
      <c r="I36" s="242">
        <v>9.1</v>
      </c>
      <c r="J36" s="242">
        <v>3.6</v>
      </c>
      <c r="K36" s="242">
        <v>4.2</v>
      </c>
      <c r="L36" s="242">
        <v>8.5</v>
      </c>
      <c r="M36" s="242">
        <v>22.1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</row>
    <row r="38" spans="1:13" ht="12.95" customHeight="1" x14ac:dyDescent="0.2">
      <c r="A38" s="244" t="s">
        <v>149</v>
      </c>
      <c r="B38" s="256">
        <v>-31.1</v>
      </c>
      <c r="C38" s="256">
        <v>-102.8</v>
      </c>
      <c r="D38" s="256">
        <v>15.6</v>
      </c>
      <c r="E38" s="256">
        <v>12</v>
      </c>
      <c r="F38" s="256">
        <v>10.4</v>
      </c>
      <c r="G38" s="242">
        <v>15</v>
      </c>
      <c r="H38" s="242">
        <v>-23.8</v>
      </c>
      <c r="I38" s="242">
        <v>17.399999999999999</v>
      </c>
      <c r="J38" s="242">
        <v>7.5</v>
      </c>
      <c r="K38" s="242">
        <v>6.6</v>
      </c>
      <c r="L38" s="242">
        <v>12.6</v>
      </c>
      <c r="M38" s="242">
        <v>23.1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</row>
    <row r="40" spans="1:13" ht="12.95" customHeight="1" x14ac:dyDescent="0.2">
      <c r="A40" s="243" t="s">
        <v>28</v>
      </c>
      <c r="B40" s="257">
        <v>121</v>
      </c>
      <c r="C40" s="257">
        <v>133.19999999999999</v>
      </c>
      <c r="D40" s="257">
        <v>197.5</v>
      </c>
      <c r="E40" s="257">
        <v>144.4</v>
      </c>
      <c r="F40" s="257">
        <v>128.5</v>
      </c>
      <c r="G40" s="242">
        <v>88.8</v>
      </c>
      <c r="H40" s="242">
        <v>94</v>
      </c>
      <c r="I40" s="242">
        <v>140</v>
      </c>
      <c r="J40" s="242">
        <v>116.8</v>
      </c>
      <c r="K40" s="242">
        <v>144.1</v>
      </c>
      <c r="L40" s="242">
        <v>116.7</v>
      </c>
      <c r="M40" s="242">
        <v>140.9</v>
      </c>
    </row>
    <row r="41" spans="1:13" ht="12.95" customHeight="1" x14ac:dyDescent="0.2">
      <c r="A41" s="243" t="s">
        <v>29</v>
      </c>
      <c r="B41" s="257">
        <v>1.5</v>
      </c>
      <c r="C41" s="257">
        <v>1.1000000000000001</v>
      </c>
      <c r="D41" s="257">
        <v>1.5</v>
      </c>
      <c r="E41" s="257">
        <v>0.7</v>
      </c>
      <c r="F41" s="257">
        <v>0.9</v>
      </c>
      <c r="G41" s="246">
        <v>0.7</v>
      </c>
      <c r="H41" s="246">
        <v>1.1000000000000001</v>
      </c>
      <c r="I41" s="246">
        <v>1.5</v>
      </c>
      <c r="J41" s="246">
        <v>0.8</v>
      </c>
      <c r="K41" s="246">
        <v>1.2</v>
      </c>
      <c r="L41" s="246">
        <v>0.8</v>
      </c>
      <c r="M41" s="246">
        <v>1.2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</row>
    <row r="44" spans="1:13" ht="12.95" customHeight="1" x14ac:dyDescent="0.2">
      <c r="A44" s="243" t="s">
        <v>32</v>
      </c>
      <c r="B44" s="258">
        <v>0.33</v>
      </c>
      <c r="C44" s="258">
        <v>0.39</v>
      </c>
      <c r="D44" s="258">
        <v>0.27</v>
      </c>
      <c r="E44" s="258">
        <v>0.27</v>
      </c>
      <c r="F44" s="258">
        <v>0.26</v>
      </c>
      <c r="G44" s="247">
        <v>0.48</v>
      </c>
      <c r="H44" s="247">
        <v>0.66</v>
      </c>
      <c r="I44" s="247">
        <v>0.93</v>
      </c>
      <c r="J44" s="247">
        <v>0.82</v>
      </c>
      <c r="K44" s="247">
        <v>0.88</v>
      </c>
      <c r="L44" s="247">
        <v>0.68</v>
      </c>
      <c r="M44" s="247">
        <v>0.73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5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3"/>
  <dimension ref="A1:M71"/>
  <sheetViews>
    <sheetView workbookViewId="0">
      <selection activeCell="A5" sqref="A5"/>
    </sheetView>
  </sheetViews>
  <sheetFormatPr defaultRowHeight="12.75" x14ac:dyDescent="0.2"/>
  <cols>
    <col min="1" max="1" width="38.42578125" style="250" customWidth="1"/>
    <col min="2" max="6" width="0" style="250" hidden="1" customWidth="1"/>
    <col min="7" max="8" width="9.7109375" style="218" hidden="1" customWidth="1"/>
    <col min="9" max="13" width="9.7109375" style="218" customWidth="1"/>
    <col min="14" max="256" width="9.140625" style="250"/>
    <col min="257" max="257" width="38.42578125" style="250" customWidth="1"/>
    <col min="258" max="262" width="0" style="250" hidden="1" customWidth="1"/>
    <col min="263" max="267" width="9.7109375" style="250" customWidth="1"/>
    <col min="268" max="512" width="9.140625" style="250"/>
    <col min="513" max="513" width="38.42578125" style="250" customWidth="1"/>
    <col min="514" max="518" width="0" style="250" hidden="1" customWidth="1"/>
    <col min="519" max="523" width="9.7109375" style="250" customWidth="1"/>
    <col min="524" max="768" width="9.140625" style="250"/>
    <col min="769" max="769" width="38.42578125" style="250" customWidth="1"/>
    <col min="770" max="774" width="0" style="250" hidden="1" customWidth="1"/>
    <col min="775" max="779" width="9.7109375" style="250" customWidth="1"/>
    <col min="780" max="1024" width="9.140625" style="250"/>
    <col min="1025" max="1025" width="38.42578125" style="250" customWidth="1"/>
    <col min="1026" max="1030" width="0" style="250" hidden="1" customWidth="1"/>
    <col min="1031" max="1035" width="9.7109375" style="250" customWidth="1"/>
    <col min="1036" max="1280" width="9.140625" style="250"/>
    <col min="1281" max="1281" width="38.42578125" style="250" customWidth="1"/>
    <col min="1282" max="1286" width="0" style="250" hidden="1" customWidth="1"/>
    <col min="1287" max="1291" width="9.7109375" style="250" customWidth="1"/>
    <col min="1292" max="1536" width="9.140625" style="250"/>
    <col min="1537" max="1537" width="38.42578125" style="250" customWidth="1"/>
    <col min="1538" max="1542" width="0" style="250" hidden="1" customWidth="1"/>
    <col min="1543" max="1547" width="9.7109375" style="250" customWidth="1"/>
    <col min="1548" max="1792" width="9.140625" style="250"/>
    <col min="1793" max="1793" width="38.42578125" style="250" customWidth="1"/>
    <col min="1794" max="1798" width="0" style="250" hidden="1" customWidth="1"/>
    <col min="1799" max="1803" width="9.7109375" style="250" customWidth="1"/>
    <col min="1804" max="2048" width="9.140625" style="250"/>
    <col min="2049" max="2049" width="38.42578125" style="250" customWidth="1"/>
    <col min="2050" max="2054" width="0" style="250" hidden="1" customWidth="1"/>
    <col min="2055" max="2059" width="9.7109375" style="250" customWidth="1"/>
    <col min="2060" max="2304" width="9.140625" style="250"/>
    <col min="2305" max="2305" width="38.42578125" style="250" customWidth="1"/>
    <col min="2306" max="2310" width="0" style="250" hidden="1" customWidth="1"/>
    <col min="2311" max="2315" width="9.7109375" style="250" customWidth="1"/>
    <col min="2316" max="2560" width="9.140625" style="250"/>
    <col min="2561" max="2561" width="38.42578125" style="250" customWidth="1"/>
    <col min="2562" max="2566" width="0" style="250" hidden="1" customWidth="1"/>
    <col min="2567" max="2571" width="9.7109375" style="250" customWidth="1"/>
    <col min="2572" max="2816" width="9.140625" style="250"/>
    <col min="2817" max="2817" width="38.42578125" style="250" customWidth="1"/>
    <col min="2818" max="2822" width="0" style="250" hidden="1" customWidth="1"/>
    <col min="2823" max="2827" width="9.7109375" style="250" customWidth="1"/>
    <col min="2828" max="3072" width="9.140625" style="250"/>
    <col min="3073" max="3073" width="38.42578125" style="250" customWidth="1"/>
    <col min="3074" max="3078" width="0" style="250" hidden="1" customWidth="1"/>
    <col min="3079" max="3083" width="9.7109375" style="250" customWidth="1"/>
    <col min="3084" max="3328" width="9.140625" style="250"/>
    <col min="3329" max="3329" width="38.42578125" style="250" customWidth="1"/>
    <col min="3330" max="3334" width="0" style="250" hidden="1" customWidth="1"/>
    <col min="3335" max="3339" width="9.7109375" style="250" customWidth="1"/>
    <col min="3340" max="3584" width="9.140625" style="250"/>
    <col min="3585" max="3585" width="38.42578125" style="250" customWidth="1"/>
    <col min="3586" max="3590" width="0" style="250" hidden="1" customWidth="1"/>
    <col min="3591" max="3595" width="9.7109375" style="250" customWidth="1"/>
    <col min="3596" max="3840" width="9.140625" style="250"/>
    <col min="3841" max="3841" width="38.42578125" style="250" customWidth="1"/>
    <col min="3842" max="3846" width="0" style="250" hidden="1" customWidth="1"/>
    <col min="3847" max="3851" width="9.7109375" style="250" customWidth="1"/>
    <col min="3852" max="4096" width="9.140625" style="250"/>
    <col min="4097" max="4097" width="38.42578125" style="250" customWidth="1"/>
    <col min="4098" max="4102" width="0" style="250" hidden="1" customWidth="1"/>
    <col min="4103" max="4107" width="9.7109375" style="250" customWidth="1"/>
    <col min="4108" max="4352" width="9.140625" style="250"/>
    <col min="4353" max="4353" width="38.42578125" style="250" customWidth="1"/>
    <col min="4354" max="4358" width="0" style="250" hidden="1" customWidth="1"/>
    <col min="4359" max="4363" width="9.7109375" style="250" customWidth="1"/>
    <col min="4364" max="4608" width="9.140625" style="250"/>
    <col min="4609" max="4609" width="38.42578125" style="250" customWidth="1"/>
    <col min="4610" max="4614" width="0" style="250" hidden="1" customWidth="1"/>
    <col min="4615" max="4619" width="9.7109375" style="250" customWidth="1"/>
    <col min="4620" max="4864" width="9.140625" style="250"/>
    <col min="4865" max="4865" width="38.42578125" style="250" customWidth="1"/>
    <col min="4866" max="4870" width="0" style="250" hidden="1" customWidth="1"/>
    <col min="4871" max="4875" width="9.7109375" style="250" customWidth="1"/>
    <col min="4876" max="5120" width="9.140625" style="250"/>
    <col min="5121" max="5121" width="38.42578125" style="250" customWidth="1"/>
    <col min="5122" max="5126" width="0" style="250" hidden="1" customWidth="1"/>
    <col min="5127" max="5131" width="9.7109375" style="250" customWidth="1"/>
    <col min="5132" max="5376" width="9.140625" style="250"/>
    <col min="5377" max="5377" width="38.42578125" style="250" customWidth="1"/>
    <col min="5378" max="5382" width="0" style="250" hidden="1" customWidth="1"/>
    <col min="5383" max="5387" width="9.7109375" style="250" customWidth="1"/>
    <col min="5388" max="5632" width="9.140625" style="250"/>
    <col min="5633" max="5633" width="38.42578125" style="250" customWidth="1"/>
    <col min="5634" max="5638" width="0" style="250" hidden="1" customWidth="1"/>
    <col min="5639" max="5643" width="9.7109375" style="250" customWidth="1"/>
    <col min="5644" max="5888" width="9.140625" style="250"/>
    <col min="5889" max="5889" width="38.42578125" style="250" customWidth="1"/>
    <col min="5890" max="5894" width="0" style="250" hidden="1" customWidth="1"/>
    <col min="5895" max="5899" width="9.7109375" style="250" customWidth="1"/>
    <col min="5900" max="6144" width="9.140625" style="250"/>
    <col min="6145" max="6145" width="38.42578125" style="250" customWidth="1"/>
    <col min="6146" max="6150" width="0" style="250" hidden="1" customWidth="1"/>
    <col min="6151" max="6155" width="9.7109375" style="250" customWidth="1"/>
    <col min="6156" max="6400" width="9.140625" style="250"/>
    <col min="6401" max="6401" width="38.42578125" style="250" customWidth="1"/>
    <col min="6402" max="6406" width="0" style="250" hidden="1" customWidth="1"/>
    <col min="6407" max="6411" width="9.7109375" style="250" customWidth="1"/>
    <col min="6412" max="6656" width="9.140625" style="250"/>
    <col min="6657" max="6657" width="38.42578125" style="250" customWidth="1"/>
    <col min="6658" max="6662" width="0" style="250" hidden="1" customWidth="1"/>
    <col min="6663" max="6667" width="9.7109375" style="250" customWidth="1"/>
    <col min="6668" max="6912" width="9.140625" style="250"/>
    <col min="6913" max="6913" width="38.42578125" style="250" customWidth="1"/>
    <col min="6914" max="6918" width="0" style="250" hidden="1" customWidth="1"/>
    <col min="6919" max="6923" width="9.7109375" style="250" customWidth="1"/>
    <col min="6924" max="7168" width="9.140625" style="250"/>
    <col min="7169" max="7169" width="38.42578125" style="250" customWidth="1"/>
    <col min="7170" max="7174" width="0" style="250" hidden="1" customWidth="1"/>
    <col min="7175" max="7179" width="9.7109375" style="250" customWidth="1"/>
    <col min="7180" max="7424" width="9.140625" style="250"/>
    <col min="7425" max="7425" width="38.42578125" style="250" customWidth="1"/>
    <col min="7426" max="7430" width="0" style="250" hidden="1" customWidth="1"/>
    <col min="7431" max="7435" width="9.7109375" style="250" customWidth="1"/>
    <col min="7436" max="7680" width="9.140625" style="250"/>
    <col min="7681" max="7681" width="38.42578125" style="250" customWidth="1"/>
    <col min="7682" max="7686" width="0" style="250" hidden="1" customWidth="1"/>
    <col min="7687" max="7691" width="9.7109375" style="250" customWidth="1"/>
    <col min="7692" max="7936" width="9.140625" style="250"/>
    <col min="7937" max="7937" width="38.42578125" style="250" customWidth="1"/>
    <col min="7938" max="7942" width="0" style="250" hidden="1" customWidth="1"/>
    <col min="7943" max="7947" width="9.7109375" style="250" customWidth="1"/>
    <col min="7948" max="8192" width="9.140625" style="250"/>
    <col min="8193" max="8193" width="38.42578125" style="250" customWidth="1"/>
    <col min="8194" max="8198" width="0" style="250" hidden="1" customWidth="1"/>
    <col min="8199" max="8203" width="9.7109375" style="250" customWidth="1"/>
    <col min="8204" max="8448" width="9.140625" style="250"/>
    <col min="8449" max="8449" width="38.42578125" style="250" customWidth="1"/>
    <col min="8450" max="8454" width="0" style="250" hidden="1" customWidth="1"/>
    <col min="8455" max="8459" width="9.7109375" style="250" customWidth="1"/>
    <col min="8460" max="8704" width="9.140625" style="250"/>
    <col min="8705" max="8705" width="38.42578125" style="250" customWidth="1"/>
    <col min="8706" max="8710" width="0" style="250" hidden="1" customWidth="1"/>
    <col min="8711" max="8715" width="9.7109375" style="250" customWidth="1"/>
    <col min="8716" max="8960" width="9.140625" style="250"/>
    <col min="8961" max="8961" width="38.42578125" style="250" customWidth="1"/>
    <col min="8962" max="8966" width="0" style="250" hidden="1" customWidth="1"/>
    <col min="8967" max="8971" width="9.7109375" style="250" customWidth="1"/>
    <col min="8972" max="9216" width="9.140625" style="250"/>
    <col min="9217" max="9217" width="38.42578125" style="250" customWidth="1"/>
    <col min="9218" max="9222" width="0" style="250" hidden="1" customWidth="1"/>
    <col min="9223" max="9227" width="9.7109375" style="250" customWidth="1"/>
    <col min="9228" max="9472" width="9.140625" style="250"/>
    <col min="9473" max="9473" width="38.42578125" style="250" customWidth="1"/>
    <col min="9474" max="9478" width="0" style="250" hidden="1" customWidth="1"/>
    <col min="9479" max="9483" width="9.7109375" style="250" customWidth="1"/>
    <col min="9484" max="9728" width="9.140625" style="250"/>
    <col min="9729" max="9729" width="38.42578125" style="250" customWidth="1"/>
    <col min="9730" max="9734" width="0" style="250" hidden="1" customWidth="1"/>
    <col min="9735" max="9739" width="9.7109375" style="250" customWidth="1"/>
    <col min="9740" max="9984" width="9.140625" style="250"/>
    <col min="9985" max="9985" width="38.42578125" style="250" customWidth="1"/>
    <col min="9986" max="9990" width="0" style="250" hidden="1" customWidth="1"/>
    <col min="9991" max="9995" width="9.7109375" style="250" customWidth="1"/>
    <col min="9996" max="10240" width="9.140625" style="250"/>
    <col min="10241" max="10241" width="38.42578125" style="250" customWidth="1"/>
    <col min="10242" max="10246" width="0" style="250" hidden="1" customWidth="1"/>
    <col min="10247" max="10251" width="9.7109375" style="250" customWidth="1"/>
    <col min="10252" max="10496" width="9.140625" style="250"/>
    <col min="10497" max="10497" width="38.42578125" style="250" customWidth="1"/>
    <col min="10498" max="10502" width="0" style="250" hidden="1" customWidth="1"/>
    <col min="10503" max="10507" width="9.7109375" style="250" customWidth="1"/>
    <col min="10508" max="10752" width="9.140625" style="250"/>
    <col min="10753" max="10753" width="38.42578125" style="250" customWidth="1"/>
    <col min="10754" max="10758" width="0" style="250" hidden="1" customWidth="1"/>
    <col min="10759" max="10763" width="9.7109375" style="250" customWidth="1"/>
    <col min="10764" max="11008" width="9.140625" style="250"/>
    <col min="11009" max="11009" width="38.42578125" style="250" customWidth="1"/>
    <col min="11010" max="11014" width="0" style="250" hidden="1" customWidth="1"/>
    <col min="11015" max="11019" width="9.7109375" style="250" customWidth="1"/>
    <col min="11020" max="11264" width="9.140625" style="250"/>
    <col min="11265" max="11265" width="38.42578125" style="250" customWidth="1"/>
    <col min="11266" max="11270" width="0" style="250" hidden="1" customWidth="1"/>
    <col min="11271" max="11275" width="9.7109375" style="250" customWidth="1"/>
    <col min="11276" max="11520" width="9.140625" style="250"/>
    <col min="11521" max="11521" width="38.42578125" style="250" customWidth="1"/>
    <col min="11522" max="11526" width="0" style="250" hidden="1" customWidth="1"/>
    <col min="11527" max="11531" width="9.7109375" style="250" customWidth="1"/>
    <col min="11532" max="11776" width="9.140625" style="250"/>
    <col min="11777" max="11777" width="38.42578125" style="250" customWidth="1"/>
    <col min="11778" max="11782" width="0" style="250" hidden="1" customWidth="1"/>
    <col min="11783" max="11787" width="9.7109375" style="250" customWidth="1"/>
    <col min="11788" max="12032" width="9.140625" style="250"/>
    <col min="12033" max="12033" width="38.42578125" style="250" customWidth="1"/>
    <col min="12034" max="12038" width="0" style="250" hidden="1" customWidth="1"/>
    <col min="12039" max="12043" width="9.7109375" style="250" customWidth="1"/>
    <col min="12044" max="12288" width="9.140625" style="250"/>
    <col min="12289" max="12289" width="38.42578125" style="250" customWidth="1"/>
    <col min="12290" max="12294" width="0" style="250" hidden="1" customWidth="1"/>
    <col min="12295" max="12299" width="9.7109375" style="250" customWidth="1"/>
    <col min="12300" max="12544" width="9.140625" style="250"/>
    <col min="12545" max="12545" width="38.42578125" style="250" customWidth="1"/>
    <col min="12546" max="12550" width="0" style="250" hidden="1" customWidth="1"/>
    <col min="12551" max="12555" width="9.7109375" style="250" customWidth="1"/>
    <col min="12556" max="12800" width="9.140625" style="250"/>
    <col min="12801" max="12801" width="38.42578125" style="250" customWidth="1"/>
    <col min="12802" max="12806" width="0" style="250" hidden="1" customWidth="1"/>
    <col min="12807" max="12811" width="9.7109375" style="250" customWidth="1"/>
    <col min="12812" max="13056" width="9.140625" style="250"/>
    <col min="13057" max="13057" width="38.42578125" style="250" customWidth="1"/>
    <col min="13058" max="13062" width="0" style="250" hidden="1" customWidth="1"/>
    <col min="13063" max="13067" width="9.7109375" style="250" customWidth="1"/>
    <col min="13068" max="13312" width="9.140625" style="250"/>
    <col min="13313" max="13313" width="38.42578125" style="250" customWidth="1"/>
    <col min="13314" max="13318" width="0" style="250" hidden="1" customWidth="1"/>
    <col min="13319" max="13323" width="9.7109375" style="250" customWidth="1"/>
    <col min="13324" max="13568" width="9.140625" style="250"/>
    <col min="13569" max="13569" width="38.42578125" style="250" customWidth="1"/>
    <col min="13570" max="13574" width="0" style="250" hidden="1" customWidth="1"/>
    <col min="13575" max="13579" width="9.7109375" style="250" customWidth="1"/>
    <col min="13580" max="13824" width="9.140625" style="250"/>
    <col min="13825" max="13825" width="38.42578125" style="250" customWidth="1"/>
    <col min="13826" max="13830" width="0" style="250" hidden="1" customWidth="1"/>
    <col min="13831" max="13835" width="9.7109375" style="250" customWidth="1"/>
    <col min="13836" max="14080" width="9.140625" style="250"/>
    <col min="14081" max="14081" width="38.42578125" style="250" customWidth="1"/>
    <col min="14082" max="14086" width="0" style="250" hidden="1" customWidth="1"/>
    <col min="14087" max="14091" width="9.7109375" style="250" customWidth="1"/>
    <col min="14092" max="14336" width="9.140625" style="250"/>
    <col min="14337" max="14337" width="38.42578125" style="250" customWidth="1"/>
    <col min="14338" max="14342" width="0" style="250" hidden="1" customWidth="1"/>
    <col min="14343" max="14347" width="9.7109375" style="250" customWidth="1"/>
    <col min="14348" max="14592" width="9.140625" style="250"/>
    <col min="14593" max="14593" width="38.42578125" style="250" customWidth="1"/>
    <col min="14594" max="14598" width="0" style="250" hidden="1" customWidth="1"/>
    <col min="14599" max="14603" width="9.7109375" style="250" customWidth="1"/>
    <col min="14604" max="14848" width="9.140625" style="250"/>
    <col min="14849" max="14849" width="38.42578125" style="250" customWidth="1"/>
    <col min="14850" max="14854" width="0" style="250" hidden="1" customWidth="1"/>
    <col min="14855" max="14859" width="9.7109375" style="250" customWidth="1"/>
    <col min="14860" max="15104" width="9.140625" style="250"/>
    <col min="15105" max="15105" width="38.42578125" style="250" customWidth="1"/>
    <col min="15106" max="15110" width="0" style="250" hidden="1" customWidth="1"/>
    <col min="15111" max="15115" width="9.7109375" style="250" customWidth="1"/>
    <col min="15116" max="15360" width="9.140625" style="250"/>
    <col min="15361" max="15361" width="38.42578125" style="250" customWidth="1"/>
    <col min="15362" max="15366" width="0" style="250" hidden="1" customWidth="1"/>
    <col min="15367" max="15371" width="9.7109375" style="250" customWidth="1"/>
    <col min="15372" max="15616" width="9.140625" style="250"/>
    <col min="15617" max="15617" width="38.42578125" style="250" customWidth="1"/>
    <col min="15618" max="15622" width="0" style="250" hidden="1" customWidth="1"/>
    <col min="15623" max="15627" width="9.7109375" style="250" customWidth="1"/>
    <col min="15628" max="15872" width="9.140625" style="250"/>
    <col min="15873" max="15873" width="38.42578125" style="250" customWidth="1"/>
    <col min="15874" max="15878" width="0" style="250" hidden="1" customWidth="1"/>
    <col min="15879" max="15883" width="9.7109375" style="250" customWidth="1"/>
    <col min="15884" max="16128" width="9.140625" style="250"/>
    <col min="16129" max="16129" width="38.42578125" style="250" customWidth="1"/>
    <col min="16130" max="16134" width="0" style="250" hidden="1" customWidth="1"/>
    <col min="16135" max="16139" width="9.7109375" style="250" customWidth="1"/>
    <col min="16140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164</v>
      </c>
    </row>
    <row r="3" spans="1:13" ht="21" customHeight="1" x14ac:dyDescent="0.2">
      <c r="A3" s="32" t="s">
        <v>165</v>
      </c>
      <c r="G3" s="219"/>
      <c r="H3" s="219"/>
      <c r="I3" s="219"/>
      <c r="J3" s="219"/>
      <c r="K3" s="219"/>
      <c r="L3" s="219"/>
      <c r="M3" s="219"/>
    </row>
    <row r="4" spans="1:13" ht="18" customHeight="1" thickBot="1" x14ac:dyDescent="0.25">
      <c r="A4" s="251" t="s">
        <v>158</v>
      </c>
      <c r="G4" s="221"/>
      <c r="H4" s="221"/>
      <c r="I4" s="221"/>
      <c r="J4" s="221"/>
      <c r="K4" s="221"/>
      <c r="L4" s="221"/>
      <c r="M4" s="221"/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23">
        <v>2019</v>
      </c>
      <c r="H5" s="252">
        <v>2020</v>
      </c>
      <c r="I5" s="223">
        <v>2021</v>
      </c>
      <c r="J5" s="252">
        <v>2022</v>
      </c>
      <c r="K5" s="223">
        <v>2023</v>
      </c>
      <c r="L5" s="252">
        <v>2024</v>
      </c>
      <c r="M5" s="223">
        <v>2025</v>
      </c>
    </row>
    <row r="6" spans="1:13" s="38" customFormat="1" ht="13.15" customHeight="1" x14ac:dyDescent="0.2">
      <c r="A6" s="37"/>
      <c r="G6" s="226"/>
      <c r="H6" s="226"/>
      <c r="I6" s="226"/>
      <c r="J6" s="226"/>
      <c r="K6" s="226"/>
      <c r="L6" s="226"/>
      <c r="M6" s="226"/>
    </row>
    <row r="7" spans="1:13" ht="24" x14ac:dyDescent="0.2">
      <c r="A7" s="254" t="s">
        <v>159</v>
      </c>
      <c r="B7" s="160">
        <v>138400.70000000001</v>
      </c>
      <c r="C7" s="160">
        <v>137273.4</v>
      </c>
      <c r="D7" s="160">
        <v>158215.4</v>
      </c>
      <c r="E7" s="160">
        <v>175393.8</v>
      </c>
      <c r="F7" s="160">
        <v>184634</v>
      </c>
      <c r="G7" s="228">
        <v>219905.2</v>
      </c>
      <c r="H7" s="228">
        <v>265422.2</v>
      </c>
      <c r="I7" s="228">
        <v>310444.3</v>
      </c>
      <c r="J7" s="228">
        <v>373340.5</v>
      </c>
      <c r="K7" s="228">
        <v>402158.1</v>
      </c>
      <c r="L7" s="228">
        <v>496495.1</v>
      </c>
      <c r="M7" s="228">
        <v>686843.6</v>
      </c>
    </row>
    <row r="8" spans="1:13" ht="12.95" customHeight="1" x14ac:dyDescent="0.2">
      <c r="A8" s="254" t="s">
        <v>3</v>
      </c>
      <c r="B8" s="160">
        <v>-5586.3</v>
      </c>
      <c r="C8" s="160">
        <v>-13059.5</v>
      </c>
      <c r="D8" s="160">
        <v>3131.7</v>
      </c>
      <c r="E8" s="160">
        <v>-6648.4</v>
      </c>
      <c r="F8" s="160">
        <v>-4468.5</v>
      </c>
      <c r="G8" s="228">
        <v>-6241.4</v>
      </c>
      <c r="H8" s="228">
        <v>-16807.5</v>
      </c>
      <c r="I8" s="228">
        <v>-8874.5</v>
      </c>
      <c r="J8" s="228">
        <v>27070.799999999999</v>
      </c>
      <c r="K8" s="228">
        <v>89.3</v>
      </c>
      <c r="L8" s="228">
        <v>14807.1</v>
      </c>
      <c r="M8" s="228">
        <v>13560.9</v>
      </c>
    </row>
    <row r="9" spans="1:13" ht="24" x14ac:dyDescent="0.2">
      <c r="A9" s="240" t="s">
        <v>4</v>
      </c>
      <c r="B9" s="160">
        <v>6905.1</v>
      </c>
      <c r="C9" s="160">
        <v>572.9</v>
      </c>
      <c r="D9" s="160">
        <v>19660.099999999999</v>
      </c>
      <c r="E9" s="160">
        <v>17694.8</v>
      </c>
      <c r="F9" s="160">
        <v>14983.8</v>
      </c>
      <c r="G9" s="228">
        <v>20607.099999999999</v>
      </c>
      <c r="H9" s="228">
        <v>28456.3</v>
      </c>
      <c r="I9" s="228">
        <v>46125.2</v>
      </c>
      <c r="J9" s="228">
        <v>104117</v>
      </c>
      <c r="K9" s="228">
        <v>68272</v>
      </c>
      <c r="L9" s="228">
        <v>95369.8</v>
      </c>
      <c r="M9" s="228">
        <v>147935.9</v>
      </c>
    </row>
    <row r="10" spans="1:13" ht="12.95" customHeight="1" x14ac:dyDescent="0.2">
      <c r="A10" s="254" t="s">
        <v>5</v>
      </c>
      <c r="B10" s="160">
        <v>13601.9</v>
      </c>
      <c r="C10" s="160">
        <v>14339.8</v>
      </c>
      <c r="D10" s="160">
        <v>21545.4</v>
      </c>
      <c r="E10" s="160">
        <v>21476.9</v>
      </c>
      <c r="F10" s="160">
        <v>20228.900000000001</v>
      </c>
      <c r="G10" s="228">
        <v>27794.1</v>
      </c>
      <c r="H10" s="228">
        <v>44360.7</v>
      </c>
      <c r="I10" s="228">
        <v>53371</v>
      </c>
      <c r="J10" s="228">
        <v>110082.4</v>
      </c>
      <c r="K10" s="228">
        <v>76021.899999999994</v>
      </c>
      <c r="L10" s="228">
        <v>99985.600000000006</v>
      </c>
      <c r="M10" s="228">
        <v>158132.1</v>
      </c>
    </row>
    <row r="11" spans="1:13" ht="12.95" customHeight="1" x14ac:dyDescent="0.2">
      <c r="A11" s="254" t="s">
        <v>6</v>
      </c>
      <c r="B11" s="160">
        <v>6696.8</v>
      </c>
      <c r="C11" s="160">
        <v>13766.9</v>
      </c>
      <c r="D11" s="160">
        <v>1885.3</v>
      </c>
      <c r="E11" s="160">
        <v>3782</v>
      </c>
      <c r="F11" s="160">
        <v>5245.1</v>
      </c>
      <c r="G11" s="228">
        <v>7187</v>
      </c>
      <c r="H11" s="228">
        <v>15904.4</v>
      </c>
      <c r="I11" s="228">
        <v>7245.8</v>
      </c>
      <c r="J11" s="228">
        <v>5965.5</v>
      </c>
      <c r="K11" s="228">
        <v>7750</v>
      </c>
      <c r="L11" s="228">
        <v>4615.8</v>
      </c>
      <c r="M11" s="228">
        <v>10196.200000000001</v>
      </c>
    </row>
    <row r="12" spans="1:13" ht="24" x14ac:dyDescent="0.2">
      <c r="A12" s="254" t="s">
        <v>7</v>
      </c>
      <c r="B12" s="160">
        <v>125901.4</v>
      </c>
      <c r="C12" s="160">
        <v>123630.8</v>
      </c>
      <c r="D12" s="160">
        <v>141669.9</v>
      </c>
      <c r="E12" s="160">
        <v>151050.5</v>
      </c>
      <c r="F12" s="160">
        <v>165181.70000000001</v>
      </c>
      <c r="G12" s="228">
        <v>193034</v>
      </c>
      <c r="H12" s="228">
        <v>220158.4</v>
      </c>
      <c r="I12" s="228">
        <v>255442.6</v>
      </c>
      <c r="J12" s="228">
        <v>296294.40000000002</v>
      </c>
      <c r="K12" s="228">
        <v>333975.5</v>
      </c>
      <c r="L12" s="228">
        <v>415941</v>
      </c>
      <c r="M12" s="228">
        <v>552478.6</v>
      </c>
    </row>
    <row r="13" spans="1:13" ht="12.95" customHeight="1" x14ac:dyDescent="0.2">
      <c r="A13" s="254" t="s">
        <v>8</v>
      </c>
      <c r="B13" s="160">
        <v>36037.599999999999</v>
      </c>
      <c r="C13" s="160">
        <v>57927.4</v>
      </c>
      <c r="D13" s="160">
        <v>68325.7</v>
      </c>
      <c r="E13" s="160">
        <v>56463.6</v>
      </c>
      <c r="F13" s="160">
        <v>53162.400000000001</v>
      </c>
      <c r="G13" s="228">
        <v>76939.8</v>
      </c>
      <c r="H13" s="228">
        <v>128656.2</v>
      </c>
      <c r="I13" s="228">
        <v>102881</v>
      </c>
      <c r="J13" s="228">
        <v>132568.4</v>
      </c>
      <c r="K13" s="228">
        <v>146173.29999999999</v>
      </c>
      <c r="L13" s="228">
        <v>184712</v>
      </c>
      <c r="M13" s="228">
        <v>233101.7</v>
      </c>
    </row>
    <row r="14" spans="1:13" ht="12.95" customHeight="1" x14ac:dyDescent="0.2">
      <c r="A14" s="254" t="s">
        <v>9</v>
      </c>
      <c r="B14" s="160">
        <v>6402.5</v>
      </c>
      <c r="C14" s="160">
        <v>9889.1</v>
      </c>
      <c r="D14" s="160">
        <v>26767.200000000001</v>
      </c>
      <c r="E14" s="160">
        <v>14890.9</v>
      </c>
      <c r="F14" s="160">
        <v>8335.7000000000007</v>
      </c>
      <c r="G14" s="228">
        <v>7947.1</v>
      </c>
      <c r="H14" s="228">
        <v>10860.4</v>
      </c>
      <c r="I14" s="228">
        <v>36279.599999999999</v>
      </c>
      <c r="J14" s="228">
        <v>31188.3</v>
      </c>
      <c r="K14" s="228">
        <v>28805.7</v>
      </c>
      <c r="L14" s="228">
        <v>65358.7</v>
      </c>
      <c r="M14" s="228">
        <v>76719.5</v>
      </c>
    </row>
    <row r="15" spans="1:13" ht="12.95" customHeight="1" x14ac:dyDescent="0.2">
      <c r="A15" s="254" t="s">
        <v>10</v>
      </c>
      <c r="B15" s="160">
        <v>1085.5</v>
      </c>
      <c r="C15" s="160">
        <v>816.8</v>
      </c>
      <c r="D15" s="160">
        <v>1895.8</v>
      </c>
      <c r="E15" s="160">
        <v>1280.7</v>
      </c>
      <c r="F15" s="160">
        <v>1920.1</v>
      </c>
      <c r="G15" s="228">
        <v>1651.2</v>
      </c>
      <c r="H15" s="228">
        <v>1528.1</v>
      </c>
      <c r="I15" s="228">
        <v>1859.3</v>
      </c>
      <c r="J15" s="228">
        <v>3062.1</v>
      </c>
      <c r="K15" s="228">
        <v>4787.3</v>
      </c>
      <c r="L15" s="228">
        <v>5524.7</v>
      </c>
      <c r="M15" s="228">
        <v>7668.9</v>
      </c>
    </row>
    <row r="16" spans="1:13" ht="12.95" customHeight="1" x14ac:dyDescent="0.2">
      <c r="A16" s="254" t="s">
        <v>11</v>
      </c>
      <c r="B16" s="160">
        <v>2956.8</v>
      </c>
      <c r="C16" s="160">
        <v>3461.3</v>
      </c>
      <c r="D16" s="160">
        <v>4866.8</v>
      </c>
      <c r="E16" s="160">
        <v>3684.5</v>
      </c>
      <c r="F16" s="160">
        <v>2284.4</v>
      </c>
      <c r="G16" s="228">
        <v>3378</v>
      </c>
      <c r="H16" s="228">
        <v>4228</v>
      </c>
      <c r="I16" s="228">
        <v>22667.200000000001</v>
      </c>
      <c r="J16" s="228">
        <v>14054.1</v>
      </c>
      <c r="K16" s="228">
        <v>15609.6</v>
      </c>
      <c r="L16" s="228">
        <v>42371.199999999997</v>
      </c>
      <c r="M16" s="228">
        <v>50082.1</v>
      </c>
    </row>
    <row r="17" spans="1:13" ht="12.95" customHeight="1" x14ac:dyDescent="0.2">
      <c r="A17" s="254" t="s">
        <v>12</v>
      </c>
      <c r="B17" s="160">
        <v>2324.5</v>
      </c>
      <c r="C17" s="160">
        <v>5565</v>
      </c>
      <c r="D17" s="160">
        <v>20004.599999999999</v>
      </c>
      <c r="E17" s="160">
        <v>9923.7999999999993</v>
      </c>
      <c r="F17" s="160">
        <v>4125.3</v>
      </c>
      <c r="G17" s="228">
        <v>2843.8</v>
      </c>
      <c r="H17" s="228">
        <v>5101.7</v>
      </c>
      <c r="I17" s="228">
        <v>11722.6</v>
      </c>
      <c r="J17" s="228">
        <v>13976.9</v>
      </c>
      <c r="K17" s="228">
        <v>8349.2000000000007</v>
      </c>
      <c r="L17" s="228">
        <v>17229.400000000001</v>
      </c>
      <c r="M17" s="228">
        <v>18845.400000000001</v>
      </c>
    </row>
    <row r="18" spans="1:13" ht="12.95" customHeight="1" x14ac:dyDescent="0.2">
      <c r="A18" s="254" t="s">
        <v>154</v>
      </c>
      <c r="B18" s="160">
        <v>28390.799999999999</v>
      </c>
      <c r="C18" s="160">
        <v>61207.199999999997</v>
      </c>
      <c r="D18" s="160">
        <v>59011.199999999997</v>
      </c>
      <c r="E18" s="160">
        <v>68954</v>
      </c>
      <c r="F18" s="160">
        <v>67520.899999999994</v>
      </c>
      <c r="G18" s="228">
        <v>83045.5</v>
      </c>
      <c r="H18" s="228">
        <v>89755</v>
      </c>
      <c r="I18" s="228">
        <v>112792.7</v>
      </c>
      <c r="J18" s="228">
        <v>117269.8</v>
      </c>
      <c r="K18" s="228">
        <v>121437.4</v>
      </c>
      <c r="L18" s="228">
        <v>144235.6</v>
      </c>
      <c r="M18" s="228">
        <v>147299.5</v>
      </c>
    </row>
    <row r="19" spans="1:13" ht="12.95" customHeight="1" x14ac:dyDescent="0.2">
      <c r="A19" s="254" t="s">
        <v>14</v>
      </c>
      <c r="B19" s="160">
        <v>49451</v>
      </c>
      <c r="C19" s="160">
        <v>51123.3</v>
      </c>
      <c r="D19" s="160">
        <v>53154.2</v>
      </c>
      <c r="E19" s="160">
        <v>52909.2</v>
      </c>
      <c r="F19" s="160">
        <v>55488</v>
      </c>
      <c r="G19" s="228">
        <v>68666</v>
      </c>
      <c r="H19" s="228">
        <v>63300</v>
      </c>
      <c r="I19" s="228">
        <v>66928.600000000006</v>
      </c>
      <c r="J19" s="228">
        <v>85809</v>
      </c>
      <c r="K19" s="228">
        <v>111424.9</v>
      </c>
      <c r="L19" s="228">
        <v>126174.1</v>
      </c>
      <c r="M19" s="228">
        <v>152071.20000000001</v>
      </c>
    </row>
    <row r="20" spans="1:13" ht="12.95" customHeight="1" x14ac:dyDescent="0.2">
      <c r="A20" s="254" t="s">
        <v>15</v>
      </c>
      <c r="B20" s="160">
        <v>19602.099999999999</v>
      </c>
      <c r="C20" s="160">
        <v>20071.8</v>
      </c>
      <c r="D20" s="160">
        <v>17212.5</v>
      </c>
      <c r="E20" s="160">
        <v>22572.799999999999</v>
      </c>
      <c r="F20" s="160">
        <v>21576.799999999999</v>
      </c>
      <c r="G20" s="228">
        <v>22924.7</v>
      </c>
      <c r="H20" s="228">
        <v>27002.2</v>
      </c>
      <c r="I20" s="228">
        <v>29801.1</v>
      </c>
      <c r="J20" s="228">
        <v>42932.2</v>
      </c>
      <c r="K20" s="228">
        <v>45325.9</v>
      </c>
      <c r="L20" s="228">
        <v>47312.7</v>
      </c>
      <c r="M20" s="228">
        <v>57265.1</v>
      </c>
    </row>
    <row r="21" spans="1:13" ht="12.95" customHeight="1" x14ac:dyDescent="0.2">
      <c r="A21" s="254" t="s">
        <v>16</v>
      </c>
      <c r="B21" s="160">
        <v>6337.3</v>
      </c>
      <c r="C21" s="160">
        <v>6366.4</v>
      </c>
      <c r="D21" s="160">
        <v>6864.8</v>
      </c>
      <c r="E21" s="160">
        <v>7633.4</v>
      </c>
      <c r="F21" s="160">
        <v>7452.5</v>
      </c>
      <c r="G21" s="228">
        <v>7206.4</v>
      </c>
      <c r="H21" s="228">
        <v>6886.6</v>
      </c>
      <c r="I21" s="228">
        <v>7060</v>
      </c>
      <c r="J21" s="228">
        <v>11716.8</v>
      </c>
      <c r="K21" s="228">
        <v>12470.5</v>
      </c>
      <c r="L21" s="228">
        <v>18787.7</v>
      </c>
      <c r="M21" s="228">
        <v>26025.4</v>
      </c>
    </row>
    <row r="22" spans="1:13" ht="12.95" customHeight="1" x14ac:dyDescent="0.2">
      <c r="A22" s="254" t="s">
        <v>17</v>
      </c>
      <c r="B22" s="160">
        <v>1778.7</v>
      </c>
      <c r="C22" s="160">
        <v>1610.3</v>
      </c>
      <c r="D22" s="160">
        <v>1325.9</v>
      </c>
      <c r="E22" s="160">
        <v>1644</v>
      </c>
      <c r="F22" s="160">
        <v>1652.5</v>
      </c>
      <c r="G22" s="228">
        <v>1668.8</v>
      </c>
      <c r="H22" s="228">
        <v>2320.6999999999998</v>
      </c>
      <c r="I22" s="228">
        <v>2931</v>
      </c>
      <c r="J22" s="228">
        <v>3171.7</v>
      </c>
      <c r="K22" s="228">
        <v>3492.3</v>
      </c>
      <c r="L22" s="228">
        <v>3831.6</v>
      </c>
      <c r="M22" s="228">
        <v>4652.6000000000004</v>
      </c>
    </row>
    <row r="23" spans="1:13" ht="12.95" customHeight="1" x14ac:dyDescent="0.2">
      <c r="A23" s="254" t="s">
        <v>18</v>
      </c>
      <c r="B23" s="160">
        <v>18372.900000000001</v>
      </c>
      <c r="C23" s="160">
        <v>19624.5</v>
      </c>
      <c r="D23" s="160">
        <v>23729.3</v>
      </c>
      <c r="E23" s="160">
        <v>17112.099999999999</v>
      </c>
      <c r="F23" s="160">
        <v>20265.099999999999</v>
      </c>
      <c r="G23" s="228">
        <v>31837.1</v>
      </c>
      <c r="H23" s="228">
        <v>21748</v>
      </c>
      <c r="I23" s="228">
        <v>20375.3</v>
      </c>
      <c r="J23" s="228">
        <v>20165.8</v>
      </c>
      <c r="K23" s="228">
        <v>39515.800000000003</v>
      </c>
      <c r="L23" s="228">
        <v>45548.7</v>
      </c>
      <c r="M23" s="228">
        <v>51792.800000000003</v>
      </c>
    </row>
    <row r="24" spans="1:13" ht="12.95" customHeight="1" x14ac:dyDescent="0.2">
      <c r="A24" s="254" t="s">
        <v>19</v>
      </c>
      <c r="B24" s="160">
        <v>66866.2</v>
      </c>
      <c r="C24" s="160">
        <v>79237</v>
      </c>
      <c r="D24" s="160">
        <v>83989.7</v>
      </c>
      <c r="E24" s="160">
        <v>88859.5</v>
      </c>
      <c r="F24" s="160">
        <v>99570.3</v>
      </c>
      <c r="G24" s="228">
        <v>121462.8</v>
      </c>
      <c r="H24" s="228">
        <v>129390.5</v>
      </c>
      <c r="I24" s="228">
        <v>154004</v>
      </c>
      <c r="J24" s="228">
        <v>163905.4</v>
      </c>
      <c r="K24" s="228">
        <v>171488.3</v>
      </c>
      <c r="L24" s="228">
        <v>187382.5</v>
      </c>
      <c r="M24" s="228">
        <v>213436</v>
      </c>
    </row>
    <row r="25" spans="1:13" ht="12.95" customHeight="1" x14ac:dyDescent="0.2">
      <c r="A25" s="254" t="s">
        <v>20</v>
      </c>
      <c r="B25" s="160">
        <v>30064.1</v>
      </c>
      <c r="C25" s="160">
        <v>25940.5</v>
      </c>
      <c r="D25" s="160">
        <v>21069.5</v>
      </c>
      <c r="E25" s="160">
        <v>22500.9</v>
      </c>
      <c r="F25" s="160">
        <v>20949.8</v>
      </c>
      <c r="G25" s="228">
        <v>24545.5</v>
      </c>
      <c r="H25" s="228">
        <v>28517.5</v>
      </c>
      <c r="I25" s="228">
        <v>38790.9</v>
      </c>
      <c r="J25" s="228">
        <v>62261.4</v>
      </c>
      <c r="K25" s="228">
        <v>67353.600000000006</v>
      </c>
      <c r="L25" s="228">
        <v>80761.5</v>
      </c>
      <c r="M25" s="228">
        <v>120055.8</v>
      </c>
    </row>
    <row r="26" spans="1:13" ht="12.95" customHeight="1" x14ac:dyDescent="0.2">
      <c r="A26" s="254" t="s">
        <v>21</v>
      </c>
      <c r="B26" s="160">
        <v>26130.400000000001</v>
      </c>
      <c r="C26" s="160">
        <v>31735.200000000001</v>
      </c>
      <c r="D26" s="160">
        <v>31010.799999999999</v>
      </c>
      <c r="E26" s="160">
        <v>31147.4</v>
      </c>
      <c r="F26" s="160">
        <v>34573.800000000003</v>
      </c>
      <c r="G26" s="228">
        <v>43311.8</v>
      </c>
      <c r="H26" s="228">
        <v>50052.2</v>
      </c>
      <c r="I26" s="228">
        <v>62625.599999999999</v>
      </c>
      <c r="J26" s="228">
        <v>62389.9</v>
      </c>
      <c r="K26" s="228">
        <v>75672.3</v>
      </c>
      <c r="L26" s="228">
        <v>99740.6</v>
      </c>
      <c r="M26" s="228">
        <v>155396.4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236"/>
      <c r="H27" s="236"/>
      <c r="I27" s="236"/>
      <c r="J27" s="236"/>
      <c r="K27" s="236"/>
      <c r="L27" s="236"/>
      <c r="M27" s="236"/>
    </row>
    <row r="28" spans="1:13" ht="12.95" customHeight="1" x14ac:dyDescent="0.2">
      <c r="A28" s="61"/>
      <c r="B28" s="33"/>
      <c r="C28" s="33"/>
      <c r="D28" s="33"/>
      <c r="E28" s="33"/>
      <c r="F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49">
        <v>1851</v>
      </c>
      <c r="C30" s="49">
        <v>1871</v>
      </c>
      <c r="D30" s="49">
        <v>1856</v>
      </c>
      <c r="E30" s="49">
        <v>1913</v>
      </c>
      <c r="F30" s="49">
        <v>1996</v>
      </c>
      <c r="G30" s="238">
        <v>2116</v>
      </c>
      <c r="H30" s="238">
        <v>2131</v>
      </c>
      <c r="I30" s="238">
        <v>2042</v>
      </c>
      <c r="J30" s="238">
        <v>2149</v>
      </c>
      <c r="K30" s="238">
        <v>2484</v>
      </c>
      <c r="L30" s="238">
        <v>2761</v>
      </c>
      <c r="M30" s="238">
        <v>2661</v>
      </c>
    </row>
    <row r="31" spans="1:13" ht="12.95" customHeight="1" x14ac:dyDescent="0.2">
      <c r="A31" s="254" t="s">
        <v>160</v>
      </c>
      <c r="B31" s="49">
        <v>530</v>
      </c>
      <c r="C31" s="49">
        <v>621</v>
      </c>
      <c r="D31" s="49">
        <v>547</v>
      </c>
      <c r="E31" s="49">
        <v>519</v>
      </c>
      <c r="F31" s="49">
        <v>523</v>
      </c>
      <c r="G31" s="238">
        <v>547</v>
      </c>
      <c r="H31" s="238">
        <v>542</v>
      </c>
      <c r="I31" s="238">
        <v>465</v>
      </c>
      <c r="J31" s="238">
        <v>385</v>
      </c>
      <c r="K31" s="238">
        <v>431</v>
      </c>
      <c r="L31" s="238">
        <v>437</v>
      </c>
      <c r="M31" s="238">
        <v>508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</row>
    <row r="33" spans="1:13" ht="12.95" customHeight="1" x14ac:dyDescent="0.2">
      <c r="A33" s="254" t="s">
        <v>25</v>
      </c>
      <c r="B33" s="256">
        <v>9.9</v>
      </c>
      <c r="C33" s="256">
        <v>11</v>
      </c>
      <c r="D33" s="256">
        <v>11.7</v>
      </c>
      <c r="E33" s="256">
        <v>16.100000000000001</v>
      </c>
      <c r="F33" s="256">
        <v>11.8</v>
      </c>
      <c r="G33" s="239">
        <v>13.9</v>
      </c>
      <c r="H33" s="239">
        <v>20.6</v>
      </c>
      <c r="I33" s="239">
        <v>21.5</v>
      </c>
      <c r="J33" s="239">
        <v>26</v>
      </c>
      <c r="K33" s="239">
        <v>20.399999999999999</v>
      </c>
      <c r="L33" s="239">
        <v>19.399999999999999</v>
      </c>
      <c r="M33" s="239">
        <v>24.3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</row>
    <row r="36" spans="1:13" ht="12.95" customHeight="1" x14ac:dyDescent="0.2">
      <c r="A36" s="241" t="s">
        <v>145</v>
      </c>
      <c r="B36" s="256">
        <v>10.3</v>
      </c>
      <c r="C36" s="256">
        <v>0.7</v>
      </c>
      <c r="D36" s="256">
        <v>23.4</v>
      </c>
      <c r="E36" s="256">
        <v>19.899999999999999</v>
      </c>
      <c r="F36" s="256">
        <v>15</v>
      </c>
      <c r="G36" s="242">
        <v>17</v>
      </c>
      <c r="H36" s="242">
        <v>22</v>
      </c>
      <c r="I36" s="242">
        <v>30</v>
      </c>
      <c r="J36" s="242">
        <v>63.5</v>
      </c>
      <c r="K36" s="242">
        <v>39.799999999999997</v>
      </c>
      <c r="L36" s="242">
        <v>50.9</v>
      </c>
      <c r="M36" s="242">
        <v>69.3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</row>
    <row r="38" spans="1:13" ht="12.95" customHeight="1" x14ac:dyDescent="0.2">
      <c r="A38" s="244" t="s">
        <v>149</v>
      </c>
      <c r="B38" s="256">
        <v>5</v>
      </c>
      <c r="C38" s="256">
        <v>0.4</v>
      </c>
      <c r="D38" s="256">
        <v>12.4</v>
      </c>
      <c r="E38" s="256">
        <v>10.1</v>
      </c>
      <c r="F38" s="256">
        <v>8.1</v>
      </c>
      <c r="G38" s="242">
        <v>9.4</v>
      </c>
      <c r="H38" s="242">
        <v>10.7</v>
      </c>
      <c r="I38" s="242">
        <v>14.9</v>
      </c>
      <c r="J38" s="242">
        <v>27.9</v>
      </c>
      <c r="K38" s="242">
        <v>17</v>
      </c>
      <c r="L38" s="242">
        <v>19.2</v>
      </c>
      <c r="M38" s="242">
        <v>21.5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</row>
    <row r="40" spans="1:13" ht="12.95" customHeight="1" x14ac:dyDescent="0.2">
      <c r="A40" s="243" t="s">
        <v>28</v>
      </c>
      <c r="B40" s="257">
        <v>102.1</v>
      </c>
      <c r="C40" s="257">
        <v>99.2</v>
      </c>
      <c r="D40" s="257">
        <v>115.3</v>
      </c>
      <c r="E40" s="257">
        <v>110.9</v>
      </c>
      <c r="F40" s="257">
        <v>105.3</v>
      </c>
      <c r="G40" s="242">
        <v>119.1</v>
      </c>
      <c r="H40" s="242">
        <v>120.7</v>
      </c>
      <c r="I40" s="242">
        <v>117</v>
      </c>
      <c r="J40" s="242">
        <v>120.3</v>
      </c>
      <c r="K40" s="242">
        <v>107.7</v>
      </c>
      <c r="L40" s="242">
        <v>123.5</v>
      </c>
      <c r="M40" s="242">
        <v>138.30000000000001</v>
      </c>
    </row>
    <row r="41" spans="1:13" ht="12.95" customHeight="1" x14ac:dyDescent="0.2">
      <c r="A41" s="243" t="s">
        <v>29</v>
      </c>
      <c r="B41" s="257">
        <v>0.8</v>
      </c>
      <c r="C41" s="257">
        <v>1</v>
      </c>
      <c r="D41" s="257">
        <v>1.2</v>
      </c>
      <c r="E41" s="257">
        <v>1</v>
      </c>
      <c r="F41" s="257">
        <v>0.9</v>
      </c>
      <c r="G41" s="246">
        <v>1.1000000000000001</v>
      </c>
      <c r="H41" s="246">
        <v>1</v>
      </c>
      <c r="I41" s="246">
        <v>1</v>
      </c>
      <c r="J41" s="246">
        <v>1</v>
      </c>
      <c r="K41" s="246">
        <v>0.9</v>
      </c>
      <c r="L41" s="246">
        <v>1.1000000000000001</v>
      </c>
      <c r="M41" s="246">
        <v>1.1000000000000001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</row>
    <row r="44" spans="1:13" ht="12.95" customHeight="1" x14ac:dyDescent="0.2">
      <c r="A44" s="243" t="s">
        <v>32</v>
      </c>
      <c r="B44" s="258">
        <v>1.1499999999999999</v>
      </c>
      <c r="C44" s="258">
        <v>0.82</v>
      </c>
      <c r="D44" s="258">
        <v>0.68</v>
      </c>
      <c r="E44" s="258">
        <v>0.72</v>
      </c>
      <c r="F44" s="258">
        <v>0.61</v>
      </c>
      <c r="G44" s="247">
        <v>0.56999999999999995</v>
      </c>
      <c r="H44" s="247">
        <v>0.56999999999999995</v>
      </c>
      <c r="I44" s="247">
        <v>0.62</v>
      </c>
      <c r="J44" s="247">
        <v>1</v>
      </c>
      <c r="K44" s="247">
        <v>0.89</v>
      </c>
      <c r="L44" s="247">
        <v>0.81</v>
      </c>
      <c r="M44" s="247">
        <v>0.77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6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4"/>
  <dimension ref="A1:M71"/>
  <sheetViews>
    <sheetView workbookViewId="0">
      <selection activeCell="A5" sqref="A5"/>
    </sheetView>
  </sheetViews>
  <sheetFormatPr defaultRowHeight="12.75" x14ac:dyDescent="0.2"/>
  <cols>
    <col min="1" max="1" width="37.5703125" style="250" customWidth="1"/>
    <col min="2" max="6" width="0" style="250" hidden="1" customWidth="1"/>
    <col min="7" max="8" width="9.7109375" style="218" hidden="1" customWidth="1"/>
    <col min="9" max="13" width="9.7109375" style="218" customWidth="1"/>
    <col min="14" max="256" width="9.140625" style="250"/>
    <col min="257" max="257" width="37.5703125" style="250" customWidth="1"/>
    <col min="258" max="262" width="0" style="250" hidden="1" customWidth="1"/>
    <col min="263" max="267" width="9.7109375" style="250" customWidth="1"/>
    <col min="268" max="512" width="9.140625" style="250"/>
    <col min="513" max="513" width="37.5703125" style="250" customWidth="1"/>
    <col min="514" max="518" width="0" style="250" hidden="1" customWidth="1"/>
    <col min="519" max="523" width="9.7109375" style="250" customWidth="1"/>
    <col min="524" max="768" width="9.140625" style="250"/>
    <col min="769" max="769" width="37.5703125" style="250" customWidth="1"/>
    <col min="770" max="774" width="0" style="250" hidden="1" customWidth="1"/>
    <col min="775" max="779" width="9.7109375" style="250" customWidth="1"/>
    <col min="780" max="1024" width="9.140625" style="250"/>
    <col min="1025" max="1025" width="37.5703125" style="250" customWidth="1"/>
    <col min="1026" max="1030" width="0" style="250" hidden="1" customWidth="1"/>
    <col min="1031" max="1035" width="9.7109375" style="250" customWidth="1"/>
    <col min="1036" max="1280" width="9.140625" style="250"/>
    <col min="1281" max="1281" width="37.5703125" style="250" customWidth="1"/>
    <col min="1282" max="1286" width="0" style="250" hidden="1" customWidth="1"/>
    <col min="1287" max="1291" width="9.7109375" style="250" customWidth="1"/>
    <col min="1292" max="1536" width="9.140625" style="250"/>
    <col min="1537" max="1537" width="37.5703125" style="250" customWidth="1"/>
    <col min="1538" max="1542" width="0" style="250" hidden="1" customWidth="1"/>
    <col min="1543" max="1547" width="9.7109375" style="250" customWidth="1"/>
    <col min="1548" max="1792" width="9.140625" style="250"/>
    <col min="1793" max="1793" width="37.5703125" style="250" customWidth="1"/>
    <col min="1794" max="1798" width="0" style="250" hidden="1" customWidth="1"/>
    <col min="1799" max="1803" width="9.7109375" style="250" customWidth="1"/>
    <col min="1804" max="2048" width="9.140625" style="250"/>
    <col min="2049" max="2049" width="37.5703125" style="250" customWidth="1"/>
    <col min="2050" max="2054" width="0" style="250" hidden="1" customWidth="1"/>
    <col min="2055" max="2059" width="9.7109375" style="250" customWidth="1"/>
    <col min="2060" max="2304" width="9.140625" style="250"/>
    <col min="2305" max="2305" width="37.5703125" style="250" customWidth="1"/>
    <col min="2306" max="2310" width="0" style="250" hidden="1" customWidth="1"/>
    <col min="2311" max="2315" width="9.7109375" style="250" customWidth="1"/>
    <col min="2316" max="2560" width="9.140625" style="250"/>
    <col min="2561" max="2561" width="37.5703125" style="250" customWidth="1"/>
    <col min="2562" max="2566" width="0" style="250" hidden="1" customWidth="1"/>
    <col min="2567" max="2571" width="9.7109375" style="250" customWidth="1"/>
    <col min="2572" max="2816" width="9.140625" style="250"/>
    <col min="2817" max="2817" width="37.5703125" style="250" customWidth="1"/>
    <col min="2818" max="2822" width="0" style="250" hidden="1" customWidth="1"/>
    <col min="2823" max="2827" width="9.7109375" style="250" customWidth="1"/>
    <col min="2828" max="3072" width="9.140625" style="250"/>
    <col min="3073" max="3073" width="37.5703125" style="250" customWidth="1"/>
    <col min="3074" max="3078" width="0" style="250" hidden="1" customWidth="1"/>
    <col min="3079" max="3083" width="9.7109375" style="250" customWidth="1"/>
    <col min="3084" max="3328" width="9.140625" style="250"/>
    <col min="3329" max="3329" width="37.5703125" style="250" customWidth="1"/>
    <col min="3330" max="3334" width="0" style="250" hidden="1" customWidth="1"/>
    <col min="3335" max="3339" width="9.7109375" style="250" customWidth="1"/>
    <col min="3340" max="3584" width="9.140625" style="250"/>
    <col min="3585" max="3585" width="37.5703125" style="250" customWidth="1"/>
    <col min="3586" max="3590" width="0" style="250" hidden="1" customWidth="1"/>
    <col min="3591" max="3595" width="9.7109375" style="250" customWidth="1"/>
    <col min="3596" max="3840" width="9.140625" style="250"/>
    <col min="3841" max="3841" width="37.5703125" style="250" customWidth="1"/>
    <col min="3842" max="3846" width="0" style="250" hidden="1" customWidth="1"/>
    <col min="3847" max="3851" width="9.7109375" style="250" customWidth="1"/>
    <col min="3852" max="4096" width="9.140625" style="250"/>
    <col min="4097" max="4097" width="37.5703125" style="250" customWidth="1"/>
    <col min="4098" max="4102" width="0" style="250" hidden="1" customWidth="1"/>
    <col min="4103" max="4107" width="9.7109375" style="250" customWidth="1"/>
    <col min="4108" max="4352" width="9.140625" style="250"/>
    <col min="4353" max="4353" width="37.5703125" style="250" customWidth="1"/>
    <col min="4354" max="4358" width="0" style="250" hidden="1" customWidth="1"/>
    <col min="4359" max="4363" width="9.7109375" style="250" customWidth="1"/>
    <col min="4364" max="4608" width="9.140625" style="250"/>
    <col min="4609" max="4609" width="37.5703125" style="250" customWidth="1"/>
    <col min="4610" max="4614" width="0" style="250" hidden="1" customWidth="1"/>
    <col min="4615" max="4619" width="9.7109375" style="250" customWidth="1"/>
    <col min="4620" max="4864" width="9.140625" style="250"/>
    <col min="4865" max="4865" width="37.5703125" style="250" customWidth="1"/>
    <col min="4866" max="4870" width="0" style="250" hidden="1" customWidth="1"/>
    <col min="4871" max="4875" width="9.7109375" style="250" customWidth="1"/>
    <col min="4876" max="5120" width="9.140625" style="250"/>
    <col min="5121" max="5121" width="37.5703125" style="250" customWidth="1"/>
    <col min="5122" max="5126" width="0" style="250" hidden="1" customWidth="1"/>
    <col min="5127" max="5131" width="9.7109375" style="250" customWidth="1"/>
    <col min="5132" max="5376" width="9.140625" style="250"/>
    <col min="5377" max="5377" width="37.5703125" style="250" customWidth="1"/>
    <col min="5378" max="5382" width="0" style="250" hidden="1" customWidth="1"/>
    <col min="5383" max="5387" width="9.7109375" style="250" customWidth="1"/>
    <col min="5388" max="5632" width="9.140625" style="250"/>
    <col min="5633" max="5633" width="37.5703125" style="250" customWidth="1"/>
    <col min="5634" max="5638" width="0" style="250" hidden="1" customWidth="1"/>
    <col min="5639" max="5643" width="9.7109375" style="250" customWidth="1"/>
    <col min="5644" max="5888" width="9.140625" style="250"/>
    <col min="5889" max="5889" width="37.5703125" style="250" customWidth="1"/>
    <col min="5890" max="5894" width="0" style="250" hidden="1" customWidth="1"/>
    <col min="5895" max="5899" width="9.7109375" style="250" customWidth="1"/>
    <col min="5900" max="6144" width="9.140625" style="250"/>
    <col min="6145" max="6145" width="37.5703125" style="250" customWidth="1"/>
    <col min="6146" max="6150" width="0" style="250" hidden="1" customWidth="1"/>
    <col min="6151" max="6155" width="9.7109375" style="250" customWidth="1"/>
    <col min="6156" max="6400" width="9.140625" style="250"/>
    <col min="6401" max="6401" width="37.5703125" style="250" customWidth="1"/>
    <col min="6402" max="6406" width="0" style="250" hidden="1" customWidth="1"/>
    <col min="6407" max="6411" width="9.7109375" style="250" customWidth="1"/>
    <col min="6412" max="6656" width="9.140625" style="250"/>
    <col min="6657" max="6657" width="37.5703125" style="250" customWidth="1"/>
    <col min="6658" max="6662" width="0" style="250" hidden="1" customWidth="1"/>
    <col min="6663" max="6667" width="9.7109375" style="250" customWidth="1"/>
    <col min="6668" max="6912" width="9.140625" style="250"/>
    <col min="6913" max="6913" width="37.5703125" style="250" customWidth="1"/>
    <col min="6914" max="6918" width="0" style="250" hidden="1" customWidth="1"/>
    <col min="6919" max="6923" width="9.7109375" style="250" customWidth="1"/>
    <col min="6924" max="7168" width="9.140625" style="250"/>
    <col min="7169" max="7169" width="37.5703125" style="250" customWidth="1"/>
    <col min="7170" max="7174" width="0" style="250" hidden="1" customWidth="1"/>
    <col min="7175" max="7179" width="9.7109375" style="250" customWidth="1"/>
    <col min="7180" max="7424" width="9.140625" style="250"/>
    <col min="7425" max="7425" width="37.5703125" style="250" customWidth="1"/>
    <col min="7426" max="7430" width="0" style="250" hidden="1" customWidth="1"/>
    <col min="7431" max="7435" width="9.7109375" style="250" customWidth="1"/>
    <col min="7436" max="7680" width="9.140625" style="250"/>
    <col min="7681" max="7681" width="37.5703125" style="250" customWidth="1"/>
    <col min="7682" max="7686" width="0" style="250" hidden="1" customWidth="1"/>
    <col min="7687" max="7691" width="9.7109375" style="250" customWidth="1"/>
    <col min="7692" max="7936" width="9.140625" style="250"/>
    <col min="7937" max="7937" width="37.5703125" style="250" customWidth="1"/>
    <col min="7938" max="7942" width="0" style="250" hidden="1" customWidth="1"/>
    <col min="7943" max="7947" width="9.7109375" style="250" customWidth="1"/>
    <col min="7948" max="8192" width="9.140625" style="250"/>
    <col min="8193" max="8193" width="37.5703125" style="250" customWidth="1"/>
    <col min="8194" max="8198" width="0" style="250" hidden="1" customWidth="1"/>
    <col min="8199" max="8203" width="9.7109375" style="250" customWidth="1"/>
    <col min="8204" max="8448" width="9.140625" style="250"/>
    <col min="8449" max="8449" width="37.5703125" style="250" customWidth="1"/>
    <col min="8450" max="8454" width="0" style="250" hidden="1" customWidth="1"/>
    <col min="8455" max="8459" width="9.7109375" style="250" customWidth="1"/>
    <col min="8460" max="8704" width="9.140625" style="250"/>
    <col min="8705" max="8705" width="37.5703125" style="250" customWidth="1"/>
    <col min="8706" max="8710" width="0" style="250" hidden="1" customWidth="1"/>
    <col min="8711" max="8715" width="9.7109375" style="250" customWidth="1"/>
    <col min="8716" max="8960" width="9.140625" style="250"/>
    <col min="8961" max="8961" width="37.5703125" style="250" customWidth="1"/>
    <col min="8962" max="8966" width="0" style="250" hidden="1" customWidth="1"/>
    <col min="8967" max="8971" width="9.7109375" style="250" customWidth="1"/>
    <col min="8972" max="9216" width="9.140625" style="250"/>
    <col min="9217" max="9217" width="37.5703125" style="250" customWidth="1"/>
    <col min="9218" max="9222" width="0" style="250" hidden="1" customWidth="1"/>
    <col min="9223" max="9227" width="9.7109375" style="250" customWidth="1"/>
    <col min="9228" max="9472" width="9.140625" style="250"/>
    <col min="9473" max="9473" width="37.5703125" style="250" customWidth="1"/>
    <col min="9474" max="9478" width="0" style="250" hidden="1" customWidth="1"/>
    <col min="9479" max="9483" width="9.7109375" style="250" customWidth="1"/>
    <col min="9484" max="9728" width="9.140625" style="250"/>
    <col min="9729" max="9729" width="37.5703125" style="250" customWidth="1"/>
    <col min="9730" max="9734" width="0" style="250" hidden="1" customWidth="1"/>
    <col min="9735" max="9739" width="9.7109375" style="250" customWidth="1"/>
    <col min="9740" max="9984" width="9.140625" style="250"/>
    <col min="9985" max="9985" width="37.5703125" style="250" customWidth="1"/>
    <col min="9986" max="9990" width="0" style="250" hidden="1" customWidth="1"/>
    <col min="9991" max="9995" width="9.7109375" style="250" customWidth="1"/>
    <col min="9996" max="10240" width="9.140625" style="250"/>
    <col min="10241" max="10241" width="37.5703125" style="250" customWidth="1"/>
    <col min="10242" max="10246" width="0" style="250" hidden="1" customWidth="1"/>
    <col min="10247" max="10251" width="9.7109375" style="250" customWidth="1"/>
    <col min="10252" max="10496" width="9.140625" style="250"/>
    <col min="10497" max="10497" width="37.5703125" style="250" customWidth="1"/>
    <col min="10498" max="10502" width="0" style="250" hidden="1" customWidth="1"/>
    <col min="10503" max="10507" width="9.7109375" style="250" customWidth="1"/>
    <col min="10508" max="10752" width="9.140625" style="250"/>
    <col min="10753" max="10753" width="37.5703125" style="250" customWidth="1"/>
    <col min="10754" max="10758" width="0" style="250" hidden="1" customWidth="1"/>
    <col min="10759" max="10763" width="9.7109375" style="250" customWidth="1"/>
    <col min="10764" max="11008" width="9.140625" style="250"/>
    <col min="11009" max="11009" width="37.5703125" style="250" customWidth="1"/>
    <col min="11010" max="11014" width="0" style="250" hidden="1" customWidth="1"/>
    <col min="11015" max="11019" width="9.7109375" style="250" customWidth="1"/>
    <col min="11020" max="11264" width="9.140625" style="250"/>
    <col min="11265" max="11265" width="37.5703125" style="250" customWidth="1"/>
    <col min="11266" max="11270" width="0" style="250" hidden="1" customWidth="1"/>
    <col min="11271" max="11275" width="9.7109375" style="250" customWidth="1"/>
    <col min="11276" max="11520" width="9.140625" style="250"/>
    <col min="11521" max="11521" width="37.5703125" style="250" customWidth="1"/>
    <col min="11522" max="11526" width="0" style="250" hidden="1" customWidth="1"/>
    <col min="11527" max="11531" width="9.7109375" style="250" customWidth="1"/>
    <col min="11532" max="11776" width="9.140625" style="250"/>
    <col min="11777" max="11777" width="37.5703125" style="250" customWidth="1"/>
    <col min="11778" max="11782" width="0" style="250" hidden="1" customWidth="1"/>
    <col min="11783" max="11787" width="9.7109375" style="250" customWidth="1"/>
    <col min="11788" max="12032" width="9.140625" style="250"/>
    <col min="12033" max="12033" width="37.5703125" style="250" customWidth="1"/>
    <col min="12034" max="12038" width="0" style="250" hidden="1" customWidth="1"/>
    <col min="12039" max="12043" width="9.7109375" style="250" customWidth="1"/>
    <col min="12044" max="12288" width="9.140625" style="250"/>
    <col min="12289" max="12289" width="37.5703125" style="250" customWidth="1"/>
    <col min="12290" max="12294" width="0" style="250" hidden="1" customWidth="1"/>
    <col min="12295" max="12299" width="9.7109375" style="250" customWidth="1"/>
    <col min="12300" max="12544" width="9.140625" style="250"/>
    <col min="12545" max="12545" width="37.5703125" style="250" customWidth="1"/>
    <col min="12546" max="12550" width="0" style="250" hidden="1" customWidth="1"/>
    <col min="12551" max="12555" width="9.7109375" style="250" customWidth="1"/>
    <col min="12556" max="12800" width="9.140625" style="250"/>
    <col min="12801" max="12801" width="37.5703125" style="250" customWidth="1"/>
    <col min="12802" max="12806" width="0" style="250" hidden="1" customWidth="1"/>
    <col min="12807" max="12811" width="9.7109375" style="250" customWidth="1"/>
    <col min="12812" max="13056" width="9.140625" style="250"/>
    <col min="13057" max="13057" width="37.5703125" style="250" customWidth="1"/>
    <col min="13058" max="13062" width="0" style="250" hidden="1" customWidth="1"/>
    <col min="13063" max="13067" width="9.7109375" style="250" customWidth="1"/>
    <col min="13068" max="13312" width="9.140625" style="250"/>
    <col min="13313" max="13313" width="37.5703125" style="250" customWidth="1"/>
    <col min="13314" max="13318" width="0" style="250" hidden="1" customWidth="1"/>
    <col min="13319" max="13323" width="9.7109375" style="250" customWidth="1"/>
    <col min="13324" max="13568" width="9.140625" style="250"/>
    <col min="13569" max="13569" width="37.5703125" style="250" customWidth="1"/>
    <col min="13570" max="13574" width="0" style="250" hidden="1" customWidth="1"/>
    <col min="13575" max="13579" width="9.7109375" style="250" customWidth="1"/>
    <col min="13580" max="13824" width="9.140625" style="250"/>
    <col min="13825" max="13825" width="37.5703125" style="250" customWidth="1"/>
    <col min="13826" max="13830" width="0" style="250" hidden="1" customWidth="1"/>
    <col min="13831" max="13835" width="9.7109375" style="250" customWidth="1"/>
    <col min="13836" max="14080" width="9.140625" style="250"/>
    <col min="14081" max="14081" width="37.5703125" style="250" customWidth="1"/>
    <col min="14082" max="14086" width="0" style="250" hidden="1" customWidth="1"/>
    <col min="14087" max="14091" width="9.7109375" style="250" customWidth="1"/>
    <col min="14092" max="14336" width="9.140625" style="250"/>
    <col min="14337" max="14337" width="37.5703125" style="250" customWidth="1"/>
    <col min="14338" max="14342" width="0" style="250" hidden="1" customWidth="1"/>
    <col min="14343" max="14347" width="9.7109375" style="250" customWidth="1"/>
    <col min="14348" max="14592" width="9.140625" style="250"/>
    <col min="14593" max="14593" width="37.5703125" style="250" customWidth="1"/>
    <col min="14594" max="14598" width="0" style="250" hidden="1" customWidth="1"/>
    <col min="14599" max="14603" width="9.7109375" style="250" customWidth="1"/>
    <col min="14604" max="14848" width="9.140625" style="250"/>
    <col min="14849" max="14849" width="37.5703125" style="250" customWidth="1"/>
    <col min="14850" max="14854" width="0" style="250" hidden="1" customWidth="1"/>
    <col min="14855" max="14859" width="9.7109375" style="250" customWidth="1"/>
    <col min="14860" max="15104" width="9.140625" style="250"/>
    <col min="15105" max="15105" width="37.5703125" style="250" customWidth="1"/>
    <col min="15106" max="15110" width="0" style="250" hidden="1" customWidth="1"/>
    <col min="15111" max="15115" width="9.7109375" style="250" customWidth="1"/>
    <col min="15116" max="15360" width="9.140625" style="250"/>
    <col min="15361" max="15361" width="37.5703125" style="250" customWidth="1"/>
    <col min="15362" max="15366" width="0" style="250" hidden="1" customWidth="1"/>
    <col min="15367" max="15371" width="9.7109375" style="250" customWidth="1"/>
    <col min="15372" max="15616" width="9.140625" style="250"/>
    <col min="15617" max="15617" width="37.5703125" style="250" customWidth="1"/>
    <col min="15618" max="15622" width="0" style="250" hidden="1" customWidth="1"/>
    <col min="15623" max="15627" width="9.7109375" style="250" customWidth="1"/>
    <col min="15628" max="15872" width="9.140625" style="250"/>
    <col min="15873" max="15873" width="37.5703125" style="250" customWidth="1"/>
    <col min="15874" max="15878" width="0" style="250" hidden="1" customWidth="1"/>
    <col min="15879" max="15883" width="9.7109375" style="250" customWidth="1"/>
    <col min="15884" max="16128" width="9.140625" style="250"/>
    <col min="16129" max="16129" width="37.5703125" style="250" customWidth="1"/>
    <col min="16130" max="16134" width="0" style="250" hidden="1" customWidth="1"/>
    <col min="16135" max="16139" width="9.7109375" style="250" customWidth="1"/>
    <col min="16140" max="16384" width="9.140625" style="250"/>
  </cols>
  <sheetData>
    <row r="1" spans="1:13" ht="15.75" customHeight="1" x14ac:dyDescent="0.2">
      <c r="A1" s="950" t="s">
        <v>1346</v>
      </c>
    </row>
    <row r="2" spans="1:13" ht="18" customHeight="1" x14ac:dyDescent="0.2">
      <c r="A2" s="32" t="s">
        <v>166</v>
      </c>
    </row>
    <row r="3" spans="1:13" ht="21" customHeight="1" x14ac:dyDescent="0.2">
      <c r="A3" s="32" t="s">
        <v>167</v>
      </c>
      <c r="G3" s="219"/>
      <c r="H3" s="219"/>
      <c r="I3" s="219"/>
      <c r="J3" s="219"/>
      <c r="K3" s="219"/>
      <c r="L3" s="219"/>
      <c r="M3" s="219"/>
    </row>
    <row r="4" spans="1:13" ht="18" customHeight="1" thickBot="1" x14ac:dyDescent="0.25">
      <c r="A4" s="251" t="s">
        <v>158</v>
      </c>
      <c r="G4" s="221"/>
      <c r="H4" s="221"/>
      <c r="I4" s="221"/>
      <c r="J4" s="221"/>
      <c r="K4" s="221"/>
      <c r="L4" s="221"/>
      <c r="M4" s="221"/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23">
        <v>2019</v>
      </c>
      <c r="H5" s="252">
        <v>2020</v>
      </c>
      <c r="I5" s="223">
        <v>2021</v>
      </c>
      <c r="J5" s="252">
        <v>2022</v>
      </c>
      <c r="K5" s="223">
        <v>2023</v>
      </c>
      <c r="L5" s="252">
        <v>2024</v>
      </c>
      <c r="M5" s="223">
        <v>2025</v>
      </c>
    </row>
    <row r="6" spans="1:13" s="38" customFormat="1" ht="10.5" customHeight="1" x14ac:dyDescent="0.2">
      <c r="A6" s="37"/>
      <c r="G6" s="226"/>
      <c r="H6" s="226"/>
      <c r="I6" s="226"/>
      <c r="J6" s="226"/>
      <c r="K6" s="226"/>
      <c r="L6" s="226"/>
      <c r="M6" s="226"/>
    </row>
    <row r="7" spans="1:13" ht="24" x14ac:dyDescent="0.2">
      <c r="A7" s="254" t="s">
        <v>159</v>
      </c>
      <c r="B7" s="160">
        <v>20662.2</v>
      </c>
      <c r="C7" s="160">
        <v>19499.7</v>
      </c>
      <c r="D7" s="160">
        <v>22960</v>
      </c>
      <c r="E7" s="160">
        <v>26844.6</v>
      </c>
      <c r="F7" s="160">
        <v>28925.8</v>
      </c>
      <c r="G7" s="228">
        <v>30632.6</v>
      </c>
      <c r="H7" s="228">
        <v>32861.199999999997</v>
      </c>
      <c r="I7" s="228">
        <v>46446.5</v>
      </c>
      <c r="J7" s="228">
        <v>63448.5</v>
      </c>
      <c r="K7" s="228">
        <v>74368.899999999994</v>
      </c>
      <c r="L7" s="228">
        <v>91959.9</v>
      </c>
      <c r="M7" s="228">
        <v>117694.8</v>
      </c>
    </row>
    <row r="8" spans="1:13" ht="12.95" customHeight="1" x14ac:dyDescent="0.2">
      <c r="A8" s="254" t="s">
        <v>3</v>
      </c>
      <c r="B8" s="160">
        <v>-218.1</v>
      </c>
      <c r="C8" s="160">
        <v>-2099.3000000000002</v>
      </c>
      <c r="D8" s="160">
        <v>-67.7</v>
      </c>
      <c r="E8" s="160">
        <v>-470.5</v>
      </c>
      <c r="F8" s="160">
        <v>-509.7</v>
      </c>
      <c r="G8" s="228">
        <v>-785.8</v>
      </c>
      <c r="H8" s="228">
        <v>-1234</v>
      </c>
      <c r="I8" s="228">
        <v>-469.9</v>
      </c>
      <c r="J8" s="228">
        <v>-631.79999999999995</v>
      </c>
      <c r="K8" s="228">
        <v>-399.3</v>
      </c>
      <c r="L8" s="228">
        <v>-888.5</v>
      </c>
      <c r="M8" s="228">
        <v>-1355.4</v>
      </c>
    </row>
    <row r="9" spans="1:13" ht="24" x14ac:dyDescent="0.2">
      <c r="A9" s="240" t="s">
        <v>4</v>
      </c>
      <c r="B9" s="160">
        <v>1327.7</v>
      </c>
      <c r="C9" s="160">
        <v>-330.3</v>
      </c>
      <c r="D9" s="160">
        <v>1612.5</v>
      </c>
      <c r="E9" s="160">
        <v>1635.9</v>
      </c>
      <c r="F9" s="160">
        <v>2477.5</v>
      </c>
      <c r="G9" s="228">
        <v>1962.7</v>
      </c>
      <c r="H9" s="228">
        <v>2159.1</v>
      </c>
      <c r="I9" s="228">
        <v>5475.7</v>
      </c>
      <c r="J9" s="228">
        <v>6857.9</v>
      </c>
      <c r="K9" s="228">
        <v>10160.299999999999</v>
      </c>
      <c r="L9" s="228">
        <v>12111.8</v>
      </c>
      <c r="M9" s="228">
        <v>11571.5</v>
      </c>
    </row>
    <row r="10" spans="1:13" ht="12.95" customHeight="1" x14ac:dyDescent="0.2">
      <c r="A10" s="254" t="s">
        <v>5</v>
      </c>
      <c r="B10" s="160">
        <v>2115.5</v>
      </c>
      <c r="C10" s="160">
        <v>1469.2</v>
      </c>
      <c r="D10" s="160">
        <v>1991</v>
      </c>
      <c r="E10" s="160">
        <v>2165.8000000000002</v>
      </c>
      <c r="F10" s="160">
        <v>3087.8</v>
      </c>
      <c r="G10" s="228">
        <v>2646.4</v>
      </c>
      <c r="H10" s="228">
        <v>3160.7</v>
      </c>
      <c r="I10" s="228">
        <v>5960.4</v>
      </c>
      <c r="J10" s="228">
        <v>7271</v>
      </c>
      <c r="K10" s="228">
        <v>10572.6</v>
      </c>
      <c r="L10" s="228">
        <v>13124.2</v>
      </c>
      <c r="M10" s="228">
        <v>14818.4</v>
      </c>
    </row>
    <row r="11" spans="1:13" ht="12.95" customHeight="1" x14ac:dyDescent="0.2">
      <c r="A11" s="254" t="s">
        <v>6</v>
      </c>
      <c r="B11" s="160">
        <v>787.7</v>
      </c>
      <c r="C11" s="160">
        <v>1799.5</v>
      </c>
      <c r="D11" s="160">
        <v>378.4</v>
      </c>
      <c r="E11" s="160">
        <v>529.9</v>
      </c>
      <c r="F11" s="160">
        <v>610.29999999999995</v>
      </c>
      <c r="G11" s="228">
        <v>683.7</v>
      </c>
      <c r="H11" s="228">
        <v>1001.7</v>
      </c>
      <c r="I11" s="228">
        <v>484.7</v>
      </c>
      <c r="J11" s="228">
        <v>413.1</v>
      </c>
      <c r="K11" s="228">
        <v>412.4</v>
      </c>
      <c r="L11" s="228">
        <v>1012.5</v>
      </c>
      <c r="M11" s="228">
        <v>3246.9</v>
      </c>
    </row>
    <row r="12" spans="1:13" ht="24" x14ac:dyDescent="0.2">
      <c r="A12" s="254" t="s">
        <v>7</v>
      </c>
      <c r="B12" s="160">
        <v>19116.400000000001</v>
      </c>
      <c r="C12" s="160">
        <v>17730.7</v>
      </c>
      <c r="D12" s="160">
        <v>21279.8</v>
      </c>
      <c r="E12" s="160">
        <v>24738.2</v>
      </c>
      <c r="F12" s="160">
        <v>25938.6</v>
      </c>
      <c r="G12" s="228">
        <v>27883.1</v>
      </c>
      <c r="H12" s="228">
        <v>29468.1</v>
      </c>
      <c r="I12" s="228">
        <v>40501.4</v>
      </c>
      <c r="J12" s="228">
        <v>55958.8</v>
      </c>
      <c r="K12" s="228">
        <v>63809.3</v>
      </c>
      <c r="L12" s="228">
        <v>78959.600000000006</v>
      </c>
      <c r="M12" s="228">
        <v>104767.8</v>
      </c>
    </row>
    <row r="13" spans="1:13" ht="12.95" customHeight="1" x14ac:dyDescent="0.2">
      <c r="A13" s="254" t="s">
        <v>8</v>
      </c>
      <c r="B13" s="160">
        <v>3755.2</v>
      </c>
      <c r="C13" s="160">
        <v>3993.8</v>
      </c>
      <c r="D13" s="160">
        <v>4768.8999999999996</v>
      </c>
      <c r="E13" s="160">
        <v>6188.4</v>
      </c>
      <c r="F13" s="160">
        <v>5849.2</v>
      </c>
      <c r="G13" s="228">
        <v>6348.5</v>
      </c>
      <c r="H13" s="228">
        <v>6674.3</v>
      </c>
      <c r="I13" s="228">
        <v>5627.8</v>
      </c>
      <c r="J13" s="228">
        <v>7104.3</v>
      </c>
      <c r="K13" s="228">
        <v>7912.2</v>
      </c>
      <c r="L13" s="228">
        <v>11332.9</v>
      </c>
      <c r="M13" s="228">
        <v>12446.3</v>
      </c>
    </row>
    <row r="14" spans="1:13" ht="12.95" customHeight="1" x14ac:dyDescent="0.2">
      <c r="A14" s="254" t="s">
        <v>9</v>
      </c>
      <c r="B14" s="160">
        <v>841.1</v>
      </c>
      <c r="C14" s="160">
        <v>1018.8</v>
      </c>
      <c r="D14" s="160">
        <v>1723.5</v>
      </c>
      <c r="E14" s="160">
        <v>2488.1</v>
      </c>
      <c r="F14" s="160">
        <v>1949.8</v>
      </c>
      <c r="G14" s="228">
        <v>2212.8000000000002</v>
      </c>
      <c r="H14" s="228">
        <v>2234.6</v>
      </c>
      <c r="I14" s="228">
        <v>2803.5</v>
      </c>
      <c r="J14" s="228">
        <v>4571.7</v>
      </c>
      <c r="K14" s="228">
        <v>5068.7</v>
      </c>
      <c r="L14" s="228">
        <v>7454.7</v>
      </c>
      <c r="M14" s="228">
        <v>9029</v>
      </c>
    </row>
    <row r="15" spans="1:13" ht="12.95" customHeight="1" x14ac:dyDescent="0.2">
      <c r="A15" s="254" t="s">
        <v>10</v>
      </c>
      <c r="B15" s="160">
        <v>342.4</v>
      </c>
      <c r="C15" s="160">
        <v>178.3</v>
      </c>
      <c r="D15" s="160">
        <v>301.7</v>
      </c>
      <c r="E15" s="160">
        <v>245.9</v>
      </c>
      <c r="F15" s="160">
        <v>420.8</v>
      </c>
      <c r="G15" s="228">
        <v>347.4</v>
      </c>
      <c r="H15" s="228">
        <v>241.5</v>
      </c>
      <c r="I15" s="228">
        <v>389.5</v>
      </c>
      <c r="J15" s="228">
        <v>633.70000000000005</v>
      </c>
      <c r="K15" s="228">
        <v>1308.5999999999999</v>
      </c>
      <c r="L15" s="228">
        <v>1188.8</v>
      </c>
      <c r="M15" s="228">
        <v>1473.6</v>
      </c>
    </row>
    <row r="16" spans="1:13" ht="12.95" customHeight="1" x14ac:dyDescent="0.2">
      <c r="A16" s="254" t="s">
        <v>11</v>
      </c>
      <c r="B16" s="160">
        <v>349.7</v>
      </c>
      <c r="C16" s="160">
        <v>488.7</v>
      </c>
      <c r="D16" s="160">
        <v>722.1</v>
      </c>
      <c r="E16" s="160">
        <v>1396.8</v>
      </c>
      <c r="F16" s="160">
        <v>728.7</v>
      </c>
      <c r="G16" s="228">
        <v>870.2</v>
      </c>
      <c r="H16" s="228">
        <v>1041.9000000000001</v>
      </c>
      <c r="I16" s="228">
        <v>1814.1</v>
      </c>
      <c r="J16" s="228">
        <v>2476.5</v>
      </c>
      <c r="K16" s="228">
        <v>2648.3</v>
      </c>
      <c r="L16" s="228">
        <v>4444.5</v>
      </c>
      <c r="M16" s="228">
        <v>5698.5</v>
      </c>
    </row>
    <row r="17" spans="1:13" ht="12.95" customHeight="1" x14ac:dyDescent="0.2">
      <c r="A17" s="254" t="s">
        <v>12</v>
      </c>
      <c r="B17" s="160">
        <v>113.4</v>
      </c>
      <c r="C17" s="160">
        <v>315.8</v>
      </c>
      <c r="D17" s="160">
        <v>699.7</v>
      </c>
      <c r="E17" s="160">
        <v>843.9</v>
      </c>
      <c r="F17" s="160">
        <v>798.2</v>
      </c>
      <c r="G17" s="228">
        <v>921.7</v>
      </c>
      <c r="H17" s="228">
        <v>948.9</v>
      </c>
      <c r="I17" s="228">
        <v>583.4</v>
      </c>
      <c r="J17" s="228">
        <v>1370.3</v>
      </c>
      <c r="K17" s="228">
        <v>1055.2</v>
      </c>
      <c r="L17" s="228">
        <v>1774.4</v>
      </c>
      <c r="M17" s="228">
        <v>1853.9</v>
      </c>
    </row>
    <row r="18" spans="1:13" ht="12.95" customHeight="1" x14ac:dyDescent="0.2">
      <c r="A18" s="254" t="s">
        <v>154</v>
      </c>
      <c r="B18" s="160">
        <v>12771.9</v>
      </c>
      <c r="C18" s="160">
        <v>14597.3</v>
      </c>
      <c r="D18" s="160">
        <v>13263.2</v>
      </c>
      <c r="E18" s="160">
        <v>15900.6</v>
      </c>
      <c r="F18" s="160">
        <v>15818.2</v>
      </c>
      <c r="G18" s="228">
        <v>15658.4</v>
      </c>
      <c r="H18" s="228">
        <v>16489.599999999999</v>
      </c>
      <c r="I18" s="228">
        <v>15502.8</v>
      </c>
      <c r="J18" s="228">
        <v>14324.6</v>
      </c>
      <c r="K18" s="228">
        <v>15844.4</v>
      </c>
      <c r="L18" s="228">
        <v>19015.099999999999</v>
      </c>
      <c r="M18" s="228">
        <v>17158.5</v>
      </c>
    </row>
    <row r="19" spans="1:13" ht="12.95" customHeight="1" x14ac:dyDescent="0.2">
      <c r="A19" s="254" t="s">
        <v>14</v>
      </c>
      <c r="B19" s="160">
        <v>5928.3</v>
      </c>
      <c r="C19" s="160">
        <v>5804</v>
      </c>
      <c r="D19" s="160">
        <v>7121.2</v>
      </c>
      <c r="E19" s="160">
        <v>7973.1</v>
      </c>
      <c r="F19" s="160">
        <v>7847</v>
      </c>
      <c r="G19" s="228">
        <v>8432.7999999999993</v>
      </c>
      <c r="H19" s="228">
        <v>9153.2999999999993</v>
      </c>
      <c r="I19" s="228">
        <v>10579.4</v>
      </c>
      <c r="J19" s="228">
        <v>16628.400000000001</v>
      </c>
      <c r="K19" s="228">
        <v>18673.2</v>
      </c>
      <c r="L19" s="228">
        <v>23547.599999999999</v>
      </c>
      <c r="M19" s="228">
        <v>21307.5</v>
      </c>
    </row>
    <row r="20" spans="1:13" ht="12.95" customHeight="1" x14ac:dyDescent="0.2">
      <c r="A20" s="254" t="s">
        <v>15</v>
      </c>
      <c r="B20" s="160">
        <v>3124.9</v>
      </c>
      <c r="C20" s="160">
        <v>3086.4</v>
      </c>
      <c r="D20" s="160">
        <v>3296.4</v>
      </c>
      <c r="E20" s="160">
        <v>3612</v>
      </c>
      <c r="F20" s="160">
        <v>3601.5</v>
      </c>
      <c r="G20" s="228">
        <v>4026.7</v>
      </c>
      <c r="H20" s="228">
        <v>4478</v>
      </c>
      <c r="I20" s="228">
        <v>5239.2</v>
      </c>
      <c r="J20" s="228">
        <v>7863</v>
      </c>
      <c r="K20" s="228">
        <v>9752.5</v>
      </c>
      <c r="L20" s="228">
        <v>11641.1</v>
      </c>
      <c r="M20" s="228">
        <v>10571.6</v>
      </c>
    </row>
    <row r="21" spans="1:13" ht="12.95" customHeight="1" x14ac:dyDescent="0.2">
      <c r="A21" s="254" t="s">
        <v>16</v>
      </c>
      <c r="B21" s="160">
        <v>1444.8</v>
      </c>
      <c r="C21" s="160">
        <v>1313.7</v>
      </c>
      <c r="D21" s="160">
        <v>2264.4</v>
      </c>
      <c r="E21" s="160">
        <v>2869.1</v>
      </c>
      <c r="F21" s="160">
        <v>2545.8000000000002</v>
      </c>
      <c r="G21" s="228">
        <v>2409.6999999999998</v>
      </c>
      <c r="H21" s="228">
        <v>2741.9</v>
      </c>
      <c r="I21" s="228">
        <v>2657.9</v>
      </c>
      <c r="J21" s="228">
        <v>5702.2</v>
      </c>
      <c r="K21" s="228">
        <v>5292.6</v>
      </c>
      <c r="L21" s="228">
        <v>7189.6</v>
      </c>
      <c r="M21" s="228">
        <v>6112.6</v>
      </c>
    </row>
    <row r="22" spans="1:13" ht="12.95" customHeight="1" x14ac:dyDescent="0.2">
      <c r="A22" s="254" t="s">
        <v>17</v>
      </c>
      <c r="B22" s="160">
        <v>505.6</v>
      </c>
      <c r="C22" s="160">
        <v>394</v>
      </c>
      <c r="D22" s="160">
        <v>346</v>
      </c>
      <c r="E22" s="160">
        <v>332.4</v>
      </c>
      <c r="F22" s="160">
        <v>234</v>
      </c>
      <c r="G22" s="228">
        <v>459.4</v>
      </c>
      <c r="H22" s="228">
        <v>577.1</v>
      </c>
      <c r="I22" s="228">
        <v>1044.2</v>
      </c>
      <c r="J22" s="228">
        <v>1237.5</v>
      </c>
      <c r="K22" s="228">
        <v>1084.4000000000001</v>
      </c>
      <c r="L22" s="228">
        <v>1386.8</v>
      </c>
      <c r="M22" s="228">
        <v>1367.1</v>
      </c>
    </row>
    <row r="23" spans="1:13" ht="12.95" customHeight="1" x14ac:dyDescent="0.2">
      <c r="A23" s="254" t="s">
        <v>18</v>
      </c>
      <c r="B23" s="160">
        <v>182.4</v>
      </c>
      <c r="C23" s="160">
        <v>255.1</v>
      </c>
      <c r="D23" s="160">
        <v>360.6</v>
      </c>
      <c r="E23" s="160">
        <v>459.2</v>
      </c>
      <c r="F23" s="160">
        <v>718.8</v>
      </c>
      <c r="G23" s="228">
        <v>804.4</v>
      </c>
      <c r="H23" s="228">
        <v>652.20000000000005</v>
      </c>
      <c r="I23" s="228">
        <v>692.5</v>
      </c>
      <c r="J23" s="228">
        <v>840.5</v>
      </c>
      <c r="K23" s="228">
        <v>1093.5</v>
      </c>
      <c r="L23" s="228">
        <v>1333.5</v>
      </c>
      <c r="M23" s="228">
        <v>1260.7</v>
      </c>
    </row>
    <row r="24" spans="1:13" ht="12.95" customHeight="1" x14ac:dyDescent="0.2">
      <c r="A24" s="254" t="s">
        <v>19</v>
      </c>
      <c r="B24" s="160">
        <v>11953</v>
      </c>
      <c r="C24" s="160">
        <v>13080</v>
      </c>
      <c r="D24" s="160">
        <v>12764.5</v>
      </c>
      <c r="E24" s="160">
        <v>14018.5</v>
      </c>
      <c r="F24" s="160">
        <v>15777.6</v>
      </c>
      <c r="G24" s="228">
        <v>17096.5</v>
      </c>
      <c r="H24" s="228">
        <v>17515.3</v>
      </c>
      <c r="I24" s="228">
        <v>18743</v>
      </c>
      <c r="J24" s="228">
        <v>20681.599999999999</v>
      </c>
      <c r="K24" s="228">
        <v>22955.7</v>
      </c>
      <c r="L24" s="228">
        <v>26361.9</v>
      </c>
      <c r="M24" s="228">
        <v>27322.9</v>
      </c>
    </row>
    <row r="25" spans="1:13" ht="12.95" customHeight="1" x14ac:dyDescent="0.2">
      <c r="A25" s="254" t="s">
        <v>20</v>
      </c>
      <c r="B25" s="160">
        <v>4154.1000000000004</v>
      </c>
      <c r="C25" s="160">
        <v>4112.1000000000004</v>
      </c>
      <c r="D25" s="160">
        <v>4767</v>
      </c>
      <c r="E25" s="160">
        <v>4906.3999999999996</v>
      </c>
      <c r="F25" s="160">
        <v>5784</v>
      </c>
      <c r="G25" s="228">
        <v>6425.9</v>
      </c>
      <c r="H25" s="228">
        <v>8248.1</v>
      </c>
      <c r="I25" s="228">
        <v>10079.5</v>
      </c>
      <c r="J25" s="228">
        <v>13241.2</v>
      </c>
      <c r="K25" s="228">
        <v>13842</v>
      </c>
      <c r="L25" s="228">
        <v>16355.3</v>
      </c>
      <c r="M25" s="228">
        <v>22657.4</v>
      </c>
    </row>
    <row r="26" spans="1:13" ht="12.95" customHeight="1" x14ac:dyDescent="0.2">
      <c r="A26" s="254" t="s">
        <v>21</v>
      </c>
      <c r="B26" s="160">
        <v>3786.5</v>
      </c>
      <c r="C26" s="160">
        <v>3113.6</v>
      </c>
      <c r="D26" s="160">
        <v>4424.8999999999996</v>
      </c>
      <c r="E26" s="160">
        <v>4801.8999999999996</v>
      </c>
      <c r="F26" s="160">
        <v>5072.3999999999996</v>
      </c>
      <c r="G26" s="228">
        <v>6660.6</v>
      </c>
      <c r="H26" s="228">
        <v>7964</v>
      </c>
      <c r="I26" s="228">
        <v>8514.4</v>
      </c>
      <c r="J26" s="228">
        <v>12815.5</v>
      </c>
      <c r="K26" s="228">
        <v>13453.2</v>
      </c>
      <c r="L26" s="228">
        <v>16747.599999999999</v>
      </c>
      <c r="M26" s="228">
        <v>18034.900000000001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236"/>
      <c r="H27" s="236"/>
      <c r="I27" s="236"/>
      <c r="J27" s="236"/>
      <c r="K27" s="236"/>
      <c r="L27" s="236"/>
      <c r="M27" s="236"/>
    </row>
    <row r="28" spans="1:13" ht="12.95" customHeight="1" x14ac:dyDescent="0.2">
      <c r="A28" s="61"/>
      <c r="B28" s="33"/>
      <c r="C28" s="33"/>
      <c r="D28" s="33"/>
      <c r="E28" s="33"/>
      <c r="F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424</v>
      </c>
      <c r="C30" s="255">
        <v>435</v>
      </c>
      <c r="D30" s="255">
        <v>442</v>
      </c>
      <c r="E30" s="255">
        <v>453</v>
      </c>
      <c r="F30" s="255">
        <v>475</v>
      </c>
      <c r="G30" s="238">
        <v>503</v>
      </c>
      <c r="H30" s="238">
        <v>498</v>
      </c>
      <c r="I30" s="238">
        <v>489</v>
      </c>
      <c r="J30" s="238">
        <v>501</v>
      </c>
      <c r="K30" s="238">
        <v>554</v>
      </c>
      <c r="L30" s="238">
        <v>574</v>
      </c>
      <c r="M30" s="238">
        <v>537</v>
      </c>
    </row>
    <row r="31" spans="1:13" ht="12.95" customHeight="1" x14ac:dyDescent="0.2">
      <c r="A31" s="254" t="s">
        <v>160</v>
      </c>
      <c r="B31" s="255">
        <v>126</v>
      </c>
      <c r="C31" s="255">
        <v>132</v>
      </c>
      <c r="D31" s="255">
        <v>115</v>
      </c>
      <c r="E31" s="255">
        <v>115</v>
      </c>
      <c r="F31" s="255">
        <v>110</v>
      </c>
      <c r="G31" s="238">
        <v>121</v>
      </c>
      <c r="H31" s="238">
        <v>122</v>
      </c>
      <c r="I31" s="238">
        <v>94</v>
      </c>
      <c r="J31" s="238">
        <v>80</v>
      </c>
      <c r="K31" s="238">
        <v>92</v>
      </c>
      <c r="L31" s="238">
        <v>87</v>
      </c>
      <c r="M31" s="238">
        <v>84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</row>
    <row r="33" spans="1:13" ht="12.95" customHeight="1" x14ac:dyDescent="0.2">
      <c r="A33" s="254" t="s">
        <v>25</v>
      </c>
      <c r="B33" s="256">
        <v>8.1</v>
      </c>
      <c r="C33" s="256">
        <v>10</v>
      </c>
      <c r="D33" s="256">
        <v>7.9</v>
      </c>
      <c r="E33" s="256">
        <v>8.5</v>
      </c>
      <c r="F33" s="256">
        <v>11.5</v>
      </c>
      <c r="G33" s="239">
        <v>9.9</v>
      </c>
      <c r="H33" s="239">
        <v>11.5</v>
      </c>
      <c r="I33" s="239">
        <v>14.7</v>
      </c>
      <c r="J33" s="239">
        <v>13.4</v>
      </c>
      <c r="K33" s="239">
        <v>16.5</v>
      </c>
      <c r="L33" s="239">
        <v>16.5</v>
      </c>
      <c r="M33" s="239">
        <v>12.3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</row>
    <row r="36" spans="1:13" ht="12.95" customHeight="1" x14ac:dyDescent="0.2">
      <c r="A36" s="241" t="s">
        <v>145</v>
      </c>
      <c r="B36" s="256">
        <v>11.1</v>
      </c>
      <c r="C36" s="256">
        <v>-2.5</v>
      </c>
      <c r="D36" s="256">
        <v>12.6</v>
      </c>
      <c r="E36" s="256">
        <v>11.7</v>
      </c>
      <c r="F36" s="256">
        <v>15.7</v>
      </c>
      <c r="G36" s="242">
        <v>11.5</v>
      </c>
      <c r="H36" s="242">
        <v>12.3</v>
      </c>
      <c r="I36" s="242">
        <v>29.2</v>
      </c>
      <c r="J36" s="242">
        <v>33.200000000000003</v>
      </c>
      <c r="K36" s="242">
        <v>44.3</v>
      </c>
      <c r="L36" s="242">
        <v>45.9</v>
      </c>
      <c r="M36" s="242">
        <v>42.4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</row>
    <row r="38" spans="1:13" ht="12.95" customHeight="1" x14ac:dyDescent="0.2">
      <c r="A38" s="244" t="s">
        <v>149</v>
      </c>
      <c r="B38" s="256">
        <v>6.4</v>
      </c>
      <c r="C38" s="256">
        <v>-1.7</v>
      </c>
      <c r="D38" s="256">
        <v>7</v>
      </c>
      <c r="E38" s="256">
        <v>6.1</v>
      </c>
      <c r="F38" s="256">
        <v>8.6</v>
      </c>
      <c r="G38" s="242">
        <v>6.4</v>
      </c>
      <c r="H38" s="242">
        <v>6.6</v>
      </c>
      <c r="I38" s="242">
        <v>11.8</v>
      </c>
      <c r="J38" s="242">
        <v>10.8</v>
      </c>
      <c r="K38" s="242">
        <v>13.7</v>
      </c>
      <c r="L38" s="242">
        <v>13.2</v>
      </c>
      <c r="M38" s="242">
        <v>9.8000000000000007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</row>
    <row r="40" spans="1:13" ht="12.95" customHeight="1" x14ac:dyDescent="0.2">
      <c r="A40" s="243" t="s">
        <v>28</v>
      </c>
      <c r="B40" s="257">
        <v>113</v>
      </c>
      <c r="C40" s="257">
        <v>94.4</v>
      </c>
      <c r="D40" s="257">
        <v>117.7</v>
      </c>
      <c r="E40" s="257">
        <v>116.9</v>
      </c>
      <c r="F40" s="257">
        <v>107.8</v>
      </c>
      <c r="G40" s="242">
        <v>105.9</v>
      </c>
      <c r="H40" s="242">
        <v>107.3</v>
      </c>
      <c r="I40" s="242">
        <v>141.30000000000001</v>
      </c>
      <c r="J40" s="242">
        <v>136.6</v>
      </c>
      <c r="K40" s="242">
        <v>117.2</v>
      </c>
      <c r="L40" s="242">
        <v>123.7</v>
      </c>
      <c r="M40" s="242">
        <v>128</v>
      </c>
    </row>
    <row r="41" spans="1:13" ht="12.95" customHeight="1" x14ac:dyDescent="0.2">
      <c r="A41" s="243" t="s">
        <v>29</v>
      </c>
      <c r="B41" s="257">
        <v>1</v>
      </c>
      <c r="C41" s="257">
        <v>0.8</v>
      </c>
      <c r="D41" s="257">
        <v>1.2</v>
      </c>
      <c r="E41" s="257">
        <v>1</v>
      </c>
      <c r="F41" s="257">
        <v>0.9</v>
      </c>
      <c r="G41" s="246">
        <v>1</v>
      </c>
      <c r="H41" s="246">
        <v>1</v>
      </c>
      <c r="I41" s="246">
        <v>1.3</v>
      </c>
      <c r="J41" s="246">
        <v>1</v>
      </c>
      <c r="K41" s="246">
        <v>0.9</v>
      </c>
      <c r="L41" s="246">
        <v>1.1000000000000001</v>
      </c>
      <c r="M41" s="246">
        <v>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</row>
    <row r="44" spans="1:13" ht="12.95" customHeight="1" x14ac:dyDescent="0.2">
      <c r="A44" s="243" t="s">
        <v>32</v>
      </c>
      <c r="B44" s="258">
        <v>1.1000000000000001</v>
      </c>
      <c r="C44" s="258">
        <v>1.32</v>
      </c>
      <c r="D44" s="258">
        <v>1.08</v>
      </c>
      <c r="E44" s="258">
        <v>1.02</v>
      </c>
      <c r="F44" s="258">
        <v>1.1399999999999999</v>
      </c>
      <c r="G44" s="247">
        <v>0.96</v>
      </c>
      <c r="H44" s="247">
        <v>1.04</v>
      </c>
      <c r="I44" s="247">
        <v>1.18</v>
      </c>
      <c r="J44" s="247">
        <v>1.03</v>
      </c>
      <c r="K44" s="247">
        <v>1.03</v>
      </c>
      <c r="L44" s="247">
        <v>0.98</v>
      </c>
      <c r="M44" s="247">
        <v>1.26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7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5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3" width="0" style="250" hidden="1" customWidth="1"/>
    <col min="4" max="5" width="9.140625" style="250" hidden="1" customWidth="1"/>
    <col min="6" max="6" width="0" style="250" hidden="1" customWidth="1"/>
    <col min="7" max="8" width="9.7109375" style="218" hidden="1" customWidth="1"/>
    <col min="9" max="13" width="9.7109375" style="218" customWidth="1"/>
    <col min="14" max="256" width="9.140625" style="250"/>
    <col min="257" max="257" width="37.7109375" style="250" customWidth="1"/>
    <col min="258" max="262" width="0" style="250" hidden="1" customWidth="1"/>
    <col min="263" max="267" width="9.7109375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9.7109375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9.7109375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9.7109375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9.7109375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9.7109375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9.7109375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9.7109375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9.7109375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9.7109375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9.7109375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9.7109375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9.7109375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9.7109375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9.7109375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9.7109375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9.7109375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9.7109375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9.7109375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9.7109375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9.7109375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9.7109375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9.7109375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9.7109375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9.7109375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9.7109375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9.7109375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9.7109375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9.7109375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9.7109375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9.7109375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9.7109375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9.7109375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9.7109375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9.7109375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9.7109375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9.7109375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9.7109375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9.7109375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9.7109375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9.7109375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9.7109375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9.7109375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9.7109375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9.7109375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9.7109375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9.7109375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9.7109375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9.7109375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9.7109375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9.7109375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9.7109375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9.7109375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9.7109375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9.7109375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9.7109375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9.7109375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9.7109375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9.7109375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9.7109375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9.7109375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9.7109375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9.7109375" style="250" customWidth="1"/>
    <col min="16140" max="16384" width="9.140625" style="250"/>
  </cols>
  <sheetData>
    <row r="1" spans="1:13" ht="15" customHeight="1" x14ac:dyDescent="0.2">
      <c r="A1" s="950" t="s">
        <v>1346</v>
      </c>
    </row>
    <row r="2" spans="1:13" ht="18" customHeight="1" x14ac:dyDescent="0.2">
      <c r="A2" s="32" t="s">
        <v>168</v>
      </c>
    </row>
    <row r="3" spans="1:13" ht="21" customHeight="1" x14ac:dyDescent="0.2">
      <c r="A3" s="32" t="s">
        <v>169</v>
      </c>
      <c r="G3" s="219"/>
      <c r="H3" s="219"/>
      <c r="I3" s="219"/>
      <c r="J3" s="219"/>
      <c r="K3" s="219"/>
      <c r="L3" s="219"/>
      <c r="M3" s="219"/>
    </row>
    <row r="4" spans="1:13" ht="18" customHeight="1" thickBot="1" x14ac:dyDescent="0.25">
      <c r="A4" s="251" t="s">
        <v>158</v>
      </c>
      <c r="G4" s="221"/>
      <c r="H4" s="221"/>
      <c r="I4" s="221"/>
      <c r="J4" s="221"/>
      <c r="K4" s="221"/>
      <c r="L4" s="221"/>
      <c r="M4" s="221"/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23">
        <v>2019</v>
      </c>
      <c r="H5" s="252">
        <v>2020</v>
      </c>
      <c r="I5" s="223">
        <v>2021</v>
      </c>
      <c r="J5" s="252">
        <v>2022</v>
      </c>
      <c r="K5" s="223">
        <v>2023</v>
      </c>
      <c r="L5" s="252">
        <v>2024</v>
      </c>
      <c r="M5" s="223">
        <v>2025</v>
      </c>
    </row>
    <row r="6" spans="1:13" s="38" customFormat="1" ht="12.75" customHeight="1" x14ac:dyDescent="0.2">
      <c r="A6" s="37"/>
      <c r="G6" s="226"/>
      <c r="H6" s="226"/>
      <c r="I6" s="226"/>
      <c r="J6" s="226"/>
      <c r="K6" s="226"/>
      <c r="L6" s="226"/>
      <c r="M6" s="226"/>
    </row>
    <row r="7" spans="1:13" ht="25.5" customHeight="1" x14ac:dyDescent="0.2">
      <c r="A7" s="254" t="s">
        <v>159</v>
      </c>
      <c r="B7" s="160">
        <v>651.29999999999995</v>
      </c>
      <c r="C7" s="160">
        <v>58.6</v>
      </c>
      <c r="D7" s="160">
        <v>19.2</v>
      </c>
      <c r="E7" s="160">
        <v>4.7</v>
      </c>
      <c r="F7" s="160">
        <v>37</v>
      </c>
      <c r="G7" s="228">
        <v>47.2</v>
      </c>
      <c r="H7" s="228">
        <v>62.4</v>
      </c>
      <c r="I7" s="228">
        <v>28.9</v>
      </c>
      <c r="J7" s="228">
        <v>45.1</v>
      </c>
      <c r="K7" s="228">
        <v>22.3</v>
      </c>
      <c r="L7" s="228">
        <v>25.7</v>
      </c>
      <c r="M7" s="228">
        <v>50.3</v>
      </c>
    </row>
    <row r="8" spans="1:13" ht="12.95" customHeight="1" x14ac:dyDescent="0.2">
      <c r="A8" s="254" t="s">
        <v>3</v>
      </c>
      <c r="B8" s="160">
        <v>11.9</v>
      </c>
      <c r="C8" s="160">
        <v>315.60000000000002</v>
      </c>
      <c r="D8" s="160">
        <v>-94.4</v>
      </c>
      <c r="E8" s="160">
        <v>-9.5</v>
      </c>
      <c r="F8" s="160">
        <v>-5.3</v>
      </c>
      <c r="G8" s="228">
        <v>-1.7</v>
      </c>
      <c r="H8" s="228">
        <v>241.5</v>
      </c>
      <c r="I8" s="228">
        <v>33</v>
      </c>
      <c r="J8" s="228">
        <v>120.5</v>
      </c>
      <c r="K8" s="228">
        <v>37.1</v>
      </c>
      <c r="L8" s="228">
        <v>-21.2</v>
      </c>
      <c r="M8" s="228">
        <v>4.0999999999999996</v>
      </c>
    </row>
    <row r="9" spans="1:13" ht="24" x14ac:dyDescent="0.2">
      <c r="A9" s="240" t="s">
        <v>4</v>
      </c>
      <c r="B9" s="160">
        <v>-100.3</v>
      </c>
      <c r="C9" s="160">
        <v>260.2</v>
      </c>
      <c r="D9" s="160">
        <v>-126.8</v>
      </c>
      <c r="E9" s="160">
        <v>-47.5</v>
      </c>
      <c r="F9" s="160">
        <v>-18.100000000000001</v>
      </c>
      <c r="G9" s="228">
        <v>-29.7</v>
      </c>
      <c r="H9" s="228">
        <v>132.1</v>
      </c>
      <c r="I9" s="228">
        <v>-9.4</v>
      </c>
      <c r="J9" s="228">
        <v>105.6</v>
      </c>
      <c r="K9" s="228">
        <v>29.2</v>
      </c>
      <c r="L9" s="228">
        <v>-27.5</v>
      </c>
      <c r="M9" s="228">
        <v>0.7</v>
      </c>
    </row>
    <row r="10" spans="1:13" ht="12.95" customHeight="1" x14ac:dyDescent="0.2">
      <c r="A10" s="254" t="s">
        <v>5</v>
      </c>
      <c r="B10" s="160">
        <v>22.4</v>
      </c>
      <c r="C10" s="160">
        <v>260.2</v>
      </c>
      <c r="D10" s="160">
        <v>0.1</v>
      </c>
      <c r="E10" s="160">
        <v>1.6</v>
      </c>
      <c r="F10" s="160">
        <v>0.3</v>
      </c>
      <c r="G10" s="228">
        <v>1.8</v>
      </c>
      <c r="H10" s="228">
        <v>133.4</v>
      </c>
      <c r="I10" s="228">
        <v>1.8</v>
      </c>
      <c r="J10" s="228">
        <v>110.2</v>
      </c>
      <c r="K10" s="228">
        <v>31.7</v>
      </c>
      <c r="L10" s="228">
        <v>0.1</v>
      </c>
      <c r="M10" s="228">
        <v>2.7</v>
      </c>
    </row>
    <row r="11" spans="1:13" ht="12.95" customHeight="1" x14ac:dyDescent="0.2">
      <c r="A11" s="254" t="s">
        <v>6</v>
      </c>
      <c r="B11" s="160">
        <v>122.7</v>
      </c>
      <c r="C11" s="160" t="s">
        <v>26</v>
      </c>
      <c r="D11" s="160">
        <v>126.9</v>
      </c>
      <c r="E11" s="160">
        <v>49.1</v>
      </c>
      <c r="F11" s="160">
        <v>18.399999999999999</v>
      </c>
      <c r="G11" s="228">
        <v>31.4</v>
      </c>
      <c r="H11" s="228">
        <v>1.4</v>
      </c>
      <c r="I11" s="228">
        <v>11.2</v>
      </c>
      <c r="J11" s="228">
        <v>4.5999999999999996</v>
      </c>
      <c r="K11" s="228">
        <v>2.4</v>
      </c>
      <c r="L11" s="228">
        <v>27.6</v>
      </c>
      <c r="M11" s="228">
        <v>2</v>
      </c>
    </row>
    <row r="12" spans="1:13" ht="27.2" customHeight="1" x14ac:dyDescent="0.2">
      <c r="A12" s="254" t="s">
        <v>7</v>
      </c>
      <c r="B12" s="160">
        <v>763.5</v>
      </c>
      <c r="C12" s="160">
        <v>114</v>
      </c>
      <c r="D12" s="160">
        <v>51.6</v>
      </c>
      <c r="E12" s="160">
        <v>42.7</v>
      </c>
      <c r="F12" s="160">
        <v>49.8</v>
      </c>
      <c r="G12" s="228">
        <v>75.2</v>
      </c>
      <c r="H12" s="228">
        <v>171.8</v>
      </c>
      <c r="I12" s="228">
        <v>71.400000000000006</v>
      </c>
      <c r="J12" s="228">
        <v>60</v>
      </c>
      <c r="K12" s="228">
        <v>30.2</v>
      </c>
      <c r="L12" s="228">
        <v>31.9</v>
      </c>
      <c r="M12" s="228">
        <v>53.7</v>
      </c>
    </row>
    <row r="13" spans="1:13" ht="12.95" customHeight="1" x14ac:dyDescent="0.2">
      <c r="A13" s="254" t="s">
        <v>8</v>
      </c>
      <c r="B13" s="160">
        <v>834.8</v>
      </c>
      <c r="C13" s="160">
        <v>851</v>
      </c>
      <c r="D13" s="160">
        <v>692.7</v>
      </c>
      <c r="E13" s="160">
        <v>635.79999999999995</v>
      </c>
      <c r="F13" s="160">
        <v>628.4</v>
      </c>
      <c r="G13" s="228">
        <v>609</v>
      </c>
      <c r="H13" s="228">
        <v>755.9</v>
      </c>
      <c r="I13" s="228">
        <v>725.6</v>
      </c>
      <c r="J13" s="228">
        <v>991.2</v>
      </c>
      <c r="K13" s="228">
        <v>913.2</v>
      </c>
      <c r="L13" s="228">
        <v>858.1</v>
      </c>
      <c r="M13" s="228">
        <v>856</v>
      </c>
    </row>
    <row r="14" spans="1:13" ht="12.95" customHeight="1" x14ac:dyDescent="0.2">
      <c r="A14" s="254" t="s">
        <v>9</v>
      </c>
      <c r="B14" s="160">
        <v>834.8</v>
      </c>
      <c r="C14" s="160">
        <v>850.9</v>
      </c>
      <c r="D14" s="160">
        <v>692.7</v>
      </c>
      <c r="E14" s="160">
        <v>635.79999999999995</v>
      </c>
      <c r="F14" s="160">
        <v>628.4</v>
      </c>
      <c r="G14" s="228">
        <v>609</v>
      </c>
      <c r="H14" s="228">
        <v>755.9</v>
      </c>
      <c r="I14" s="228">
        <v>725.6</v>
      </c>
      <c r="J14" s="228">
        <v>991.2</v>
      </c>
      <c r="K14" s="228">
        <v>913.2</v>
      </c>
      <c r="L14" s="228">
        <v>858.1</v>
      </c>
      <c r="M14" s="228">
        <v>856</v>
      </c>
    </row>
    <row r="15" spans="1:13" ht="12.95" customHeight="1" x14ac:dyDescent="0.2">
      <c r="A15" s="254" t="s">
        <v>10</v>
      </c>
      <c r="B15" s="160">
        <v>0.7</v>
      </c>
      <c r="C15" s="160">
        <v>0</v>
      </c>
      <c r="D15" s="160">
        <v>0</v>
      </c>
      <c r="E15" s="160">
        <v>0.1</v>
      </c>
      <c r="F15" s="160">
        <v>0.1</v>
      </c>
      <c r="G15" s="228">
        <v>0.5</v>
      </c>
      <c r="H15" s="228">
        <v>0</v>
      </c>
      <c r="I15" s="228">
        <v>0.1</v>
      </c>
      <c r="J15" s="228">
        <v>0</v>
      </c>
      <c r="K15" s="228">
        <v>0</v>
      </c>
      <c r="L15" s="228">
        <v>0</v>
      </c>
      <c r="M15" s="228">
        <v>0</v>
      </c>
    </row>
    <row r="16" spans="1:13" ht="12.95" customHeight="1" x14ac:dyDescent="0.2">
      <c r="A16" s="254" t="s">
        <v>11</v>
      </c>
      <c r="B16" s="160">
        <v>834.2</v>
      </c>
      <c r="C16" s="160">
        <v>850.9</v>
      </c>
      <c r="D16" s="160">
        <v>692.7</v>
      </c>
      <c r="E16" s="160">
        <v>2.9</v>
      </c>
      <c r="F16" s="160">
        <v>0.2</v>
      </c>
      <c r="G16" s="228">
        <v>1.2</v>
      </c>
      <c r="H16" s="228">
        <v>0.2</v>
      </c>
      <c r="I16" s="228">
        <v>0.1</v>
      </c>
      <c r="J16" s="228">
        <v>2.2999999999999998</v>
      </c>
      <c r="K16" s="228">
        <v>1.3</v>
      </c>
      <c r="L16" s="228">
        <v>0.3</v>
      </c>
      <c r="M16" s="228">
        <v>0.7</v>
      </c>
    </row>
    <row r="17" spans="1:13" ht="12.95" customHeight="1" x14ac:dyDescent="0.2">
      <c r="A17" s="254" t="s">
        <v>12</v>
      </c>
      <c r="B17" s="160" t="s">
        <v>26</v>
      </c>
      <c r="C17" s="160" t="s">
        <v>26</v>
      </c>
      <c r="D17" s="160" t="s">
        <v>26</v>
      </c>
      <c r="E17" s="160">
        <v>632.9</v>
      </c>
      <c r="F17" s="160">
        <v>628.20000000000005</v>
      </c>
      <c r="G17" s="228">
        <v>607.29999999999995</v>
      </c>
      <c r="H17" s="228">
        <v>755.7</v>
      </c>
      <c r="I17" s="228">
        <v>725.4</v>
      </c>
      <c r="J17" s="228">
        <v>988.9</v>
      </c>
      <c r="K17" s="228">
        <v>911.9</v>
      </c>
      <c r="L17" s="228">
        <v>857.8</v>
      </c>
      <c r="M17" s="228">
        <v>855.3</v>
      </c>
    </row>
    <row r="18" spans="1:13" ht="12.95" customHeight="1" x14ac:dyDescent="0.2">
      <c r="A18" s="254" t="s">
        <v>154</v>
      </c>
      <c r="B18" s="160">
        <v>395</v>
      </c>
      <c r="C18" s="160">
        <v>23.9</v>
      </c>
      <c r="D18" s="160">
        <v>13.8</v>
      </c>
      <c r="E18" s="160">
        <v>25.6</v>
      </c>
      <c r="F18" s="160">
        <v>45.6</v>
      </c>
      <c r="G18" s="228">
        <v>60.8</v>
      </c>
      <c r="H18" s="228">
        <v>84.6</v>
      </c>
      <c r="I18" s="228">
        <v>84.5</v>
      </c>
      <c r="J18" s="228">
        <v>69.099999999999994</v>
      </c>
      <c r="K18" s="228">
        <v>73.400000000000006</v>
      </c>
      <c r="L18" s="228">
        <v>49.3</v>
      </c>
      <c r="M18" s="228">
        <v>90</v>
      </c>
    </row>
    <row r="19" spans="1:13" ht="12.95" customHeight="1" x14ac:dyDescent="0.2">
      <c r="A19" s="254" t="s">
        <v>14</v>
      </c>
      <c r="B19" s="160">
        <v>91.7</v>
      </c>
      <c r="C19" s="160">
        <v>35.5</v>
      </c>
      <c r="D19" s="160">
        <v>235.9</v>
      </c>
      <c r="E19" s="160">
        <v>226.1</v>
      </c>
      <c r="F19" s="160">
        <v>236.4</v>
      </c>
      <c r="G19" s="228">
        <v>229.8</v>
      </c>
      <c r="H19" s="228">
        <v>207.3</v>
      </c>
      <c r="I19" s="228">
        <v>186.1</v>
      </c>
      <c r="J19" s="228">
        <v>33.1</v>
      </c>
      <c r="K19" s="228">
        <v>40.9</v>
      </c>
      <c r="L19" s="228">
        <v>38.4</v>
      </c>
      <c r="M19" s="228">
        <v>41.8</v>
      </c>
    </row>
    <row r="20" spans="1:13" ht="12.95" customHeight="1" x14ac:dyDescent="0.2">
      <c r="A20" s="254" t="s">
        <v>15</v>
      </c>
      <c r="B20" s="160">
        <v>21.6</v>
      </c>
      <c r="C20" s="160">
        <v>24.5</v>
      </c>
      <c r="D20" s="160">
        <v>13.5</v>
      </c>
      <c r="E20" s="160">
        <v>5.8</v>
      </c>
      <c r="F20" s="160">
        <v>28.3</v>
      </c>
      <c r="G20" s="228">
        <v>19.600000000000001</v>
      </c>
      <c r="H20" s="228">
        <v>23.6</v>
      </c>
      <c r="I20" s="228">
        <v>16.8</v>
      </c>
      <c r="J20" s="228">
        <v>19.600000000000001</v>
      </c>
      <c r="K20" s="228">
        <v>27</v>
      </c>
      <c r="L20" s="228">
        <v>25.2</v>
      </c>
      <c r="M20" s="228">
        <v>30.3</v>
      </c>
    </row>
    <row r="21" spans="1:13" ht="12.95" customHeight="1" x14ac:dyDescent="0.2">
      <c r="A21" s="254" t="s">
        <v>16</v>
      </c>
      <c r="B21" s="160">
        <v>3.4</v>
      </c>
      <c r="C21" s="160">
        <v>1.7</v>
      </c>
      <c r="D21" s="160">
        <v>3.4</v>
      </c>
      <c r="E21" s="160">
        <v>3.4</v>
      </c>
      <c r="F21" s="160">
        <v>3.4</v>
      </c>
      <c r="G21" s="228">
        <v>17.7</v>
      </c>
      <c r="H21" s="228">
        <v>0.3</v>
      </c>
      <c r="I21" s="228">
        <v>1.7</v>
      </c>
      <c r="J21" s="228">
        <v>1.4</v>
      </c>
      <c r="K21" s="228">
        <v>1.5</v>
      </c>
      <c r="L21" s="228">
        <v>2.7</v>
      </c>
      <c r="M21" s="228">
        <v>1.3</v>
      </c>
    </row>
    <row r="22" spans="1:13" ht="12.95" customHeight="1" x14ac:dyDescent="0.2">
      <c r="A22" s="254" t="s">
        <v>17</v>
      </c>
      <c r="B22" s="160" t="s">
        <v>26</v>
      </c>
      <c r="C22" s="160" t="s">
        <v>26</v>
      </c>
      <c r="D22" s="160">
        <v>215.7</v>
      </c>
      <c r="E22" s="160">
        <v>201.4</v>
      </c>
      <c r="F22" s="160">
        <v>190</v>
      </c>
      <c r="G22" s="228">
        <v>179.2</v>
      </c>
      <c r="H22" s="228">
        <v>164.8</v>
      </c>
      <c r="I22" s="228">
        <v>155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54" t="s">
        <v>18</v>
      </c>
      <c r="B23" s="160">
        <v>0</v>
      </c>
      <c r="C23" s="160" t="s">
        <v>26</v>
      </c>
      <c r="D23" s="160" t="s">
        <v>26</v>
      </c>
      <c r="E23" s="160" t="s">
        <v>26</v>
      </c>
      <c r="F23" s="160" t="s">
        <v>26</v>
      </c>
      <c r="G23" s="228" t="s">
        <v>26</v>
      </c>
      <c r="H23" s="228">
        <v>7.2</v>
      </c>
      <c r="I23" s="228">
        <v>6.8</v>
      </c>
      <c r="J23" s="228">
        <v>7.6</v>
      </c>
      <c r="K23" s="228">
        <v>7.8</v>
      </c>
      <c r="L23" s="228">
        <v>6.2</v>
      </c>
      <c r="M23" s="228">
        <v>6.2</v>
      </c>
    </row>
    <row r="24" spans="1:13" ht="16.350000000000001" customHeight="1" x14ac:dyDescent="0.2">
      <c r="A24" s="254" t="s">
        <v>19</v>
      </c>
      <c r="B24" s="160">
        <v>480</v>
      </c>
      <c r="C24" s="160">
        <v>390.9</v>
      </c>
      <c r="D24" s="160">
        <v>160.69999999999999</v>
      </c>
      <c r="E24" s="160">
        <v>46</v>
      </c>
      <c r="F24" s="160">
        <v>44.9</v>
      </c>
      <c r="G24" s="228">
        <v>46.6</v>
      </c>
      <c r="H24" s="228">
        <v>48.1</v>
      </c>
      <c r="I24" s="228">
        <v>45.2</v>
      </c>
      <c r="J24" s="228">
        <v>42.4</v>
      </c>
      <c r="K24" s="228">
        <v>42.3</v>
      </c>
      <c r="L24" s="228">
        <v>42.4</v>
      </c>
      <c r="M24" s="228">
        <v>41.3</v>
      </c>
    </row>
    <row r="25" spans="1:13" ht="12.95" customHeight="1" x14ac:dyDescent="0.2">
      <c r="A25" s="254" t="s">
        <v>20</v>
      </c>
      <c r="B25" s="160">
        <v>56.1</v>
      </c>
      <c r="C25" s="160">
        <v>30.3</v>
      </c>
      <c r="D25" s="160">
        <v>8.4</v>
      </c>
      <c r="E25" s="160">
        <v>5.4</v>
      </c>
      <c r="F25" s="160">
        <v>8.6</v>
      </c>
      <c r="G25" s="228">
        <v>11</v>
      </c>
      <c r="H25" s="228">
        <v>54.6</v>
      </c>
      <c r="I25" s="228">
        <v>45.4</v>
      </c>
      <c r="J25" s="228">
        <v>44.9</v>
      </c>
      <c r="K25" s="228">
        <v>34</v>
      </c>
      <c r="L25" s="228">
        <v>18.899999999999999</v>
      </c>
      <c r="M25" s="228">
        <v>30.8</v>
      </c>
    </row>
    <row r="26" spans="1:13" ht="12.95" customHeight="1" x14ac:dyDescent="0.2">
      <c r="A26" s="254" t="s">
        <v>21</v>
      </c>
      <c r="B26" s="160">
        <v>113.8</v>
      </c>
      <c r="C26" s="160">
        <v>24.5</v>
      </c>
      <c r="D26" s="160">
        <v>16.8</v>
      </c>
      <c r="E26" s="160">
        <v>6.7</v>
      </c>
      <c r="F26" s="160">
        <v>10.8</v>
      </c>
      <c r="G26" s="228">
        <v>10.9</v>
      </c>
      <c r="H26" s="228">
        <v>18.5</v>
      </c>
      <c r="I26" s="228">
        <v>19</v>
      </c>
      <c r="J26" s="228">
        <v>23.8</v>
      </c>
      <c r="K26" s="228">
        <v>12.7</v>
      </c>
      <c r="L26" s="228">
        <v>16.7</v>
      </c>
      <c r="M26" s="228">
        <v>4.8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236"/>
      <c r="H27" s="236"/>
      <c r="I27" s="236"/>
      <c r="J27" s="236"/>
      <c r="K27" s="236"/>
      <c r="L27" s="236"/>
      <c r="M27" s="236"/>
    </row>
    <row r="28" spans="1:13" ht="12.95" customHeight="1" x14ac:dyDescent="0.2">
      <c r="A28" s="61"/>
      <c r="B28" s="33"/>
      <c r="C28" s="33"/>
      <c r="D28" s="33"/>
      <c r="E28" s="33"/>
      <c r="F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7</v>
      </c>
      <c r="C30" s="255">
        <v>7</v>
      </c>
      <c r="D30" s="255">
        <v>7</v>
      </c>
      <c r="E30" s="255">
        <v>5</v>
      </c>
      <c r="F30" s="255">
        <v>6</v>
      </c>
      <c r="G30" s="238">
        <v>11</v>
      </c>
      <c r="H30" s="238">
        <v>10</v>
      </c>
      <c r="I30" s="238">
        <v>7</v>
      </c>
      <c r="J30" s="238">
        <v>8</v>
      </c>
      <c r="K30" s="238">
        <v>8</v>
      </c>
      <c r="L30" s="238">
        <v>8</v>
      </c>
      <c r="M30" s="238">
        <v>6</v>
      </c>
    </row>
    <row r="31" spans="1:13" ht="12.95" customHeight="1" x14ac:dyDescent="0.2">
      <c r="A31" s="254" t="s">
        <v>160</v>
      </c>
      <c r="B31" s="255">
        <v>2</v>
      </c>
      <c r="C31" s="255" t="s">
        <v>26</v>
      </c>
      <c r="D31" s="255">
        <v>3</v>
      </c>
      <c r="E31" s="255">
        <v>2</v>
      </c>
      <c r="F31" s="255">
        <v>3</v>
      </c>
      <c r="G31" s="238">
        <v>5</v>
      </c>
      <c r="H31" s="238">
        <v>3</v>
      </c>
      <c r="I31" s="238">
        <v>6</v>
      </c>
      <c r="J31" s="238">
        <v>4</v>
      </c>
      <c r="K31" s="238">
        <v>3</v>
      </c>
      <c r="L31" s="238">
        <v>3</v>
      </c>
      <c r="M31" s="238">
        <v>1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</row>
    <row r="33" spans="1:13" ht="12.95" customHeight="1" x14ac:dyDescent="0.2">
      <c r="A33" s="254" t="s">
        <v>25</v>
      </c>
      <c r="B33" s="256">
        <v>-14.7</v>
      </c>
      <c r="C33" s="256">
        <v>-48.6</v>
      </c>
      <c r="D33" s="256">
        <v>-62.8</v>
      </c>
      <c r="E33" s="256">
        <v>-89.1</v>
      </c>
      <c r="F33" s="256">
        <v>-25.8</v>
      </c>
      <c r="G33" s="239">
        <v>-37.200000000000003</v>
      </c>
      <c r="H33" s="239">
        <v>-63.7</v>
      </c>
      <c r="I33" s="239">
        <v>-59.5</v>
      </c>
      <c r="J33" s="239">
        <v>-24.8</v>
      </c>
      <c r="K33" s="239">
        <v>-26</v>
      </c>
      <c r="L33" s="239">
        <v>-19.600000000000001</v>
      </c>
      <c r="M33" s="239">
        <v>-6.3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</row>
    <row r="36" spans="1:13" ht="12.95" customHeight="1" x14ac:dyDescent="0.2">
      <c r="A36" s="241" t="s">
        <v>145</v>
      </c>
      <c r="B36" s="256">
        <v>-20.9</v>
      </c>
      <c r="C36" s="256">
        <v>66.599999999999994</v>
      </c>
      <c r="D36" s="256">
        <v>-78.900000000000006</v>
      </c>
      <c r="E36" s="256">
        <v>-103.2</v>
      </c>
      <c r="F36" s="256">
        <v>-40.4</v>
      </c>
      <c r="G36" s="242">
        <v>-63.6</v>
      </c>
      <c r="H36" s="242">
        <v>274.8</v>
      </c>
      <c r="I36" s="242">
        <v>-20.8</v>
      </c>
      <c r="J36" s="242">
        <v>248.9</v>
      </c>
      <c r="K36" s="242">
        <v>69.2</v>
      </c>
      <c r="L36" s="242">
        <v>-64.8</v>
      </c>
      <c r="M36" s="242">
        <v>1.7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</row>
    <row r="38" spans="1:13" ht="12.95" customHeight="1" x14ac:dyDescent="0.2">
      <c r="A38" s="244" t="s">
        <v>149</v>
      </c>
      <c r="B38" s="256">
        <v>-15.4</v>
      </c>
      <c r="C38" s="256">
        <v>444.2</v>
      </c>
      <c r="D38" s="256">
        <v>-660.9</v>
      </c>
      <c r="E38" s="256">
        <v>-1017.1</v>
      </c>
      <c r="F38" s="256">
        <v>-49</v>
      </c>
      <c r="G38" s="242">
        <v>-62.8</v>
      </c>
      <c r="H38" s="242">
        <v>211.6</v>
      </c>
      <c r="I38" s="242">
        <v>-32.4</v>
      </c>
      <c r="J38" s="242">
        <v>234.3</v>
      </c>
      <c r="K38" s="242">
        <v>130.9</v>
      </c>
      <c r="L38" s="242">
        <v>-107.1</v>
      </c>
      <c r="M38" s="242">
        <v>1.4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</row>
    <row r="40" spans="1:13" ht="12.95" customHeight="1" x14ac:dyDescent="0.2">
      <c r="A40" s="243" t="s">
        <v>28</v>
      </c>
      <c r="B40" s="257">
        <v>131.1</v>
      </c>
      <c r="C40" s="257">
        <v>9</v>
      </c>
      <c r="D40" s="257">
        <v>32.799999999999997</v>
      </c>
      <c r="E40" s="257">
        <v>24.3</v>
      </c>
      <c r="F40" s="256" t="s">
        <v>170</v>
      </c>
      <c r="G40" s="242">
        <v>127.6</v>
      </c>
      <c r="H40" s="242">
        <v>132.19999999999999</v>
      </c>
      <c r="I40" s="242">
        <v>46.4</v>
      </c>
      <c r="J40" s="242">
        <v>155.80000000000001</v>
      </c>
      <c r="K40" s="242">
        <v>49.5</v>
      </c>
      <c r="L40" s="242">
        <v>114.9</v>
      </c>
      <c r="M40" s="242">
        <v>196.1</v>
      </c>
    </row>
    <row r="41" spans="1:13" ht="12.95" customHeight="1" x14ac:dyDescent="0.2">
      <c r="A41" s="243" t="s">
        <v>29</v>
      </c>
      <c r="B41" s="257">
        <v>2</v>
      </c>
      <c r="C41" s="257">
        <v>0.1</v>
      </c>
      <c r="D41" s="257">
        <v>3.6</v>
      </c>
      <c r="E41" s="257">
        <v>0.7</v>
      </c>
      <c r="F41" s="257">
        <v>32.6</v>
      </c>
      <c r="G41" s="246">
        <v>0.2</v>
      </c>
      <c r="H41" s="246">
        <v>1</v>
      </c>
      <c r="I41" s="246">
        <v>0.4</v>
      </c>
      <c r="J41" s="246">
        <v>3.4</v>
      </c>
      <c r="K41" s="246">
        <v>37.6</v>
      </c>
      <c r="L41" s="246">
        <v>38.6</v>
      </c>
      <c r="M41" s="246">
        <v>1.7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</row>
    <row r="44" spans="1:13" ht="12.95" customHeight="1" x14ac:dyDescent="0.2">
      <c r="A44" s="243" t="s">
        <v>32</v>
      </c>
      <c r="B44" s="258">
        <v>0.49</v>
      </c>
      <c r="C44" s="258">
        <v>1.24</v>
      </c>
      <c r="D44" s="258">
        <v>0.5</v>
      </c>
      <c r="E44" s="258">
        <v>0.8</v>
      </c>
      <c r="F44" s="258">
        <v>0.8</v>
      </c>
      <c r="G44" s="247">
        <v>1.01</v>
      </c>
      <c r="H44" s="247">
        <v>2.95</v>
      </c>
      <c r="I44" s="247">
        <v>2.39</v>
      </c>
      <c r="J44" s="247">
        <v>1.89</v>
      </c>
      <c r="K44" s="247">
        <v>2.68</v>
      </c>
      <c r="L44" s="247">
        <v>1.1299999999999999</v>
      </c>
      <c r="M44" s="247">
        <v>6.35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8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6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4" width="0" style="250" hidden="1" customWidth="1"/>
    <col min="5" max="5" width="9.85546875" style="250" hidden="1" customWidth="1"/>
    <col min="6" max="6" width="0" style="250" hidden="1" customWidth="1"/>
    <col min="7" max="8" width="9.7109375" style="218" hidden="1" customWidth="1"/>
    <col min="9" max="13" width="9.7109375" style="218" customWidth="1"/>
    <col min="14" max="256" width="9.140625" style="250"/>
    <col min="257" max="257" width="37.7109375" style="250" customWidth="1"/>
    <col min="258" max="262" width="0" style="250" hidden="1" customWidth="1"/>
    <col min="263" max="267" width="9.7109375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9.7109375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9.7109375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9.7109375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9.7109375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9.7109375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9.7109375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9.7109375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9.7109375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9.7109375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9.7109375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9.7109375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9.7109375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9.7109375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9.7109375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9.7109375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9.7109375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9.7109375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9.7109375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9.7109375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9.7109375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9.7109375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9.7109375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9.7109375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9.7109375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9.7109375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9.7109375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9.7109375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9.7109375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9.7109375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9.7109375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9.7109375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9.7109375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9.7109375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9.7109375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9.7109375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9.7109375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9.7109375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9.7109375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9.7109375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9.7109375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9.7109375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9.7109375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9.7109375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9.7109375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9.7109375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9.7109375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9.7109375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9.7109375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9.7109375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9.7109375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9.7109375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9.7109375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9.7109375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9.7109375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9.7109375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9.7109375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9.7109375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9.7109375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9.7109375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9.7109375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9.7109375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9.7109375" style="250" customWidth="1"/>
    <col min="16140" max="16384" width="9.140625" style="250"/>
  </cols>
  <sheetData>
    <row r="1" spans="1:13" ht="19.5" customHeight="1" x14ac:dyDescent="0.2">
      <c r="A1" s="950" t="s">
        <v>1346</v>
      </c>
    </row>
    <row r="2" spans="1:13" ht="18" customHeight="1" x14ac:dyDescent="0.2">
      <c r="A2" s="32" t="s">
        <v>171</v>
      </c>
    </row>
    <row r="3" spans="1:13" ht="21" customHeight="1" x14ac:dyDescent="0.2">
      <c r="A3" s="32" t="s">
        <v>172</v>
      </c>
      <c r="G3" s="219"/>
      <c r="H3" s="219"/>
      <c r="I3" s="219"/>
      <c r="J3" s="219"/>
      <c r="K3" s="219"/>
      <c r="L3" s="219"/>
      <c r="M3" s="219"/>
    </row>
    <row r="4" spans="1:13" ht="18" customHeight="1" thickBot="1" x14ac:dyDescent="0.25">
      <c r="A4" s="251" t="s">
        <v>158</v>
      </c>
      <c r="G4" s="221"/>
      <c r="H4" s="221"/>
      <c r="I4" s="221"/>
      <c r="J4" s="221"/>
      <c r="K4" s="221"/>
      <c r="L4" s="221"/>
      <c r="M4" s="221"/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23">
        <v>2019</v>
      </c>
      <c r="H5" s="252">
        <v>2020</v>
      </c>
      <c r="I5" s="223">
        <v>2021</v>
      </c>
      <c r="J5" s="252">
        <v>2022</v>
      </c>
      <c r="K5" s="223">
        <v>2023</v>
      </c>
      <c r="L5" s="252">
        <v>2024</v>
      </c>
      <c r="M5" s="223">
        <v>2025</v>
      </c>
    </row>
    <row r="6" spans="1:13" s="38" customFormat="1" ht="13.5" customHeight="1" x14ac:dyDescent="0.2">
      <c r="A6" s="37"/>
      <c r="G6" s="226"/>
      <c r="H6" s="226"/>
      <c r="I6" s="226"/>
      <c r="J6" s="226"/>
      <c r="K6" s="226"/>
      <c r="L6" s="226"/>
      <c r="M6" s="226"/>
    </row>
    <row r="7" spans="1:13" ht="24" x14ac:dyDescent="0.2">
      <c r="A7" s="254" t="s">
        <v>159</v>
      </c>
      <c r="B7" s="160">
        <v>3934.9</v>
      </c>
      <c r="C7" s="160">
        <v>2681.2</v>
      </c>
      <c r="D7" s="160">
        <v>2480.9</v>
      </c>
      <c r="E7" s="160">
        <v>2217.1999999999998</v>
      </c>
      <c r="F7" s="160">
        <v>2377</v>
      </c>
      <c r="G7" s="228">
        <v>3532.1</v>
      </c>
      <c r="H7" s="228">
        <v>4050.3</v>
      </c>
      <c r="I7" s="228">
        <v>5548</v>
      </c>
      <c r="J7" s="228">
        <v>6699.9</v>
      </c>
      <c r="K7" s="228">
        <v>8638.7999999999993</v>
      </c>
      <c r="L7" s="228">
        <v>8795.2999999999993</v>
      </c>
      <c r="M7" s="228">
        <v>14114.8</v>
      </c>
    </row>
    <row r="8" spans="1:13" ht="13.5" customHeight="1" x14ac:dyDescent="0.2">
      <c r="A8" s="254" t="s">
        <v>3</v>
      </c>
      <c r="B8" s="160">
        <v>-140.6</v>
      </c>
      <c r="C8" s="160">
        <v>-235.8</v>
      </c>
      <c r="D8" s="160">
        <v>-69.2</v>
      </c>
      <c r="E8" s="160">
        <v>32.799999999999997</v>
      </c>
      <c r="F8" s="160">
        <v>-53.2</v>
      </c>
      <c r="G8" s="228">
        <v>-31.5</v>
      </c>
      <c r="H8" s="228">
        <v>-179.6</v>
      </c>
      <c r="I8" s="228">
        <v>31.2</v>
      </c>
      <c r="J8" s="228">
        <v>13.1</v>
      </c>
      <c r="K8" s="228">
        <v>-172.9</v>
      </c>
      <c r="L8" s="228">
        <v>-240</v>
      </c>
      <c r="M8" s="228">
        <v>34</v>
      </c>
    </row>
    <row r="9" spans="1:13" ht="24" x14ac:dyDescent="0.2">
      <c r="A9" s="240" t="s">
        <v>4</v>
      </c>
      <c r="B9" s="160">
        <v>-64.400000000000006</v>
      </c>
      <c r="C9" s="160">
        <v>-110.6</v>
      </c>
      <c r="D9" s="160">
        <v>117.7</v>
      </c>
      <c r="E9" s="160">
        <v>215.6</v>
      </c>
      <c r="F9" s="160">
        <v>68.900000000000006</v>
      </c>
      <c r="G9" s="228">
        <v>109.3</v>
      </c>
      <c r="H9" s="228">
        <v>-84.4</v>
      </c>
      <c r="I9" s="228">
        <v>-66.8</v>
      </c>
      <c r="J9" s="228">
        <v>237.4</v>
      </c>
      <c r="K9" s="228">
        <v>848.3</v>
      </c>
      <c r="L9" s="228">
        <v>562.79999999999995</v>
      </c>
      <c r="M9" s="228">
        <v>1846.8</v>
      </c>
    </row>
    <row r="10" spans="1:13" ht="13.5" customHeight="1" x14ac:dyDescent="0.2">
      <c r="A10" s="254" t="s">
        <v>5</v>
      </c>
      <c r="B10" s="160">
        <v>180.7</v>
      </c>
      <c r="C10" s="160">
        <v>100.1</v>
      </c>
      <c r="D10" s="160">
        <v>228.3</v>
      </c>
      <c r="E10" s="160">
        <v>248.8</v>
      </c>
      <c r="F10" s="160">
        <v>110.7</v>
      </c>
      <c r="G10" s="228">
        <v>213.6</v>
      </c>
      <c r="H10" s="228">
        <v>176.8</v>
      </c>
      <c r="I10" s="228">
        <v>309.39999999999998</v>
      </c>
      <c r="J10" s="228">
        <v>452.1</v>
      </c>
      <c r="K10" s="228">
        <v>1060.5</v>
      </c>
      <c r="L10" s="228">
        <v>1053.7</v>
      </c>
      <c r="M10" s="228">
        <v>2244.3000000000002</v>
      </c>
    </row>
    <row r="11" spans="1:13" ht="13.5" customHeight="1" x14ac:dyDescent="0.2">
      <c r="A11" s="254" t="s">
        <v>6</v>
      </c>
      <c r="B11" s="160">
        <v>245.2</v>
      </c>
      <c r="C11" s="160">
        <v>210.7</v>
      </c>
      <c r="D11" s="160">
        <v>110.6</v>
      </c>
      <c r="E11" s="160">
        <v>33.200000000000003</v>
      </c>
      <c r="F11" s="160">
        <v>41.8</v>
      </c>
      <c r="G11" s="228">
        <v>104.2</v>
      </c>
      <c r="H11" s="228">
        <v>261.10000000000002</v>
      </c>
      <c r="I11" s="228">
        <v>376.1</v>
      </c>
      <c r="J11" s="228">
        <v>214.6</v>
      </c>
      <c r="K11" s="228">
        <v>212.2</v>
      </c>
      <c r="L11" s="228">
        <v>490.9</v>
      </c>
      <c r="M11" s="228">
        <v>397.5</v>
      </c>
    </row>
    <row r="12" spans="1:13" ht="24" x14ac:dyDescent="0.2">
      <c r="A12" s="254" t="s">
        <v>7</v>
      </c>
      <c r="B12" s="160">
        <v>3858.7</v>
      </c>
      <c r="C12" s="160">
        <v>2556</v>
      </c>
      <c r="D12" s="160">
        <v>2294</v>
      </c>
      <c r="E12" s="160">
        <v>2034.5</v>
      </c>
      <c r="F12" s="160">
        <v>2254.8000000000002</v>
      </c>
      <c r="G12" s="228">
        <v>3391.2</v>
      </c>
      <c r="H12" s="228">
        <v>3955.1</v>
      </c>
      <c r="I12" s="228">
        <v>5645.9</v>
      </c>
      <c r="J12" s="228">
        <v>6475.6</v>
      </c>
      <c r="K12" s="228">
        <v>7617.7</v>
      </c>
      <c r="L12" s="228">
        <v>7992.5</v>
      </c>
      <c r="M12" s="228">
        <v>12295</v>
      </c>
    </row>
    <row r="13" spans="1:13" ht="13.5" customHeight="1" x14ac:dyDescent="0.2">
      <c r="A13" s="254" t="s">
        <v>8</v>
      </c>
      <c r="B13" s="160">
        <v>209.5</v>
      </c>
      <c r="C13" s="160">
        <v>109.6</v>
      </c>
      <c r="D13" s="160">
        <v>233</v>
      </c>
      <c r="E13" s="160">
        <v>242.4</v>
      </c>
      <c r="F13" s="160">
        <v>326</v>
      </c>
      <c r="G13" s="228">
        <v>508.3</v>
      </c>
      <c r="H13" s="228">
        <v>980.4</v>
      </c>
      <c r="I13" s="228">
        <v>1038.9000000000001</v>
      </c>
      <c r="J13" s="228">
        <v>1367.1</v>
      </c>
      <c r="K13" s="228">
        <v>1940.3</v>
      </c>
      <c r="L13" s="228">
        <v>2350.8000000000002</v>
      </c>
      <c r="M13" s="228">
        <v>3141</v>
      </c>
    </row>
    <row r="14" spans="1:13" ht="13.5" customHeight="1" x14ac:dyDescent="0.2">
      <c r="A14" s="254" t="s">
        <v>9</v>
      </c>
      <c r="B14" s="160">
        <v>152.80000000000001</v>
      </c>
      <c r="C14" s="160">
        <v>100.2</v>
      </c>
      <c r="D14" s="160">
        <v>208.2</v>
      </c>
      <c r="E14" s="160">
        <v>198.2</v>
      </c>
      <c r="F14" s="160">
        <v>290.2</v>
      </c>
      <c r="G14" s="228">
        <v>471.3</v>
      </c>
      <c r="H14" s="228">
        <v>310.3</v>
      </c>
      <c r="I14" s="228">
        <v>400.3</v>
      </c>
      <c r="J14" s="228">
        <v>533.70000000000005</v>
      </c>
      <c r="K14" s="228">
        <v>548.29999999999995</v>
      </c>
      <c r="L14" s="228">
        <v>904.4</v>
      </c>
      <c r="M14" s="228">
        <v>1597.1</v>
      </c>
    </row>
    <row r="15" spans="1:13" ht="13.5" customHeight="1" x14ac:dyDescent="0.2">
      <c r="A15" s="254" t="s">
        <v>10</v>
      </c>
      <c r="B15" s="160">
        <v>128.80000000000001</v>
      </c>
      <c r="C15" s="160">
        <v>74.2</v>
      </c>
      <c r="D15" s="160">
        <v>126.9</v>
      </c>
      <c r="E15" s="160">
        <v>106.9</v>
      </c>
      <c r="F15" s="160">
        <v>191.2</v>
      </c>
      <c r="G15" s="228">
        <v>367</v>
      </c>
      <c r="H15" s="228">
        <v>148.6</v>
      </c>
      <c r="I15" s="228">
        <v>106.9</v>
      </c>
      <c r="J15" s="228">
        <v>141.80000000000001</v>
      </c>
      <c r="K15" s="228">
        <v>316.3</v>
      </c>
      <c r="L15" s="228">
        <v>431.9</v>
      </c>
      <c r="M15" s="228">
        <v>749</v>
      </c>
    </row>
    <row r="16" spans="1:13" ht="13.5" customHeight="1" x14ac:dyDescent="0.2">
      <c r="A16" s="254" t="s">
        <v>11</v>
      </c>
      <c r="B16" s="160">
        <v>19</v>
      </c>
      <c r="C16" s="160">
        <v>16.899999999999999</v>
      </c>
      <c r="D16" s="160">
        <v>50.9</v>
      </c>
      <c r="E16" s="160">
        <v>81</v>
      </c>
      <c r="F16" s="160">
        <v>96.6</v>
      </c>
      <c r="G16" s="228">
        <v>97.9</v>
      </c>
      <c r="H16" s="228">
        <v>130.9</v>
      </c>
      <c r="I16" s="228">
        <v>93.8</v>
      </c>
      <c r="J16" s="228">
        <v>137.80000000000001</v>
      </c>
      <c r="K16" s="228">
        <v>178.8</v>
      </c>
      <c r="L16" s="228">
        <v>219.5</v>
      </c>
      <c r="M16" s="228">
        <v>713.8</v>
      </c>
    </row>
    <row r="17" spans="1:13" ht="13.5" customHeight="1" x14ac:dyDescent="0.2">
      <c r="A17" s="254" t="s">
        <v>12</v>
      </c>
      <c r="B17" s="160">
        <v>5</v>
      </c>
      <c r="C17" s="160">
        <v>9.1</v>
      </c>
      <c r="D17" s="160">
        <v>30.5</v>
      </c>
      <c r="E17" s="160">
        <v>9.9</v>
      </c>
      <c r="F17" s="160">
        <v>2.4</v>
      </c>
      <c r="G17" s="228">
        <v>6.4</v>
      </c>
      <c r="H17" s="228">
        <v>30.8</v>
      </c>
      <c r="I17" s="228">
        <v>185.8</v>
      </c>
      <c r="J17" s="228">
        <v>254.1</v>
      </c>
      <c r="K17" s="228">
        <v>53.2</v>
      </c>
      <c r="L17" s="228">
        <v>153.1</v>
      </c>
      <c r="M17" s="228">
        <v>134.30000000000001</v>
      </c>
    </row>
    <row r="18" spans="1:13" ht="13.5" customHeight="1" x14ac:dyDescent="0.2">
      <c r="A18" s="254" t="s">
        <v>154</v>
      </c>
      <c r="B18" s="160">
        <v>4319.8999999999996</v>
      </c>
      <c r="C18" s="160">
        <v>4242</v>
      </c>
      <c r="D18" s="160">
        <v>2030.9</v>
      </c>
      <c r="E18" s="160">
        <v>2784.2</v>
      </c>
      <c r="F18" s="160">
        <v>1787.7</v>
      </c>
      <c r="G18" s="228">
        <v>1854</v>
      </c>
      <c r="H18" s="228">
        <v>3089.4</v>
      </c>
      <c r="I18" s="228">
        <v>3739</v>
      </c>
      <c r="J18" s="228">
        <v>5394.2</v>
      </c>
      <c r="K18" s="228">
        <v>4966.8999999999996</v>
      </c>
      <c r="L18" s="228">
        <v>5746.5</v>
      </c>
      <c r="M18" s="228">
        <v>4622.3</v>
      </c>
    </row>
    <row r="19" spans="1:13" ht="13.5" customHeight="1" x14ac:dyDescent="0.2">
      <c r="A19" s="254" t="s">
        <v>14</v>
      </c>
      <c r="B19" s="160">
        <v>912.2</v>
      </c>
      <c r="C19" s="160">
        <v>1059.8</v>
      </c>
      <c r="D19" s="160">
        <v>655.4</v>
      </c>
      <c r="E19" s="160">
        <v>949.4</v>
      </c>
      <c r="F19" s="160">
        <v>1200.5999999999999</v>
      </c>
      <c r="G19" s="228">
        <v>1400.8</v>
      </c>
      <c r="H19" s="228">
        <v>1374.4</v>
      </c>
      <c r="I19" s="228">
        <v>2241.3000000000002</v>
      </c>
      <c r="J19" s="228">
        <v>2893.3</v>
      </c>
      <c r="K19" s="228">
        <v>2891.4</v>
      </c>
      <c r="L19" s="228">
        <v>3485.5</v>
      </c>
      <c r="M19" s="228">
        <v>4990.3999999999996</v>
      </c>
    </row>
    <row r="20" spans="1:13" ht="13.5" customHeight="1" x14ac:dyDescent="0.2">
      <c r="A20" s="254" t="s">
        <v>15</v>
      </c>
      <c r="B20" s="160">
        <v>379</v>
      </c>
      <c r="C20" s="160">
        <v>203.1</v>
      </c>
      <c r="D20" s="160">
        <v>290.39999999999998</v>
      </c>
      <c r="E20" s="160">
        <v>561.4</v>
      </c>
      <c r="F20" s="160">
        <v>676.4</v>
      </c>
      <c r="G20" s="228">
        <v>762</v>
      </c>
      <c r="H20" s="228">
        <v>873.1</v>
      </c>
      <c r="I20" s="228">
        <v>1245.8</v>
      </c>
      <c r="J20" s="228">
        <v>1737</v>
      </c>
      <c r="K20" s="228">
        <v>1619.1</v>
      </c>
      <c r="L20" s="228">
        <v>2027.1</v>
      </c>
      <c r="M20" s="228">
        <v>2596.5</v>
      </c>
    </row>
    <row r="21" spans="1:13" ht="13.5" customHeight="1" x14ac:dyDescent="0.2">
      <c r="A21" s="254" t="s">
        <v>16</v>
      </c>
      <c r="B21" s="160">
        <v>152.80000000000001</v>
      </c>
      <c r="C21" s="160">
        <v>262.5</v>
      </c>
      <c r="D21" s="160">
        <v>261.39999999999998</v>
      </c>
      <c r="E21" s="160">
        <v>286.39999999999998</v>
      </c>
      <c r="F21" s="160">
        <v>338.1</v>
      </c>
      <c r="G21" s="228">
        <v>285.60000000000002</v>
      </c>
      <c r="H21" s="228">
        <v>184</v>
      </c>
      <c r="I21" s="228">
        <v>318.60000000000002</v>
      </c>
      <c r="J21" s="228">
        <v>491.1</v>
      </c>
      <c r="K21" s="228">
        <v>484.7</v>
      </c>
      <c r="L21" s="228">
        <v>569.9</v>
      </c>
      <c r="M21" s="228">
        <v>1109.3</v>
      </c>
    </row>
    <row r="22" spans="1:13" ht="13.5" customHeight="1" x14ac:dyDescent="0.2">
      <c r="A22" s="254" t="s">
        <v>17</v>
      </c>
      <c r="B22" s="160">
        <v>246.3</v>
      </c>
      <c r="C22" s="160">
        <v>461.3</v>
      </c>
      <c r="D22" s="160">
        <v>19.3</v>
      </c>
      <c r="E22" s="160">
        <v>24.6</v>
      </c>
      <c r="F22" s="160">
        <v>26.9</v>
      </c>
      <c r="G22" s="228">
        <v>185.7</v>
      </c>
      <c r="H22" s="228">
        <v>192.9</v>
      </c>
      <c r="I22" s="228">
        <v>98.9</v>
      </c>
      <c r="J22" s="228">
        <v>67.5</v>
      </c>
      <c r="K22" s="228">
        <v>128.69999999999999</v>
      </c>
      <c r="L22" s="228">
        <v>124.7</v>
      </c>
      <c r="M22" s="228">
        <v>450.2</v>
      </c>
    </row>
    <row r="23" spans="1:13" ht="13.5" customHeight="1" x14ac:dyDescent="0.2">
      <c r="A23" s="254" t="s">
        <v>18</v>
      </c>
      <c r="B23" s="160">
        <v>64.8</v>
      </c>
      <c r="C23" s="160">
        <v>69.2</v>
      </c>
      <c r="D23" s="160">
        <v>33.700000000000003</v>
      </c>
      <c r="E23" s="160">
        <v>19.8</v>
      </c>
      <c r="F23" s="160">
        <v>46.9</v>
      </c>
      <c r="G23" s="228">
        <v>38.6</v>
      </c>
      <c r="H23" s="228">
        <v>47.4</v>
      </c>
      <c r="I23" s="228">
        <v>22.3</v>
      </c>
      <c r="J23" s="228">
        <v>53.9</v>
      </c>
      <c r="K23" s="228">
        <v>195.6</v>
      </c>
      <c r="L23" s="228">
        <v>532.5</v>
      </c>
      <c r="M23" s="228">
        <v>519.4</v>
      </c>
    </row>
    <row r="24" spans="1:13" ht="13.5" customHeight="1" x14ac:dyDescent="0.2">
      <c r="A24" s="254" t="s">
        <v>19</v>
      </c>
      <c r="B24" s="160">
        <v>1635.1</v>
      </c>
      <c r="C24" s="160">
        <v>1645.3</v>
      </c>
      <c r="D24" s="160">
        <v>2131.6999999999998</v>
      </c>
      <c r="E24" s="160">
        <v>2245.5</v>
      </c>
      <c r="F24" s="160">
        <v>2198</v>
      </c>
      <c r="G24" s="228">
        <v>2444.3000000000002</v>
      </c>
      <c r="H24" s="228">
        <v>2996.5</v>
      </c>
      <c r="I24" s="228">
        <v>3615.4</v>
      </c>
      <c r="J24" s="228">
        <v>4221.8999999999996</v>
      </c>
      <c r="K24" s="228">
        <v>6154.8</v>
      </c>
      <c r="L24" s="228">
        <v>6541</v>
      </c>
      <c r="M24" s="228">
        <v>7161.2</v>
      </c>
    </row>
    <row r="25" spans="1:13" ht="13.5" customHeight="1" x14ac:dyDescent="0.2">
      <c r="A25" s="254" t="s">
        <v>20</v>
      </c>
      <c r="B25" s="160">
        <v>3832.1</v>
      </c>
      <c r="C25" s="160">
        <v>3556.9</v>
      </c>
      <c r="D25" s="160">
        <v>596.9</v>
      </c>
      <c r="E25" s="160">
        <v>647.70000000000005</v>
      </c>
      <c r="F25" s="160">
        <v>653</v>
      </c>
      <c r="G25" s="228">
        <v>891.2</v>
      </c>
      <c r="H25" s="228">
        <v>1258.3</v>
      </c>
      <c r="I25" s="228">
        <v>1820.8</v>
      </c>
      <c r="J25" s="228">
        <v>2397</v>
      </c>
      <c r="K25" s="228">
        <v>2645</v>
      </c>
      <c r="L25" s="228">
        <v>2478.8000000000002</v>
      </c>
      <c r="M25" s="228">
        <v>3271</v>
      </c>
    </row>
    <row r="26" spans="1:13" ht="13.5" customHeight="1" x14ac:dyDescent="0.2">
      <c r="A26" s="254" t="s">
        <v>21</v>
      </c>
      <c r="B26" s="160">
        <v>840.7</v>
      </c>
      <c r="C26" s="160">
        <v>1366</v>
      </c>
      <c r="D26" s="160">
        <v>1618.1</v>
      </c>
      <c r="E26" s="160">
        <v>919.3</v>
      </c>
      <c r="F26" s="160">
        <v>1511.6</v>
      </c>
      <c r="G26" s="228">
        <v>1553.5</v>
      </c>
      <c r="H26" s="228">
        <v>2073.1999999999998</v>
      </c>
      <c r="I26" s="228">
        <v>2545.8000000000002</v>
      </c>
      <c r="J26" s="228">
        <v>2783.7</v>
      </c>
      <c r="K26" s="228">
        <v>3156.4</v>
      </c>
      <c r="L26" s="228">
        <v>4487</v>
      </c>
      <c r="M26" s="228">
        <v>6074.9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236"/>
      <c r="H27" s="236"/>
      <c r="I27" s="236"/>
      <c r="J27" s="236"/>
      <c r="K27" s="236"/>
      <c r="L27" s="236"/>
      <c r="M27" s="236"/>
    </row>
    <row r="28" spans="1:13" ht="12.95" customHeight="1" x14ac:dyDescent="0.2">
      <c r="A28" s="61"/>
      <c r="B28" s="33"/>
      <c r="C28" s="33"/>
      <c r="D28" s="33"/>
      <c r="E28" s="33"/>
      <c r="F28" s="33"/>
    </row>
    <row r="29" spans="1:13" ht="12.9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193</v>
      </c>
      <c r="C30" s="255">
        <v>205</v>
      </c>
      <c r="D30" s="255">
        <v>201</v>
      </c>
      <c r="E30" s="255">
        <v>209</v>
      </c>
      <c r="F30" s="255">
        <v>217</v>
      </c>
      <c r="G30" s="238">
        <v>224</v>
      </c>
      <c r="H30" s="238">
        <v>235</v>
      </c>
      <c r="I30" s="238">
        <v>237</v>
      </c>
      <c r="J30" s="238">
        <v>282</v>
      </c>
      <c r="K30" s="238">
        <v>399</v>
      </c>
      <c r="L30" s="238">
        <v>524</v>
      </c>
      <c r="M30" s="238">
        <v>499</v>
      </c>
    </row>
    <row r="31" spans="1:13" ht="13.5" customHeight="1" x14ac:dyDescent="0.2">
      <c r="A31" s="254" t="s">
        <v>160</v>
      </c>
      <c r="B31" s="255">
        <v>49</v>
      </c>
      <c r="C31" s="255">
        <v>64</v>
      </c>
      <c r="D31" s="255">
        <v>40</v>
      </c>
      <c r="E31" s="255">
        <v>46</v>
      </c>
      <c r="F31" s="255">
        <v>43</v>
      </c>
      <c r="G31" s="238">
        <v>42</v>
      </c>
      <c r="H31" s="238">
        <v>46</v>
      </c>
      <c r="I31" s="238">
        <v>40</v>
      </c>
      <c r="J31" s="238">
        <v>40</v>
      </c>
      <c r="K31" s="238">
        <v>65</v>
      </c>
      <c r="L31" s="238">
        <v>89</v>
      </c>
      <c r="M31" s="238">
        <v>101</v>
      </c>
    </row>
    <row r="32" spans="1:13" ht="13.5" customHeight="1" x14ac:dyDescent="0.2">
      <c r="A32" s="254" t="s">
        <v>173</v>
      </c>
      <c r="B32" s="241"/>
      <c r="C32" s="241"/>
      <c r="D32" s="241"/>
      <c r="E32" s="241"/>
      <c r="F32" s="241"/>
    </row>
    <row r="33" spans="1:13" ht="13.5" customHeight="1" x14ac:dyDescent="0.2">
      <c r="A33" s="254" t="s">
        <v>25</v>
      </c>
      <c r="B33" s="256">
        <v>2</v>
      </c>
      <c r="C33" s="256">
        <v>4.9000000000000004</v>
      </c>
      <c r="D33" s="256">
        <v>8.1</v>
      </c>
      <c r="E33" s="256">
        <v>9</v>
      </c>
      <c r="F33" s="256">
        <v>5.4</v>
      </c>
      <c r="G33" s="239">
        <v>4.2</v>
      </c>
      <c r="H33" s="239">
        <v>2.4</v>
      </c>
      <c r="I33" s="239">
        <v>-1.7</v>
      </c>
      <c r="J33" s="239">
        <v>3.5</v>
      </c>
      <c r="K33" s="239">
        <v>13.4</v>
      </c>
      <c r="L33" s="239">
        <v>10</v>
      </c>
      <c r="M33" s="239">
        <v>14.8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</row>
    <row r="36" spans="1:13" ht="13.5" customHeight="1" x14ac:dyDescent="0.2">
      <c r="A36" s="241" t="s">
        <v>145</v>
      </c>
      <c r="B36" s="256">
        <v>-3.9</v>
      </c>
      <c r="C36" s="256">
        <v>-6.7</v>
      </c>
      <c r="D36" s="256">
        <v>5.5</v>
      </c>
      <c r="E36" s="256">
        <v>9.6</v>
      </c>
      <c r="F36" s="256">
        <v>3.1</v>
      </c>
      <c r="G36" s="242">
        <v>4.5</v>
      </c>
      <c r="H36" s="242">
        <v>-2.8</v>
      </c>
      <c r="I36" s="242">
        <v>-1.8</v>
      </c>
      <c r="J36" s="242">
        <v>5.6</v>
      </c>
      <c r="K36" s="242">
        <v>13.8</v>
      </c>
      <c r="L36" s="242">
        <v>8.6</v>
      </c>
      <c r="M36" s="242">
        <v>25.8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</row>
    <row r="38" spans="1:13" ht="13.5" customHeight="1" x14ac:dyDescent="0.2">
      <c r="A38" s="244" t="s">
        <v>149</v>
      </c>
      <c r="B38" s="256">
        <v>-1.6</v>
      </c>
      <c r="C38" s="256">
        <v>-4.0999999999999996</v>
      </c>
      <c r="D38" s="256">
        <v>4.7</v>
      </c>
      <c r="E38" s="256">
        <v>9.6999999999999993</v>
      </c>
      <c r="F38" s="256">
        <v>2.9</v>
      </c>
      <c r="G38" s="242">
        <v>3.1</v>
      </c>
      <c r="H38" s="242">
        <v>-2.1</v>
      </c>
      <c r="I38" s="242">
        <v>-1.2</v>
      </c>
      <c r="J38" s="242">
        <v>3.5</v>
      </c>
      <c r="K38" s="242">
        <v>9.8000000000000007</v>
      </c>
      <c r="L38" s="242">
        <v>6.4</v>
      </c>
      <c r="M38" s="242">
        <v>13.1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</row>
    <row r="40" spans="1:13" ht="13.5" customHeight="1" x14ac:dyDescent="0.2">
      <c r="A40" s="243" t="s">
        <v>28</v>
      </c>
      <c r="B40" s="257">
        <v>93.7</v>
      </c>
      <c r="C40" s="257">
        <v>68.099999999999994</v>
      </c>
      <c r="D40" s="257">
        <v>92.5</v>
      </c>
      <c r="E40" s="257">
        <v>89.4</v>
      </c>
      <c r="F40" s="257">
        <v>107.2</v>
      </c>
      <c r="G40" s="242">
        <v>148.6</v>
      </c>
      <c r="H40" s="242">
        <v>114.7</v>
      </c>
      <c r="I40" s="242">
        <v>137</v>
      </c>
      <c r="J40" s="242">
        <v>120.8</v>
      </c>
      <c r="K40" s="242">
        <v>128.9</v>
      </c>
      <c r="L40" s="242">
        <v>101.8</v>
      </c>
      <c r="M40" s="242">
        <v>160.5</v>
      </c>
    </row>
    <row r="41" spans="1:13" ht="13.5" customHeight="1" x14ac:dyDescent="0.2">
      <c r="A41" s="243" t="s">
        <v>29</v>
      </c>
      <c r="B41" s="257">
        <v>1.2</v>
      </c>
      <c r="C41" s="257">
        <v>0.7</v>
      </c>
      <c r="D41" s="257">
        <v>1.4</v>
      </c>
      <c r="E41" s="257">
        <v>1</v>
      </c>
      <c r="F41" s="257">
        <v>1.2</v>
      </c>
      <c r="G41" s="246">
        <v>1.4</v>
      </c>
      <c r="H41" s="246">
        <v>0.8</v>
      </c>
      <c r="I41" s="246">
        <v>1.2</v>
      </c>
      <c r="J41" s="246">
        <v>0.9</v>
      </c>
      <c r="K41" s="246">
        <v>1.1000000000000001</v>
      </c>
      <c r="L41" s="246">
        <v>0.8</v>
      </c>
      <c r="M41" s="246">
        <v>1.6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</row>
    <row r="44" spans="1:13" ht="13.5" customHeight="1" x14ac:dyDescent="0.2">
      <c r="A44" s="243" t="s">
        <v>32</v>
      </c>
      <c r="B44" s="258">
        <v>4.5599999999999996</v>
      </c>
      <c r="C44" s="258">
        <v>2.6</v>
      </c>
      <c r="D44" s="258">
        <v>0.37</v>
      </c>
      <c r="E44" s="258">
        <v>0.7</v>
      </c>
      <c r="F44" s="258">
        <v>0.43</v>
      </c>
      <c r="G44" s="247">
        <v>0.56999999999999995</v>
      </c>
      <c r="H44" s="247">
        <v>0.61</v>
      </c>
      <c r="I44" s="247">
        <v>0.72</v>
      </c>
      <c r="J44" s="247">
        <v>0.86</v>
      </c>
      <c r="K44" s="247">
        <v>0.84</v>
      </c>
      <c r="L44" s="247">
        <v>0.55000000000000004</v>
      </c>
      <c r="M44" s="247">
        <v>0.54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9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7"/>
  <dimension ref="A1:M71"/>
  <sheetViews>
    <sheetView zoomScaleNormal="100" workbookViewId="0">
      <selection activeCell="A5" sqref="A5"/>
    </sheetView>
  </sheetViews>
  <sheetFormatPr defaultRowHeight="12.75" x14ac:dyDescent="0.2"/>
  <cols>
    <col min="1" max="1" width="38.42578125" style="250" customWidth="1"/>
    <col min="2" max="4" width="0" style="250" hidden="1" customWidth="1"/>
    <col min="5" max="5" width="10.140625" style="250" hidden="1" customWidth="1"/>
    <col min="6" max="7" width="0" style="250" hidden="1" customWidth="1"/>
    <col min="8" max="8" width="9.5703125" style="250" hidden="1" customWidth="1"/>
    <col min="9" max="13" width="9.5703125" style="250" customWidth="1"/>
    <col min="14" max="256" width="9.140625" style="250"/>
    <col min="257" max="257" width="38.42578125" style="250" customWidth="1"/>
    <col min="258" max="262" width="0" style="250" hidden="1" customWidth="1"/>
    <col min="263" max="263" width="9.140625" style="250"/>
    <col min="264" max="267" width="9.5703125" style="250" customWidth="1"/>
    <col min="268" max="512" width="9.140625" style="250"/>
    <col min="513" max="513" width="38.42578125" style="250" customWidth="1"/>
    <col min="514" max="518" width="0" style="250" hidden="1" customWidth="1"/>
    <col min="519" max="519" width="9.140625" style="250"/>
    <col min="520" max="523" width="9.5703125" style="250" customWidth="1"/>
    <col min="524" max="768" width="9.140625" style="250"/>
    <col min="769" max="769" width="38.42578125" style="250" customWidth="1"/>
    <col min="770" max="774" width="0" style="250" hidden="1" customWidth="1"/>
    <col min="775" max="775" width="9.140625" style="250"/>
    <col min="776" max="779" width="9.5703125" style="250" customWidth="1"/>
    <col min="780" max="1024" width="9.140625" style="250"/>
    <col min="1025" max="1025" width="38.42578125" style="250" customWidth="1"/>
    <col min="1026" max="1030" width="0" style="250" hidden="1" customWidth="1"/>
    <col min="1031" max="1031" width="9.140625" style="250"/>
    <col min="1032" max="1035" width="9.5703125" style="250" customWidth="1"/>
    <col min="1036" max="1280" width="9.140625" style="250"/>
    <col min="1281" max="1281" width="38.42578125" style="250" customWidth="1"/>
    <col min="1282" max="1286" width="0" style="250" hidden="1" customWidth="1"/>
    <col min="1287" max="1287" width="9.140625" style="250"/>
    <col min="1288" max="1291" width="9.5703125" style="250" customWidth="1"/>
    <col min="1292" max="1536" width="9.140625" style="250"/>
    <col min="1537" max="1537" width="38.42578125" style="250" customWidth="1"/>
    <col min="1538" max="1542" width="0" style="250" hidden="1" customWidth="1"/>
    <col min="1543" max="1543" width="9.140625" style="250"/>
    <col min="1544" max="1547" width="9.5703125" style="250" customWidth="1"/>
    <col min="1548" max="1792" width="9.140625" style="250"/>
    <col min="1793" max="1793" width="38.42578125" style="250" customWidth="1"/>
    <col min="1794" max="1798" width="0" style="250" hidden="1" customWidth="1"/>
    <col min="1799" max="1799" width="9.140625" style="250"/>
    <col min="1800" max="1803" width="9.5703125" style="250" customWidth="1"/>
    <col min="1804" max="2048" width="9.140625" style="250"/>
    <col min="2049" max="2049" width="38.42578125" style="250" customWidth="1"/>
    <col min="2050" max="2054" width="0" style="250" hidden="1" customWidth="1"/>
    <col min="2055" max="2055" width="9.140625" style="250"/>
    <col min="2056" max="2059" width="9.5703125" style="250" customWidth="1"/>
    <col min="2060" max="2304" width="9.140625" style="250"/>
    <col min="2305" max="2305" width="38.42578125" style="250" customWidth="1"/>
    <col min="2306" max="2310" width="0" style="250" hidden="1" customWidth="1"/>
    <col min="2311" max="2311" width="9.140625" style="250"/>
    <col min="2312" max="2315" width="9.5703125" style="250" customWidth="1"/>
    <col min="2316" max="2560" width="9.140625" style="250"/>
    <col min="2561" max="2561" width="38.42578125" style="250" customWidth="1"/>
    <col min="2562" max="2566" width="0" style="250" hidden="1" customWidth="1"/>
    <col min="2567" max="2567" width="9.140625" style="250"/>
    <col min="2568" max="2571" width="9.5703125" style="250" customWidth="1"/>
    <col min="2572" max="2816" width="9.140625" style="250"/>
    <col min="2817" max="2817" width="38.42578125" style="250" customWidth="1"/>
    <col min="2818" max="2822" width="0" style="250" hidden="1" customWidth="1"/>
    <col min="2823" max="2823" width="9.140625" style="250"/>
    <col min="2824" max="2827" width="9.5703125" style="250" customWidth="1"/>
    <col min="2828" max="3072" width="9.140625" style="250"/>
    <col min="3073" max="3073" width="38.42578125" style="250" customWidth="1"/>
    <col min="3074" max="3078" width="0" style="250" hidden="1" customWidth="1"/>
    <col min="3079" max="3079" width="9.140625" style="250"/>
    <col min="3080" max="3083" width="9.5703125" style="250" customWidth="1"/>
    <col min="3084" max="3328" width="9.140625" style="250"/>
    <col min="3329" max="3329" width="38.42578125" style="250" customWidth="1"/>
    <col min="3330" max="3334" width="0" style="250" hidden="1" customWidth="1"/>
    <col min="3335" max="3335" width="9.140625" style="250"/>
    <col min="3336" max="3339" width="9.5703125" style="250" customWidth="1"/>
    <col min="3340" max="3584" width="9.140625" style="250"/>
    <col min="3585" max="3585" width="38.42578125" style="250" customWidth="1"/>
    <col min="3586" max="3590" width="0" style="250" hidden="1" customWidth="1"/>
    <col min="3591" max="3591" width="9.140625" style="250"/>
    <col min="3592" max="3595" width="9.5703125" style="250" customWidth="1"/>
    <col min="3596" max="3840" width="9.140625" style="250"/>
    <col min="3841" max="3841" width="38.42578125" style="250" customWidth="1"/>
    <col min="3842" max="3846" width="0" style="250" hidden="1" customWidth="1"/>
    <col min="3847" max="3847" width="9.140625" style="250"/>
    <col min="3848" max="3851" width="9.5703125" style="250" customWidth="1"/>
    <col min="3852" max="4096" width="9.140625" style="250"/>
    <col min="4097" max="4097" width="38.42578125" style="250" customWidth="1"/>
    <col min="4098" max="4102" width="0" style="250" hidden="1" customWidth="1"/>
    <col min="4103" max="4103" width="9.140625" style="250"/>
    <col min="4104" max="4107" width="9.5703125" style="250" customWidth="1"/>
    <col min="4108" max="4352" width="9.140625" style="250"/>
    <col min="4353" max="4353" width="38.42578125" style="250" customWidth="1"/>
    <col min="4354" max="4358" width="0" style="250" hidden="1" customWidth="1"/>
    <col min="4359" max="4359" width="9.140625" style="250"/>
    <col min="4360" max="4363" width="9.5703125" style="250" customWidth="1"/>
    <col min="4364" max="4608" width="9.140625" style="250"/>
    <col min="4609" max="4609" width="38.42578125" style="250" customWidth="1"/>
    <col min="4610" max="4614" width="0" style="250" hidden="1" customWidth="1"/>
    <col min="4615" max="4615" width="9.140625" style="250"/>
    <col min="4616" max="4619" width="9.5703125" style="250" customWidth="1"/>
    <col min="4620" max="4864" width="9.140625" style="250"/>
    <col min="4865" max="4865" width="38.42578125" style="250" customWidth="1"/>
    <col min="4866" max="4870" width="0" style="250" hidden="1" customWidth="1"/>
    <col min="4871" max="4871" width="9.140625" style="250"/>
    <col min="4872" max="4875" width="9.5703125" style="250" customWidth="1"/>
    <col min="4876" max="5120" width="9.140625" style="250"/>
    <col min="5121" max="5121" width="38.42578125" style="250" customWidth="1"/>
    <col min="5122" max="5126" width="0" style="250" hidden="1" customWidth="1"/>
    <col min="5127" max="5127" width="9.140625" style="250"/>
    <col min="5128" max="5131" width="9.5703125" style="250" customWidth="1"/>
    <col min="5132" max="5376" width="9.140625" style="250"/>
    <col min="5377" max="5377" width="38.42578125" style="250" customWidth="1"/>
    <col min="5378" max="5382" width="0" style="250" hidden="1" customWidth="1"/>
    <col min="5383" max="5383" width="9.140625" style="250"/>
    <col min="5384" max="5387" width="9.5703125" style="250" customWidth="1"/>
    <col min="5388" max="5632" width="9.140625" style="250"/>
    <col min="5633" max="5633" width="38.42578125" style="250" customWidth="1"/>
    <col min="5634" max="5638" width="0" style="250" hidden="1" customWidth="1"/>
    <col min="5639" max="5639" width="9.140625" style="250"/>
    <col min="5640" max="5643" width="9.5703125" style="250" customWidth="1"/>
    <col min="5644" max="5888" width="9.140625" style="250"/>
    <col min="5889" max="5889" width="38.42578125" style="250" customWidth="1"/>
    <col min="5890" max="5894" width="0" style="250" hidden="1" customWidth="1"/>
    <col min="5895" max="5895" width="9.140625" style="250"/>
    <col min="5896" max="5899" width="9.5703125" style="250" customWidth="1"/>
    <col min="5900" max="6144" width="9.140625" style="250"/>
    <col min="6145" max="6145" width="38.42578125" style="250" customWidth="1"/>
    <col min="6146" max="6150" width="0" style="250" hidden="1" customWidth="1"/>
    <col min="6151" max="6151" width="9.140625" style="250"/>
    <col min="6152" max="6155" width="9.5703125" style="250" customWidth="1"/>
    <col min="6156" max="6400" width="9.140625" style="250"/>
    <col min="6401" max="6401" width="38.42578125" style="250" customWidth="1"/>
    <col min="6402" max="6406" width="0" style="250" hidden="1" customWidth="1"/>
    <col min="6407" max="6407" width="9.140625" style="250"/>
    <col min="6408" max="6411" width="9.5703125" style="250" customWidth="1"/>
    <col min="6412" max="6656" width="9.140625" style="250"/>
    <col min="6657" max="6657" width="38.42578125" style="250" customWidth="1"/>
    <col min="6658" max="6662" width="0" style="250" hidden="1" customWidth="1"/>
    <col min="6663" max="6663" width="9.140625" style="250"/>
    <col min="6664" max="6667" width="9.5703125" style="250" customWidth="1"/>
    <col min="6668" max="6912" width="9.140625" style="250"/>
    <col min="6913" max="6913" width="38.42578125" style="250" customWidth="1"/>
    <col min="6914" max="6918" width="0" style="250" hidden="1" customWidth="1"/>
    <col min="6919" max="6919" width="9.140625" style="250"/>
    <col min="6920" max="6923" width="9.5703125" style="250" customWidth="1"/>
    <col min="6924" max="7168" width="9.140625" style="250"/>
    <col min="7169" max="7169" width="38.42578125" style="250" customWidth="1"/>
    <col min="7170" max="7174" width="0" style="250" hidden="1" customWidth="1"/>
    <col min="7175" max="7175" width="9.140625" style="250"/>
    <col min="7176" max="7179" width="9.5703125" style="250" customWidth="1"/>
    <col min="7180" max="7424" width="9.140625" style="250"/>
    <col min="7425" max="7425" width="38.42578125" style="250" customWidth="1"/>
    <col min="7426" max="7430" width="0" style="250" hidden="1" customWidth="1"/>
    <col min="7431" max="7431" width="9.140625" style="250"/>
    <col min="7432" max="7435" width="9.5703125" style="250" customWidth="1"/>
    <col min="7436" max="7680" width="9.140625" style="250"/>
    <col min="7681" max="7681" width="38.42578125" style="250" customWidth="1"/>
    <col min="7682" max="7686" width="0" style="250" hidden="1" customWidth="1"/>
    <col min="7687" max="7687" width="9.140625" style="250"/>
    <col min="7688" max="7691" width="9.5703125" style="250" customWidth="1"/>
    <col min="7692" max="7936" width="9.140625" style="250"/>
    <col min="7937" max="7937" width="38.42578125" style="250" customWidth="1"/>
    <col min="7938" max="7942" width="0" style="250" hidden="1" customWidth="1"/>
    <col min="7943" max="7943" width="9.140625" style="250"/>
    <col min="7944" max="7947" width="9.5703125" style="250" customWidth="1"/>
    <col min="7948" max="8192" width="9.140625" style="250"/>
    <col min="8193" max="8193" width="38.42578125" style="250" customWidth="1"/>
    <col min="8194" max="8198" width="0" style="250" hidden="1" customWidth="1"/>
    <col min="8199" max="8199" width="9.140625" style="250"/>
    <col min="8200" max="8203" width="9.5703125" style="250" customWidth="1"/>
    <col min="8204" max="8448" width="9.140625" style="250"/>
    <col min="8449" max="8449" width="38.42578125" style="250" customWidth="1"/>
    <col min="8450" max="8454" width="0" style="250" hidden="1" customWidth="1"/>
    <col min="8455" max="8455" width="9.140625" style="250"/>
    <col min="8456" max="8459" width="9.5703125" style="250" customWidth="1"/>
    <col min="8460" max="8704" width="9.140625" style="250"/>
    <col min="8705" max="8705" width="38.42578125" style="250" customWidth="1"/>
    <col min="8706" max="8710" width="0" style="250" hidden="1" customWidth="1"/>
    <col min="8711" max="8711" width="9.140625" style="250"/>
    <col min="8712" max="8715" width="9.5703125" style="250" customWidth="1"/>
    <col min="8716" max="8960" width="9.140625" style="250"/>
    <col min="8961" max="8961" width="38.42578125" style="250" customWidth="1"/>
    <col min="8962" max="8966" width="0" style="250" hidden="1" customWidth="1"/>
    <col min="8967" max="8967" width="9.140625" style="250"/>
    <col min="8968" max="8971" width="9.5703125" style="250" customWidth="1"/>
    <col min="8972" max="9216" width="9.140625" style="250"/>
    <col min="9217" max="9217" width="38.42578125" style="250" customWidth="1"/>
    <col min="9218" max="9222" width="0" style="250" hidden="1" customWidth="1"/>
    <col min="9223" max="9223" width="9.140625" style="250"/>
    <col min="9224" max="9227" width="9.5703125" style="250" customWidth="1"/>
    <col min="9228" max="9472" width="9.140625" style="250"/>
    <col min="9473" max="9473" width="38.42578125" style="250" customWidth="1"/>
    <col min="9474" max="9478" width="0" style="250" hidden="1" customWidth="1"/>
    <col min="9479" max="9479" width="9.140625" style="250"/>
    <col min="9480" max="9483" width="9.5703125" style="250" customWidth="1"/>
    <col min="9484" max="9728" width="9.140625" style="250"/>
    <col min="9729" max="9729" width="38.42578125" style="250" customWidth="1"/>
    <col min="9730" max="9734" width="0" style="250" hidden="1" customWidth="1"/>
    <col min="9735" max="9735" width="9.140625" style="250"/>
    <col min="9736" max="9739" width="9.5703125" style="250" customWidth="1"/>
    <col min="9740" max="9984" width="9.140625" style="250"/>
    <col min="9985" max="9985" width="38.42578125" style="250" customWidth="1"/>
    <col min="9986" max="9990" width="0" style="250" hidden="1" customWidth="1"/>
    <col min="9991" max="9991" width="9.140625" style="250"/>
    <col min="9992" max="9995" width="9.5703125" style="250" customWidth="1"/>
    <col min="9996" max="10240" width="9.140625" style="250"/>
    <col min="10241" max="10241" width="38.42578125" style="250" customWidth="1"/>
    <col min="10242" max="10246" width="0" style="250" hidden="1" customWidth="1"/>
    <col min="10247" max="10247" width="9.140625" style="250"/>
    <col min="10248" max="10251" width="9.5703125" style="250" customWidth="1"/>
    <col min="10252" max="10496" width="9.140625" style="250"/>
    <col min="10497" max="10497" width="38.42578125" style="250" customWidth="1"/>
    <col min="10498" max="10502" width="0" style="250" hidden="1" customWidth="1"/>
    <col min="10503" max="10503" width="9.140625" style="250"/>
    <col min="10504" max="10507" width="9.5703125" style="250" customWidth="1"/>
    <col min="10508" max="10752" width="9.140625" style="250"/>
    <col min="10753" max="10753" width="38.42578125" style="250" customWidth="1"/>
    <col min="10754" max="10758" width="0" style="250" hidden="1" customWidth="1"/>
    <col min="10759" max="10759" width="9.140625" style="250"/>
    <col min="10760" max="10763" width="9.5703125" style="250" customWidth="1"/>
    <col min="10764" max="11008" width="9.140625" style="250"/>
    <col min="11009" max="11009" width="38.42578125" style="250" customWidth="1"/>
    <col min="11010" max="11014" width="0" style="250" hidden="1" customWidth="1"/>
    <col min="11015" max="11015" width="9.140625" style="250"/>
    <col min="11016" max="11019" width="9.5703125" style="250" customWidth="1"/>
    <col min="11020" max="11264" width="9.140625" style="250"/>
    <col min="11265" max="11265" width="38.42578125" style="250" customWidth="1"/>
    <col min="11266" max="11270" width="0" style="250" hidden="1" customWidth="1"/>
    <col min="11271" max="11271" width="9.140625" style="250"/>
    <col min="11272" max="11275" width="9.5703125" style="250" customWidth="1"/>
    <col min="11276" max="11520" width="9.140625" style="250"/>
    <col min="11521" max="11521" width="38.42578125" style="250" customWidth="1"/>
    <col min="11522" max="11526" width="0" style="250" hidden="1" customWidth="1"/>
    <col min="11527" max="11527" width="9.140625" style="250"/>
    <col min="11528" max="11531" width="9.5703125" style="250" customWidth="1"/>
    <col min="11532" max="11776" width="9.140625" style="250"/>
    <col min="11777" max="11777" width="38.42578125" style="250" customWidth="1"/>
    <col min="11778" max="11782" width="0" style="250" hidden="1" customWidth="1"/>
    <col min="11783" max="11783" width="9.140625" style="250"/>
    <col min="11784" max="11787" width="9.5703125" style="250" customWidth="1"/>
    <col min="11788" max="12032" width="9.140625" style="250"/>
    <col min="12033" max="12033" width="38.42578125" style="250" customWidth="1"/>
    <col min="12034" max="12038" width="0" style="250" hidden="1" customWidth="1"/>
    <col min="12039" max="12039" width="9.140625" style="250"/>
    <col min="12040" max="12043" width="9.5703125" style="250" customWidth="1"/>
    <col min="12044" max="12288" width="9.140625" style="250"/>
    <col min="12289" max="12289" width="38.42578125" style="250" customWidth="1"/>
    <col min="12290" max="12294" width="0" style="250" hidden="1" customWidth="1"/>
    <col min="12295" max="12295" width="9.140625" style="250"/>
    <col min="12296" max="12299" width="9.5703125" style="250" customWidth="1"/>
    <col min="12300" max="12544" width="9.140625" style="250"/>
    <col min="12545" max="12545" width="38.42578125" style="250" customWidth="1"/>
    <col min="12546" max="12550" width="0" style="250" hidden="1" customWidth="1"/>
    <col min="12551" max="12551" width="9.140625" style="250"/>
    <col min="12552" max="12555" width="9.5703125" style="250" customWidth="1"/>
    <col min="12556" max="12800" width="9.140625" style="250"/>
    <col min="12801" max="12801" width="38.42578125" style="250" customWidth="1"/>
    <col min="12802" max="12806" width="0" style="250" hidden="1" customWidth="1"/>
    <col min="12807" max="12807" width="9.140625" style="250"/>
    <col min="12808" max="12811" width="9.5703125" style="250" customWidth="1"/>
    <col min="12812" max="13056" width="9.140625" style="250"/>
    <col min="13057" max="13057" width="38.42578125" style="250" customWidth="1"/>
    <col min="13058" max="13062" width="0" style="250" hidden="1" customWidth="1"/>
    <col min="13063" max="13063" width="9.140625" style="250"/>
    <col min="13064" max="13067" width="9.5703125" style="250" customWidth="1"/>
    <col min="13068" max="13312" width="9.140625" style="250"/>
    <col min="13313" max="13313" width="38.42578125" style="250" customWidth="1"/>
    <col min="13314" max="13318" width="0" style="250" hidden="1" customWidth="1"/>
    <col min="13319" max="13319" width="9.140625" style="250"/>
    <col min="13320" max="13323" width="9.5703125" style="250" customWidth="1"/>
    <col min="13324" max="13568" width="9.140625" style="250"/>
    <col min="13569" max="13569" width="38.42578125" style="250" customWidth="1"/>
    <col min="13570" max="13574" width="0" style="250" hidden="1" customWidth="1"/>
    <col min="13575" max="13575" width="9.140625" style="250"/>
    <col min="13576" max="13579" width="9.5703125" style="250" customWidth="1"/>
    <col min="13580" max="13824" width="9.140625" style="250"/>
    <col min="13825" max="13825" width="38.42578125" style="250" customWidth="1"/>
    <col min="13826" max="13830" width="0" style="250" hidden="1" customWidth="1"/>
    <col min="13831" max="13831" width="9.140625" style="250"/>
    <col min="13832" max="13835" width="9.5703125" style="250" customWidth="1"/>
    <col min="13836" max="14080" width="9.140625" style="250"/>
    <col min="14081" max="14081" width="38.42578125" style="250" customWidth="1"/>
    <col min="14082" max="14086" width="0" style="250" hidden="1" customWidth="1"/>
    <col min="14087" max="14087" width="9.140625" style="250"/>
    <col min="14088" max="14091" width="9.5703125" style="250" customWidth="1"/>
    <col min="14092" max="14336" width="9.140625" style="250"/>
    <col min="14337" max="14337" width="38.42578125" style="250" customWidth="1"/>
    <col min="14338" max="14342" width="0" style="250" hidden="1" customWidth="1"/>
    <col min="14343" max="14343" width="9.140625" style="250"/>
    <col min="14344" max="14347" width="9.5703125" style="250" customWidth="1"/>
    <col min="14348" max="14592" width="9.140625" style="250"/>
    <col min="14593" max="14593" width="38.42578125" style="250" customWidth="1"/>
    <col min="14594" max="14598" width="0" style="250" hidden="1" customWidth="1"/>
    <col min="14599" max="14599" width="9.140625" style="250"/>
    <col min="14600" max="14603" width="9.5703125" style="250" customWidth="1"/>
    <col min="14604" max="14848" width="9.140625" style="250"/>
    <col min="14849" max="14849" width="38.42578125" style="250" customWidth="1"/>
    <col min="14850" max="14854" width="0" style="250" hidden="1" customWidth="1"/>
    <col min="14855" max="14855" width="9.140625" style="250"/>
    <col min="14856" max="14859" width="9.5703125" style="250" customWidth="1"/>
    <col min="14860" max="15104" width="9.140625" style="250"/>
    <col min="15105" max="15105" width="38.42578125" style="250" customWidth="1"/>
    <col min="15106" max="15110" width="0" style="250" hidden="1" customWidth="1"/>
    <col min="15111" max="15111" width="9.140625" style="250"/>
    <col min="15112" max="15115" width="9.5703125" style="250" customWidth="1"/>
    <col min="15116" max="15360" width="9.140625" style="250"/>
    <col min="15361" max="15361" width="38.42578125" style="250" customWidth="1"/>
    <col min="15362" max="15366" width="0" style="250" hidden="1" customWidth="1"/>
    <col min="15367" max="15367" width="9.140625" style="250"/>
    <col min="15368" max="15371" width="9.5703125" style="250" customWidth="1"/>
    <col min="15372" max="15616" width="9.140625" style="250"/>
    <col min="15617" max="15617" width="38.42578125" style="250" customWidth="1"/>
    <col min="15618" max="15622" width="0" style="250" hidden="1" customWidth="1"/>
    <col min="15623" max="15623" width="9.140625" style="250"/>
    <col min="15624" max="15627" width="9.5703125" style="250" customWidth="1"/>
    <col min="15628" max="15872" width="9.140625" style="250"/>
    <col min="15873" max="15873" width="38.42578125" style="250" customWidth="1"/>
    <col min="15874" max="15878" width="0" style="250" hidden="1" customWidth="1"/>
    <col min="15879" max="15879" width="9.140625" style="250"/>
    <col min="15880" max="15883" width="9.5703125" style="250" customWidth="1"/>
    <col min="15884" max="16128" width="9.140625" style="250"/>
    <col min="16129" max="16129" width="38.42578125" style="250" customWidth="1"/>
    <col min="16130" max="16134" width="0" style="250" hidden="1" customWidth="1"/>
    <col min="16135" max="16135" width="9.140625" style="250"/>
    <col min="16136" max="16139" width="9.5703125" style="250" customWidth="1"/>
    <col min="16140" max="16384" width="9.140625" style="250"/>
  </cols>
  <sheetData>
    <row r="1" spans="1:13" ht="18" customHeight="1" x14ac:dyDescent="0.2">
      <c r="A1" s="950" t="s">
        <v>1346</v>
      </c>
    </row>
    <row r="2" spans="1:13" ht="18" customHeight="1" x14ac:dyDescent="0.2">
      <c r="A2" s="32" t="s">
        <v>174</v>
      </c>
    </row>
    <row r="3" spans="1:13" ht="21" customHeight="1" x14ac:dyDescent="0.2">
      <c r="A3" s="32" t="s">
        <v>175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.75" customHeight="1" x14ac:dyDescent="0.2">
      <c r="A6" s="37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</row>
    <row r="7" spans="1:13" ht="24" customHeight="1" x14ac:dyDescent="0.2">
      <c r="A7" s="254" t="s">
        <v>159</v>
      </c>
      <c r="B7" s="160">
        <v>1757.2</v>
      </c>
      <c r="C7" s="160">
        <v>1958.6</v>
      </c>
      <c r="D7" s="160">
        <v>1924</v>
      </c>
      <c r="E7" s="160">
        <v>1763</v>
      </c>
      <c r="F7" s="160">
        <v>2033.1</v>
      </c>
      <c r="G7" s="160">
        <v>2021.7</v>
      </c>
      <c r="H7" s="160">
        <v>1989.8</v>
      </c>
      <c r="I7" s="160">
        <v>2652.9</v>
      </c>
      <c r="J7" s="160">
        <v>3534.1</v>
      </c>
      <c r="K7" s="160">
        <v>4806.1000000000004</v>
      </c>
      <c r="L7" s="160">
        <v>6310.5</v>
      </c>
      <c r="M7" s="160">
        <v>8778</v>
      </c>
    </row>
    <row r="8" spans="1:13" ht="13.5" customHeight="1" x14ac:dyDescent="0.2">
      <c r="A8" s="254" t="s">
        <v>3</v>
      </c>
      <c r="B8" s="160">
        <v>-67.2</v>
      </c>
      <c r="C8" s="160">
        <v>-191.2</v>
      </c>
      <c r="D8" s="160">
        <v>-87.8</v>
      </c>
      <c r="E8" s="160">
        <v>-148.69999999999999</v>
      </c>
      <c r="F8" s="160">
        <v>-74.599999999999994</v>
      </c>
      <c r="G8" s="160">
        <v>-110.9</v>
      </c>
      <c r="H8" s="160">
        <v>-118.7</v>
      </c>
      <c r="I8" s="160">
        <v>-88.4</v>
      </c>
      <c r="J8" s="160">
        <v>-60.1</v>
      </c>
      <c r="K8" s="160">
        <v>-145.1</v>
      </c>
      <c r="L8" s="160">
        <v>501.1</v>
      </c>
      <c r="M8" s="160">
        <v>142.30000000000001</v>
      </c>
    </row>
    <row r="9" spans="1:13" ht="24" x14ac:dyDescent="0.2">
      <c r="A9" s="240" t="s">
        <v>4</v>
      </c>
      <c r="B9" s="160">
        <v>102.7</v>
      </c>
      <c r="C9" s="160">
        <v>-26.8</v>
      </c>
      <c r="D9" s="160">
        <v>27.5</v>
      </c>
      <c r="E9" s="160">
        <v>-50.7</v>
      </c>
      <c r="F9" s="160">
        <v>-13</v>
      </c>
      <c r="G9" s="160">
        <v>60.2</v>
      </c>
      <c r="H9" s="160">
        <v>12.2</v>
      </c>
      <c r="I9" s="160">
        <v>165.8</v>
      </c>
      <c r="J9" s="160">
        <v>333.5</v>
      </c>
      <c r="K9" s="160">
        <v>564.9</v>
      </c>
      <c r="L9" s="160">
        <v>1435.6</v>
      </c>
      <c r="M9" s="160">
        <v>1248.9000000000001</v>
      </c>
    </row>
    <row r="10" spans="1:13" ht="13.5" customHeight="1" x14ac:dyDescent="0.2">
      <c r="A10" s="254" t="s">
        <v>5</v>
      </c>
      <c r="B10" s="160">
        <v>161.6</v>
      </c>
      <c r="C10" s="160">
        <v>104.5</v>
      </c>
      <c r="D10" s="160">
        <v>127.6</v>
      </c>
      <c r="E10" s="160">
        <v>101.8</v>
      </c>
      <c r="F10" s="160">
        <v>106.1</v>
      </c>
      <c r="G10" s="160">
        <v>157.30000000000001</v>
      </c>
      <c r="H10" s="160">
        <v>192.9</v>
      </c>
      <c r="I10" s="160">
        <v>291.89999999999998</v>
      </c>
      <c r="J10" s="160">
        <v>385.8</v>
      </c>
      <c r="K10" s="160">
        <v>634.6</v>
      </c>
      <c r="L10" s="160">
        <v>1513.9</v>
      </c>
      <c r="M10" s="160">
        <v>1574.6</v>
      </c>
    </row>
    <row r="11" spans="1:13" ht="13.5" customHeight="1" x14ac:dyDescent="0.2">
      <c r="A11" s="254" t="s">
        <v>6</v>
      </c>
      <c r="B11" s="160">
        <v>58.9</v>
      </c>
      <c r="C11" s="160">
        <v>131.30000000000001</v>
      </c>
      <c r="D11" s="160">
        <v>100.1</v>
      </c>
      <c r="E11" s="160">
        <v>152.5</v>
      </c>
      <c r="F11" s="160">
        <v>119.1</v>
      </c>
      <c r="G11" s="160">
        <v>97.1</v>
      </c>
      <c r="H11" s="160">
        <v>180.8</v>
      </c>
      <c r="I11" s="160">
        <v>126.1</v>
      </c>
      <c r="J11" s="160">
        <v>52.3</v>
      </c>
      <c r="K11" s="160">
        <v>69.7</v>
      </c>
      <c r="L11" s="160">
        <v>78.3</v>
      </c>
      <c r="M11" s="160">
        <v>325.7</v>
      </c>
    </row>
    <row r="12" spans="1:13" ht="24" x14ac:dyDescent="0.2">
      <c r="A12" s="254" t="s">
        <v>7</v>
      </c>
      <c r="B12" s="160">
        <v>1586.9</v>
      </c>
      <c r="C12" s="160">
        <v>1794.2</v>
      </c>
      <c r="D12" s="160">
        <v>1791.6</v>
      </c>
      <c r="E12" s="160">
        <v>1665</v>
      </c>
      <c r="F12" s="160">
        <v>1971.5</v>
      </c>
      <c r="G12" s="160">
        <v>1850</v>
      </c>
      <c r="H12" s="160">
        <v>1858.9</v>
      </c>
      <c r="I12" s="160">
        <v>2398.6999999999998</v>
      </c>
      <c r="J12" s="160">
        <v>3140.5</v>
      </c>
      <c r="K12" s="160">
        <v>4096.1000000000004</v>
      </c>
      <c r="L12" s="160">
        <v>5375.9</v>
      </c>
      <c r="M12" s="160">
        <v>7671.5</v>
      </c>
    </row>
    <row r="13" spans="1:13" ht="12.95" customHeight="1" x14ac:dyDescent="0.2">
      <c r="A13" s="254" t="s">
        <v>8</v>
      </c>
      <c r="B13" s="160">
        <v>240.7</v>
      </c>
      <c r="C13" s="160">
        <v>294.8</v>
      </c>
      <c r="D13" s="160">
        <v>398.7</v>
      </c>
      <c r="E13" s="160">
        <v>305.7</v>
      </c>
      <c r="F13" s="160">
        <v>385.7</v>
      </c>
      <c r="G13" s="160">
        <v>285.60000000000002</v>
      </c>
      <c r="H13" s="160">
        <v>267.60000000000002</v>
      </c>
      <c r="I13" s="160">
        <v>357</v>
      </c>
      <c r="J13" s="160">
        <v>522.9</v>
      </c>
      <c r="K13" s="160">
        <v>903.5</v>
      </c>
      <c r="L13" s="160">
        <v>988.9</v>
      </c>
      <c r="M13" s="160">
        <v>1263.2</v>
      </c>
    </row>
    <row r="14" spans="1:13" ht="12.95" customHeight="1" x14ac:dyDescent="0.2">
      <c r="A14" s="254" t="s">
        <v>9</v>
      </c>
      <c r="B14" s="160">
        <v>129.1</v>
      </c>
      <c r="C14" s="160">
        <v>218.5</v>
      </c>
      <c r="D14" s="160">
        <v>318.60000000000002</v>
      </c>
      <c r="E14" s="160">
        <v>232.1</v>
      </c>
      <c r="F14" s="160">
        <v>315.60000000000002</v>
      </c>
      <c r="G14" s="160">
        <v>219.6</v>
      </c>
      <c r="H14" s="160">
        <v>196.6</v>
      </c>
      <c r="I14" s="160">
        <v>284.7</v>
      </c>
      <c r="J14" s="160">
        <v>433.8</v>
      </c>
      <c r="K14" s="160">
        <v>822.7</v>
      </c>
      <c r="L14" s="160">
        <v>920.7</v>
      </c>
      <c r="M14" s="160">
        <v>1138.5999999999999</v>
      </c>
    </row>
    <row r="15" spans="1:13" ht="12.95" customHeight="1" x14ac:dyDescent="0.2">
      <c r="A15" s="254" t="s">
        <v>10</v>
      </c>
      <c r="B15" s="160">
        <v>35.9</v>
      </c>
      <c r="C15" s="160">
        <v>145.19999999999999</v>
      </c>
      <c r="D15" s="160">
        <v>212.2</v>
      </c>
      <c r="E15" s="160">
        <v>165</v>
      </c>
      <c r="F15" s="160">
        <v>247.1</v>
      </c>
      <c r="G15" s="160">
        <v>139.9</v>
      </c>
      <c r="H15" s="160">
        <v>95.9</v>
      </c>
      <c r="I15" s="160">
        <v>109</v>
      </c>
      <c r="J15" s="160">
        <v>106.6</v>
      </c>
      <c r="K15" s="160">
        <v>129.6</v>
      </c>
      <c r="L15" s="160">
        <v>254.4</v>
      </c>
      <c r="M15" s="160">
        <v>245.5</v>
      </c>
    </row>
    <row r="16" spans="1:13" ht="12.95" customHeight="1" x14ac:dyDescent="0.2">
      <c r="A16" s="254" t="s">
        <v>11</v>
      </c>
      <c r="B16" s="160">
        <v>71</v>
      </c>
      <c r="C16" s="160">
        <v>39.6</v>
      </c>
      <c r="D16" s="160">
        <v>56.3</v>
      </c>
      <c r="E16" s="160">
        <v>64.8</v>
      </c>
      <c r="F16" s="160">
        <v>64.5</v>
      </c>
      <c r="G16" s="160">
        <v>76.2</v>
      </c>
      <c r="H16" s="160">
        <v>77.099999999999994</v>
      </c>
      <c r="I16" s="160">
        <v>107.9</v>
      </c>
      <c r="J16" s="160">
        <v>217</v>
      </c>
      <c r="K16" s="160">
        <v>528.79999999999995</v>
      </c>
      <c r="L16" s="160">
        <v>521.1</v>
      </c>
      <c r="M16" s="160">
        <v>655.29999999999995</v>
      </c>
    </row>
    <row r="17" spans="1:13" ht="12.95" customHeight="1" x14ac:dyDescent="0.2">
      <c r="A17" s="254" t="s">
        <v>12</v>
      </c>
      <c r="B17" s="160">
        <v>22.2</v>
      </c>
      <c r="C17" s="160">
        <v>23.8</v>
      </c>
      <c r="D17" s="160">
        <v>50.1</v>
      </c>
      <c r="E17" s="160">
        <v>2.2000000000000002</v>
      </c>
      <c r="F17" s="160">
        <v>4</v>
      </c>
      <c r="G17" s="160">
        <v>3.5</v>
      </c>
      <c r="H17" s="160">
        <v>23.4</v>
      </c>
      <c r="I17" s="160">
        <v>67.7</v>
      </c>
      <c r="J17" s="160">
        <v>110.2</v>
      </c>
      <c r="K17" s="160">
        <v>164.3</v>
      </c>
      <c r="L17" s="160">
        <v>145.19999999999999</v>
      </c>
      <c r="M17" s="160">
        <v>237.2</v>
      </c>
    </row>
    <row r="18" spans="1:13" ht="13.5" customHeight="1" x14ac:dyDescent="0.2">
      <c r="A18" s="254" t="s">
        <v>154</v>
      </c>
      <c r="B18" s="160">
        <v>882.5</v>
      </c>
      <c r="C18" s="160">
        <v>917.4</v>
      </c>
      <c r="D18" s="160">
        <v>1193.4000000000001</v>
      </c>
      <c r="E18" s="160">
        <v>1233</v>
      </c>
      <c r="F18" s="160">
        <v>1360.5</v>
      </c>
      <c r="G18" s="160">
        <v>1217.3</v>
      </c>
      <c r="H18" s="160">
        <v>1210.2</v>
      </c>
      <c r="I18" s="160">
        <v>1298.5</v>
      </c>
      <c r="J18" s="160">
        <v>1262.5</v>
      </c>
      <c r="K18" s="160">
        <v>1831.9</v>
      </c>
      <c r="L18" s="160">
        <v>1617.9</v>
      </c>
      <c r="M18" s="160">
        <v>1102</v>
      </c>
    </row>
    <row r="19" spans="1:13" ht="13.5" customHeight="1" x14ac:dyDescent="0.2">
      <c r="A19" s="254" t="s">
        <v>14</v>
      </c>
      <c r="B19" s="160">
        <v>567.79999999999995</v>
      </c>
      <c r="C19" s="160">
        <v>569.29999999999995</v>
      </c>
      <c r="D19" s="160">
        <v>555.20000000000005</v>
      </c>
      <c r="E19" s="160">
        <v>658.4</v>
      </c>
      <c r="F19" s="160">
        <v>516.5</v>
      </c>
      <c r="G19" s="160">
        <v>485.6</v>
      </c>
      <c r="H19" s="160">
        <v>772.9</v>
      </c>
      <c r="I19" s="160">
        <v>637.1</v>
      </c>
      <c r="J19" s="160">
        <v>731.9</v>
      </c>
      <c r="K19" s="160">
        <v>1225.7</v>
      </c>
      <c r="L19" s="160">
        <v>1243</v>
      </c>
      <c r="M19" s="160">
        <v>2041.6</v>
      </c>
    </row>
    <row r="20" spans="1:13" ht="13.5" customHeight="1" x14ac:dyDescent="0.2">
      <c r="A20" s="254" t="s">
        <v>15</v>
      </c>
      <c r="B20" s="160">
        <v>435.3</v>
      </c>
      <c r="C20" s="160">
        <v>416.5</v>
      </c>
      <c r="D20" s="160">
        <v>416.7</v>
      </c>
      <c r="E20" s="160">
        <v>518.70000000000005</v>
      </c>
      <c r="F20" s="160">
        <v>350.8</v>
      </c>
      <c r="G20" s="160">
        <v>324.2</v>
      </c>
      <c r="H20" s="160">
        <v>541.9</v>
      </c>
      <c r="I20" s="160">
        <v>442</v>
      </c>
      <c r="J20" s="160">
        <v>495.6</v>
      </c>
      <c r="K20" s="160">
        <v>619.1</v>
      </c>
      <c r="L20" s="160">
        <v>894.8</v>
      </c>
      <c r="M20" s="160">
        <v>1320.3</v>
      </c>
    </row>
    <row r="21" spans="1:13" ht="13.5" customHeight="1" x14ac:dyDescent="0.2">
      <c r="A21" s="254" t="s">
        <v>16</v>
      </c>
      <c r="B21" s="160">
        <v>26.3</v>
      </c>
      <c r="C21" s="160">
        <v>60.6</v>
      </c>
      <c r="D21" s="160">
        <v>61.1</v>
      </c>
      <c r="E21" s="160">
        <v>53.4</v>
      </c>
      <c r="F21" s="160">
        <v>63.9</v>
      </c>
      <c r="G21" s="160">
        <v>60.7</v>
      </c>
      <c r="H21" s="160">
        <v>48.8</v>
      </c>
      <c r="I21" s="160">
        <v>47.5</v>
      </c>
      <c r="J21" s="160">
        <v>91.7</v>
      </c>
      <c r="K21" s="160">
        <v>146.1</v>
      </c>
      <c r="L21" s="160">
        <v>147.4</v>
      </c>
      <c r="M21" s="160">
        <v>446.7</v>
      </c>
    </row>
    <row r="22" spans="1:13" ht="13.5" customHeight="1" x14ac:dyDescent="0.2">
      <c r="A22" s="254" t="s">
        <v>17</v>
      </c>
      <c r="B22" s="160">
        <v>32.5</v>
      </c>
      <c r="C22" s="160">
        <v>44.7</v>
      </c>
      <c r="D22" s="160">
        <v>31.3</v>
      </c>
      <c r="E22" s="160">
        <v>41.9</v>
      </c>
      <c r="F22" s="160">
        <v>42.2</v>
      </c>
      <c r="G22" s="160">
        <v>29.3</v>
      </c>
      <c r="H22" s="160">
        <v>107.9</v>
      </c>
      <c r="I22" s="160">
        <v>64.099999999999994</v>
      </c>
      <c r="J22" s="160">
        <v>44</v>
      </c>
      <c r="K22" s="160">
        <v>308.8</v>
      </c>
      <c r="L22" s="160">
        <v>59.7</v>
      </c>
      <c r="M22" s="160">
        <v>82.7</v>
      </c>
    </row>
    <row r="23" spans="1:13" ht="13.5" customHeight="1" x14ac:dyDescent="0.2">
      <c r="A23" s="254" t="s">
        <v>18</v>
      </c>
      <c r="B23" s="160">
        <v>33.9</v>
      </c>
      <c r="C23" s="160">
        <v>3.7</v>
      </c>
      <c r="D23" s="160">
        <v>7.4</v>
      </c>
      <c r="E23" s="160">
        <v>3</v>
      </c>
      <c r="F23" s="160">
        <v>9</v>
      </c>
      <c r="G23" s="160">
        <v>24.7</v>
      </c>
      <c r="H23" s="160">
        <v>10.5</v>
      </c>
      <c r="I23" s="160">
        <v>12.9</v>
      </c>
      <c r="J23" s="160">
        <v>23.5</v>
      </c>
      <c r="K23" s="160">
        <v>61.6</v>
      </c>
      <c r="L23" s="160">
        <v>19</v>
      </c>
      <c r="M23" s="160">
        <v>15</v>
      </c>
    </row>
    <row r="24" spans="1:13" ht="13.5" customHeight="1" x14ac:dyDescent="0.2">
      <c r="A24" s="254" t="s">
        <v>19</v>
      </c>
      <c r="B24" s="160">
        <v>1484.8</v>
      </c>
      <c r="C24" s="160">
        <v>848.5</v>
      </c>
      <c r="D24" s="160">
        <v>892.6</v>
      </c>
      <c r="E24" s="160">
        <v>913.6</v>
      </c>
      <c r="F24" s="160">
        <v>887.5</v>
      </c>
      <c r="G24" s="160">
        <v>837.1</v>
      </c>
      <c r="H24" s="160">
        <v>801.7</v>
      </c>
      <c r="I24" s="160">
        <v>794.7</v>
      </c>
      <c r="J24" s="160">
        <v>959.4</v>
      </c>
      <c r="K24" s="160">
        <v>1541</v>
      </c>
      <c r="L24" s="160">
        <v>2299.1</v>
      </c>
      <c r="M24" s="160">
        <v>4067.2</v>
      </c>
    </row>
    <row r="25" spans="1:13" ht="13.5" customHeight="1" x14ac:dyDescent="0.2">
      <c r="A25" s="254" t="s">
        <v>20</v>
      </c>
      <c r="B25" s="160">
        <v>602.9</v>
      </c>
      <c r="C25" s="160">
        <v>485.4</v>
      </c>
      <c r="D25" s="160">
        <v>558.4</v>
      </c>
      <c r="E25" s="160">
        <v>533.20000000000005</v>
      </c>
      <c r="F25" s="160">
        <v>477.3</v>
      </c>
      <c r="G25" s="160">
        <v>552.70000000000005</v>
      </c>
      <c r="H25" s="160">
        <v>880.3</v>
      </c>
      <c r="I25" s="160">
        <v>1053.0999999999999</v>
      </c>
      <c r="J25" s="160">
        <v>1086</v>
      </c>
      <c r="K25" s="160">
        <v>1214.9000000000001</v>
      </c>
      <c r="L25" s="160">
        <v>1851.6</v>
      </c>
      <c r="M25" s="160">
        <v>2076.8000000000002</v>
      </c>
    </row>
    <row r="26" spans="1:13" ht="13.5" customHeight="1" x14ac:dyDescent="0.2">
      <c r="A26" s="254" t="s">
        <v>21</v>
      </c>
      <c r="B26" s="160">
        <v>664.4</v>
      </c>
      <c r="C26" s="160">
        <v>588.9</v>
      </c>
      <c r="D26" s="160">
        <v>549.9</v>
      </c>
      <c r="E26" s="160">
        <v>563.5</v>
      </c>
      <c r="F26" s="160">
        <v>536.70000000000005</v>
      </c>
      <c r="G26" s="160">
        <v>517.70000000000005</v>
      </c>
      <c r="H26" s="160">
        <v>688.5</v>
      </c>
      <c r="I26" s="160">
        <v>756.4</v>
      </c>
      <c r="J26" s="160">
        <v>892.7</v>
      </c>
      <c r="K26" s="160">
        <v>1339</v>
      </c>
      <c r="L26" s="160">
        <v>1512.2</v>
      </c>
      <c r="M26" s="160">
        <v>2916.7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217</v>
      </c>
      <c r="C30" s="255">
        <v>219</v>
      </c>
      <c r="D30" s="255">
        <v>207</v>
      </c>
      <c r="E30" s="255">
        <v>223</v>
      </c>
      <c r="F30" s="255">
        <v>229</v>
      </c>
      <c r="G30" s="255">
        <v>229</v>
      </c>
      <c r="H30" s="255">
        <v>229</v>
      </c>
      <c r="I30" s="255">
        <v>194</v>
      </c>
      <c r="J30" s="255">
        <v>193</v>
      </c>
      <c r="K30" s="255">
        <v>201</v>
      </c>
      <c r="L30" s="255">
        <v>202</v>
      </c>
      <c r="M30" s="255">
        <v>190</v>
      </c>
    </row>
    <row r="31" spans="1:13" ht="13.5" customHeight="1" x14ac:dyDescent="0.2">
      <c r="A31" s="254" t="s">
        <v>160</v>
      </c>
      <c r="B31" s="255">
        <v>66</v>
      </c>
      <c r="C31" s="255">
        <v>69</v>
      </c>
      <c r="D31" s="255">
        <v>68</v>
      </c>
      <c r="E31" s="255">
        <v>63</v>
      </c>
      <c r="F31" s="255">
        <v>66</v>
      </c>
      <c r="G31" s="255">
        <v>61</v>
      </c>
      <c r="H31" s="255">
        <v>63</v>
      </c>
      <c r="I31" s="255">
        <v>46</v>
      </c>
      <c r="J31" s="255">
        <v>40</v>
      </c>
      <c r="K31" s="255">
        <v>37</v>
      </c>
      <c r="L31" s="255">
        <v>23</v>
      </c>
      <c r="M31" s="255">
        <v>40</v>
      </c>
    </row>
    <row r="32" spans="1:13" ht="13.5" customHeight="1" x14ac:dyDescent="0.2">
      <c r="A32" s="254" t="s">
        <v>173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10.7</v>
      </c>
      <c r="C33" s="256">
        <v>9.1999999999999993</v>
      </c>
      <c r="D33" s="256">
        <v>7.4</v>
      </c>
      <c r="E33" s="256">
        <v>5.9</v>
      </c>
      <c r="F33" s="256">
        <v>3.1</v>
      </c>
      <c r="G33" s="256">
        <v>9.3000000000000007</v>
      </c>
      <c r="H33" s="256">
        <v>7</v>
      </c>
      <c r="I33" s="256">
        <v>10.6</v>
      </c>
      <c r="J33" s="256">
        <v>12.5</v>
      </c>
      <c r="K33" s="256">
        <v>17.3</v>
      </c>
      <c r="L33" s="256">
        <v>17.399999999999999</v>
      </c>
      <c r="M33" s="256">
        <v>14.4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6.9</v>
      </c>
      <c r="C36" s="256">
        <v>-3.2</v>
      </c>
      <c r="D36" s="256">
        <v>3.1</v>
      </c>
      <c r="E36" s="256">
        <v>-5.6</v>
      </c>
      <c r="F36" s="256">
        <v>-1.5</v>
      </c>
      <c r="G36" s="256">
        <v>7.2</v>
      </c>
      <c r="H36" s="256">
        <v>1.5</v>
      </c>
      <c r="I36" s="256">
        <v>20.9</v>
      </c>
      <c r="J36" s="256">
        <v>34.799999999999997</v>
      </c>
      <c r="K36" s="256">
        <v>36.700000000000003</v>
      </c>
      <c r="L36" s="256">
        <v>62.4</v>
      </c>
      <c r="M36" s="256">
        <v>30.7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5.8</v>
      </c>
      <c r="C38" s="256">
        <v>-1.4</v>
      </c>
      <c r="D38" s="256">
        <v>1.4</v>
      </c>
      <c r="E38" s="256">
        <v>-2.9</v>
      </c>
      <c r="F38" s="256">
        <v>-0.6</v>
      </c>
      <c r="G38" s="256">
        <v>3</v>
      </c>
      <c r="H38" s="256">
        <v>0.6</v>
      </c>
      <c r="I38" s="256">
        <v>6.2</v>
      </c>
      <c r="J38" s="256">
        <v>9.4</v>
      </c>
      <c r="K38" s="256">
        <v>11.8</v>
      </c>
      <c r="L38" s="256">
        <v>22.7</v>
      </c>
      <c r="M38" s="256">
        <v>14.2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98.4</v>
      </c>
      <c r="C40" s="257">
        <v>111.5</v>
      </c>
      <c r="D40" s="257">
        <v>98.2</v>
      </c>
      <c r="E40" s="257">
        <v>91.6</v>
      </c>
      <c r="F40" s="257">
        <v>115.3</v>
      </c>
      <c r="G40" s="257">
        <v>99.4</v>
      </c>
      <c r="H40" s="257">
        <v>98.4</v>
      </c>
      <c r="I40" s="257">
        <v>133.30000000000001</v>
      </c>
      <c r="J40" s="257">
        <v>133.19999999999999</v>
      </c>
      <c r="K40" s="257">
        <v>136</v>
      </c>
      <c r="L40" s="257">
        <v>131.30000000000001</v>
      </c>
      <c r="M40" s="257">
        <v>139.1</v>
      </c>
    </row>
    <row r="41" spans="1:13" ht="13.5" customHeight="1" x14ac:dyDescent="0.2">
      <c r="A41" s="243" t="s">
        <v>29</v>
      </c>
      <c r="B41" s="257">
        <v>1</v>
      </c>
      <c r="C41" s="257">
        <v>1.1000000000000001</v>
      </c>
      <c r="D41" s="257">
        <v>0.9</v>
      </c>
      <c r="E41" s="257">
        <v>0.9</v>
      </c>
      <c r="F41" s="257">
        <v>1.3</v>
      </c>
      <c r="G41" s="257">
        <v>0.9</v>
      </c>
      <c r="H41" s="257">
        <v>1</v>
      </c>
      <c r="I41" s="257">
        <v>1.4</v>
      </c>
      <c r="J41" s="257">
        <v>1</v>
      </c>
      <c r="K41" s="257">
        <v>1</v>
      </c>
      <c r="L41" s="257">
        <v>1</v>
      </c>
      <c r="M41" s="257">
        <v>1.1000000000000001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0.91</v>
      </c>
      <c r="C44" s="258">
        <v>0.82</v>
      </c>
      <c r="D44" s="258">
        <v>1.02</v>
      </c>
      <c r="E44" s="258">
        <v>0.95</v>
      </c>
      <c r="F44" s="258">
        <v>0.89</v>
      </c>
      <c r="G44" s="258">
        <v>1.07</v>
      </c>
      <c r="H44" s="258">
        <v>1.28</v>
      </c>
      <c r="I44" s="258">
        <v>1.39</v>
      </c>
      <c r="J44" s="258">
        <v>1.22</v>
      </c>
      <c r="K44" s="258">
        <v>0.91</v>
      </c>
      <c r="L44" s="258">
        <v>1.22</v>
      </c>
      <c r="M44" s="258">
        <v>0.71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A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8"/>
  <dimension ref="A1:O275"/>
  <sheetViews>
    <sheetView workbookViewId="0">
      <selection activeCell="A5" sqref="A5"/>
    </sheetView>
  </sheetViews>
  <sheetFormatPr defaultRowHeight="12.75" x14ac:dyDescent="0.2"/>
  <cols>
    <col min="1" max="1" width="37.8554687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7.85546875" style="250" customWidth="1"/>
    <col min="258" max="262" width="0" style="250" hidden="1" customWidth="1"/>
    <col min="263" max="512" width="9.140625" style="250"/>
    <col min="513" max="513" width="37.85546875" style="250" customWidth="1"/>
    <col min="514" max="518" width="0" style="250" hidden="1" customWidth="1"/>
    <col min="519" max="768" width="9.140625" style="250"/>
    <col min="769" max="769" width="37.85546875" style="250" customWidth="1"/>
    <col min="770" max="774" width="0" style="250" hidden="1" customWidth="1"/>
    <col min="775" max="1024" width="9.140625" style="250"/>
    <col min="1025" max="1025" width="37.85546875" style="250" customWidth="1"/>
    <col min="1026" max="1030" width="0" style="250" hidden="1" customWidth="1"/>
    <col min="1031" max="1280" width="9.140625" style="250"/>
    <col min="1281" max="1281" width="37.85546875" style="250" customWidth="1"/>
    <col min="1282" max="1286" width="0" style="250" hidden="1" customWidth="1"/>
    <col min="1287" max="1536" width="9.140625" style="250"/>
    <col min="1537" max="1537" width="37.85546875" style="250" customWidth="1"/>
    <col min="1538" max="1542" width="0" style="250" hidden="1" customWidth="1"/>
    <col min="1543" max="1792" width="9.140625" style="250"/>
    <col min="1793" max="1793" width="37.85546875" style="250" customWidth="1"/>
    <col min="1794" max="1798" width="0" style="250" hidden="1" customWidth="1"/>
    <col min="1799" max="2048" width="9.140625" style="250"/>
    <col min="2049" max="2049" width="37.85546875" style="250" customWidth="1"/>
    <col min="2050" max="2054" width="0" style="250" hidden="1" customWidth="1"/>
    <col min="2055" max="2304" width="9.140625" style="250"/>
    <col min="2305" max="2305" width="37.85546875" style="250" customWidth="1"/>
    <col min="2306" max="2310" width="0" style="250" hidden="1" customWidth="1"/>
    <col min="2311" max="2560" width="9.140625" style="250"/>
    <col min="2561" max="2561" width="37.85546875" style="250" customWidth="1"/>
    <col min="2562" max="2566" width="0" style="250" hidden="1" customWidth="1"/>
    <col min="2567" max="2816" width="9.140625" style="250"/>
    <col min="2817" max="2817" width="37.85546875" style="250" customWidth="1"/>
    <col min="2818" max="2822" width="0" style="250" hidden="1" customWidth="1"/>
    <col min="2823" max="3072" width="9.140625" style="250"/>
    <col min="3073" max="3073" width="37.85546875" style="250" customWidth="1"/>
    <col min="3074" max="3078" width="0" style="250" hidden="1" customWidth="1"/>
    <col min="3079" max="3328" width="9.140625" style="250"/>
    <col min="3329" max="3329" width="37.85546875" style="250" customWidth="1"/>
    <col min="3330" max="3334" width="0" style="250" hidden="1" customWidth="1"/>
    <col min="3335" max="3584" width="9.140625" style="250"/>
    <col min="3585" max="3585" width="37.85546875" style="250" customWidth="1"/>
    <col min="3586" max="3590" width="0" style="250" hidden="1" customWidth="1"/>
    <col min="3591" max="3840" width="9.140625" style="250"/>
    <col min="3841" max="3841" width="37.85546875" style="250" customWidth="1"/>
    <col min="3842" max="3846" width="0" style="250" hidden="1" customWidth="1"/>
    <col min="3847" max="4096" width="9.140625" style="250"/>
    <col min="4097" max="4097" width="37.85546875" style="250" customWidth="1"/>
    <col min="4098" max="4102" width="0" style="250" hidden="1" customWidth="1"/>
    <col min="4103" max="4352" width="9.140625" style="250"/>
    <col min="4353" max="4353" width="37.85546875" style="250" customWidth="1"/>
    <col min="4354" max="4358" width="0" style="250" hidden="1" customWidth="1"/>
    <col min="4359" max="4608" width="9.140625" style="250"/>
    <col min="4609" max="4609" width="37.85546875" style="250" customWidth="1"/>
    <col min="4610" max="4614" width="0" style="250" hidden="1" customWidth="1"/>
    <col min="4615" max="4864" width="9.140625" style="250"/>
    <col min="4865" max="4865" width="37.85546875" style="250" customWidth="1"/>
    <col min="4866" max="4870" width="0" style="250" hidden="1" customWidth="1"/>
    <col min="4871" max="5120" width="9.140625" style="250"/>
    <col min="5121" max="5121" width="37.85546875" style="250" customWidth="1"/>
    <col min="5122" max="5126" width="0" style="250" hidden="1" customWidth="1"/>
    <col min="5127" max="5376" width="9.140625" style="250"/>
    <col min="5377" max="5377" width="37.85546875" style="250" customWidth="1"/>
    <col min="5378" max="5382" width="0" style="250" hidden="1" customWidth="1"/>
    <col min="5383" max="5632" width="9.140625" style="250"/>
    <col min="5633" max="5633" width="37.85546875" style="250" customWidth="1"/>
    <col min="5634" max="5638" width="0" style="250" hidden="1" customWidth="1"/>
    <col min="5639" max="5888" width="9.140625" style="250"/>
    <col min="5889" max="5889" width="37.85546875" style="250" customWidth="1"/>
    <col min="5890" max="5894" width="0" style="250" hidden="1" customWidth="1"/>
    <col min="5895" max="6144" width="9.140625" style="250"/>
    <col min="6145" max="6145" width="37.85546875" style="250" customWidth="1"/>
    <col min="6146" max="6150" width="0" style="250" hidden="1" customWidth="1"/>
    <col min="6151" max="6400" width="9.140625" style="250"/>
    <col min="6401" max="6401" width="37.85546875" style="250" customWidth="1"/>
    <col min="6402" max="6406" width="0" style="250" hidden="1" customWidth="1"/>
    <col min="6407" max="6656" width="9.140625" style="250"/>
    <col min="6657" max="6657" width="37.85546875" style="250" customWidth="1"/>
    <col min="6658" max="6662" width="0" style="250" hidden="1" customWidth="1"/>
    <col min="6663" max="6912" width="9.140625" style="250"/>
    <col min="6913" max="6913" width="37.85546875" style="250" customWidth="1"/>
    <col min="6914" max="6918" width="0" style="250" hidden="1" customWidth="1"/>
    <col min="6919" max="7168" width="9.140625" style="250"/>
    <col min="7169" max="7169" width="37.85546875" style="250" customWidth="1"/>
    <col min="7170" max="7174" width="0" style="250" hidden="1" customWidth="1"/>
    <col min="7175" max="7424" width="9.140625" style="250"/>
    <col min="7425" max="7425" width="37.85546875" style="250" customWidth="1"/>
    <col min="7426" max="7430" width="0" style="250" hidden="1" customWidth="1"/>
    <col min="7431" max="7680" width="9.140625" style="250"/>
    <col min="7681" max="7681" width="37.85546875" style="250" customWidth="1"/>
    <col min="7682" max="7686" width="0" style="250" hidden="1" customWidth="1"/>
    <col min="7687" max="7936" width="9.140625" style="250"/>
    <col min="7937" max="7937" width="37.85546875" style="250" customWidth="1"/>
    <col min="7938" max="7942" width="0" style="250" hidden="1" customWidth="1"/>
    <col min="7943" max="8192" width="9.140625" style="250"/>
    <col min="8193" max="8193" width="37.85546875" style="250" customWidth="1"/>
    <col min="8194" max="8198" width="0" style="250" hidden="1" customWidth="1"/>
    <col min="8199" max="8448" width="9.140625" style="250"/>
    <col min="8449" max="8449" width="37.85546875" style="250" customWidth="1"/>
    <col min="8450" max="8454" width="0" style="250" hidden="1" customWidth="1"/>
    <col min="8455" max="8704" width="9.140625" style="250"/>
    <col min="8705" max="8705" width="37.85546875" style="250" customWidth="1"/>
    <col min="8706" max="8710" width="0" style="250" hidden="1" customWidth="1"/>
    <col min="8711" max="8960" width="9.140625" style="250"/>
    <col min="8961" max="8961" width="37.85546875" style="250" customWidth="1"/>
    <col min="8962" max="8966" width="0" style="250" hidden="1" customWidth="1"/>
    <col min="8967" max="9216" width="9.140625" style="250"/>
    <col min="9217" max="9217" width="37.85546875" style="250" customWidth="1"/>
    <col min="9218" max="9222" width="0" style="250" hidden="1" customWidth="1"/>
    <col min="9223" max="9472" width="9.140625" style="250"/>
    <col min="9473" max="9473" width="37.85546875" style="250" customWidth="1"/>
    <col min="9474" max="9478" width="0" style="250" hidden="1" customWidth="1"/>
    <col min="9479" max="9728" width="9.140625" style="250"/>
    <col min="9729" max="9729" width="37.85546875" style="250" customWidth="1"/>
    <col min="9730" max="9734" width="0" style="250" hidden="1" customWidth="1"/>
    <col min="9735" max="9984" width="9.140625" style="250"/>
    <col min="9985" max="9985" width="37.85546875" style="250" customWidth="1"/>
    <col min="9986" max="9990" width="0" style="250" hidden="1" customWidth="1"/>
    <col min="9991" max="10240" width="9.140625" style="250"/>
    <col min="10241" max="10241" width="37.85546875" style="250" customWidth="1"/>
    <col min="10242" max="10246" width="0" style="250" hidden="1" customWidth="1"/>
    <col min="10247" max="10496" width="9.140625" style="250"/>
    <col min="10497" max="10497" width="37.85546875" style="250" customWidth="1"/>
    <col min="10498" max="10502" width="0" style="250" hidden="1" customWidth="1"/>
    <col min="10503" max="10752" width="9.140625" style="250"/>
    <col min="10753" max="10753" width="37.85546875" style="250" customWidth="1"/>
    <col min="10754" max="10758" width="0" style="250" hidden="1" customWidth="1"/>
    <col min="10759" max="11008" width="9.140625" style="250"/>
    <col min="11009" max="11009" width="37.85546875" style="250" customWidth="1"/>
    <col min="11010" max="11014" width="0" style="250" hidden="1" customWidth="1"/>
    <col min="11015" max="11264" width="9.140625" style="250"/>
    <col min="11265" max="11265" width="37.85546875" style="250" customWidth="1"/>
    <col min="11266" max="11270" width="0" style="250" hidden="1" customWidth="1"/>
    <col min="11271" max="11520" width="9.140625" style="250"/>
    <col min="11521" max="11521" width="37.85546875" style="250" customWidth="1"/>
    <col min="11522" max="11526" width="0" style="250" hidden="1" customWidth="1"/>
    <col min="11527" max="11776" width="9.140625" style="250"/>
    <col min="11777" max="11777" width="37.85546875" style="250" customWidth="1"/>
    <col min="11778" max="11782" width="0" style="250" hidden="1" customWidth="1"/>
    <col min="11783" max="12032" width="9.140625" style="250"/>
    <col min="12033" max="12033" width="37.85546875" style="250" customWidth="1"/>
    <col min="12034" max="12038" width="0" style="250" hidden="1" customWidth="1"/>
    <col min="12039" max="12288" width="9.140625" style="250"/>
    <col min="12289" max="12289" width="37.85546875" style="250" customWidth="1"/>
    <col min="12290" max="12294" width="0" style="250" hidden="1" customWidth="1"/>
    <col min="12295" max="12544" width="9.140625" style="250"/>
    <col min="12545" max="12545" width="37.85546875" style="250" customWidth="1"/>
    <col min="12546" max="12550" width="0" style="250" hidden="1" customWidth="1"/>
    <col min="12551" max="12800" width="9.140625" style="250"/>
    <col min="12801" max="12801" width="37.85546875" style="250" customWidth="1"/>
    <col min="12802" max="12806" width="0" style="250" hidden="1" customWidth="1"/>
    <col min="12807" max="13056" width="9.140625" style="250"/>
    <col min="13057" max="13057" width="37.85546875" style="250" customWidth="1"/>
    <col min="13058" max="13062" width="0" style="250" hidden="1" customWidth="1"/>
    <col min="13063" max="13312" width="9.140625" style="250"/>
    <col min="13313" max="13313" width="37.85546875" style="250" customWidth="1"/>
    <col min="13314" max="13318" width="0" style="250" hidden="1" customWidth="1"/>
    <col min="13319" max="13568" width="9.140625" style="250"/>
    <col min="13569" max="13569" width="37.85546875" style="250" customWidth="1"/>
    <col min="13570" max="13574" width="0" style="250" hidden="1" customWidth="1"/>
    <col min="13575" max="13824" width="9.140625" style="250"/>
    <col min="13825" max="13825" width="37.85546875" style="250" customWidth="1"/>
    <col min="13826" max="13830" width="0" style="250" hidden="1" customWidth="1"/>
    <col min="13831" max="14080" width="9.140625" style="250"/>
    <col min="14081" max="14081" width="37.85546875" style="250" customWidth="1"/>
    <col min="14082" max="14086" width="0" style="250" hidden="1" customWidth="1"/>
    <col min="14087" max="14336" width="9.140625" style="250"/>
    <col min="14337" max="14337" width="37.85546875" style="250" customWidth="1"/>
    <col min="14338" max="14342" width="0" style="250" hidden="1" customWidth="1"/>
    <col min="14343" max="14592" width="9.140625" style="250"/>
    <col min="14593" max="14593" width="37.85546875" style="250" customWidth="1"/>
    <col min="14594" max="14598" width="0" style="250" hidden="1" customWidth="1"/>
    <col min="14599" max="14848" width="9.140625" style="250"/>
    <col min="14849" max="14849" width="37.85546875" style="250" customWidth="1"/>
    <col min="14850" max="14854" width="0" style="250" hidden="1" customWidth="1"/>
    <col min="14855" max="15104" width="9.140625" style="250"/>
    <col min="15105" max="15105" width="37.85546875" style="250" customWidth="1"/>
    <col min="15106" max="15110" width="0" style="250" hidden="1" customWidth="1"/>
    <col min="15111" max="15360" width="9.140625" style="250"/>
    <col min="15361" max="15361" width="37.85546875" style="250" customWidth="1"/>
    <col min="15362" max="15366" width="0" style="250" hidden="1" customWidth="1"/>
    <col min="15367" max="15616" width="9.140625" style="250"/>
    <col min="15617" max="15617" width="37.85546875" style="250" customWidth="1"/>
    <col min="15618" max="15622" width="0" style="250" hidden="1" customWidth="1"/>
    <col min="15623" max="15872" width="9.140625" style="250"/>
    <col min="15873" max="15873" width="37.85546875" style="250" customWidth="1"/>
    <col min="15874" max="15878" width="0" style="250" hidden="1" customWidth="1"/>
    <col min="15879" max="16128" width="9.140625" style="250"/>
    <col min="16129" max="16129" width="37.85546875" style="250" customWidth="1"/>
    <col min="16130" max="16134" width="0" style="250" hidden="1" customWidth="1"/>
    <col min="16135" max="16384" width="9.140625" style="250"/>
  </cols>
  <sheetData>
    <row r="1" spans="1:15" ht="15" customHeight="1" x14ac:dyDescent="0.2">
      <c r="A1" s="950" t="s">
        <v>1346</v>
      </c>
    </row>
    <row r="2" spans="1:15" ht="18" customHeight="1" x14ac:dyDescent="0.2">
      <c r="A2" s="32" t="s">
        <v>176</v>
      </c>
    </row>
    <row r="3" spans="1:15" ht="18" customHeight="1" x14ac:dyDescent="0.2">
      <c r="A3" s="32" t="s">
        <v>177</v>
      </c>
    </row>
    <row r="4" spans="1:15" ht="18" customHeight="1" thickBot="1" x14ac:dyDescent="0.25">
      <c r="A4" s="251" t="s">
        <v>158</v>
      </c>
    </row>
    <row r="5" spans="1:15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5" s="38" customFormat="1" ht="11.25" customHeight="1" x14ac:dyDescent="0.2">
      <c r="A6" s="37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</row>
    <row r="7" spans="1:15" ht="24" x14ac:dyDescent="0.2">
      <c r="A7" s="254" t="s">
        <v>159</v>
      </c>
      <c r="B7" s="160">
        <v>3589.2</v>
      </c>
      <c r="C7" s="160">
        <v>5265.2</v>
      </c>
      <c r="D7" s="160">
        <v>8142</v>
      </c>
      <c r="E7" s="160">
        <v>12868.4</v>
      </c>
      <c r="F7" s="160">
        <v>13652.7</v>
      </c>
      <c r="G7" s="160">
        <v>6179.6</v>
      </c>
      <c r="H7" s="160">
        <v>1301.4000000000001</v>
      </c>
      <c r="I7" s="160">
        <v>3695.9</v>
      </c>
      <c r="J7" s="160">
        <v>7628.6</v>
      </c>
      <c r="K7" s="160">
        <v>7136.3</v>
      </c>
      <c r="L7" s="160">
        <v>15024.1</v>
      </c>
      <c r="M7" s="160">
        <v>20590.7</v>
      </c>
    </row>
    <row r="8" spans="1:15" ht="13.5" customHeight="1" x14ac:dyDescent="0.2">
      <c r="A8" s="254" t="s">
        <v>3</v>
      </c>
      <c r="B8" s="160">
        <v>-4013.4</v>
      </c>
      <c r="C8" s="160">
        <v>-6393.3</v>
      </c>
      <c r="D8" s="160">
        <v>1603.4</v>
      </c>
      <c r="E8" s="160">
        <v>-1459.6</v>
      </c>
      <c r="F8" s="160">
        <v>-1942.8</v>
      </c>
      <c r="G8" s="160">
        <v>-1794.3</v>
      </c>
      <c r="H8" s="160">
        <v>-10123</v>
      </c>
      <c r="I8" s="160">
        <v>-2695.7</v>
      </c>
      <c r="J8" s="160">
        <v>-3217.1</v>
      </c>
      <c r="K8" s="160">
        <v>-4815.8</v>
      </c>
      <c r="L8" s="160">
        <v>-1104.7</v>
      </c>
      <c r="M8" s="160">
        <v>-2635.6</v>
      </c>
    </row>
    <row r="9" spans="1:15" ht="24" x14ac:dyDescent="0.2">
      <c r="A9" s="240" t="s">
        <v>4</v>
      </c>
      <c r="B9" s="160">
        <v>-4149.2</v>
      </c>
      <c r="C9" s="160">
        <v>-7322</v>
      </c>
      <c r="D9" s="160">
        <v>934.8</v>
      </c>
      <c r="E9" s="160">
        <v>-2031.9</v>
      </c>
      <c r="F9" s="160">
        <v>-3300.1</v>
      </c>
      <c r="G9" s="160">
        <v>-5007.1000000000004</v>
      </c>
      <c r="H9" s="160">
        <v>-11920.6</v>
      </c>
      <c r="I9" s="160">
        <v>-4754</v>
      </c>
      <c r="J9" s="160">
        <v>-3886.3</v>
      </c>
      <c r="K9" s="160">
        <v>-5372.8</v>
      </c>
      <c r="L9" s="160">
        <v>-1014.9</v>
      </c>
      <c r="M9" s="160">
        <v>-2512.9</v>
      </c>
    </row>
    <row r="10" spans="1:15" ht="13.5" customHeight="1" x14ac:dyDescent="0.2">
      <c r="A10" s="254" t="s">
        <v>5</v>
      </c>
      <c r="B10" s="160">
        <v>156</v>
      </c>
      <c r="C10" s="160">
        <v>96.1</v>
      </c>
      <c r="D10" s="160">
        <v>990.1</v>
      </c>
      <c r="E10" s="160" t="s">
        <v>26</v>
      </c>
      <c r="F10" s="160">
        <v>55.6</v>
      </c>
      <c r="G10" s="160">
        <v>42.4</v>
      </c>
      <c r="H10" s="160">
        <v>0.1</v>
      </c>
      <c r="I10" s="160">
        <v>207.4</v>
      </c>
      <c r="J10" s="160">
        <v>376.2</v>
      </c>
      <c r="K10" s="160">
        <v>715.8</v>
      </c>
      <c r="L10" s="160">
        <v>838.6</v>
      </c>
      <c r="M10" s="160">
        <v>1361.2</v>
      </c>
    </row>
    <row r="11" spans="1:15" ht="13.5" customHeight="1" x14ac:dyDescent="0.2">
      <c r="A11" s="254" t="s">
        <v>6</v>
      </c>
      <c r="B11" s="160">
        <v>4305.2</v>
      </c>
      <c r="C11" s="160">
        <v>7418.2</v>
      </c>
      <c r="D11" s="160">
        <v>55.3</v>
      </c>
      <c r="E11" s="160">
        <v>2031.9</v>
      </c>
      <c r="F11" s="160">
        <v>3355.8</v>
      </c>
      <c r="G11" s="160">
        <v>5049.5</v>
      </c>
      <c r="H11" s="160">
        <v>11920.7</v>
      </c>
      <c r="I11" s="160">
        <v>4961.3999999999996</v>
      </c>
      <c r="J11" s="160">
        <v>4262.5</v>
      </c>
      <c r="K11" s="160">
        <v>6088.6</v>
      </c>
      <c r="L11" s="160">
        <v>1853.5</v>
      </c>
      <c r="M11" s="160">
        <v>3874.1</v>
      </c>
    </row>
    <row r="12" spans="1:15" ht="24" x14ac:dyDescent="0.2">
      <c r="A12" s="254" t="s">
        <v>7</v>
      </c>
      <c r="B12" s="160">
        <v>3725</v>
      </c>
      <c r="C12" s="160">
        <v>6193.9</v>
      </c>
      <c r="D12" s="160">
        <v>8810.6</v>
      </c>
      <c r="E12" s="160">
        <v>13440.7</v>
      </c>
      <c r="F12" s="160">
        <v>15010.1</v>
      </c>
      <c r="G12" s="160">
        <v>9392.5</v>
      </c>
      <c r="H12" s="160">
        <v>3099</v>
      </c>
      <c r="I12" s="160">
        <v>5754.1</v>
      </c>
      <c r="J12" s="160">
        <v>8297.9</v>
      </c>
      <c r="K12" s="160">
        <v>7693.3</v>
      </c>
      <c r="L12" s="160">
        <v>14934.3</v>
      </c>
      <c r="M12" s="160">
        <v>20468</v>
      </c>
      <c r="O12" s="953"/>
    </row>
    <row r="13" spans="1:15" ht="13.5" customHeight="1" x14ac:dyDescent="0.2">
      <c r="A13" s="254" t="s">
        <v>8</v>
      </c>
      <c r="B13" s="160">
        <v>1430.4</v>
      </c>
      <c r="C13" s="160">
        <v>682.4</v>
      </c>
      <c r="D13" s="160">
        <v>413.5</v>
      </c>
      <c r="E13" s="160">
        <v>1195.8</v>
      </c>
      <c r="F13" s="160">
        <v>629.1</v>
      </c>
      <c r="G13" s="160">
        <v>553.20000000000005</v>
      </c>
      <c r="H13" s="160">
        <v>513.5</v>
      </c>
      <c r="I13" s="160">
        <v>691.9</v>
      </c>
      <c r="J13" s="160">
        <v>852.8</v>
      </c>
      <c r="K13" s="160">
        <v>1381</v>
      </c>
      <c r="L13" s="160">
        <v>3311.7</v>
      </c>
      <c r="M13" s="160">
        <v>1552.2</v>
      </c>
    </row>
    <row r="14" spans="1:15" ht="13.5" customHeight="1" x14ac:dyDescent="0.2">
      <c r="A14" s="254" t="s">
        <v>9</v>
      </c>
      <c r="B14" s="160">
        <v>1430.4</v>
      </c>
      <c r="C14" s="160">
        <v>682.4</v>
      </c>
      <c r="D14" s="160">
        <v>393.5</v>
      </c>
      <c r="E14" s="160">
        <v>1195.8</v>
      </c>
      <c r="F14" s="160">
        <v>343.2</v>
      </c>
      <c r="G14" s="160">
        <v>236.6</v>
      </c>
      <c r="H14" s="160">
        <v>204.2</v>
      </c>
      <c r="I14" s="160">
        <v>377.3</v>
      </c>
      <c r="J14" s="160">
        <v>535.79999999999995</v>
      </c>
      <c r="K14" s="160">
        <v>1053.8</v>
      </c>
      <c r="L14" s="160">
        <v>2994.7</v>
      </c>
      <c r="M14" s="160">
        <v>1200.7</v>
      </c>
    </row>
    <row r="15" spans="1:15" ht="13.5" customHeight="1" x14ac:dyDescent="0.2">
      <c r="A15" s="254" t="s">
        <v>10</v>
      </c>
      <c r="B15" s="160">
        <v>103.2</v>
      </c>
      <c r="C15" s="160">
        <v>9</v>
      </c>
      <c r="D15" s="160">
        <v>7.2</v>
      </c>
      <c r="E15" s="160">
        <v>2.2999999999999998</v>
      </c>
      <c r="F15" s="160">
        <v>23.5</v>
      </c>
      <c r="G15" s="160">
        <v>10.3</v>
      </c>
      <c r="H15" s="160">
        <v>6.1</v>
      </c>
      <c r="I15" s="160">
        <v>80.400000000000006</v>
      </c>
      <c r="J15" s="160">
        <v>68.400000000000006</v>
      </c>
      <c r="K15" s="160">
        <v>176.7</v>
      </c>
      <c r="L15" s="160">
        <v>91.8</v>
      </c>
      <c r="M15" s="160">
        <v>145.30000000000001</v>
      </c>
    </row>
    <row r="16" spans="1:15" ht="13.5" customHeight="1" x14ac:dyDescent="0.2">
      <c r="A16" s="254" t="s">
        <v>11</v>
      </c>
      <c r="B16" s="160">
        <v>1036</v>
      </c>
      <c r="C16" s="160">
        <v>16.600000000000001</v>
      </c>
      <c r="D16" s="160">
        <v>81.099999999999994</v>
      </c>
      <c r="E16" s="160">
        <v>279</v>
      </c>
      <c r="F16" s="160">
        <v>309.8</v>
      </c>
      <c r="G16" s="160">
        <v>216.6</v>
      </c>
      <c r="H16" s="160">
        <v>32.4</v>
      </c>
      <c r="I16" s="160">
        <v>241.2</v>
      </c>
      <c r="J16" s="160">
        <v>294</v>
      </c>
      <c r="K16" s="160">
        <v>660.5</v>
      </c>
      <c r="L16" s="160">
        <v>1535.1</v>
      </c>
      <c r="M16" s="160">
        <v>851</v>
      </c>
    </row>
    <row r="17" spans="1:13" ht="13.5" customHeight="1" x14ac:dyDescent="0.2">
      <c r="A17" s="254" t="s">
        <v>12</v>
      </c>
      <c r="B17" s="160">
        <v>291.2</v>
      </c>
      <c r="C17" s="160">
        <v>656.8</v>
      </c>
      <c r="D17" s="160">
        <v>305.10000000000002</v>
      </c>
      <c r="E17" s="160">
        <v>914.5</v>
      </c>
      <c r="F17" s="160">
        <v>9.9</v>
      </c>
      <c r="G17" s="160">
        <v>9.6999999999999993</v>
      </c>
      <c r="H17" s="160">
        <v>165.7</v>
      </c>
      <c r="I17" s="160">
        <v>55.7</v>
      </c>
      <c r="J17" s="160">
        <v>173.4</v>
      </c>
      <c r="K17" s="160">
        <v>216.6</v>
      </c>
      <c r="L17" s="160">
        <v>1367.9</v>
      </c>
      <c r="M17" s="160">
        <v>204.4</v>
      </c>
    </row>
    <row r="18" spans="1:13" ht="13.5" customHeight="1" x14ac:dyDescent="0.2">
      <c r="A18" s="254" t="s">
        <v>154</v>
      </c>
      <c r="B18" s="160">
        <v>432.7</v>
      </c>
      <c r="C18" s="160">
        <v>29318.400000000001</v>
      </c>
      <c r="D18" s="160">
        <v>31344.1</v>
      </c>
      <c r="E18" s="160">
        <v>36299.300000000003</v>
      </c>
      <c r="F18" s="160">
        <v>34854.5</v>
      </c>
      <c r="G18" s="160">
        <v>36472.5</v>
      </c>
      <c r="H18" s="160">
        <v>45034.1</v>
      </c>
      <c r="I18" s="160">
        <v>44813.8</v>
      </c>
      <c r="J18" s="160">
        <v>45401.2</v>
      </c>
      <c r="K18" s="160">
        <v>47421.3</v>
      </c>
      <c r="L18" s="160">
        <v>48714.1</v>
      </c>
      <c r="M18" s="160">
        <v>48908.1</v>
      </c>
    </row>
    <row r="19" spans="1:13" ht="13.5" customHeight="1" x14ac:dyDescent="0.2">
      <c r="A19" s="254" t="s">
        <v>14</v>
      </c>
      <c r="B19" s="160">
        <v>4553.6000000000004</v>
      </c>
      <c r="C19" s="160">
        <v>5040</v>
      </c>
      <c r="D19" s="160">
        <v>3598.9</v>
      </c>
      <c r="E19" s="160">
        <v>4623.8</v>
      </c>
      <c r="F19" s="160">
        <v>4029.2</v>
      </c>
      <c r="G19" s="160">
        <v>3399.5</v>
      </c>
      <c r="H19" s="160">
        <v>4505.8</v>
      </c>
      <c r="I19" s="160">
        <v>5074.1000000000004</v>
      </c>
      <c r="J19" s="160">
        <v>4622.3999999999996</v>
      </c>
      <c r="K19" s="160">
        <v>4830.5</v>
      </c>
      <c r="L19" s="160">
        <v>7350.1</v>
      </c>
      <c r="M19" s="160">
        <v>10102.200000000001</v>
      </c>
    </row>
    <row r="20" spans="1:13" ht="13.5" customHeight="1" x14ac:dyDescent="0.2">
      <c r="A20" s="254" t="s">
        <v>15</v>
      </c>
      <c r="B20" s="160">
        <v>2125.1999999999998</v>
      </c>
      <c r="C20" s="160">
        <v>803.3</v>
      </c>
      <c r="D20" s="160">
        <v>1099.0999999999999</v>
      </c>
      <c r="E20" s="160">
        <v>2592</v>
      </c>
      <c r="F20" s="160">
        <v>1790.1</v>
      </c>
      <c r="G20" s="160">
        <v>1605.2</v>
      </c>
      <c r="H20" s="160">
        <v>2728.1</v>
      </c>
      <c r="I20" s="160">
        <v>2726.4</v>
      </c>
      <c r="J20" s="160">
        <v>2508.5</v>
      </c>
      <c r="K20" s="160">
        <v>2701.7</v>
      </c>
      <c r="L20" s="160">
        <v>2082.5</v>
      </c>
      <c r="M20" s="160">
        <v>5042.7</v>
      </c>
    </row>
    <row r="21" spans="1:13" ht="13.5" customHeight="1" x14ac:dyDescent="0.2">
      <c r="A21" s="254" t="s">
        <v>16</v>
      </c>
      <c r="B21" s="160">
        <v>294.8</v>
      </c>
      <c r="C21" s="160">
        <v>1717.4</v>
      </c>
      <c r="D21" s="160">
        <v>864.2</v>
      </c>
      <c r="E21" s="160">
        <v>889.7</v>
      </c>
      <c r="F21" s="160">
        <v>651.9</v>
      </c>
      <c r="G21" s="160">
        <v>216.7</v>
      </c>
      <c r="H21" s="160">
        <v>169.2</v>
      </c>
      <c r="I21" s="160">
        <v>721.9</v>
      </c>
      <c r="J21" s="160">
        <v>583.79999999999995</v>
      </c>
      <c r="K21" s="160">
        <v>468.1</v>
      </c>
      <c r="L21" s="160">
        <v>3144.1</v>
      </c>
      <c r="M21" s="160">
        <v>2623.8</v>
      </c>
    </row>
    <row r="22" spans="1:13" ht="13.5" customHeight="1" x14ac:dyDescent="0.2">
      <c r="A22" s="254" t="s">
        <v>17</v>
      </c>
      <c r="B22" s="160">
        <v>24.6</v>
      </c>
      <c r="C22" s="160">
        <v>29</v>
      </c>
      <c r="D22" s="160">
        <v>18.899999999999999</v>
      </c>
      <c r="E22" s="160">
        <v>13.9</v>
      </c>
      <c r="F22" s="160">
        <v>27.8</v>
      </c>
      <c r="G22" s="160">
        <v>53.5</v>
      </c>
      <c r="H22" s="160">
        <v>4.9000000000000004</v>
      </c>
      <c r="I22" s="160">
        <v>75.099999999999994</v>
      </c>
      <c r="J22" s="160">
        <v>77.7</v>
      </c>
      <c r="K22" s="160">
        <v>31.9</v>
      </c>
      <c r="L22" s="160">
        <v>114.7</v>
      </c>
      <c r="M22" s="160">
        <v>78.8</v>
      </c>
    </row>
    <row r="23" spans="1:13" ht="13.5" customHeight="1" x14ac:dyDescent="0.2">
      <c r="A23" s="254" t="s">
        <v>18</v>
      </c>
      <c r="B23" s="160">
        <v>1553.9</v>
      </c>
      <c r="C23" s="160">
        <v>1990.1</v>
      </c>
      <c r="D23" s="160">
        <v>628.70000000000005</v>
      </c>
      <c r="E23" s="160">
        <v>1.2</v>
      </c>
      <c r="F23" s="160">
        <v>117.8</v>
      </c>
      <c r="G23" s="160">
        <v>88.3</v>
      </c>
      <c r="H23" s="160">
        <v>153.80000000000001</v>
      </c>
      <c r="I23" s="160">
        <v>126.2</v>
      </c>
      <c r="J23" s="160">
        <v>51.5</v>
      </c>
      <c r="K23" s="160">
        <v>51.5</v>
      </c>
      <c r="L23" s="160">
        <v>51.8</v>
      </c>
      <c r="M23" s="160">
        <v>54.2</v>
      </c>
    </row>
    <row r="24" spans="1:13" ht="13.5" customHeight="1" x14ac:dyDescent="0.2">
      <c r="A24" s="254" t="s">
        <v>19</v>
      </c>
      <c r="B24" s="160">
        <v>10303</v>
      </c>
      <c r="C24" s="160">
        <v>12205.8</v>
      </c>
      <c r="D24" s="160">
        <v>13041.7</v>
      </c>
      <c r="E24" s="160">
        <v>13567.1</v>
      </c>
      <c r="F24" s="160">
        <v>14148.6</v>
      </c>
      <c r="G24" s="160">
        <v>14289.2</v>
      </c>
      <c r="H24" s="160">
        <v>13565.6</v>
      </c>
      <c r="I24" s="160">
        <v>12580.9</v>
      </c>
      <c r="J24" s="160">
        <v>11536.4</v>
      </c>
      <c r="K24" s="160">
        <v>10780.7</v>
      </c>
      <c r="L24" s="160">
        <v>10229.299999999999</v>
      </c>
      <c r="M24" s="160">
        <v>10411.799999999999</v>
      </c>
    </row>
    <row r="25" spans="1:13" ht="13.5" customHeight="1" x14ac:dyDescent="0.2">
      <c r="A25" s="254" t="s">
        <v>20</v>
      </c>
      <c r="B25" s="160">
        <v>3310.3</v>
      </c>
      <c r="C25" s="160">
        <v>5654.2</v>
      </c>
      <c r="D25" s="160">
        <v>5875</v>
      </c>
      <c r="E25" s="160">
        <v>5623.9</v>
      </c>
      <c r="F25" s="160">
        <v>3610.7</v>
      </c>
      <c r="G25" s="160">
        <v>3478.4</v>
      </c>
      <c r="H25" s="160">
        <v>3369.6</v>
      </c>
      <c r="I25" s="160">
        <v>3317.2</v>
      </c>
      <c r="J25" s="160">
        <v>3755.6</v>
      </c>
      <c r="K25" s="160">
        <v>3285.4</v>
      </c>
      <c r="L25" s="160">
        <v>6973.2</v>
      </c>
      <c r="M25" s="160">
        <v>9601.2000000000007</v>
      </c>
    </row>
    <row r="26" spans="1:13" ht="13.5" customHeight="1" x14ac:dyDescent="0.2">
      <c r="A26" s="254" t="s">
        <v>21</v>
      </c>
      <c r="B26" s="160">
        <v>4679.8999999999996</v>
      </c>
      <c r="C26" s="160">
        <v>5390.8</v>
      </c>
      <c r="D26" s="160">
        <v>3679.8</v>
      </c>
      <c r="E26" s="160">
        <v>2869</v>
      </c>
      <c r="F26" s="160">
        <v>4638.8999999999996</v>
      </c>
      <c r="G26" s="160">
        <v>5764.7</v>
      </c>
      <c r="H26" s="160">
        <v>8692.7999999999993</v>
      </c>
      <c r="I26" s="160">
        <v>11867.3</v>
      </c>
      <c r="J26" s="160">
        <v>14079.5</v>
      </c>
      <c r="K26" s="160">
        <v>17286.3</v>
      </c>
      <c r="L26" s="160">
        <v>23928</v>
      </c>
      <c r="M26" s="160">
        <v>30864.799999999999</v>
      </c>
    </row>
    <row r="27" spans="1:13" ht="13.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3.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17</v>
      </c>
      <c r="C30" s="255">
        <v>16</v>
      </c>
      <c r="D30" s="255">
        <v>13</v>
      </c>
      <c r="E30" s="255">
        <v>12</v>
      </c>
      <c r="F30" s="255">
        <v>14</v>
      </c>
      <c r="G30" s="255">
        <v>16</v>
      </c>
      <c r="H30" s="255">
        <v>15</v>
      </c>
      <c r="I30" s="255">
        <v>18</v>
      </c>
      <c r="J30" s="255">
        <v>18</v>
      </c>
      <c r="K30" s="255">
        <v>21</v>
      </c>
      <c r="L30" s="255">
        <v>24</v>
      </c>
      <c r="M30" s="255">
        <v>24</v>
      </c>
    </row>
    <row r="31" spans="1:13" ht="13.5" customHeight="1" x14ac:dyDescent="0.2">
      <c r="A31" s="254" t="s">
        <v>160</v>
      </c>
      <c r="B31" s="255">
        <v>10</v>
      </c>
      <c r="C31" s="255">
        <v>11</v>
      </c>
      <c r="D31" s="255">
        <v>5</v>
      </c>
      <c r="E31" s="255">
        <v>9</v>
      </c>
      <c r="F31" s="255">
        <v>7</v>
      </c>
      <c r="G31" s="255">
        <v>9</v>
      </c>
      <c r="H31" s="255">
        <v>9</v>
      </c>
      <c r="I31" s="255">
        <v>10</v>
      </c>
      <c r="J31" s="255">
        <v>6</v>
      </c>
      <c r="K31" s="255">
        <v>8</v>
      </c>
      <c r="L31" s="255">
        <v>7</v>
      </c>
      <c r="M31" s="255">
        <v>4</v>
      </c>
    </row>
    <row r="32" spans="1:13" ht="13.5" customHeight="1" x14ac:dyDescent="0.2">
      <c r="A32" s="254" t="s">
        <v>173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-3.6</v>
      </c>
      <c r="C33" s="256">
        <v>-15</v>
      </c>
      <c r="D33" s="256">
        <v>-7.6</v>
      </c>
      <c r="E33" s="256">
        <v>-4.3</v>
      </c>
      <c r="F33" s="256">
        <v>-9</v>
      </c>
      <c r="G33" s="256">
        <v>-34.200000000000003</v>
      </c>
      <c r="H33" s="256">
        <v>-58</v>
      </c>
      <c r="I33" s="256">
        <v>-35.799999999999997</v>
      </c>
      <c r="J33" s="256">
        <v>-8.1</v>
      </c>
      <c r="K33" s="256">
        <v>-7.2</v>
      </c>
      <c r="L33" s="256">
        <v>0.6</v>
      </c>
      <c r="M33" s="256">
        <v>0.6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-40.299999999999997</v>
      </c>
      <c r="C36" s="256">
        <v>-60</v>
      </c>
      <c r="D36" s="256">
        <v>7.2</v>
      </c>
      <c r="E36" s="256">
        <v>-15</v>
      </c>
      <c r="F36" s="256">
        <v>-23.3</v>
      </c>
      <c r="G36" s="256">
        <v>-35</v>
      </c>
      <c r="H36" s="256">
        <v>-87.9</v>
      </c>
      <c r="I36" s="256">
        <v>-37.799999999999997</v>
      </c>
      <c r="J36" s="256">
        <v>-33.700000000000003</v>
      </c>
      <c r="K36" s="256">
        <v>-49.8</v>
      </c>
      <c r="L36" s="256">
        <v>-9.9</v>
      </c>
      <c r="M36" s="256">
        <v>-24.1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-115.6</v>
      </c>
      <c r="C38" s="256">
        <v>-139.1</v>
      </c>
      <c r="D38" s="256">
        <v>11.5</v>
      </c>
      <c r="E38" s="256">
        <v>-15.8</v>
      </c>
      <c r="F38" s="256">
        <v>-24.2</v>
      </c>
      <c r="G38" s="256">
        <v>-81</v>
      </c>
      <c r="H38" s="256">
        <v>-916</v>
      </c>
      <c r="I38" s="256">
        <v>-128.6</v>
      </c>
      <c r="J38" s="256">
        <v>-50.9</v>
      </c>
      <c r="K38" s="256">
        <v>-75.3</v>
      </c>
      <c r="L38" s="256">
        <v>-6.8</v>
      </c>
      <c r="M38" s="256">
        <v>-12.2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356.1</v>
      </c>
      <c r="C40" s="257">
        <v>146.69999999999999</v>
      </c>
      <c r="D40" s="257">
        <v>154.6</v>
      </c>
      <c r="E40" s="257">
        <v>158</v>
      </c>
      <c r="F40" s="257">
        <v>106.1</v>
      </c>
      <c r="G40" s="257">
        <v>45.3</v>
      </c>
      <c r="H40" s="257">
        <v>21.1</v>
      </c>
      <c r="I40" s="257">
        <v>284</v>
      </c>
      <c r="J40" s="257">
        <v>206.4</v>
      </c>
      <c r="K40" s="257">
        <v>93.5</v>
      </c>
      <c r="L40" s="257">
        <v>210.5</v>
      </c>
      <c r="M40" s="257">
        <v>137.1</v>
      </c>
    </row>
    <row r="41" spans="1:13" ht="13.5" customHeight="1" x14ac:dyDescent="0.2">
      <c r="A41" s="243" t="s">
        <v>29</v>
      </c>
      <c r="B41" s="257">
        <v>3.8</v>
      </c>
      <c r="C41" s="257">
        <v>0.4</v>
      </c>
      <c r="D41" s="257">
        <v>1.1000000000000001</v>
      </c>
      <c r="E41" s="257">
        <v>1</v>
      </c>
      <c r="F41" s="257">
        <v>0.7</v>
      </c>
      <c r="G41" s="257">
        <v>0.4</v>
      </c>
      <c r="H41" s="257">
        <v>0.5</v>
      </c>
      <c r="I41" s="257">
        <v>13.5</v>
      </c>
      <c r="J41" s="257">
        <v>0.7</v>
      </c>
      <c r="K41" s="257">
        <v>0.5</v>
      </c>
      <c r="L41" s="257">
        <v>2.2999999999999998</v>
      </c>
      <c r="M41" s="257">
        <v>0.7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0.71</v>
      </c>
      <c r="C44" s="258">
        <v>1.05</v>
      </c>
      <c r="D44" s="258">
        <v>1.6</v>
      </c>
      <c r="E44" s="258">
        <v>1.96</v>
      </c>
      <c r="F44" s="258">
        <v>0.78</v>
      </c>
      <c r="G44" s="258">
        <v>0.6</v>
      </c>
      <c r="H44" s="258">
        <v>0.39</v>
      </c>
      <c r="I44" s="258">
        <v>0.28000000000000003</v>
      </c>
      <c r="J44" s="258">
        <v>0.27</v>
      </c>
      <c r="K44" s="258">
        <v>0.19</v>
      </c>
      <c r="L44" s="258">
        <v>0.28999999999999998</v>
      </c>
      <c r="M44" s="258">
        <v>0.31</v>
      </c>
    </row>
    <row r="45" spans="1:13" ht="13.5" customHeight="1" x14ac:dyDescent="0.2">
      <c r="A45" s="61"/>
    </row>
    <row r="46" spans="1:13" ht="13.5" customHeight="1" x14ac:dyDescent="0.2">
      <c r="A46" s="61"/>
    </row>
    <row r="47" spans="1:13" ht="13.5" customHeight="1" x14ac:dyDescent="0.2">
      <c r="A47" s="61"/>
    </row>
    <row r="48" spans="1:13" ht="13.5" customHeight="1" x14ac:dyDescent="0.2">
      <c r="A48" s="61"/>
    </row>
    <row r="49" spans="1:1" ht="13.5" customHeight="1" x14ac:dyDescent="0.2">
      <c r="A49" s="61"/>
    </row>
    <row r="50" spans="1:1" ht="13.5" customHeight="1" x14ac:dyDescent="0.2">
      <c r="A50" s="61"/>
    </row>
    <row r="51" spans="1:1" ht="13.5" customHeight="1" x14ac:dyDescent="0.2">
      <c r="A51" s="61"/>
    </row>
    <row r="52" spans="1:1" ht="13.5" customHeight="1" x14ac:dyDescent="0.2">
      <c r="A52" s="61"/>
    </row>
    <row r="53" spans="1:1" ht="13.5" customHeight="1" x14ac:dyDescent="0.2">
      <c r="A53" s="61"/>
    </row>
    <row r="54" spans="1:1" ht="13.5" customHeight="1" x14ac:dyDescent="0.2">
      <c r="A54" s="61"/>
    </row>
    <row r="55" spans="1:1" ht="13.5" customHeight="1" x14ac:dyDescent="0.2">
      <c r="A55" s="61"/>
    </row>
    <row r="56" spans="1:1" ht="13.5" customHeight="1" x14ac:dyDescent="0.2">
      <c r="A56" s="61"/>
    </row>
    <row r="57" spans="1:1" ht="13.5" customHeight="1" x14ac:dyDescent="0.2">
      <c r="A57" s="61"/>
    </row>
    <row r="58" spans="1:1" ht="13.5" customHeight="1" x14ac:dyDescent="0.2">
      <c r="A58" s="61"/>
    </row>
    <row r="59" spans="1:1" ht="13.5" customHeight="1" x14ac:dyDescent="0.2">
      <c r="A59" s="61"/>
    </row>
    <row r="60" spans="1:1" ht="13.5" customHeight="1" x14ac:dyDescent="0.2">
      <c r="A60" s="61"/>
    </row>
    <row r="61" spans="1:1" ht="13.5" customHeight="1" x14ac:dyDescent="0.2">
      <c r="A61" s="61"/>
    </row>
    <row r="62" spans="1:1" ht="13.5" customHeight="1" x14ac:dyDescent="0.2">
      <c r="A62" s="61"/>
    </row>
    <row r="63" spans="1:1" ht="13.5" customHeight="1" x14ac:dyDescent="0.2">
      <c r="A63" s="61"/>
    </row>
    <row r="64" spans="1:1" ht="13.5" customHeight="1" x14ac:dyDescent="0.2">
      <c r="A64" s="61"/>
    </row>
    <row r="65" spans="1:1" ht="13.5" customHeight="1" x14ac:dyDescent="0.2">
      <c r="A65" s="61"/>
    </row>
    <row r="66" spans="1:1" ht="13.5" customHeight="1" x14ac:dyDescent="0.2">
      <c r="A66" s="61"/>
    </row>
    <row r="67" spans="1:1" ht="13.5" customHeight="1" x14ac:dyDescent="0.2"/>
    <row r="68" spans="1:1" ht="13.5" customHeight="1" x14ac:dyDescent="0.2"/>
    <row r="69" spans="1:1" ht="13.5" customHeight="1" x14ac:dyDescent="0.2"/>
    <row r="70" spans="1:1" ht="13.5" customHeight="1" x14ac:dyDescent="0.2"/>
    <row r="71" spans="1:1" ht="13.5" customHeight="1" x14ac:dyDescent="0.2"/>
    <row r="72" spans="1:1" ht="13.5" customHeight="1" x14ac:dyDescent="0.2"/>
    <row r="73" spans="1:1" ht="13.5" customHeight="1" x14ac:dyDescent="0.2"/>
    <row r="74" spans="1:1" ht="13.5" customHeight="1" x14ac:dyDescent="0.2"/>
    <row r="75" spans="1:1" ht="13.5" customHeight="1" x14ac:dyDescent="0.2"/>
    <row r="76" spans="1:1" ht="13.5" customHeight="1" x14ac:dyDescent="0.2"/>
    <row r="77" spans="1:1" ht="13.5" customHeight="1" x14ac:dyDescent="0.2"/>
    <row r="78" spans="1:1" ht="13.5" customHeight="1" x14ac:dyDescent="0.2"/>
    <row r="79" spans="1:1" ht="13.5" customHeight="1" x14ac:dyDescent="0.2"/>
    <row r="80" spans="1:1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</sheetData>
  <hyperlinks>
    <hyperlink ref="A1" location="Содержание!A1" display="Вернуться в СОДЕРЖАНИЕ" xr:uid="{00000000-0004-0000-1B00-000000000000}"/>
  </hyperlinks>
  <pageMargins left="0.78740157480314965" right="0.59055118110236227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29"/>
  <dimension ref="A1:M71"/>
  <sheetViews>
    <sheetView workbookViewId="0">
      <selection activeCell="A5" sqref="A5"/>
    </sheetView>
  </sheetViews>
  <sheetFormatPr defaultRowHeight="12.75" x14ac:dyDescent="0.2"/>
  <cols>
    <col min="1" max="1" width="38.4257812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8.42578125" style="250" customWidth="1"/>
    <col min="258" max="262" width="0" style="250" hidden="1" customWidth="1"/>
    <col min="263" max="512" width="9.140625" style="250"/>
    <col min="513" max="513" width="38.42578125" style="250" customWidth="1"/>
    <col min="514" max="518" width="0" style="250" hidden="1" customWidth="1"/>
    <col min="519" max="768" width="9.140625" style="250"/>
    <col min="769" max="769" width="38.42578125" style="250" customWidth="1"/>
    <col min="770" max="774" width="0" style="250" hidden="1" customWidth="1"/>
    <col min="775" max="1024" width="9.140625" style="250"/>
    <col min="1025" max="1025" width="38.42578125" style="250" customWidth="1"/>
    <col min="1026" max="1030" width="0" style="250" hidden="1" customWidth="1"/>
    <col min="1031" max="1280" width="9.140625" style="250"/>
    <col min="1281" max="1281" width="38.42578125" style="250" customWidth="1"/>
    <col min="1282" max="1286" width="0" style="250" hidden="1" customWidth="1"/>
    <col min="1287" max="1536" width="9.140625" style="250"/>
    <col min="1537" max="1537" width="38.42578125" style="250" customWidth="1"/>
    <col min="1538" max="1542" width="0" style="250" hidden="1" customWidth="1"/>
    <col min="1543" max="1792" width="9.140625" style="250"/>
    <col min="1793" max="1793" width="38.42578125" style="250" customWidth="1"/>
    <col min="1794" max="1798" width="0" style="250" hidden="1" customWidth="1"/>
    <col min="1799" max="2048" width="9.140625" style="250"/>
    <col min="2049" max="2049" width="38.42578125" style="250" customWidth="1"/>
    <col min="2050" max="2054" width="0" style="250" hidden="1" customWidth="1"/>
    <col min="2055" max="2304" width="9.140625" style="250"/>
    <col min="2305" max="2305" width="38.42578125" style="250" customWidth="1"/>
    <col min="2306" max="2310" width="0" style="250" hidden="1" customWidth="1"/>
    <col min="2311" max="2560" width="9.140625" style="250"/>
    <col min="2561" max="2561" width="38.42578125" style="250" customWidth="1"/>
    <col min="2562" max="2566" width="0" style="250" hidden="1" customWidth="1"/>
    <col min="2567" max="2816" width="9.140625" style="250"/>
    <col min="2817" max="2817" width="38.42578125" style="250" customWidth="1"/>
    <col min="2818" max="2822" width="0" style="250" hidden="1" customWidth="1"/>
    <col min="2823" max="3072" width="9.140625" style="250"/>
    <col min="3073" max="3073" width="38.42578125" style="250" customWidth="1"/>
    <col min="3074" max="3078" width="0" style="250" hidden="1" customWidth="1"/>
    <col min="3079" max="3328" width="9.140625" style="250"/>
    <col min="3329" max="3329" width="38.42578125" style="250" customWidth="1"/>
    <col min="3330" max="3334" width="0" style="250" hidden="1" customWidth="1"/>
    <col min="3335" max="3584" width="9.140625" style="250"/>
    <col min="3585" max="3585" width="38.42578125" style="250" customWidth="1"/>
    <col min="3586" max="3590" width="0" style="250" hidden="1" customWidth="1"/>
    <col min="3591" max="3840" width="9.140625" style="250"/>
    <col min="3841" max="3841" width="38.42578125" style="250" customWidth="1"/>
    <col min="3842" max="3846" width="0" style="250" hidden="1" customWidth="1"/>
    <col min="3847" max="4096" width="9.140625" style="250"/>
    <col min="4097" max="4097" width="38.42578125" style="250" customWidth="1"/>
    <col min="4098" max="4102" width="0" style="250" hidden="1" customWidth="1"/>
    <col min="4103" max="4352" width="9.140625" style="250"/>
    <col min="4353" max="4353" width="38.42578125" style="250" customWidth="1"/>
    <col min="4354" max="4358" width="0" style="250" hidden="1" customWidth="1"/>
    <col min="4359" max="4608" width="9.140625" style="250"/>
    <col min="4609" max="4609" width="38.42578125" style="250" customWidth="1"/>
    <col min="4610" max="4614" width="0" style="250" hidden="1" customWidth="1"/>
    <col min="4615" max="4864" width="9.140625" style="250"/>
    <col min="4865" max="4865" width="38.42578125" style="250" customWidth="1"/>
    <col min="4866" max="4870" width="0" style="250" hidden="1" customWidth="1"/>
    <col min="4871" max="5120" width="9.140625" style="250"/>
    <col min="5121" max="5121" width="38.42578125" style="250" customWidth="1"/>
    <col min="5122" max="5126" width="0" style="250" hidden="1" customWidth="1"/>
    <col min="5127" max="5376" width="9.140625" style="250"/>
    <col min="5377" max="5377" width="38.42578125" style="250" customWidth="1"/>
    <col min="5378" max="5382" width="0" style="250" hidden="1" customWidth="1"/>
    <col min="5383" max="5632" width="9.140625" style="250"/>
    <col min="5633" max="5633" width="38.42578125" style="250" customWidth="1"/>
    <col min="5634" max="5638" width="0" style="250" hidden="1" customWidth="1"/>
    <col min="5639" max="5888" width="9.140625" style="250"/>
    <col min="5889" max="5889" width="38.42578125" style="250" customWidth="1"/>
    <col min="5890" max="5894" width="0" style="250" hidden="1" customWidth="1"/>
    <col min="5895" max="6144" width="9.140625" style="250"/>
    <col min="6145" max="6145" width="38.42578125" style="250" customWidth="1"/>
    <col min="6146" max="6150" width="0" style="250" hidden="1" customWidth="1"/>
    <col min="6151" max="6400" width="9.140625" style="250"/>
    <col min="6401" max="6401" width="38.42578125" style="250" customWidth="1"/>
    <col min="6402" max="6406" width="0" style="250" hidden="1" customWidth="1"/>
    <col min="6407" max="6656" width="9.140625" style="250"/>
    <col min="6657" max="6657" width="38.42578125" style="250" customWidth="1"/>
    <col min="6658" max="6662" width="0" style="250" hidden="1" customWidth="1"/>
    <col min="6663" max="6912" width="9.140625" style="250"/>
    <col min="6913" max="6913" width="38.42578125" style="250" customWidth="1"/>
    <col min="6914" max="6918" width="0" style="250" hidden="1" customWidth="1"/>
    <col min="6919" max="7168" width="9.140625" style="250"/>
    <col min="7169" max="7169" width="38.42578125" style="250" customWidth="1"/>
    <col min="7170" max="7174" width="0" style="250" hidden="1" customWidth="1"/>
    <col min="7175" max="7424" width="9.140625" style="250"/>
    <col min="7425" max="7425" width="38.42578125" style="250" customWidth="1"/>
    <col min="7426" max="7430" width="0" style="250" hidden="1" customWidth="1"/>
    <col min="7431" max="7680" width="9.140625" style="250"/>
    <col min="7681" max="7681" width="38.42578125" style="250" customWidth="1"/>
    <col min="7682" max="7686" width="0" style="250" hidden="1" customWidth="1"/>
    <col min="7687" max="7936" width="9.140625" style="250"/>
    <col min="7937" max="7937" width="38.42578125" style="250" customWidth="1"/>
    <col min="7938" max="7942" width="0" style="250" hidden="1" customWidth="1"/>
    <col min="7943" max="8192" width="9.140625" style="250"/>
    <col min="8193" max="8193" width="38.42578125" style="250" customWidth="1"/>
    <col min="8194" max="8198" width="0" style="250" hidden="1" customWidth="1"/>
    <col min="8199" max="8448" width="9.140625" style="250"/>
    <col min="8449" max="8449" width="38.42578125" style="250" customWidth="1"/>
    <col min="8450" max="8454" width="0" style="250" hidden="1" customWidth="1"/>
    <col min="8455" max="8704" width="9.140625" style="250"/>
    <col min="8705" max="8705" width="38.42578125" style="250" customWidth="1"/>
    <col min="8706" max="8710" width="0" style="250" hidden="1" customWidth="1"/>
    <col min="8711" max="8960" width="9.140625" style="250"/>
    <col min="8961" max="8961" width="38.42578125" style="250" customWidth="1"/>
    <col min="8962" max="8966" width="0" style="250" hidden="1" customWidth="1"/>
    <col min="8967" max="9216" width="9.140625" style="250"/>
    <col min="9217" max="9217" width="38.42578125" style="250" customWidth="1"/>
    <col min="9218" max="9222" width="0" style="250" hidden="1" customWidth="1"/>
    <col min="9223" max="9472" width="9.140625" style="250"/>
    <col min="9473" max="9473" width="38.42578125" style="250" customWidth="1"/>
    <col min="9474" max="9478" width="0" style="250" hidden="1" customWidth="1"/>
    <col min="9479" max="9728" width="9.140625" style="250"/>
    <col min="9729" max="9729" width="38.42578125" style="250" customWidth="1"/>
    <col min="9730" max="9734" width="0" style="250" hidden="1" customWidth="1"/>
    <col min="9735" max="9984" width="9.140625" style="250"/>
    <col min="9985" max="9985" width="38.42578125" style="250" customWidth="1"/>
    <col min="9986" max="9990" width="0" style="250" hidden="1" customWidth="1"/>
    <col min="9991" max="10240" width="9.140625" style="250"/>
    <col min="10241" max="10241" width="38.42578125" style="250" customWidth="1"/>
    <col min="10242" max="10246" width="0" style="250" hidden="1" customWidth="1"/>
    <col min="10247" max="10496" width="9.140625" style="250"/>
    <col min="10497" max="10497" width="38.42578125" style="250" customWidth="1"/>
    <col min="10498" max="10502" width="0" style="250" hidden="1" customWidth="1"/>
    <col min="10503" max="10752" width="9.140625" style="250"/>
    <col min="10753" max="10753" width="38.42578125" style="250" customWidth="1"/>
    <col min="10754" max="10758" width="0" style="250" hidden="1" customWidth="1"/>
    <col min="10759" max="11008" width="9.140625" style="250"/>
    <col min="11009" max="11009" width="38.42578125" style="250" customWidth="1"/>
    <col min="11010" max="11014" width="0" style="250" hidden="1" customWidth="1"/>
    <col min="11015" max="11264" width="9.140625" style="250"/>
    <col min="11265" max="11265" width="38.42578125" style="250" customWidth="1"/>
    <col min="11266" max="11270" width="0" style="250" hidden="1" customWidth="1"/>
    <col min="11271" max="11520" width="9.140625" style="250"/>
    <col min="11521" max="11521" width="38.42578125" style="250" customWidth="1"/>
    <col min="11522" max="11526" width="0" style="250" hidden="1" customWidth="1"/>
    <col min="11527" max="11776" width="9.140625" style="250"/>
    <col min="11777" max="11777" width="38.42578125" style="250" customWidth="1"/>
    <col min="11778" max="11782" width="0" style="250" hidden="1" customWidth="1"/>
    <col min="11783" max="12032" width="9.140625" style="250"/>
    <col min="12033" max="12033" width="38.42578125" style="250" customWidth="1"/>
    <col min="12034" max="12038" width="0" style="250" hidden="1" customWidth="1"/>
    <col min="12039" max="12288" width="9.140625" style="250"/>
    <col min="12289" max="12289" width="38.42578125" style="250" customWidth="1"/>
    <col min="12290" max="12294" width="0" style="250" hidden="1" customWidth="1"/>
    <col min="12295" max="12544" width="9.140625" style="250"/>
    <col min="12545" max="12545" width="38.42578125" style="250" customWidth="1"/>
    <col min="12546" max="12550" width="0" style="250" hidden="1" customWidth="1"/>
    <col min="12551" max="12800" width="9.140625" style="250"/>
    <col min="12801" max="12801" width="38.42578125" style="250" customWidth="1"/>
    <col min="12802" max="12806" width="0" style="250" hidden="1" customWidth="1"/>
    <col min="12807" max="13056" width="9.140625" style="250"/>
    <col min="13057" max="13057" width="38.42578125" style="250" customWidth="1"/>
    <col min="13058" max="13062" width="0" style="250" hidden="1" customWidth="1"/>
    <col min="13063" max="13312" width="9.140625" style="250"/>
    <col min="13313" max="13313" width="38.42578125" style="250" customWidth="1"/>
    <col min="13314" max="13318" width="0" style="250" hidden="1" customWidth="1"/>
    <col min="13319" max="13568" width="9.140625" style="250"/>
    <col min="13569" max="13569" width="38.42578125" style="250" customWidth="1"/>
    <col min="13570" max="13574" width="0" style="250" hidden="1" customWidth="1"/>
    <col min="13575" max="13824" width="9.140625" style="250"/>
    <col min="13825" max="13825" width="38.42578125" style="250" customWidth="1"/>
    <col min="13826" max="13830" width="0" style="250" hidden="1" customWidth="1"/>
    <col min="13831" max="14080" width="9.140625" style="250"/>
    <col min="14081" max="14081" width="38.42578125" style="250" customWidth="1"/>
    <col min="14082" max="14086" width="0" style="250" hidden="1" customWidth="1"/>
    <col min="14087" max="14336" width="9.140625" style="250"/>
    <col min="14337" max="14337" width="38.42578125" style="250" customWidth="1"/>
    <col min="14338" max="14342" width="0" style="250" hidden="1" customWidth="1"/>
    <col min="14343" max="14592" width="9.140625" style="250"/>
    <col min="14593" max="14593" width="38.42578125" style="250" customWidth="1"/>
    <col min="14594" max="14598" width="0" style="250" hidden="1" customWidth="1"/>
    <col min="14599" max="14848" width="9.140625" style="250"/>
    <col min="14849" max="14849" width="38.42578125" style="250" customWidth="1"/>
    <col min="14850" max="14854" width="0" style="250" hidden="1" customWidth="1"/>
    <col min="14855" max="15104" width="9.140625" style="250"/>
    <col min="15105" max="15105" width="38.42578125" style="250" customWidth="1"/>
    <col min="15106" max="15110" width="0" style="250" hidden="1" customWidth="1"/>
    <col min="15111" max="15360" width="9.140625" style="250"/>
    <col min="15361" max="15361" width="38.42578125" style="250" customWidth="1"/>
    <col min="15362" max="15366" width="0" style="250" hidden="1" customWidth="1"/>
    <col min="15367" max="15616" width="9.140625" style="250"/>
    <col min="15617" max="15617" width="38.42578125" style="250" customWidth="1"/>
    <col min="15618" max="15622" width="0" style="250" hidden="1" customWidth="1"/>
    <col min="15623" max="15872" width="9.140625" style="250"/>
    <col min="15873" max="15873" width="38.42578125" style="250" customWidth="1"/>
    <col min="15874" max="15878" width="0" style="250" hidden="1" customWidth="1"/>
    <col min="15879" max="16128" width="9.140625" style="250"/>
    <col min="16129" max="16129" width="38.42578125" style="250" customWidth="1"/>
    <col min="16130" max="16134" width="0" style="250" hidden="1" customWidth="1"/>
    <col min="16135" max="16384" width="9.140625" style="250"/>
  </cols>
  <sheetData>
    <row r="1" spans="1:13" ht="18" customHeight="1" x14ac:dyDescent="0.2">
      <c r="A1" s="950" t="s">
        <v>1346</v>
      </c>
    </row>
    <row r="2" spans="1:13" ht="18" customHeight="1" x14ac:dyDescent="0.2">
      <c r="A2" s="32" t="s">
        <v>178</v>
      </c>
    </row>
    <row r="3" spans="1:13" ht="18" customHeight="1" x14ac:dyDescent="0.2">
      <c r="A3" s="32" t="s">
        <v>179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.75" customHeight="1" x14ac:dyDescent="0.2">
      <c r="A6" s="37"/>
      <c r="G6" s="253"/>
      <c r="H6" s="253"/>
      <c r="I6" s="253"/>
      <c r="J6" s="253"/>
      <c r="K6" s="253"/>
      <c r="L6" s="253"/>
      <c r="M6" s="253"/>
    </row>
    <row r="7" spans="1:13" ht="24" customHeight="1" x14ac:dyDescent="0.2">
      <c r="A7" s="254" t="s">
        <v>159</v>
      </c>
      <c r="B7" s="160">
        <v>1109.0999999999999</v>
      </c>
      <c r="C7" s="160">
        <v>873.7</v>
      </c>
      <c r="D7" s="160">
        <v>718.5</v>
      </c>
      <c r="E7" s="160">
        <v>865</v>
      </c>
      <c r="F7" s="160">
        <v>922.4</v>
      </c>
      <c r="G7" s="160">
        <v>785.6</v>
      </c>
      <c r="H7" s="160">
        <v>836</v>
      </c>
      <c r="I7" s="160">
        <v>911.6</v>
      </c>
      <c r="J7" s="160">
        <v>1454.3</v>
      </c>
      <c r="K7" s="160">
        <v>2214.5</v>
      </c>
      <c r="L7" s="160">
        <v>2711</v>
      </c>
      <c r="M7" s="160">
        <v>3973.2</v>
      </c>
    </row>
    <row r="8" spans="1:13" ht="13.5" customHeight="1" x14ac:dyDescent="0.2">
      <c r="A8" s="254" t="s">
        <v>3</v>
      </c>
      <c r="B8" s="160">
        <v>-67.900000000000006</v>
      </c>
      <c r="C8" s="160">
        <v>-201.9</v>
      </c>
      <c r="D8" s="160">
        <v>-143.30000000000001</v>
      </c>
      <c r="E8" s="160">
        <v>194.2</v>
      </c>
      <c r="F8" s="160">
        <v>-53.7</v>
      </c>
      <c r="G8" s="160">
        <v>-100.6</v>
      </c>
      <c r="H8" s="160">
        <v>-219.8</v>
      </c>
      <c r="I8" s="160">
        <v>-153.1</v>
      </c>
      <c r="J8" s="160">
        <v>-95.1</v>
      </c>
      <c r="K8" s="160">
        <v>-102.8</v>
      </c>
      <c r="L8" s="160">
        <v>-48</v>
      </c>
      <c r="M8" s="160">
        <v>-36</v>
      </c>
    </row>
    <row r="9" spans="1:13" ht="24" x14ac:dyDescent="0.2">
      <c r="A9" s="240" t="s">
        <v>4</v>
      </c>
      <c r="B9" s="160">
        <v>75.400000000000006</v>
      </c>
      <c r="C9" s="160">
        <v>-324.5</v>
      </c>
      <c r="D9" s="160">
        <v>-146</v>
      </c>
      <c r="E9" s="160">
        <v>174.6</v>
      </c>
      <c r="F9" s="160">
        <v>-144.30000000000001</v>
      </c>
      <c r="G9" s="160">
        <v>-230.2</v>
      </c>
      <c r="H9" s="160">
        <v>-257.10000000000002</v>
      </c>
      <c r="I9" s="160">
        <v>-236</v>
      </c>
      <c r="J9" s="160">
        <v>-104.8</v>
      </c>
      <c r="K9" s="160">
        <v>143.30000000000001</v>
      </c>
      <c r="L9" s="160">
        <v>274.39999999999998</v>
      </c>
      <c r="M9" s="160">
        <v>365.5</v>
      </c>
    </row>
    <row r="10" spans="1:13" ht="13.5" customHeight="1" x14ac:dyDescent="0.2">
      <c r="A10" s="254" t="s">
        <v>5</v>
      </c>
      <c r="B10" s="160">
        <v>198.8</v>
      </c>
      <c r="C10" s="160">
        <v>132.19999999999999</v>
      </c>
      <c r="D10" s="160">
        <v>93.5</v>
      </c>
      <c r="E10" s="160">
        <v>267.8</v>
      </c>
      <c r="F10" s="160">
        <v>42.1</v>
      </c>
      <c r="G10" s="160">
        <v>28.6</v>
      </c>
      <c r="H10" s="160">
        <v>76.5</v>
      </c>
      <c r="I10" s="160">
        <v>65.400000000000006</v>
      </c>
      <c r="J10" s="160">
        <v>73.8</v>
      </c>
      <c r="K10" s="160">
        <v>261.7</v>
      </c>
      <c r="L10" s="160">
        <v>313.7</v>
      </c>
      <c r="M10" s="160">
        <v>562.70000000000005</v>
      </c>
    </row>
    <row r="11" spans="1:13" ht="13.5" customHeight="1" x14ac:dyDescent="0.2">
      <c r="A11" s="254" t="s">
        <v>6</v>
      </c>
      <c r="B11" s="160">
        <v>123.3</v>
      </c>
      <c r="C11" s="160">
        <v>456.7</v>
      </c>
      <c r="D11" s="160">
        <v>239.5</v>
      </c>
      <c r="E11" s="160">
        <v>93.2</v>
      </c>
      <c r="F11" s="160">
        <v>186.5</v>
      </c>
      <c r="G11" s="160">
        <v>258.8</v>
      </c>
      <c r="H11" s="160">
        <v>333.6</v>
      </c>
      <c r="I11" s="160">
        <v>301.5</v>
      </c>
      <c r="J11" s="160">
        <v>178.6</v>
      </c>
      <c r="K11" s="160">
        <v>118.4</v>
      </c>
      <c r="L11" s="160">
        <v>39.299999999999997</v>
      </c>
      <c r="M11" s="160">
        <v>197.2</v>
      </c>
    </row>
    <row r="12" spans="1:13" ht="24" x14ac:dyDescent="0.2">
      <c r="A12" s="254" t="s">
        <v>7</v>
      </c>
      <c r="B12" s="160">
        <v>965.8</v>
      </c>
      <c r="C12" s="160">
        <v>996.3</v>
      </c>
      <c r="D12" s="160">
        <v>721.2</v>
      </c>
      <c r="E12" s="160">
        <v>884.7</v>
      </c>
      <c r="F12" s="160">
        <v>1013</v>
      </c>
      <c r="G12" s="160">
        <v>915.1</v>
      </c>
      <c r="H12" s="160">
        <v>873.3</v>
      </c>
      <c r="I12" s="160">
        <v>994.5</v>
      </c>
      <c r="J12" s="160">
        <v>1464</v>
      </c>
      <c r="K12" s="160">
        <v>1968.4</v>
      </c>
      <c r="L12" s="160">
        <v>2388.6</v>
      </c>
      <c r="M12" s="160">
        <v>3571.7</v>
      </c>
    </row>
    <row r="13" spans="1:13" ht="13.5" customHeight="1" x14ac:dyDescent="0.2">
      <c r="A13" s="254" t="s">
        <v>8</v>
      </c>
      <c r="B13" s="160">
        <v>96</v>
      </c>
      <c r="C13" s="160">
        <v>138.6</v>
      </c>
      <c r="D13" s="160">
        <v>150</v>
      </c>
      <c r="E13" s="160">
        <v>201</v>
      </c>
      <c r="F13" s="160">
        <v>313.10000000000002</v>
      </c>
      <c r="G13" s="160">
        <v>259</v>
      </c>
      <c r="H13" s="160">
        <v>409.2</v>
      </c>
      <c r="I13" s="160">
        <v>335.5</v>
      </c>
      <c r="J13" s="160">
        <v>262.2</v>
      </c>
      <c r="K13" s="160">
        <v>245.2</v>
      </c>
      <c r="L13" s="160">
        <v>326</v>
      </c>
      <c r="M13" s="160">
        <v>382.2</v>
      </c>
    </row>
    <row r="14" spans="1:13" ht="13.5" customHeight="1" x14ac:dyDescent="0.2">
      <c r="A14" s="254" t="s">
        <v>9</v>
      </c>
      <c r="B14" s="160">
        <v>57.2</v>
      </c>
      <c r="C14" s="160">
        <v>87.7</v>
      </c>
      <c r="D14" s="160">
        <v>43.2</v>
      </c>
      <c r="E14" s="160">
        <v>83.8</v>
      </c>
      <c r="F14" s="160">
        <v>78.2</v>
      </c>
      <c r="G14" s="160">
        <v>49.2</v>
      </c>
      <c r="H14" s="160">
        <v>115.7</v>
      </c>
      <c r="I14" s="160">
        <v>105.6</v>
      </c>
      <c r="J14" s="160">
        <v>161</v>
      </c>
      <c r="K14" s="160">
        <v>189.3</v>
      </c>
      <c r="L14" s="160">
        <v>288.8</v>
      </c>
      <c r="M14" s="160">
        <v>345.5</v>
      </c>
    </row>
    <row r="15" spans="1:13" ht="13.5" customHeight="1" x14ac:dyDescent="0.2">
      <c r="A15" s="254" t="s">
        <v>10</v>
      </c>
      <c r="B15" s="160">
        <v>17.600000000000001</v>
      </c>
      <c r="C15" s="160">
        <v>11.4</v>
      </c>
      <c r="D15" s="160">
        <v>28.1</v>
      </c>
      <c r="E15" s="160">
        <v>22.6</v>
      </c>
      <c r="F15" s="160">
        <v>27.7</v>
      </c>
      <c r="G15" s="160">
        <v>12.1</v>
      </c>
      <c r="H15" s="160">
        <v>30.2</v>
      </c>
      <c r="I15" s="160">
        <v>11.8</v>
      </c>
      <c r="J15" s="160">
        <v>17.899999999999999</v>
      </c>
      <c r="K15" s="160">
        <v>78.599999999999994</v>
      </c>
      <c r="L15" s="160">
        <v>101.7</v>
      </c>
      <c r="M15" s="160">
        <v>82.7</v>
      </c>
    </row>
    <row r="16" spans="1:13" ht="13.5" customHeight="1" x14ac:dyDescent="0.2">
      <c r="A16" s="254" t="s">
        <v>11</v>
      </c>
      <c r="B16" s="160">
        <v>34.1</v>
      </c>
      <c r="C16" s="160">
        <v>65.8</v>
      </c>
      <c r="D16" s="160">
        <v>14.5</v>
      </c>
      <c r="E16" s="160">
        <v>45.5</v>
      </c>
      <c r="F16" s="160">
        <v>19.3</v>
      </c>
      <c r="G16" s="160">
        <v>30.1</v>
      </c>
      <c r="H16" s="160">
        <v>43.8</v>
      </c>
      <c r="I16" s="160">
        <v>43.1</v>
      </c>
      <c r="J16" s="160">
        <v>67.599999999999994</v>
      </c>
      <c r="K16" s="160">
        <v>84.3</v>
      </c>
      <c r="L16" s="160">
        <v>103.3</v>
      </c>
      <c r="M16" s="160">
        <v>161.19999999999999</v>
      </c>
    </row>
    <row r="17" spans="1:13" ht="13.5" customHeight="1" x14ac:dyDescent="0.2">
      <c r="A17" s="254" t="s">
        <v>12</v>
      </c>
      <c r="B17" s="160">
        <v>5.5</v>
      </c>
      <c r="C17" s="160">
        <v>10.5</v>
      </c>
      <c r="D17" s="160">
        <v>0.6</v>
      </c>
      <c r="E17" s="160">
        <v>15.7</v>
      </c>
      <c r="F17" s="160">
        <v>31.2</v>
      </c>
      <c r="G17" s="160">
        <v>7</v>
      </c>
      <c r="H17" s="160">
        <v>41.7</v>
      </c>
      <c r="I17" s="160">
        <v>50.7</v>
      </c>
      <c r="J17" s="160">
        <v>75.5</v>
      </c>
      <c r="K17" s="160">
        <v>25.8</v>
      </c>
      <c r="L17" s="160">
        <v>83.8</v>
      </c>
      <c r="M17" s="160">
        <v>101.6</v>
      </c>
    </row>
    <row r="18" spans="1:13" ht="13.5" customHeight="1" x14ac:dyDescent="0.2">
      <c r="A18" s="254" t="s">
        <v>154</v>
      </c>
      <c r="B18" s="160">
        <v>555.4</v>
      </c>
      <c r="C18" s="160">
        <v>631.1</v>
      </c>
      <c r="D18" s="160">
        <v>750.9</v>
      </c>
      <c r="E18" s="160">
        <v>804.2</v>
      </c>
      <c r="F18" s="160">
        <v>929.3</v>
      </c>
      <c r="G18" s="160">
        <v>1254.2</v>
      </c>
      <c r="H18" s="160">
        <v>1501.2</v>
      </c>
      <c r="I18" s="160">
        <v>1635.3</v>
      </c>
      <c r="J18" s="160">
        <v>1605.4</v>
      </c>
      <c r="K18" s="160">
        <v>831.5</v>
      </c>
      <c r="L18" s="160">
        <v>794</v>
      </c>
      <c r="M18" s="160">
        <v>1156.4000000000001</v>
      </c>
    </row>
    <row r="19" spans="1:13" ht="13.5" customHeight="1" x14ac:dyDescent="0.2">
      <c r="A19" s="254" t="s">
        <v>14</v>
      </c>
      <c r="B19" s="160">
        <v>589</v>
      </c>
      <c r="C19" s="160">
        <v>606.5</v>
      </c>
      <c r="D19" s="160">
        <v>470.8</v>
      </c>
      <c r="E19" s="160">
        <v>563.1</v>
      </c>
      <c r="F19" s="160">
        <v>455.6</v>
      </c>
      <c r="G19" s="160">
        <v>566.5</v>
      </c>
      <c r="H19" s="160">
        <v>592.1</v>
      </c>
      <c r="I19" s="160">
        <v>763.3</v>
      </c>
      <c r="J19" s="160">
        <v>745.2</v>
      </c>
      <c r="K19" s="160">
        <v>840.1</v>
      </c>
      <c r="L19" s="160">
        <v>826.2</v>
      </c>
      <c r="M19" s="160">
        <v>1031.7</v>
      </c>
    </row>
    <row r="20" spans="1:13" ht="13.5" customHeight="1" x14ac:dyDescent="0.2">
      <c r="A20" s="254" t="s">
        <v>15</v>
      </c>
      <c r="B20" s="160">
        <v>294.5</v>
      </c>
      <c r="C20" s="160">
        <v>307.3</v>
      </c>
      <c r="D20" s="160">
        <v>184.7</v>
      </c>
      <c r="E20" s="160">
        <v>343.7</v>
      </c>
      <c r="F20" s="160">
        <v>274.5</v>
      </c>
      <c r="G20" s="160">
        <v>356.6</v>
      </c>
      <c r="H20" s="160">
        <v>355.1</v>
      </c>
      <c r="I20" s="160">
        <v>466.3</v>
      </c>
      <c r="J20" s="160">
        <v>469.7</v>
      </c>
      <c r="K20" s="160">
        <v>543.70000000000005</v>
      </c>
      <c r="L20" s="160">
        <v>611.4</v>
      </c>
      <c r="M20" s="160">
        <v>736.2</v>
      </c>
    </row>
    <row r="21" spans="1:13" ht="13.5" customHeight="1" x14ac:dyDescent="0.2">
      <c r="A21" s="254" t="s">
        <v>16</v>
      </c>
      <c r="B21" s="160">
        <v>178</v>
      </c>
      <c r="C21" s="160">
        <v>179.9</v>
      </c>
      <c r="D21" s="160">
        <v>111.6</v>
      </c>
      <c r="E21" s="160">
        <v>64.7</v>
      </c>
      <c r="F21" s="160">
        <v>59</v>
      </c>
      <c r="G21" s="160">
        <v>109.7</v>
      </c>
      <c r="H21" s="160">
        <v>104.4</v>
      </c>
      <c r="I21" s="160">
        <v>154.30000000000001</v>
      </c>
      <c r="J21" s="160">
        <v>144.5</v>
      </c>
      <c r="K21" s="160">
        <v>140.4</v>
      </c>
      <c r="L21" s="160">
        <v>119.7</v>
      </c>
      <c r="M21" s="160">
        <v>162.9</v>
      </c>
    </row>
    <row r="22" spans="1:13" ht="13.5" customHeight="1" x14ac:dyDescent="0.2">
      <c r="A22" s="254" t="s">
        <v>17</v>
      </c>
      <c r="B22" s="160">
        <v>37.1</v>
      </c>
      <c r="C22" s="160">
        <v>40.200000000000003</v>
      </c>
      <c r="D22" s="160">
        <v>29.6</v>
      </c>
      <c r="E22" s="160">
        <v>34.200000000000003</v>
      </c>
      <c r="F22" s="160">
        <v>32.9</v>
      </c>
      <c r="G22" s="160">
        <v>21.7</v>
      </c>
      <c r="H22" s="160">
        <v>19.7</v>
      </c>
      <c r="I22" s="160">
        <v>29.3</v>
      </c>
      <c r="J22" s="160">
        <v>17.399999999999999</v>
      </c>
      <c r="K22" s="160">
        <v>18.8</v>
      </c>
      <c r="L22" s="160">
        <v>22</v>
      </c>
      <c r="M22" s="160">
        <v>21.8</v>
      </c>
    </row>
    <row r="23" spans="1:13" ht="13.5" customHeight="1" x14ac:dyDescent="0.2">
      <c r="A23" s="254" t="s">
        <v>18</v>
      </c>
      <c r="B23" s="160">
        <v>20.6</v>
      </c>
      <c r="C23" s="160">
        <v>18.399999999999999</v>
      </c>
      <c r="D23" s="160">
        <v>119.2</v>
      </c>
      <c r="E23" s="160">
        <v>93</v>
      </c>
      <c r="F23" s="160">
        <v>34.1</v>
      </c>
      <c r="G23" s="160">
        <v>33.799999999999997</v>
      </c>
      <c r="H23" s="160">
        <v>33.700000000000003</v>
      </c>
      <c r="I23" s="160">
        <v>33.799999999999997</v>
      </c>
      <c r="J23" s="160">
        <v>32.6</v>
      </c>
      <c r="K23" s="160">
        <v>41.3</v>
      </c>
      <c r="L23" s="160">
        <v>12.7</v>
      </c>
      <c r="M23" s="160">
        <v>10.8</v>
      </c>
    </row>
    <row r="24" spans="1:13" ht="13.5" customHeight="1" x14ac:dyDescent="0.2">
      <c r="A24" s="254" t="s">
        <v>19</v>
      </c>
      <c r="B24" s="160">
        <v>548.5</v>
      </c>
      <c r="C24" s="160">
        <v>493.4</v>
      </c>
      <c r="D24" s="160">
        <v>436.2</v>
      </c>
      <c r="E24" s="160">
        <v>556.4</v>
      </c>
      <c r="F24" s="160">
        <v>783.3</v>
      </c>
      <c r="G24" s="160">
        <v>962.6</v>
      </c>
      <c r="H24" s="160">
        <v>869</v>
      </c>
      <c r="I24" s="160">
        <v>802.6</v>
      </c>
      <c r="J24" s="160">
        <v>872.3</v>
      </c>
      <c r="K24" s="160">
        <v>686.5</v>
      </c>
      <c r="L24" s="160">
        <v>1416.5</v>
      </c>
      <c r="M24" s="160">
        <v>2170.1999999999998</v>
      </c>
    </row>
    <row r="25" spans="1:13" ht="13.5" customHeight="1" x14ac:dyDescent="0.2">
      <c r="A25" s="254" t="s">
        <v>20</v>
      </c>
      <c r="B25" s="160">
        <v>808.9</v>
      </c>
      <c r="C25" s="160">
        <v>985.8</v>
      </c>
      <c r="D25" s="160">
        <v>544.70000000000005</v>
      </c>
      <c r="E25" s="160">
        <v>485.4</v>
      </c>
      <c r="F25" s="160">
        <v>618.20000000000005</v>
      </c>
      <c r="G25" s="160">
        <v>600.20000000000005</v>
      </c>
      <c r="H25" s="160">
        <v>727.8</v>
      </c>
      <c r="I25" s="160">
        <v>576.4</v>
      </c>
      <c r="J25" s="160">
        <v>579.6</v>
      </c>
      <c r="K25" s="160">
        <v>715.1</v>
      </c>
      <c r="L25" s="160">
        <v>668.2</v>
      </c>
      <c r="M25" s="160">
        <v>748.7</v>
      </c>
    </row>
    <row r="26" spans="1:13" ht="13.5" customHeight="1" x14ac:dyDescent="0.2">
      <c r="A26" s="254" t="s">
        <v>21</v>
      </c>
      <c r="B26" s="160">
        <v>646.79999999999995</v>
      </c>
      <c r="C26" s="160">
        <v>768.2</v>
      </c>
      <c r="D26" s="160">
        <v>534.5</v>
      </c>
      <c r="E26" s="160">
        <v>505.9</v>
      </c>
      <c r="F26" s="160">
        <v>559.29999999999995</v>
      </c>
      <c r="G26" s="160">
        <v>691.9</v>
      </c>
      <c r="H26" s="160">
        <v>903.8</v>
      </c>
      <c r="I26" s="160">
        <v>1276.2</v>
      </c>
      <c r="J26" s="160">
        <v>1399.8</v>
      </c>
      <c r="K26" s="160">
        <v>892.3</v>
      </c>
      <c r="L26" s="160">
        <v>606.79999999999995</v>
      </c>
      <c r="M26" s="160">
        <v>712.5</v>
      </c>
    </row>
    <row r="27" spans="1:13" ht="12.95" customHeight="1" thickBot="1" x14ac:dyDescent="0.25">
      <c r="A27" s="60"/>
      <c r="B27" s="261"/>
      <c r="C27" s="261"/>
      <c r="D27" s="261"/>
      <c r="E27" s="261"/>
      <c r="F27" s="261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50</v>
      </c>
      <c r="C30" s="255">
        <v>49</v>
      </c>
      <c r="D30" s="255">
        <v>50</v>
      </c>
      <c r="E30" s="255">
        <v>56</v>
      </c>
      <c r="F30" s="255">
        <v>59</v>
      </c>
      <c r="G30" s="255">
        <v>67</v>
      </c>
      <c r="H30" s="255">
        <v>67</v>
      </c>
      <c r="I30" s="255">
        <v>68</v>
      </c>
      <c r="J30" s="255">
        <v>83</v>
      </c>
      <c r="K30" s="255">
        <v>106</v>
      </c>
      <c r="L30" s="255">
        <v>110</v>
      </c>
      <c r="M30" s="255">
        <v>110</v>
      </c>
    </row>
    <row r="31" spans="1:13" ht="13.5" customHeight="1" x14ac:dyDescent="0.2">
      <c r="A31" s="254" t="s">
        <v>160</v>
      </c>
      <c r="B31" s="255">
        <v>16</v>
      </c>
      <c r="C31" s="255">
        <v>17</v>
      </c>
      <c r="D31" s="255">
        <v>20</v>
      </c>
      <c r="E31" s="255">
        <v>25</v>
      </c>
      <c r="F31" s="255">
        <v>25</v>
      </c>
      <c r="G31" s="255">
        <v>28</v>
      </c>
      <c r="H31" s="255">
        <v>23</v>
      </c>
      <c r="I31" s="255">
        <v>18</v>
      </c>
      <c r="J31" s="255">
        <v>18</v>
      </c>
      <c r="K31" s="255">
        <v>27</v>
      </c>
      <c r="L31" s="255">
        <v>19</v>
      </c>
      <c r="M31" s="255">
        <v>28</v>
      </c>
    </row>
    <row r="32" spans="1:13" ht="13.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14.8</v>
      </c>
      <c r="C33" s="256">
        <v>-12.3</v>
      </c>
      <c r="D33" s="256">
        <v>-0.4</v>
      </c>
      <c r="E33" s="256">
        <v>-2.2000000000000002</v>
      </c>
      <c r="F33" s="256">
        <v>-8.9</v>
      </c>
      <c r="G33" s="256">
        <v>-14.2</v>
      </c>
      <c r="H33" s="256">
        <v>-4.3</v>
      </c>
      <c r="I33" s="256">
        <v>-8.3000000000000007</v>
      </c>
      <c r="J33" s="256">
        <v>-0.7</v>
      </c>
      <c r="K33" s="256">
        <v>12.5</v>
      </c>
      <c r="L33" s="256">
        <v>13.5</v>
      </c>
      <c r="M33" s="256">
        <v>11.2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13.8</v>
      </c>
      <c r="C36" s="256">
        <v>-65.8</v>
      </c>
      <c r="D36" s="256">
        <v>-33.5</v>
      </c>
      <c r="E36" s="256">
        <v>31.4</v>
      </c>
      <c r="F36" s="256">
        <v>-18.399999999999999</v>
      </c>
      <c r="G36" s="256">
        <v>-23.9</v>
      </c>
      <c r="H36" s="256">
        <v>-29.6</v>
      </c>
      <c r="I36" s="256">
        <v>-29.4</v>
      </c>
      <c r="J36" s="256">
        <v>-12</v>
      </c>
      <c r="K36" s="256">
        <v>20.9</v>
      </c>
      <c r="L36" s="256">
        <v>19.399999999999999</v>
      </c>
      <c r="M36" s="256">
        <v>16.8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6.8</v>
      </c>
      <c r="C38" s="256">
        <v>-37.1</v>
      </c>
      <c r="D38" s="256">
        <v>-20.3</v>
      </c>
      <c r="E38" s="256">
        <v>20.2</v>
      </c>
      <c r="F38" s="256">
        <v>-15.6</v>
      </c>
      <c r="G38" s="256">
        <v>-29.3</v>
      </c>
      <c r="H38" s="256">
        <v>-30.8</v>
      </c>
      <c r="I38" s="256">
        <v>-25.9</v>
      </c>
      <c r="J38" s="256">
        <v>-7.2</v>
      </c>
      <c r="K38" s="256">
        <v>6.5</v>
      </c>
      <c r="L38" s="256">
        <v>10.1</v>
      </c>
      <c r="M38" s="256">
        <v>9.1999999999999993</v>
      </c>
    </row>
    <row r="39" spans="1:13" ht="13.5" customHeight="1" x14ac:dyDescent="0.2">
      <c r="A39" s="254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54" t="s">
        <v>28</v>
      </c>
      <c r="B40" s="257">
        <v>97</v>
      </c>
      <c r="C40" s="257">
        <v>78.8</v>
      </c>
      <c r="D40" s="257">
        <v>82.2</v>
      </c>
      <c r="E40" s="257">
        <v>120.4</v>
      </c>
      <c r="F40" s="257">
        <v>106.6</v>
      </c>
      <c r="G40" s="257">
        <v>85.2</v>
      </c>
      <c r="H40" s="257">
        <v>106.4</v>
      </c>
      <c r="I40" s="257">
        <v>109</v>
      </c>
      <c r="J40" s="257">
        <v>159.5</v>
      </c>
      <c r="K40" s="257">
        <v>152.30000000000001</v>
      </c>
      <c r="L40" s="257">
        <v>122.4</v>
      </c>
      <c r="M40" s="257">
        <v>146.6</v>
      </c>
    </row>
    <row r="41" spans="1:13" ht="13.5" customHeight="1" x14ac:dyDescent="0.2">
      <c r="A41" s="254" t="s">
        <v>29</v>
      </c>
      <c r="B41" s="257">
        <v>1</v>
      </c>
      <c r="C41" s="257">
        <v>0.8</v>
      </c>
      <c r="D41" s="257">
        <v>1</v>
      </c>
      <c r="E41" s="257">
        <v>1.5</v>
      </c>
      <c r="F41" s="257">
        <v>0.9</v>
      </c>
      <c r="G41" s="257">
        <v>0.8</v>
      </c>
      <c r="H41" s="257">
        <v>1.2</v>
      </c>
      <c r="I41" s="257">
        <v>1</v>
      </c>
      <c r="J41" s="257">
        <v>1.5</v>
      </c>
      <c r="K41" s="257">
        <v>1</v>
      </c>
      <c r="L41" s="257">
        <v>0.8</v>
      </c>
      <c r="M41" s="257">
        <v>1.2</v>
      </c>
    </row>
    <row r="42" spans="1:13" ht="13.5" customHeight="1" x14ac:dyDescent="0.2">
      <c r="A42" s="254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54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54" t="s">
        <v>32</v>
      </c>
      <c r="B44" s="258">
        <v>1.25</v>
      </c>
      <c r="C44" s="258">
        <v>1.28</v>
      </c>
      <c r="D44" s="258">
        <v>1.02</v>
      </c>
      <c r="E44" s="258">
        <v>0.96</v>
      </c>
      <c r="F44" s="258">
        <v>1.1100000000000001</v>
      </c>
      <c r="G44" s="258">
        <v>0.87</v>
      </c>
      <c r="H44" s="258">
        <v>0.81</v>
      </c>
      <c r="I44" s="258">
        <v>0.45</v>
      </c>
      <c r="J44" s="258">
        <v>0.41</v>
      </c>
      <c r="K44" s="258">
        <v>0.8</v>
      </c>
      <c r="L44" s="258">
        <v>1.1000000000000001</v>
      </c>
      <c r="M44" s="258">
        <v>1.05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C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30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7.7109375" style="250" customWidth="1"/>
    <col min="258" max="262" width="0" style="250" hidden="1" customWidth="1"/>
    <col min="263" max="512" width="9.140625" style="250"/>
    <col min="513" max="513" width="37.7109375" style="250" customWidth="1"/>
    <col min="514" max="518" width="0" style="250" hidden="1" customWidth="1"/>
    <col min="519" max="768" width="9.140625" style="250"/>
    <col min="769" max="769" width="37.7109375" style="250" customWidth="1"/>
    <col min="770" max="774" width="0" style="250" hidden="1" customWidth="1"/>
    <col min="775" max="1024" width="9.140625" style="250"/>
    <col min="1025" max="1025" width="37.7109375" style="250" customWidth="1"/>
    <col min="1026" max="1030" width="0" style="250" hidden="1" customWidth="1"/>
    <col min="1031" max="1280" width="9.140625" style="250"/>
    <col min="1281" max="1281" width="37.7109375" style="250" customWidth="1"/>
    <col min="1282" max="1286" width="0" style="250" hidden="1" customWidth="1"/>
    <col min="1287" max="1536" width="9.140625" style="250"/>
    <col min="1537" max="1537" width="37.7109375" style="250" customWidth="1"/>
    <col min="1538" max="1542" width="0" style="250" hidden="1" customWidth="1"/>
    <col min="1543" max="1792" width="9.140625" style="250"/>
    <col min="1793" max="1793" width="37.7109375" style="250" customWidth="1"/>
    <col min="1794" max="1798" width="0" style="250" hidden="1" customWidth="1"/>
    <col min="1799" max="2048" width="9.140625" style="250"/>
    <col min="2049" max="2049" width="37.7109375" style="250" customWidth="1"/>
    <col min="2050" max="2054" width="0" style="250" hidden="1" customWidth="1"/>
    <col min="2055" max="2304" width="9.140625" style="250"/>
    <col min="2305" max="2305" width="37.7109375" style="250" customWidth="1"/>
    <col min="2306" max="2310" width="0" style="250" hidden="1" customWidth="1"/>
    <col min="2311" max="2560" width="9.140625" style="250"/>
    <col min="2561" max="2561" width="37.7109375" style="250" customWidth="1"/>
    <col min="2562" max="2566" width="0" style="250" hidden="1" customWidth="1"/>
    <col min="2567" max="2816" width="9.140625" style="250"/>
    <col min="2817" max="2817" width="37.7109375" style="250" customWidth="1"/>
    <col min="2818" max="2822" width="0" style="250" hidden="1" customWidth="1"/>
    <col min="2823" max="3072" width="9.140625" style="250"/>
    <col min="3073" max="3073" width="37.7109375" style="250" customWidth="1"/>
    <col min="3074" max="3078" width="0" style="250" hidden="1" customWidth="1"/>
    <col min="3079" max="3328" width="9.140625" style="250"/>
    <col min="3329" max="3329" width="37.7109375" style="250" customWidth="1"/>
    <col min="3330" max="3334" width="0" style="250" hidden="1" customWidth="1"/>
    <col min="3335" max="3584" width="9.140625" style="250"/>
    <col min="3585" max="3585" width="37.7109375" style="250" customWidth="1"/>
    <col min="3586" max="3590" width="0" style="250" hidden="1" customWidth="1"/>
    <col min="3591" max="3840" width="9.140625" style="250"/>
    <col min="3841" max="3841" width="37.7109375" style="250" customWidth="1"/>
    <col min="3842" max="3846" width="0" style="250" hidden="1" customWidth="1"/>
    <col min="3847" max="4096" width="9.140625" style="250"/>
    <col min="4097" max="4097" width="37.7109375" style="250" customWidth="1"/>
    <col min="4098" max="4102" width="0" style="250" hidden="1" customWidth="1"/>
    <col min="4103" max="4352" width="9.140625" style="250"/>
    <col min="4353" max="4353" width="37.7109375" style="250" customWidth="1"/>
    <col min="4354" max="4358" width="0" style="250" hidden="1" customWidth="1"/>
    <col min="4359" max="4608" width="9.140625" style="250"/>
    <col min="4609" max="4609" width="37.7109375" style="250" customWidth="1"/>
    <col min="4610" max="4614" width="0" style="250" hidden="1" customWidth="1"/>
    <col min="4615" max="4864" width="9.140625" style="250"/>
    <col min="4865" max="4865" width="37.7109375" style="250" customWidth="1"/>
    <col min="4866" max="4870" width="0" style="250" hidden="1" customWidth="1"/>
    <col min="4871" max="5120" width="9.140625" style="250"/>
    <col min="5121" max="5121" width="37.7109375" style="250" customWidth="1"/>
    <col min="5122" max="5126" width="0" style="250" hidden="1" customWidth="1"/>
    <col min="5127" max="5376" width="9.140625" style="250"/>
    <col min="5377" max="5377" width="37.7109375" style="250" customWidth="1"/>
    <col min="5378" max="5382" width="0" style="250" hidden="1" customWidth="1"/>
    <col min="5383" max="5632" width="9.140625" style="250"/>
    <col min="5633" max="5633" width="37.7109375" style="250" customWidth="1"/>
    <col min="5634" max="5638" width="0" style="250" hidden="1" customWidth="1"/>
    <col min="5639" max="5888" width="9.140625" style="250"/>
    <col min="5889" max="5889" width="37.7109375" style="250" customWidth="1"/>
    <col min="5890" max="5894" width="0" style="250" hidden="1" customWidth="1"/>
    <col min="5895" max="6144" width="9.140625" style="250"/>
    <col min="6145" max="6145" width="37.7109375" style="250" customWidth="1"/>
    <col min="6146" max="6150" width="0" style="250" hidden="1" customWidth="1"/>
    <col min="6151" max="6400" width="9.140625" style="250"/>
    <col min="6401" max="6401" width="37.7109375" style="250" customWidth="1"/>
    <col min="6402" max="6406" width="0" style="250" hidden="1" customWidth="1"/>
    <col min="6407" max="6656" width="9.140625" style="250"/>
    <col min="6657" max="6657" width="37.7109375" style="250" customWidth="1"/>
    <col min="6658" max="6662" width="0" style="250" hidden="1" customWidth="1"/>
    <col min="6663" max="6912" width="9.140625" style="250"/>
    <col min="6913" max="6913" width="37.7109375" style="250" customWidth="1"/>
    <col min="6914" max="6918" width="0" style="250" hidden="1" customWidth="1"/>
    <col min="6919" max="7168" width="9.140625" style="250"/>
    <col min="7169" max="7169" width="37.7109375" style="250" customWidth="1"/>
    <col min="7170" max="7174" width="0" style="250" hidden="1" customWidth="1"/>
    <col min="7175" max="7424" width="9.140625" style="250"/>
    <col min="7425" max="7425" width="37.7109375" style="250" customWidth="1"/>
    <col min="7426" max="7430" width="0" style="250" hidden="1" customWidth="1"/>
    <col min="7431" max="7680" width="9.140625" style="250"/>
    <col min="7681" max="7681" width="37.7109375" style="250" customWidth="1"/>
    <col min="7682" max="7686" width="0" style="250" hidden="1" customWidth="1"/>
    <col min="7687" max="7936" width="9.140625" style="250"/>
    <col min="7937" max="7937" width="37.7109375" style="250" customWidth="1"/>
    <col min="7938" max="7942" width="0" style="250" hidden="1" customWidth="1"/>
    <col min="7943" max="8192" width="9.140625" style="250"/>
    <col min="8193" max="8193" width="37.7109375" style="250" customWidth="1"/>
    <col min="8194" max="8198" width="0" style="250" hidden="1" customWidth="1"/>
    <col min="8199" max="8448" width="9.140625" style="250"/>
    <col min="8449" max="8449" width="37.7109375" style="250" customWidth="1"/>
    <col min="8450" max="8454" width="0" style="250" hidden="1" customWidth="1"/>
    <col min="8455" max="8704" width="9.140625" style="250"/>
    <col min="8705" max="8705" width="37.7109375" style="250" customWidth="1"/>
    <col min="8706" max="8710" width="0" style="250" hidden="1" customWidth="1"/>
    <col min="8711" max="8960" width="9.140625" style="250"/>
    <col min="8961" max="8961" width="37.7109375" style="250" customWidth="1"/>
    <col min="8962" max="8966" width="0" style="250" hidden="1" customWidth="1"/>
    <col min="8967" max="9216" width="9.140625" style="250"/>
    <col min="9217" max="9217" width="37.7109375" style="250" customWidth="1"/>
    <col min="9218" max="9222" width="0" style="250" hidden="1" customWidth="1"/>
    <col min="9223" max="9472" width="9.140625" style="250"/>
    <col min="9473" max="9473" width="37.7109375" style="250" customWidth="1"/>
    <col min="9474" max="9478" width="0" style="250" hidden="1" customWidth="1"/>
    <col min="9479" max="9728" width="9.140625" style="250"/>
    <col min="9729" max="9729" width="37.7109375" style="250" customWidth="1"/>
    <col min="9730" max="9734" width="0" style="250" hidden="1" customWidth="1"/>
    <col min="9735" max="9984" width="9.140625" style="250"/>
    <col min="9985" max="9985" width="37.7109375" style="250" customWidth="1"/>
    <col min="9986" max="9990" width="0" style="250" hidden="1" customWidth="1"/>
    <col min="9991" max="10240" width="9.140625" style="250"/>
    <col min="10241" max="10241" width="37.7109375" style="250" customWidth="1"/>
    <col min="10242" max="10246" width="0" style="250" hidden="1" customWidth="1"/>
    <col min="10247" max="10496" width="9.140625" style="250"/>
    <col min="10497" max="10497" width="37.7109375" style="250" customWidth="1"/>
    <col min="10498" max="10502" width="0" style="250" hidden="1" customWidth="1"/>
    <col min="10503" max="10752" width="9.140625" style="250"/>
    <col min="10753" max="10753" width="37.7109375" style="250" customWidth="1"/>
    <col min="10754" max="10758" width="0" style="250" hidden="1" customWidth="1"/>
    <col min="10759" max="11008" width="9.140625" style="250"/>
    <col min="11009" max="11009" width="37.7109375" style="250" customWidth="1"/>
    <col min="11010" max="11014" width="0" style="250" hidden="1" customWidth="1"/>
    <col min="11015" max="11264" width="9.140625" style="250"/>
    <col min="11265" max="11265" width="37.7109375" style="250" customWidth="1"/>
    <col min="11266" max="11270" width="0" style="250" hidden="1" customWidth="1"/>
    <col min="11271" max="11520" width="9.140625" style="250"/>
    <col min="11521" max="11521" width="37.7109375" style="250" customWidth="1"/>
    <col min="11522" max="11526" width="0" style="250" hidden="1" customWidth="1"/>
    <col min="11527" max="11776" width="9.140625" style="250"/>
    <col min="11777" max="11777" width="37.7109375" style="250" customWidth="1"/>
    <col min="11778" max="11782" width="0" style="250" hidden="1" customWidth="1"/>
    <col min="11783" max="12032" width="9.140625" style="250"/>
    <col min="12033" max="12033" width="37.7109375" style="250" customWidth="1"/>
    <col min="12034" max="12038" width="0" style="250" hidden="1" customWidth="1"/>
    <col min="12039" max="12288" width="9.140625" style="250"/>
    <col min="12289" max="12289" width="37.7109375" style="250" customWidth="1"/>
    <col min="12290" max="12294" width="0" style="250" hidden="1" customWidth="1"/>
    <col min="12295" max="12544" width="9.140625" style="250"/>
    <col min="12545" max="12545" width="37.7109375" style="250" customWidth="1"/>
    <col min="12546" max="12550" width="0" style="250" hidden="1" customWidth="1"/>
    <col min="12551" max="12800" width="9.140625" style="250"/>
    <col min="12801" max="12801" width="37.7109375" style="250" customWidth="1"/>
    <col min="12802" max="12806" width="0" style="250" hidden="1" customWidth="1"/>
    <col min="12807" max="13056" width="9.140625" style="250"/>
    <col min="13057" max="13057" width="37.7109375" style="250" customWidth="1"/>
    <col min="13058" max="13062" width="0" style="250" hidden="1" customWidth="1"/>
    <col min="13063" max="13312" width="9.140625" style="250"/>
    <col min="13313" max="13313" width="37.7109375" style="250" customWidth="1"/>
    <col min="13314" max="13318" width="0" style="250" hidden="1" customWidth="1"/>
    <col min="13319" max="13568" width="9.140625" style="250"/>
    <col min="13569" max="13569" width="37.7109375" style="250" customWidth="1"/>
    <col min="13570" max="13574" width="0" style="250" hidden="1" customWidth="1"/>
    <col min="13575" max="13824" width="9.140625" style="250"/>
    <col min="13825" max="13825" width="37.7109375" style="250" customWidth="1"/>
    <col min="13826" max="13830" width="0" style="250" hidden="1" customWidth="1"/>
    <col min="13831" max="14080" width="9.140625" style="250"/>
    <col min="14081" max="14081" width="37.7109375" style="250" customWidth="1"/>
    <col min="14082" max="14086" width="0" style="250" hidden="1" customWidth="1"/>
    <col min="14087" max="14336" width="9.140625" style="250"/>
    <col min="14337" max="14337" width="37.7109375" style="250" customWidth="1"/>
    <col min="14338" max="14342" width="0" style="250" hidden="1" customWidth="1"/>
    <col min="14343" max="14592" width="9.140625" style="250"/>
    <col min="14593" max="14593" width="37.7109375" style="250" customWidth="1"/>
    <col min="14594" max="14598" width="0" style="250" hidden="1" customWidth="1"/>
    <col min="14599" max="14848" width="9.140625" style="250"/>
    <col min="14849" max="14849" width="37.7109375" style="250" customWidth="1"/>
    <col min="14850" max="14854" width="0" style="250" hidden="1" customWidth="1"/>
    <col min="14855" max="15104" width="9.140625" style="250"/>
    <col min="15105" max="15105" width="37.7109375" style="250" customWidth="1"/>
    <col min="15106" max="15110" width="0" style="250" hidden="1" customWidth="1"/>
    <col min="15111" max="15360" width="9.140625" style="250"/>
    <col min="15361" max="15361" width="37.7109375" style="250" customWidth="1"/>
    <col min="15362" max="15366" width="0" style="250" hidden="1" customWidth="1"/>
    <col min="15367" max="15616" width="9.140625" style="250"/>
    <col min="15617" max="15617" width="37.7109375" style="250" customWidth="1"/>
    <col min="15618" max="15622" width="0" style="250" hidden="1" customWidth="1"/>
    <col min="15623" max="15872" width="9.140625" style="250"/>
    <col min="15873" max="15873" width="37.7109375" style="250" customWidth="1"/>
    <col min="15874" max="15878" width="0" style="250" hidden="1" customWidth="1"/>
    <col min="15879" max="16128" width="9.140625" style="250"/>
    <col min="16129" max="16129" width="37.7109375" style="250" customWidth="1"/>
    <col min="16130" max="16134" width="0" style="250" hidden="1" customWidth="1"/>
    <col min="16135" max="16384" width="9.140625" style="250"/>
  </cols>
  <sheetData>
    <row r="1" spans="1:13" ht="15.75" customHeight="1" x14ac:dyDescent="0.2">
      <c r="A1" s="950" t="s">
        <v>1346</v>
      </c>
    </row>
    <row r="2" spans="1:13" ht="18" customHeight="1" x14ac:dyDescent="0.2">
      <c r="A2" s="32" t="s">
        <v>180</v>
      </c>
    </row>
    <row r="3" spans="1:13" ht="21" customHeight="1" x14ac:dyDescent="0.2">
      <c r="A3" s="32" t="s">
        <v>181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4.25" customHeight="1" x14ac:dyDescent="0.2">
      <c r="A6" s="37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</row>
    <row r="7" spans="1:13" ht="24" customHeight="1" x14ac:dyDescent="0.2">
      <c r="A7" s="254" t="s">
        <v>159</v>
      </c>
      <c r="B7" s="160">
        <v>266.60000000000002</v>
      </c>
      <c r="C7" s="160">
        <v>328.1</v>
      </c>
      <c r="D7" s="160">
        <v>294.10000000000002</v>
      </c>
      <c r="E7" s="160">
        <v>485.6</v>
      </c>
      <c r="F7" s="160">
        <v>350.8</v>
      </c>
      <c r="G7" s="160">
        <v>415.8</v>
      </c>
      <c r="H7" s="160">
        <v>865.2</v>
      </c>
      <c r="I7" s="160">
        <v>876.4</v>
      </c>
      <c r="J7" s="160">
        <v>819.9</v>
      </c>
      <c r="K7" s="160">
        <v>717.3</v>
      </c>
      <c r="L7" s="160">
        <v>1156.8</v>
      </c>
      <c r="M7" s="160">
        <v>1191</v>
      </c>
    </row>
    <row r="8" spans="1:13" ht="13.5" customHeight="1" x14ac:dyDescent="0.2">
      <c r="A8" s="254" t="s">
        <v>3</v>
      </c>
      <c r="B8" s="160">
        <v>-3.4</v>
      </c>
      <c r="C8" s="160">
        <v>-6.1</v>
      </c>
      <c r="D8" s="160">
        <v>-3.1</v>
      </c>
      <c r="E8" s="160">
        <v>-6</v>
      </c>
      <c r="F8" s="160">
        <v>-7.1</v>
      </c>
      <c r="G8" s="160">
        <v>-5.5</v>
      </c>
      <c r="H8" s="160">
        <v>-73.5</v>
      </c>
      <c r="I8" s="160">
        <v>-39.5</v>
      </c>
      <c r="J8" s="160">
        <v>-3.4</v>
      </c>
      <c r="K8" s="160">
        <v>-26.4</v>
      </c>
      <c r="L8" s="160">
        <v>-77.8</v>
      </c>
      <c r="M8" s="160">
        <v>-47.2</v>
      </c>
    </row>
    <row r="9" spans="1:13" ht="24" x14ac:dyDescent="0.2">
      <c r="A9" s="240" t="s">
        <v>4</v>
      </c>
      <c r="B9" s="160">
        <v>1.4</v>
      </c>
      <c r="C9" s="160">
        <v>17</v>
      </c>
      <c r="D9" s="160">
        <v>17.3</v>
      </c>
      <c r="E9" s="160">
        <v>20.7</v>
      </c>
      <c r="F9" s="160">
        <v>20</v>
      </c>
      <c r="G9" s="160">
        <v>11.7</v>
      </c>
      <c r="H9" s="160">
        <v>191.4</v>
      </c>
      <c r="I9" s="160">
        <v>110.7</v>
      </c>
      <c r="J9" s="160">
        <v>135</v>
      </c>
      <c r="K9" s="160">
        <v>92.8</v>
      </c>
      <c r="L9" s="160">
        <v>183.7</v>
      </c>
      <c r="M9" s="160">
        <v>149</v>
      </c>
    </row>
    <row r="10" spans="1:13" ht="13.5" customHeight="1" x14ac:dyDescent="0.2">
      <c r="A10" s="254" t="s">
        <v>5</v>
      </c>
      <c r="B10" s="160">
        <v>24.8</v>
      </c>
      <c r="C10" s="160">
        <v>31.7</v>
      </c>
      <c r="D10" s="160">
        <v>27</v>
      </c>
      <c r="E10" s="160">
        <v>33.6</v>
      </c>
      <c r="F10" s="160">
        <v>31.6</v>
      </c>
      <c r="G10" s="160">
        <v>72.900000000000006</v>
      </c>
      <c r="H10" s="160">
        <v>230.1</v>
      </c>
      <c r="I10" s="160">
        <v>116.6</v>
      </c>
      <c r="J10" s="160">
        <v>153.19999999999999</v>
      </c>
      <c r="K10" s="160">
        <v>131.9</v>
      </c>
      <c r="L10" s="160">
        <v>220.1</v>
      </c>
      <c r="M10" s="160">
        <v>163.80000000000001</v>
      </c>
    </row>
    <row r="11" spans="1:13" ht="13.5" customHeight="1" x14ac:dyDescent="0.2">
      <c r="A11" s="254" t="s">
        <v>6</v>
      </c>
      <c r="B11" s="160">
        <v>23.5</v>
      </c>
      <c r="C11" s="160">
        <v>14.7</v>
      </c>
      <c r="D11" s="160">
        <v>9.6999999999999993</v>
      </c>
      <c r="E11" s="160">
        <v>12.9</v>
      </c>
      <c r="F11" s="160">
        <v>11.7</v>
      </c>
      <c r="G11" s="160">
        <v>61.1</v>
      </c>
      <c r="H11" s="160">
        <v>38.700000000000003</v>
      </c>
      <c r="I11" s="160">
        <v>5.9</v>
      </c>
      <c r="J11" s="160">
        <v>18.2</v>
      </c>
      <c r="K11" s="160">
        <v>39</v>
      </c>
      <c r="L11" s="160">
        <v>36.4</v>
      </c>
      <c r="M11" s="160">
        <v>14.8</v>
      </c>
    </row>
    <row r="12" spans="1:13" ht="24" x14ac:dyDescent="0.2">
      <c r="A12" s="254" t="s">
        <v>7</v>
      </c>
      <c r="B12" s="160">
        <v>261.8</v>
      </c>
      <c r="C12" s="160">
        <v>305</v>
      </c>
      <c r="D12" s="160">
        <v>273.7</v>
      </c>
      <c r="E12" s="160">
        <v>458.8</v>
      </c>
      <c r="F12" s="160">
        <v>323.7</v>
      </c>
      <c r="G12" s="160">
        <v>398.6</v>
      </c>
      <c r="H12" s="160">
        <v>600.20000000000005</v>
      </c>
      <c r="I12" s="160">
        <v>726.2</v>
      </c>
      <c r="J12" s="160">
        <v>681.5</v>
      </c>
      <c r="K12" s="160">
        <v>598.1</v>
      </c>
      <c r="L12" s="160">
        <v>895.4</v>
      </c>
      <c r="M12" s="160">
        <v>994.8</v>
      </c>
    </row>
    <row r="13" spans="1:13" ht="13.5" customHeight="1" x14ac:dyDescent="0.2">
      <c r="A13" s="254" t="s">
        <v>8</v>
      </c>
      <c r="B13" s="160">
        <v>17.899999999999999</v>
      </c>
      <c r="C13" s="160">
        <v>13.5</v>
      </c>
      <c r="D13" s="160">
        <v>11.3</v>
      </c>
      <c r="E13" s="160">
        <v>25.1</v>
      </c>
      <c r="F13" s="160">
        <v>33.6</v>
      </c>
      <c r="G13" s="160">
        <v>184.3</v>
      </c>
      <c r="H13" s="160">
        <v>191.9</v>
      </c>
      <c r="I13" s="160">
        <v>229</v>
      </c>
      <c r="J13" s="160">
        <v>203.8</v>
      </c>
      <c r="K13" s="160">
        <v>132.19999999999999</v>
      </c>
      <c r="L13" s="160">
        <v>83.4</v>
      </c>
      <c r="M13" s="160">
        <v>91</v>
      </c>
    </row>
    <row r="14" spans="1:13" ht="13.5" customHeight="1" x14ac:dyDescent="0.2">
      <c r="A14" s="254" t="s">
        <v>9</v>
      </c>
      <c r="B14" s="160">
        <v>15.9</v>
      </c>
      <c r="C14" s="160">
        <v>13.3</v>
      </c>
      <c r="D14" s="160">
        <v>11</v>
      </c>
      <c r="E14" s="160">
        <v>24.7</v>
      </c>
      <c r="F14" s="160">
        <v>22</v>
      </c>
      <c r="G14" s="160">
        <v>125.9</v>
      </c>
      <c r="H14" s="160">
        <v>100.9</v>
      </c>
      <c r="I14" s="160">
        <v>91.9</v>
      </c>
      <c r="J14" s="160">
        <v>158.9</v>
      </c>
      <c r="K14" s="160">
        <v>74.5</v>
      </c>
      <c r="L14" s="160">
        <v>82.9</v>
      </c>
      <c r="M14" s="160">
        <v>90.9</v>
      </c>
    </row>
    <row r="15" spans="1:13" ht="13.5" customHeight="1" x14ac:dyDescent="0.2">
      <c r="A15" s="254" t="s">
        <v>10</v>
      </c>
      <c r="B15" s="160">
        <v>2.8</v>
      </c>
      <c r="C15" s="160">
        <v>0.5</v>
      </c>
      <c r="D15" s="160">
        <v>4.7</v>
      </c>
      <c r="E15" s="160">
        <v>8.5</v>
      </c>
      <c r="F15" s="160">
        <v>9.9</v>
      </c>
      <c r="G15" s="160">
        <v>52.1</v>
      </c>
      <c r="H15" s="160">
        <v>40.799999999999997</v>
      </c>
      <c r="I15" s="160">
        <v>21.6</v>
      </c>
      <c r="J15" s="160">
        <v>137.30000000000001</v>
      </c>
      <c r="K15" s="160">
        <v>41.1</v>
      </c>
      <c r="L15" s="160">
        <v>29.4</v>
      </c>
      <c r="M15" s="160">
        <v>10</v>
      </c>
    </row>
    <row r="16" spans="1:13" ht="13.5" customHeight="1" x14ac:dyDescent="0.2">
      <c r="A16" s="254" t="s">
        <v>11</v>
      </c>
      <c r="B16" s="160">
        <v>7.5</v>
      </c>
      <c r="C16" s="160">
        <v>11.3</v>
      </c>
      <c r="D16" s="160">
        <v>4.5</v>
      </c>
      <c r="E16" s="160">
        <v>10.9</v>
      </c>
      <c r="F16" s="160">
        <v>5.0999999999999996</v>
      </c>
      <c r="G16" s="160">
        <v>65.5</v>
      </c>
      <c r="H16" s="160">
        <v>13</v>
      </c>
      <c r="I16" s="160">
        <v>6.3</v>
      </c>
      <c r="J16" s="160">
        <v>4</v>
      </c>
      <c r="K16" s="160">
        <v>7.1</v>
      </c>
      <c r="L16" s="160">
        <v>6.4</v>
      </c>
      <c r="M16" s="160">
        <v>18</v>
      </c>
    </row>
    <row r="17" spans="1:13" ht="13.5" customHeight="1" x14ac:dyDescent="0.2">
      <c r="A17" s="254" t="s">
        <v>12</v>
      </c>
      <c r="B17" s="160">
        <v>5.6</v>
      </c>
      <c r="C17" s="160">
        <v>1.5</v>
      </c>
      <c r="D17" s="160">
        <v>1.8</v>
      </c>
      <c r="E17" s="160">
        <v>5.3</v>
      </c>
      <c r="F17" s="160">
        <v>7</v>
      </c>
      <c r="G17" s="160">
        <v>8</v>
      </c>
      <c r="H17" s="160">
        <v>47.1</v>
      </c>
      <c r="I17" s="160">
        <v>64</v>
      </c>
      <c r="J17" s="160">
        <v>17.5</v>
      </c>
      <c r="K17" s="160">
        <v>26.4</v>
      </c>
      <c r="L17" s="160">
        <v>47.1</v>
      </c>
      <c r="M17" s="160">
        <v>62.9</v>
      </c>
    </row>
    <row r="18" spans="1:13" ht="13.5" customHeight="1" x14ac:dyDescent="0.2">
      <c r="A18" s="254" t="s">
        <v>154</v>
      </c>
      <c r="B18" s="160">
        <v>127.9</v>
      </c>
      <c r="C18" s="160">
        <v>79.5</v>
      </c>
      <c r="D18" s="160">
        <v>112.2</v>
      </c>
      <c r="E18" s="160">
        <v>50.6</v>
      </c>
      <c r="F18" s="160">
        <v>75.900000000000006</v>
      </c>
      <c r="G18" s="160">
        <v>413.3</v>
      </c>
      <c r="H18" s="160">
        <v>559.70000000000005</v>
      </c>
      <c r="I18" s="160">
        <v>810.5</v>
      </c>
      <c r="J18" s="160">
        <v>814.2</v>
      </c>
      <c r="K18" s="160">
        <v>1075.2</v>
      </c>
      <c r="L18" s="160">
        <v>885</v>
      </c>
      <c r="M18" s="160">
        <v>1521.6</v>
      </c>
    </row>
    <row r="19" spans="1:13" ht="13.5" customHeight="1" x14ac:dyDescent="0.2">
      <c r="A19" s="254" t="s">
        <v>14</v>
      </c>
      <c r="B19" s="160">
        <v>105.7</v>
      </c>
      <c r="C19" s="160">
        <v>135</v>
      </c>
      <c r="D19" s="160">
        <v>141.9</v>
      </c>
      <c r="E19" s="160">
        <v>163.1</v>
      </c>
      <c r="F19" s="160">
        <v>123.2</v>
      </c>
      <c r="G19" s="160">
        <v>231.5</v>
      </c>
      <c r="H19" s="160">
        <v>359.8</v>
      </c>
      <c r="I19" s="160">
        <v>365.3</v>
      </c>
      <c r="J19" s="160">
        <v>295.7</v>
      </c>
      <c r="K19" s="160">
        <v>380.6</v>
      </c>
      <c r="L19" s="160">
        <v>381.8</v>
      </c>
      <c r="M19" s="160">
        <v>444.1</v>
      </c>
    </row>
    <row r="20" spans="1:13" ht="13.5" customHeight="1" x14ac:dyDescent="0.2">
      <c r="A20" s="254" t="s">
        <v>15</v>
      </c>
      <c r="B20" s="160">
        <v>65.400000000000006</v>
      </c>
      <c r="C20" s="160">
        <v>108.4</v>
      </c>
      <c r="D20" s="160">
        <v>105.3</v>
      </c>
      <c r="E20" s="160">
        <v>102.2</v>
      </c>
      <c r="F20" s="160">
        <v>73.2</v>
      </c>
      <c r="G20" s="160">
        <v>117.6</v>
      </c>
      <c r="H20" s="160">
        <v>237.7</v>
      </c>
      <c r="I20" s="160">
        <v>206.1</v>
      </c>
      <c r="J20" s="160">
        <v>187.6</v>
      </c>
      <c r="K20" s="160">
        <v>275.3</v>
      </c>
      <c r="L20" s="160">
        <v>268</v>
      </c>
      <c r="M20" s="160">
        <v>283.8</v>
      </c>
    </row>
    <row r="21" spans="1:13" ht="13.5" customHeight="1" x14ac:dyDescent="0.2">
      <c r="A21" s="254" t="s">
        <v>16</v>
      </c>
      <c r="B21" s="160">
        <v>2.2999999999999998</v>
      </c>
      <c r="C21" s="160">
        <v>11.5</v>
      </c>
      <c r="D21" s="160">
        <v>18.600000000000001</v>
      </c>
      <c r="E21" s="160">
        <v>40.299999999999997</v>
      </c>
      <c r="F21" s="160">
        <v>38.700000000000003</v>
      </c>
      <c r="G21" s="160">
        <v>61.5</v>
      </c>
      <c r="H21" s="160">
        <v>78.400000000000006</v>
      </c>
      <c r="I21" s="160">
        <v>81.5</v>
      </c>
      <c r="J21" s="160">
        <v>66.5</v>
      </c>
      <c r="K21" s="160">
        <v>58</v>
      </c>
      <c r="L21" s="160">
        <v>61.7</v>
      </c>
      <c r="M21" s="160">
        <v>97.7</v>
      </c>
    </row>
    <row r="22" spans="1:13" ht="13.5" customHeight="1" x14ac:dyDescent="0.2">
      <c r="A22" s="254" t="s">
        <v>17</v>
      </c>
      <c r="B22" s="160">
        <v>6</v>
      </c>
      <c r="C22" s="160">
        <v>4.8</v>
      </c>
      <c r="D22" s="160">
        <v>6.9</v>
      </c>
      <c r="E22" s="160">
        <v>10.4</v>
      </c>
      <c r="F22" s="160">
        <v>4.5</v>
      </c>
      <c r="G22" s="160">
        <v>14</v>
      </c>
      <c r="H22" s="160">
        <v>12.2</v>
      </c>
      <c r="I22" s="160">
        <v>35.700000000000003</v>
      </c>
      <c r="J22" s="160">
        <v>16.2</v>
      </c>
      <c r="K22" s="160">
        <v>10.1</v>
      </c>
      <c r="L22" s="160">
        <v>8.1</v>
      </c>
      <c r="M22" s="160">
        <v>23.3</v>
      </c>
    </row>
    <row r="23" spans="1:13" ht="13.5" customHeight="1" x14ac:dyDescent="0.2">
      <c r="A23" s="254" t="s">
        <v>18</v>
      </c>
      <c r="B23" s="160">
        <v>20.100000000000001</v>
      </c>
      <c r="C23" s="160">
        <v>0.3</v>
      </c>
      <c r="D23" s="160">
        <v>1</v>
      </c>
      <c r="E23" s="160">
        <v>2.4</v>
      </c>
      <c r="F23" s="160">
        <v>0</v>
      </c>
      <c r="G23" s="160">
        <v>0.5</v>
      </c>
      <c r="H23" s="160">
        <v>1.8</v>
      </c>
      <c r="I23" s="160">
        <v>21.6</v>
      </c>
      <c r="J23" s="160">
        <v>4.0999999999999996</v>
      </c>
      <c r="K23" s="160">
        <v>0.3</v>
      </c>
      <c r="L23" s="160">
        <v>12.3</v>
      </c>
      <c r="M23" s="160">
        <v>0.7</v>
      </c>
    </row>
    <row r="24" spans="1:13" ht="13.5" customHeight="1" x14ac:dyDescent="0.2">
      <c r="A24" s="254" t="s">
        <v>19</v>
      </c>
      <c r="B24" s="160">
        <v>230.9</v>
      </c>
      <c r="C24" s="160">
        <v>238.7</v>
      </c>
      <c r="D24" s="160">
        <v>263.7</v>
      </c>
      <c r="E24" s="160">
        <v>286.39999999999998</v>
      </c>
      <c r="F24" s="160">
        <v>318.39999999999998</v>
      </c>
      <c r="G24" s="160">
        <v>643.29999999999995</v>
      </c>
      <c r="H24" s="160">
        <v>888.5</v>
      </c>
      <c r="I24" s="160">
        <v>888.8</v>
      </c>
      <c r="J24" s="160">
        <v>973.9</v>
      </c>
      <c r="K24" s="160">
        <v>1304.7</v>
      </c>
      <c r="L24" s="160">
        <v>1413.6</v>
      </c>
      <c r="M24" s="160">
        <v>1446.1</v>
      </c>
    </row>
    <row r="25" spans="1:13" ht="13.5" customHeight="1" x14ac:dyDescent="0.2">
      <c r="A25" s="254" t="s">
        <v>20</v>
      </c>
      <c r="B25" s="160">
        <v>134</v>
      </c>
      <c r="C25" s="160">
        <v>142.19999999999999</v>
      </c>
      <c r="D25" s="160">
        <v>147.5</v>
      </c>
      <c r="E25" s="160">
        <v>121.2</v>
      </c>
      <c r="F25" s="160">
        <v>160</v>
      </c>
      <c r="G25" s="160">
        <v>268</v>
      </c>
      <c r="H25" s="160">
        <v>305.10000000000002</v>
      </c>
      <c r="I25" s="160">
        <v>512.9</v>
      </c>
      <c r="J25" s="160">
        <v>739.1</v>
      </c>
      <c r="K25" s="160">
        <v>370.2</v>
      </c>
      <c r="L25" s="160">
        <v>409.3</v>
      </c>
      <c r="M25" s="160">
        <v>1163.5999999999999</v>
      </c>
    </row>
    <row r="26" spans="1:13" ht="13.5" customHeight="1" x14ac:dyDescent="0.2">
      <c r="A26" s="254" t="s">
        <v>21</v>
      </c>
      <c r="B26" s="160">
        <v>162.1</v>
      </c>
      <c r="C26" s="160">
        <v>231.9</v>
      </c>
      <c r="D26" s="160">
        <v>252.5</v>
      </c>
      <c r="E26" s="160">
        <v>254.6</v>
      </c>
      <c r="F26" s="160">
        <v>183.6</v>
      </c>
      <c r="G26" s="160">
        <v>258.10000000000002</v>
      </c>
      <c r="H26" s="160">
        <v>284.7</v>
      </c>
      <c r="I26" s="160">
        <v>438.7</v>
      </c>
      <c r="J26" s="160">
        <v>488.4</v>
      </c>
      <c r="K26" s="160">
        <v>322.3</v>
      </c>
      <c r="L26" s="160">
        <v>323.10000000000002</v>
      </c>
      <c r="M26" s="160">
        <v>1344.8</v>
      </c>
    </row>
    <row r="27" spans="1:13" ht="13.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3.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38</v>
      </c>
      <c r="C30" s="255">
        <v>34</v>
      </c>
      <c r="D30" s="255">
        <v>37</v>
      </c>
      <c r="E30" s="255">
        <v>39</v>
      </c>
      <c r="F30" s="255">
        <v>47</v>
      </c>
      <c r="G30" s="255">
        <v>45</v>
      </c>
      <c r="H30" s="255">
        <v>47</v>
      </c>
      <c r="I30" s="255">
        <v>43</v>
      </c>
      <c r="J30" s="255">
        <v>42</v>
      </c>
      <c r="K30" s="255">
        <v>43</v>
      </c>
      <c r="L30" s="255">
        <v>41</v>
      </c>
      <c r="M30" s="255">
        <v>40</v>
      </c>
    </row>
    <row r="31" spans="1:13" ht="13.5" customHeight="1" x14ac:dyDescent="0.2">
      <c r="A31" s="254" t="s">
        <v>160</v>
      </c>
      <c r="B31" s="255">
        <v>14</v>
      </c>
      <c r="C31" s="255">
        <v>15</v>
      </c>
      <c r="D31" s="255">
        <v>12</v>
      </c>
      <c r="E31" s="255">
        <v>10</v>
      </c>
      <c r="F31" s="255">
        <v>13</v>
      </c>
      <c r="G31" s="255">
        <v>18</v>
      </c>
      <c r="H31" s="255">
        <v>11</v>
      </c>
      <c r="I31" s="255">
        <v>6</v>
      </c>
      <c r="J31" s="255">
        <v>6</v>
      </c>
      <c r="K31" s="255">
        <v>7</v>
      </c>
      <c r="L31" s="255">
        <v>6</v>
      </c>
      <c r="M31" s="255">
        <v>10</v>
      </c>
    </row>
    <row r="32" spans="1:13" ht="13.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1.8</v>
      </c>
      <c r="C33" s="256">
        <v>7.6</v>
      </c>
      <c r="D33" s="256">
        <v>7.5</v>
      </c>
      <c r="E33" s="256">
        <v>5.8</v>
      </c>
      <c r="F33" s="256">
        <v>8.4</v>
      </c>
      <c r="G33" s="256">
        <v>4.3</v>
      </c>
      <c r="H33" s="256">
        <v>44.1</v>
      </c>
      <c r="I33" s="256">
        <v>20.7</v>
      </c>
      <c r="J33" s="256">
        <v>20.3</v>
      </c>
      <c r="K33" s="256">
        <v>19.899999999999999</v>
      </c>
      <c r="L33" s="256">
        <v>29.2</v>
      </c>
      <c r="M33" s="256">
        <v>19.7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0.6</v>
      </c>
      <c r="C36" s="256">
        <v>7.1</v>
      </c>
      <c r="D36" s="256">
        <v>6.6</v>
      </c>
      <c r="E36" s="256">
        <v>7.2</v>
      </c>
      <c r="F36" s="256">
        <v>6.3</v>
      </c>
      <c r="G36" s="256">
        <v>1.8</v>
      </c>
      <c r="H36" s="256">
        <v>21.5</v>
      </c>
      <c r="I36" s="256">
        <v>12.5</v>
      </c>
      <c r="J36" s="256">
        <v>13.9</v>
      </c>
      <c r="K36" s="256">
        <v>7.1</v>
      </c>
      <c r="L36" s="256">
        <v>13</v>
      </c>
      <c r="M36" s="256">
        <v>10.3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0.5</v>
      </c>
      <c r="C38" s="256">
        <v>5.2</v>
      </c>
      <c r="D38" s="256">
        <v>5.9</v>
      </c>
      <c r="E38" s="256">
        <v>4.3</v>
      </c>
      <c r="F38" s="256">
        <v>5.7</v>
      </c>
      <c r="G38" s="256">
        <v>2.8</v>
      </c>
      <c r="H38" s="256">
        <v>22.1</v>
      </c>
      <c r="I38" s="256">
        <v>12.6</v>
      </c>
      <c r="J38" s="256">
        <v>16.5</v>
      </c>
      <c r="K38" s="256">
        <v>12.9</v>
      </c>
      <c r="L38" s="256">
        <v>15.9</v>
      </c>
      <c r="M38" s="256">
        <v>12.5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134.5</v>
      </c>
      <c r="C40" s="257">
        <v>123.1</v>
      </c>
      <c r="D40" s="257">
        <v>89.6</v>
      </c>
      <c r="E40" s="257">
        <v>165.1</v>
      </c>
      <c r="F40" s="257">
        <v>72.2</v>
      </c>
      <c r="G40" s="257">
        <v>118.5</v>
      </c>
      <c r="H40" s="257">
        <v>208.1</v>
      </c>
      <c r="I40" s="257">
        <v>101.3</v>
      </c>
      <c r="J40" s="257">
        <v>93.5</v>
      </c>
      <c r="K40" s="257">
        <v>87.5</v>
      </c>
      <c r="L40" s="257">
        <v>161.30000000000001</v>
      </c>
      <c r="M40" s="257">
        <v>103</v>
      </c>
    </row>
    <row r="41" spans="1:13" ht="13.5" customHeight="1" x14ac:dyDescent="0.2">
      <c r="A41" s="243" t="s">
        <v>29</v>
      </c>
      <c r="B41" s="257">
        <v>1.4</v>
      </c>
      <c r="C41" s="257">
        <v>0.9</v>
      </c>
      <c r="D41" s="257">
        <v>0.7</v>
      </c>
      <c r="E41" s="257">
        <v>1.8</v>
      </c>
      <c r="F41" s="257">
        <v>0.4</v>
      </c>
      <c r="G41" s="257">
        <v>1.6</v>
      </c>
      <c r="H41" s="257">
        <v>1.8</v>
      </c>
      <c r="I41" s="257">
        <v>0.5</v>
      </c>
      <c r="J41" s="257">
        <v>0.9</v>
      </c>
      <c r="K41" s="257">
        <v>0.9</v>
      </c>
      <c r="L41" s="257">
        <v>1.8</v>
      </c>
      <c r="M41" s="257">
        <v>0.6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0.83</v>
      </c>
      <c r="C44" s="258">
        <v>0.61</v>
      </c>
      <c r="D44" s="258">
        <v>0.57999999999999996</v>
      </c>
      <c r="E44" s="258">
        <v>0.48</v>
      </c>
      <c r="F44" s="258">
        <v>0.87</v>
      </c>
      <c r="G44" s="258">
        <v>1.04</v>
      </c>
      <c r="H44" s="258">
        <v>1.07</v>
      </c>
      <c r="I44" s="258">
        <v>1.17</v>
      </c>
      <c r="J44" s="258">
        <v>1.51</v>
      </c>
      <c r="K44" s="258">
        <v>1.1499999999999999</v>
      </c>
      <c r="L44" s="258">
        <v>1.27</v>
      </c>
      <c r="M44" s="258">
        <v>0.87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D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31"/>
  <dimension ref="A1:M71"/>
  <sheetViews>
    <sheetView workbookViewId="0">
      <selection activeCell="A5" sqref="A5"/>
    </sheetView>
  </sheetViews>
  <sheetFormatPr defaultRowHeight="12.75" x14ac:dyDescent="0.2"/>
  <cols>
    <col min="1" max="1" width="38.14062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8.140625" style="250" customWidth="1"/>
    <col min="258" max="262" width="0" style="250" hidden="1" customWidth="1"/>
    <col min="263" max="512" width="9.140625" style="250"/>
    <col min="513" max="513" width="38.140625" style="250" customWidth="1"/>
    <col min="514" max="518" width="0" style="250" hidden="1" customWidth="1"/>
    <col min="519" max="768" width="9.140625" style="250"/>
    <col min="769" max="769" width="38.140625" style="250" customWidth="1"/>
    <col min="770" max="774" width="0" style="250" hidden="1" customWidth="1"/>
    <col min="775" max="1024" width="9.140625" style="250"/>
    <col min="1025" max="1025" width="38.140625" style="250" customWidth="1"/>
    <col min="1026" max="1030" width="0" style="250" hidden="1" customWidth="1"/>
    <col min="1031" max="1280" width="9.140625" style="250"/>
    <col min="1281" max="1281" width="38.140625" style="250" customWidth="1"/>
    <col min="1282" max="1286" width="0" style="250" hidden="1" customWidth="1"/>
    <col min="1287" max="1536" width="9.140625" style="250"/>
    <col min="1537" max="1537" width="38.140625" style="250" customWidth="1"/>
    <col min="1538" max="1542" width="0" style="250" hidden="1" customWidth="1"/>
    <col min="1543" max="1792" width="9.140625" style="250"/>
    <col min="1793" max="1793" width="38.140625" style="250" customWidth="1"/>
    <col min="1794" max="1798" width="0" style="250" hidden="1" customWidth="1"/>
    <col min="1799" max="2048" width="9.140625" style="250"/>
    <col min="2049" max="2049" width="38.140625" style="250" customWidth="1"/>
    <col min="2050" max="2054" width="0" style="250" hidden="1" customWidth="1"/>
    <col min="2055" max="2304" width="9.140625" style="250"/>
    <col min="2305" max="2305" width="38.140625" style="250" customWidth="1"/>
    <col min="2306" max="2310" width="0" style="250" hidden="1" customWidth="1"/>
    <col min="2311" max="2560" width="9.140625" style="250"/>
    <col min="2561" max="2561" width="38.140625" style="250" customWidth="1"/>
    <col min="2562" max="2566" width="0" style="250" hidden="1" customWidth="1"/>
    <col min="2567" max="2816" width="9.140625" style="250"/>
    <col min="2817" max="2817" width="38.140625" style="250" customWidth="1"/>
    <col min="2818" max="2822" width="0" style="250" hidden="1" customWidth="1"/>
    <col min="2823" max="3072" width="9.140625" style="250"/>
    <col min="3073" max="3073" width="38.140625" style="250" customWidth="1"/>
    <col min="3074" max="3078" width="0" style="250" hidden="1" customWidth="1"/>
    <col min="3079" max="3328" width="9.140625" style="250"/>
    <col min="3329" max="3329" width="38.140625" style="250" customWidth="1"/>
    <col min="3330" max="3334" width="0" style="250" hidden="1" customWidth="1"/>
    <col min="3335" max="3584" width="9.140625" style="250"/>
    <col min="3585" max="3585" width="38.140625" style="250" customWidth="1"/>
    <col min="3586" max="3590" width="0" style="250" hidden="1" customWidth="1"/>
    <col min="3591" max="3840" width="9.140625" style="250"/>
    <col min="3841" max="3841" width="38.140625" style="250" customWidth="1"/>
    <col min="3842" max="3846" width="0" style="250" hidden="1" customWidth="1"/>
    <col min="3847" max="4096" width="9.140625" style="250"/>
    <col min="4097" max="4097" width="38.140625" style="250" customWidth="1"/>
    <col min="4098" max="4102" width="0" style="250" hidden="1" customWidth="1"/>
    <col min="4103" max="4352" width="9.140625" style="250"/>
    <col min="4353" max="4353" width="38.140625" style="250" customWidth="1"/>
    <col min="4354" max="4358" width="0" style="250" hidden="1" customWidth="1"/>
    <col min="4359" max="4608" width="9.140625" style="250"/>
    <col min="4609" max="4609" width="38.140625" style="250" customWidth="1"/>
    <col min="4610" max="4614" width="0" style="250" hidden="1" customWidth="1"/>
    <col min="4615" max="4864" width="9.140625" style="250"/>
    <col min="4865" max="4865" width="38.140625" style="250" customWidth="1"/>
    <col min="4866" max="4870" width="0" style="250" hidden="1" customWidth="1"/>
    <col min="4871" max="5120" width="9.140625" style="250"/>
    <col min="5121" max="5121" width="38.140625" style="250" customWidth="1"/>
    <col min="5122" max="5126" width="0" style="250" hidden="1" customWidth="1"/>
    <col min="5127" max="5376" width="9.140625" style="250"/>
    <col min="5377" max="5377" width="38.140625" style="250" customWidth="1"/>
    <col min="5378" max="5382" width="0" style="250" hidden="1" customWidth="1"/>
    <col min="5383" max="5632" width="9.140625" style="250"/>
    <col min="5633" max="5633" width="38.140625" style="250" customWidth="1"/>
    <col min="5634" max="5638" width="0" style="250" hidden="1" customWidth="1"/>
    <col min="5639" max="5888" width="9.140625" style="250"/>
    <col min="5889" max="5889" width="38.140625" style="250" customWidth="1"/>
    <col min="5890" max="5894" width="0" style="250" hidden="1" customWidth="1"/>
    <col min="5895" max="6144" width="9.140625" style="250"/>
    <col min="6145" max="6145" width="38.140625" style="250" customWidth="1"/>
    <col min="6146" max="6150" width="0" style="250" hidden="1" customWidth="1"/>
    <col min="6151" max="6400" width="9.140625" style="250"/>
    <col min="6401" max="6401" width="38.140625" style="250" customWidth="1"/>
    <col min="6402" max="6406" width="0" style="250" hidden="1" customWidth="1"/>
    <col min="6407" max="6656" width="9.140625" style="250"/>
    <col min="6657" max="6657" width="38.140625" style="250" customWidth="1"/>
    <col min="6658" max="6662" width="0" style="250" hidden="1" customWidth="1"/>
    <col min="6663" max="6912" width="9.140625" style="250"/>
    <col min="6913" max="6913" width="38.140625" style="250" customWidth="1"/>
    <col min="6914" max="6918" width="0" style="250" hidden="1" customWidth="1"/>
    <col min="6919" max="7168" width="9.140625" style="250"/>
    <col min="7169" max="7169" width="38.140625" style="250" customWidth="1"/>
    <col min="7170" max="7174" width="0" style="250" hidden="1" customWidth="1"/>
    <col min="7175" max="7424" width="9.140625" style="250"/>
    <col min="7425" max="7425" width="38.140625" style="250" customWidth="1"/>
    <col min="7426" max="7430" width="0" style="250" hidden="1" customWidth="1"/>
    <col min="7431" max="7680" width="9.140625" style="250"/>
    <col min="7681" max="7681" width="38.140625" style="250" customWidth="1"/>
    <col min="7682" max="7686" width="0" style="250" hidden="1" customWidth="1"/>
    <col min="7687" max="7936" width="9.140625" style="250"/>
    <col min="7937" max="7937" width="38.140625" style="250" customWidth="1"/>
    <col min="7938" max="7942" width="0" style="250" hidden="1" customWidth="1"/>
    <col min="7943" max="8192" width="9.140625" style="250"/>
    <col min="8193" max="8193" width="38.140625" style="250" customWidth="1"/>
    <col min="8194" max="8198" width="0" style="250" hidden="1" customWidth="1"/>
    <col min="8199" max="8448" width="9.140625" style="250"/>
    <col min="8449" max="8449" width="38.140625" style="250" customWidth="1"/>
    <col min="8450" max="8454" width="0" style="250" hidden="1" customWidth="1"/>
    <col min="8455" max="8704" width="9.140625" style="250"/>
    <col min="8705" max="8705" width="38.140625" style="250" customWidth="1"/>
    <col min="8706" max="8710" width="0" style="250" hidden="1" customWidth="1"/>
    <col min="8711" max="8960" width="9.140625" style="250"/>
    <col min="8961" max="8961" width="38.140625" style="250" customWidth="1"/>
    <col min="8962" max="8966" width="0" style="250" hidden="1" customWidth="1"/>
    <col min="8967" max="9216" width="9.140625" style="250"/>
    <col min="9217" max="9217" width="38.140625" style="250" customWidth="1"/>
    <col min="9218" max="9222" width="0" style="250" hidden="1" customWidth="1"/>
    <col min="9223" max="9472" width="9.140625" style="250"/>
    <col min="9473" max="9473" width="38.140625" style="250" customWidth="1"/>
    <col min="9474" max="9478" width="0" style="250" hidden="1" customWidth="1"/>
    <col min="9479" max="9728" width="9.140625" style="250"/>
    <col min="9729" max="9729" width="38.140625" style="250" customWidth="1"/>
    <col min="9730" max="9734" width="0" style="250" hidden="1" customWidth="1"/>
    <col min="9735" max="9984" width="9.140625" style="250"/>
    <col min="9985" max="9985" width="38.140625" style="250" customWidth="1"/>
    <col min="9986" max="9990" width="0" style="250" hidden="1" customWidth="1"/>
    <col min="9991" max="10240" width="9.140625" style="250"/>
    <col min="10241" max="10241" width="38.140625" style="250" customWidth="1"/>
    <col min="10242" max="10246" width="0" style="250" hidden="1" customWidth="1"/>
    <col min="10247" max="10496" width="9.140625" style="250"/>
    <col min="10497" max="10497" width="38.140625" style="250" customWidth="1"/>
    <col min="10498" max="10502" width="0" style="250" hidden="1" customWidth="1"/>
    <col min="10503" max="10752" width="9.140625" style="250"/>
    <col min="10753" max="10753" width="38.140625" style="250" customWidth="1"/>
    <col min="10754" max="10758" width="0" style="250" hidden="1" customWidth="1"/>
    <col min="10759" max="11008" width="9.140625" style="250"/>
    <col min="11009" max="11009" width="38.140625" style="250" customWidth="1"/>
    <col min="11010" max="11014" width="0" style="250" hidden="1" customWidth="1"/>
    <col min="11015" max="11264" width="9.140625" style="250"/>
    <col min="11265" max="11265" width="38.140625" style="250" customWidth="1"/>
    <col min="11266" max="11270" width="0" style="250" hidden="1" customWidth="1"/>
    <col min="11271" max="11520" width="9.140625" style="250"/>
    <col min="11521" max="11521" width="38.140625" style="250" customWidth="1"/>
    <col min="11522" max="11526" width="0" style="250" hidden="1" customWidth="1"/>
    <col min="11527" max="11776" width="9.140625" style="250"/>
    <col min="11777" max="11777" width="38.140625" style="250" customWidth="1"/>
    <col min="11778" max="11782" width="0" style="250" hidden="1" customWidth="1"/>
    <col min="11783" max="12032" width="9.140625" style="250"/>
    <col min="12033" max="12033" width="38.140625" style="250" customWidth="1"/>
    <col min="12034" max="12038" width="0" style="250" hidden="1" customWidth="1"/>
    <col min="12039" max="12288" width="9.140625" style="250"/>
    <col min="12289" max="12289" width="38.140625" style="250" customWidth="1"/>
    <col min="12290" max="12294" width="0" style="250" hidden="1" customWidth="1"/>
    <col min="12295" max="12544" width="9.140625" style="250"/>
    <col min="12545" max="12545" width="38.140625" style="250" customWidth="1"/>
    <col min="12546" max="12550" width="0" style="250" hidden="1" customWidth="1"/>
    <col min="12551" max="12800" width="9.140625" style="250"/>
    <col min="12801" max="12801" width="38.140625" style="250" customWidth="1"/>
    <col min="12802" max="12806" width="0" style="250" hidden="1" customWidth="1"/>
    <col min="12807" max="13056" width="9.140625" style="250"/>
    <col min="13057" max="13057" width="38.140625" style="250" customWidth="1"/>
    <col min="13058" max="13062" width="0" style="250" hidden="1" customWidth="1"/>
    <col min="13063" max="13312" width="9.140625" style="250"/>
    <col min="13313" max="13313" width="38.140625" style="250" customWidth="1"/>
    <col min="13314" max="13318" width="0" style="250" hidden="1" customWidth="1"/>
    <col min="13319" max="13568" width="9.140625" style="250"/>
    <col min="13569" max="13569" width="38.140625" style="250" customWidth="1"/>
    <col min="13570" max="13574" width="0" style="250" hidden="1" customWidth="1"/>
    <col min="13575" max="13824" width="9.140625" style="250"/>
    <col min="13825" max="13825" width="38.140625" style="250" customWidth="1"/>
    <col min="13826" max="13830" width="0" style="250" hidden="1" customWidth="1"/>
    <col min="13831" max="14080" width="9.140625" style="250"/>
    <col min="14081" max="14081" width="38.140625" style="250" customWidth="1"/>
    <col min="14082" max="14086" width="0" style="250" hidden="1" customWidth="1"/>
    <col min="14087" max="14336" width="9.140625" style="250"/>
    <col min="14337" max="14337" width="38.140625" style="250" customWidth="1"/>
    <col min="14338" max="14342" width="0" style="250" hidden="1" customWidth="1"/>
    <col min="14343" max="14592" width="9.140625" style="250"/>
    <col min="14593" max="14593" width="38.140625" style="250" customWidth="1"/>
    <col min="14594" max="14598" width="0" style="250" hidden="1" customWidth="1"/>
    <col min="14599" max="14848" width="9.140625" style="250"/>
    <col min="14849" max="14849" width="38.140625" style="250" customWidth="1"/>
    <col min="14850" max="14854" width="0" style="250" hidden="1" customWidth="1"/>
    <col min="14855" max="15104" width="9.140625" style="250"/>
    <col min="15105" max="15105" width="38.140625" style="250" customWidth="1"/>
    <col min="15106" max="15110" width="0" style="250" hidden="1" customWidth="1"/>
    <col min="15111" max="15360" width="9.140625" style="250"/>
    <col min="15361" max="15361" width="38.140625" style="250" customWidth="1"/>
    <col min="15362" max="15366" width="0" style="250" hidden="1" customWidth="1"/>
    <col min="15367" max="15616" width="9.140625" style="250"/>
    <col min="15617" max="15617" width="38.140625" style="250" customWidth="1"/>
    <col min="15618" max="15622" width="0" style="250" hidden="1" customWidth="1"/>
    <col min="15623" max="15872" width="9.140625" style="250"/>
    <col min="15873" max="15873" width="38.140625" style="250" customWidth="1"/>
    <col min="15874" max="15878" width="0" style="250" hidden="1" customWidth="1"/>
    <col min="15879" max="16128" width="9.140625" style="250"/>
    <col min="16129" max="16129" width="38.140625" style="250" customWidth="1"/>
    <col min="16130" max="16134" width="0" style="250" hidden="1" customWidth="1"/>
    <col min="16135" max="16384" width="9.140625" style="250"/>
  </cols>
  <sheetData>
    <row r="1" spans="1:13" ht="16.5" customHeight="1" x14ac:dyDescent="0.2">
      <c r="A1" s="950" t="s">
        <v>1346</v>
      </c>
    </row>
    <row r="2" spans="1:13" ht="18" customHeight="1" x14ac:dyDescent="0.2">
      <c r="A2" s="32" t="s">
        <v>182</v>
      </c>
    </row>
    <row r="3" spans="1:13" ht="18" customHeight="1" x14ac:dyDescent="0.2">
      <c r="A3" s="32" t="s">
        <v>183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.75" customHeight="1" x14ac:dyDescent="0.2">
      <c r="A6" s="37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</row>
    <row r="7" spans="1:13" ht="24" customHeight="1" x14ac:dyDescent="0.2">
      <c r="A7" s="254" t="s">
        <v>159</v>
      </c>
      <c r="B7" s="160">
        <v>2589.8000000000002</v>
      </c>
      <c r="C7" s="160">
        <v>2718.8</v>
      </c>
      <c r="D7" s="160">
        <v>2619.4</v>
      </c>
      <c r="E7" s="160">
        <v>2872.7</v>
      </c>
      <c r="F7" s="160">
        <v>3821.3</v>
      </c>
      <c r="G7" s="160">
        <v>3568.3</v>
      </c>
      <c r="H7" s="160">
        <v>3410.9</v>
      </c>
      <c r="I7" s="160">
        <v>4791.8999999999996</v>
      </c>
      <c r="J7" s="160">
        <v>6086.7</v>
      </c>
      <c r="K7" s="160">
        <v>7904.8</v>
      </c>
      <c r="L7" s="160">
        <v>8562.1</v>
      </c>
      <c r="M7" s="160">
        <v>13132.6</v>
      </c>
    </row>
    <row r="8" spans="1:13" ht="12.95" customHeight="1" x14ac:dyDescent="0.2">
      <c r="A8" s="254" t="s">
        <v>3</v>
      </c>
      <c r="B8" s="160">
        <v>-120.9</v>
      </c>
      <c r="C8" s="160">
        <v>-339.1</v>
      </c>
      <c r="D8" s="160">
        <v>-141.4</v>
      </c>
      <c r="E8" s="160">
        <v>303.60000000000002</v>
      </c>
      <c r="F8" s="160">
        <v>-113.8</v>
      </c>
      <c r="G8" s="160">
        <v>-71.8</v>
      </c>
      <c r="H8" s="160">
        <v>-138.19999999999999</v>
      </c>
      <c r="I8" s="160">
        <v>-88.6</v>
      </c>
      <c r="J8" s="160">
        <v>-75.599999999999994</v>
      </c>
      <c r="K8" s="160">
        <v>-172.3</v>
      </c>
      <c r="L8" s="160">
        <v>-203.8</v>
      </c>
      <c r="M8" s="160">
        <v>-238</v>
      </c>
    </row>
    <row r="9" spans="1:13" ht="24" x14ac:dyDescent="0.2">
      <c r="A9" s="240" t="s">
        <v>4</v>
      </c>
      <c r="B9" s="160">
        <v>262.2</v>
      </c>
      <c r="C9" s="160">
        <v>78.900000000000006</v>
      </c>
      <c r="D9" s="160">
        <v>200.8</v>
      </c>
      <c r="E9" s="160">
        <v>445.9</v>
      </c>
      <c r="F9" s="160">
        <v>339.9</v>
      </c>
      <c r="G9" s="160">
        <v>140</v>
      </c>
      <c r="H9" s="160">
        <v>190.8</v>
      </c>
      <c r="I9" s="160">
        <v>418.8</v>
      </c>
      <c r="J9" s="160">
        <v>455.1</v>
      </c>
      <c r="K9" s="160">
        <v>619.9</v>
      </c>
      <c r="L9" s="160">
        <v>604.70000000000005</v>
      </c>
      <c r="M9" s="160">
        <v>1452.8</v>
      </c>
    </row>
    <row r="10" spans="1:13" ht="12.95" customHeight="1" x14ac:dyDescent="0.2">
      <c r="A10" s="254" t="s">
        <v>5</v>
      </c>
      <c r="B10" s="160">
        <v>321.10000000000002</v>
      </c>
      <c r="C10" s="160">
        <v>300.5</v>
      </c>
      <c r="D10" s="160">
        <v>270.3</v>
      </c>
      <c r="E10" s="160">
        <v>558.5</v>
      </c>
      <c r="F10" s="160">
        <v>382.7</v>
      </c>
      <c r="G10" s="160">
        <v>193.9</v>
      </c>
      <c r="H10" s="160">
        <v>265</v>
      </c>
      <c r="I10" s="160">
        <v>491.4</v>
      </c>
      <c r="J10" s="160">
        <v>505.6</v>
      </c>
      <c r="K10" s="160">
        <v>663.8</v>
      </c>
      <c r="L10" s="160">
        <v>708.2</v>
      </c>
      <c r="M10" s="160">
        <v>1546.8</v>
      </c>
    </row>
    <row r="11" spans="1:13" ht="12.95" customHeight="1" x14ac:dyDescent="0.2">
      <c r="A11" s="254" t="s">
        <v>6</v>
      </c>
      <c r="B11" s="160">
        <v>58.9</v>
      </c>
      <c r="C11" s="160">
        <v>221.6</v>
      </c>
      <c r="D11" s="160">
        <v>69.5</v>
      </c>
      <c r="E11" s="160">
        <v>112.6</v>
      </c>
      <c r="F11" s="160">
        <v>42.8</v>
      </c>
      <c r="G11" s="160">
        <v>53.9</v>
      </c>
      <c r="H11" s="160">
        <v>74.2</v>
      </c>
      <c r="I11" s="160">
        <v>72.599999999999994</v>
      </c>
      <c r="J11" s="160">
        <v>50.5</v>
      </c>
      <c r="K11" s="160">
        <v>43.9</v>
      </c>
      <c r="L11" s="160">
        <v>103.5</v>
      </c>
      <c r="M11" s="160">
        <v>94</v>
      </c>
    </row>
    <row r="12" spans="1:13" ht="23.45" customHeight="1" x14ac:dyDescent="0.2">
      <c r="A12" s="254" t="s">
        <v>7</v>
      </c>
      <c r="B12" s="160">
        <v>2206.8000000000002</v>
      </c>
      <c r="C12" s="160">
        <v>2290.5</v>
      </c>
      <c r="D12" s="160">
        <v>2277.1999999999998</v>
      </c>
      <c r="E12" s="160">
        <v>2730.5</v>
      </c>
      <c r="F12" s="160">
        <v>3367.6</v>
      </c>
      <c r="G12" s="160">
        <v>3356.5</v>
      </c>
      <c r="H12" s="160">
        <v>3081.9</v>
      </c>
      <c r="I12" s="160">
        <v>4283.1000000000004</v>
      </c>
      <c r="J12" s="160">
        <v>5556.1</v>
      </c>
      <c r="K12" s="160">
        <v>7112.6</v>
      </c>
      <c r="L12" s="160">
        <v>7753.7</v>
      </c>
      <c r="M12" s="160">
        <v>11441.8</v>
      </c>
    </row>
    <row r="13" spans="1:13" ht="12.95" customHeight="1" x14ac:dyDescent="0.2">
      <c r="A13" s="254" t="s">
        <v>8</v>
      </c>
      <c r="B13" s="160">
        <v>222.2</v>
      </c>
      <c r="C13" s="160">
        <v>384.7</v>
      </c>
      <c r="D13" s="160">
        <v>320</v>
      </c>
      <c r="E13" s="160">
        <v>283.39999999999998</v>
      </c>
      <c r="F13" s="160">
        <v>482.4</v>
      </c>
      <c r="G13" s="160">
        <v>401.2</v>
      </c>
      <c r="H13" s="160">
        <v>387.7</v>
      </c>
      <c r="I13" s="160">
        <v>451.1</v>
      </c>
      <c r="J13" s="160">
        <v>437.8</v>
      </c>
      <c r="K13" s="160">
        <v>631.29999999999995</v>
      </c>
      <c r="L13" s="160">
        <v>823.6</v>
      </c>
      <c r="M13" s="160">
        <v>1023.3</v>
      </c>
    </row>
    <row r="14" spans="1:13" ht="12.95" customHeight="1" x14ac:dyDescent="0.2">
      <c r="A14" s="254" t="s">
        <v>9</v>
      </c>
      <c r="B14" s="160">
        <v>166.4</v>
      </c>
      <c r="C14" s="160">
        <v>326.10000000000002</v>
      </c>
      <c r="D14" s="160">
        <v>250.5</v>
      </c>
      <c r="E14" s="160">
        <v>208.7</v>
      </c>
      <c r="F14" s="160">
        <v>393.8</v>
      </c>
      <c r="G14" s="160">
        <v>359.1</v>
      </c>
      <c r="H14" s="160">
        <v>360.9</v>
      </c>
      <c r="I14" s="160">
        <v>417</v>
      </c>
      <c r="J14" s="160">
        <v>436.3</v>
      </c>
      <c r="K14" s="160">
        <v>588.79999999999995</v>
      </c>
      <c r="L14" s="160">
        <v>796</v>
      </c>
      <c r="M14" s="160">
        <v>1013.9</v>
      </c>
    </row>
    <row r="15" spans="1:13" ht="12.95" customHeight="1" x14ac:dyDescent="0.2">
      <c r="A15" s="254" t="s">
        <v>10</v>
      </c>
      <c r="B15" s="160">
        <v>129.1</v>
      </c>
      <c r="C15" s="160">
        <v>195.2</v>
      </c>
      <c r="D15" s="160">
        <v>166.7</v>
      </c>
      <c r="E15" s="160">
        <v>132.1</v>
      </c>
      <c r="F15" s="160">
        <v>276.8</v>
      </c>
      <c r="G15" s="160">
        <v>205.1</v>
      </c>
      <c r="H15" s="160">
        <v>151.4</v>
      </c>
      <c r="I15" s="160">
        <v>149.4</v>
      </c>
      <c r="J15" s="160">
        <v>196.4</v>
      </c>
      <c r="K15" s="160">
        <v>328.9</v>
      </c>
      <c r="L15" s="160">
        <v>300.10000000000002</v>
      </c>
      <c r="M15" s="160">
        <v>324</v>
      </c>
    </row>
    <row r="16" spans="1:13" ht="12.95" customHeight="1" x14ac:dyDescent="0.2">
      <c r="A16" s="254" t="s">
        <v>11</v>
      </c>
      <c r="B16" s="160">
        <v>18.2</v>
      </c>
      <c r="C16" s="160">
        <v>91.6</v>
      </c>
      <c r="D16" s="160">
        <v>30.7</v>
      </c>
      <c r="E16" s="160">
        <v>44.1</v>
      </c>
      <c r="F16" s="160">
        <v>39.799999999999997</v>
      </c>
      <c r="G16" s="160">
        <v>65.599999999999994</v>
      </c>
      <c r="H16" s="160">
        <v>79.2</v>
      </c>
      <c r="I16" s="160">
        <v>72.7</v>
      </c>
      <c r="J16" s="160">
        <v>123.4</v>
      </c>
      <c r="K16" s="160">
        <v>161.80000000000001</v>
      </c>
      <c r="L16" s="160">
        <v>357</v>
      </c>
      <c r="M16" s="160">
        <v>528.4</v>
      </c>
    </row>
    <row r="17" spans="1:13" ht="12.95" customHeight="1" x14ac:dyDescent="0.2">
      <c r="A17" s="254" t="s">
        <v>12</v>
      </c>
      <c r="B17" s="160">
        <v>19.100000000000001</v>
      </c>
      <c r="C17" s="160">
        <v>39.299999999999997</v>
      </c>
      <c r="D17" s="160">
        <v>53.1</v>
      </c>
      <c r="E17" s="160">
        <v>32.6</v>
      </c>
      <c r="F17" s="160">
        <v>77.2</v>
      </c>
      <c r="G17" s="160">
        <v>88.4</v>
      </c>
      <c r="H17" s="160">
        <v>130.30000000000001</v>
      </c>
      <c r="I17" s="160">
        <v>194.9</v>
      </c>
      <c r="J17" s="160">
        <v>116.5</v>
      </c>
      <c r="K17" s="160">
        <v>97.6</v>
      </c>
      <c r="L17" s="160">
        <v>106.7</v>
      </c>
      <c r="M17" s="160">
        <v>82.1</v>
      </c>
    </row>
    <row r="18" spans="1:13" ht="12.95" customHeight="1" x14ac:dyDescent="0.2">
      <c r="A18" s="254" t="s">
        <v>154</v>
      </c>
      <c r="B18" s="160">
        <v>605.29999999999995</v>
      </c>
      <c r="C18" s="160">
        <v>991.2</v>
      </c>
      <c r="D18" s="160">
        <v>1092.2</v>
      </c>
      <c r="E18" s="160">
        <v>1057.5</v>
      </c>
      <c r="F18" s="160">
        <v>1260.0999999999999</v>
      </c>
      <c r="G18" s="160">
        <v>1090.4000000000001</v>
      </c>
      <c r="H18" s="160">
        <v>1496.5</v>
      </c>
      <c r="I18" s="160">
        <v>1640.4</v>
      </c>
      <c r="J18" s="160">
        <v>1702.2</v>
      </c>
      <c r="K18" s="160">
        <v>2359.6</v>
      </c>
      <c r="L18" s="160">
        <v>2716.1</v>
      </c>
      <c r="M18" s="160">
        <v>3565.7</v>
      </c>
    </row>
    <row r="19" spans="1:13" ht="12.95" customHeight="1" x14ac:dyDescent="0.2">
      <c r="A19" s="254" t="s">
        <v>14</v>
      </c>
      <c r="B19" s="160">
        <v>1023.1</v>
      </c>
      <c r="C19" s="160">
        <v>969.7</v>
      </c>
      <c r="D19" s="160">
        <v>1094.0999999999999</v>
      </c>
      <c r="E19" s="160">
        <v>1526</v>
      </c>
      <c r="F19" s="160">
        <v>1390.6</v>
      </c>
      <c r="G19" s="160">
        <v>1518</v>
      </c>
      <c r="H19" s="160">
        <v>1690.5</v>
      </c>
      <c r="I19" s="160">
        <v>1740.2</v>
      </c>
      <c r="J19" s="160">
        <v>2438.6999999999998</v>
      </c>
      <c r="K19" s="160">
        <v>3135.2</v>
      </c>
      <c r="L19" s="160">
        <v>2846.9</v>
      </c>
      <c r="M19" s="160">
        <v>4201.3999999999996</v>
      </c>
    </row>
    <row r="20" spans="1:13" ht="12.95" customHeight="1" x14ac:dyDescent="0.2">
      <c r="A20" s="254" t="s">
        <v>15</v>
      </c>
      <c r="B20" s="160">
        <v>562.29999999999995</v>
      </c>
      <c r="C20" s="160">
        <v>621.4</v>
      </c>
      <c r="D20" s="160">
        <v>699.7</v>
      </c>
      <c r="E20" s="160">
        <v>1061.8</v>
      </c>
      <c r="F20" s="160">
        <v>884.9</v>
      </c>
      <c r="G20" s="160">
        <v>1136.7</v>
      </c>
      <c r="H20" s="160">
        <v>1118.8</v>
      </c>
      <c r="I20" s="160">
        <v>1158.0999999999999</v>
      </c>
      <c r="J20" s="160">
        <v>1700.2</v>
      </c>
      <c r="K20" s="160">
        <v>2195</v>
      </c>
      <c r="L20" s="160">
        <v>1651.3</v>
      </c>
      <c r="M20" s="160">
        <v>2621.3000000000002</v>
      </c>
    </row>
    <row r="21" spans="1:13" ht="12.95" customHeight="1" x14ac:dyDescent="0.2">
      <c r="A21" s="254" t="s">
        <v>16</v>
      </c>
      <c r="B21" s="160">
        <v>174.7</v>
      </c>
      <c r="C21" s="160">
        <v>168.8</v>
      </c>
      <c r="D21" s="160">
        <v>192.6</v>
      </c>
      <c r="E21" s="160">
        <v>215.1</v>
      </c>
      <c r="F21" s="160">
        <v>227.2</v>
      </c>
      <c r="G21" s="160">
        <v>159.1</v>
      </c>
      <c r="H21" s="160">
        <v>210.6</v>
      </c>
      <c r="I21" s="160">
        <v>244.7</v>
      </c>
      <c r="J21" s="160">
        <v>346.4</v>
      </c>
      <c r="K21" s="160">
        <v>399.3</v>
      </c>
      <c r="L21" s="160">
        <v>565.70000000000005</v>
      </c>
      <c r="M21" s="160">
        <v>696.9</v>
      </c>
    </row>
    <row r="22" spans="1:13" ht="12.95" customHeight="1" x14ac:dyDescent="0.2">
      <c r="A22" s="254" t="s">
        <v>17</v>
      </c>
      <c r="B22" s="160">
        <v>115.7</v>
      </c>
      <c r="C22" s="160">
        <v>117</v>
      </c>
      <c r="D22" s="160">
        <v>122.3</v>
      </c>
      <c r="E22" s="160">
        <v>151</v>
      </c>
      <c r="F22" s="160">
        <v>175.1</v>
      </c>
      <c r="G22" s="160">
        <v>114.8</v>
      </c>
      <c r="H22" s="160">
        <v>210.6</v>
      </c>
      <c r="I22" s="160">
        <v>192.9</v>
      </c>
      <c r="J22" s="160">
        <v>179.7</v>
      </c>
      <c r="K22" s="160">
        <v>230.4</v>
      </c>
      <c r="L22" s="160">
        <v>232.5</v>
      </c>
      <c r="M22" s="160">
        <v>276.5</v>
      </c>
    </row>
    <row r="23" spans="1:13" ht="12.95" customHeight="1" x14ac:dyDescent="0.2">
      <c r="A23" s="254" t="s">
        <v>18</v>
      </c>
      <c r="B23" s="160">
        <v>128.80000000000001</v>
      </c>
      <c r="C23" s="160">
        <v>23.5</v>
      </c>
      <c r="D23" s="160">
        <v>44.5</v>
      </c>
      <c r="E23" s="160">
        <v>44.2</v>
      </c>
      <c r="F23" s="160">
        <v>41.9</v>
      </c>
      <c r="G23" s="160">
        <v>30.6</v>
      </c>
      <c r="H23" s="160">
        <v>58.6</v>
      </c>
      <c r="I23" s="160">
        <v>29.9</v>
      </c>
      <c r="J23" s="160">
        <v>16.3</v>
      </c>
      <c r="K23" s="160">
        <v>55.3</v>
      </c>
      <c r="L23" s="160">
        <v>131.1</v>
      </c>
      <c r="M23" s="160">
        <v>293.10000000000002</v>
      </c>
    </row>
    <row r="24" spans="1:13" ht="12.95" customHeight="1" x14ac:dyDescent="0.2">
      <c r="A24" s="254" t="s">
        <v>19</v>
      </c>
      <c r="B24" s="160">
        <v>810</v>
      </c>
      <c r="C24" s="160">
        <v>963.8</v>
      </c>
      <c r="D24" s="160">
        <v>1023.2</v>
      </c>
      <c r="E24" s="160">
        <v>1248.5</v>
      </c>
      <c r="F24" s="160">
        <v>1492</v>
      </c>
      <c r="G24" s="160">
        <v>1648.6</v>
      </c>
      <c r="H24" s="160">
        <v>2593.3000000000002</v>
      </c>
      <c r="I24" s="160">
        <v>2746.5</v>
      </c>
      <c r="J24" s="160">
        <v>3023.3</v>
      </c>
      <c r="K24" s="160">
        <v>4205.2</v>
      </c>
      <c r="L24" s="160">
        <v>5600.9</v>
      </c>
      <c r="M24" s="160">
        <v>6505.5</v>
      </c>
    </row>
    <row r="25" spans="1:13" ht="12.95" customHeight="1" x14ac:dyDescent="0.2">
      <c r="A25" s="254" t="s">
        <v>20</v>
      </c>
      <c r="B25" s="160">
        <v>740.8</v>
      </c>
      <c r="C25" s="160">
        <v>954.6</v>
      </c>
      <c r="D25" s="160">
        <v>1039.9000000000001</v>
      </c>
      <c r="E25" s="160">
        <v>1210</v>
      </c>
      <c r="F25" s="160">
        <v>1211.7</v>
      </c>
      <c r="G25" s="160">
        <v>1180.8</v>
      </c>
      <c r="H25" s="160">
        <v>1291.0999999999999</v>
      </c>
      <c r="I25" s="160">
        <v>1855.2</v>
      </c>
      <c r="J25" s="160">
        <v>1453.1</v>
      </c>
      <c r="K25" s="160">
        <v>1426.3</v>
      </c>
      <c r="L25" s="160">
        <v>2355.6</v>
      </c>
      <c r="M25" s="160">
        <v>4831.5</v>
      </c>
    </row>
    <row r="26" spans="1:13" ht="12.95" customHeight="1" x14ac:dyDescent="0.2">
      <c r="A26" s="254" t="s">
        <v>21</v>
      </c>
      <c r="B26" s="160">
        <v>917.1</v>
      </c>
      <c r="C26" s="160">
        <v>1022.1</v>
      </c>
      <c r="D26" s="160">
        <v>799.7</v>
      </c>
      <c r="E26" s="160">
        <v>1065.2</v>
      </c>
      <c r="F26" s="160">
        <v>1083.9000000000001</v>
      </c>
      <c r="G26" s="160">
        <v>1213.7</v>
      </c>
      <c r="H26" s="160">
        <v>1347.6</v>
      </c>
      <c r="I26" s="160">
        <v>1471.8</v>
      </c>
      <c r="J26" s="160">
        <v>1649.2</v>
      </c>
      <c r="K26" s="160">
        <v>2980.2</v>
      </c>
      <c r="L26" s="160">
        <v>3071.4</v>
      </c>
      <c r="M26" s="160">
        <v>6035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173</v>
      </c>
      <c r="C30" s="255">
        <v>168</v>
      </c>
      <c r="D30" s="255">
        <v>164</v>
      </c>
      <c r="E30" s="255">
        <v>155</v>
      </c>
      <c r="F30" s="255">
        <v>154</v>
      </c>
      <c r="G30" s="255">
        <v>161</v>
      </c>
      <c r="H30" s="255">
        <v>162</v>
      </c>
      <c r="I30" s="255">
        <v>142</v>
      </c>
      <c r="J30" s="255">
        <v>141</v>
      </c>
      <c r="K30" s="255">
        <v>150</v>
      </c>
      <c r="L30" s="255">
        <v>162</v>
      </c>
      <c r="M30" s="255">
        <v>146</v>
      </c>
    </row>
    <row r="31" spans="1:13" ht="12.95" customHeight="1" x14ac:dyDescent="0.2">
      <c r="A31" s="254" t="s">
        <v>160</v>
      </c>
      <c r="B31" s="255">
        <v>51</v>
      </c>
      <c r="C31" s="255">
        <v>55</v>
      </c>
      <c r="D31" s="255">
        <v>42</v>
      </c>
      <c r="E31" s="255">
        <v>37</v>
      </c>
      <c r="F31" s="255">
        <v>36</v>
      </c>
      <c r="G31" s="255">
        <v>41</v>
      </c>
      <c r="H31" s="255">
        <v>42</v>
      </c>
      <c r="I31" s="255">
        <v>34</v>
      </c>
      <c r="J31" s="255">
        <v>27</v>
      </c>
      <c r="K31" s="255">
        <v>24</v>
      </c>
      <c r="L31" s="255">
        <v>29</v>
      </c>
      <c r="M31" s="255">
        <v>23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17.399999999999999</v>
      </c>
      <c r="C33" s="256">
        <v>18.7</v>
      </c>
      <c r="D33" s="256">
        <v>15</v>
      </c>
      <c r="E33" s="256">
        <v>5.2</v>
      </c>
      <c r="F33" s="256">
        <v>13.5</v>
      </c>
      <c r="G33" s="256">
        <v>6.3</v>
      </c>
      <c r="H33" s="256">
        <v>10.7</v>
      </c>
      <c r="I33" s="256">
        <v>11.9</v>
      </c>
      <c r="J33" s="256">
        <v>9.6</v>
      </c>
      <c r="K33" s="256">
        <v>11.1</v>
      </c>
      <c r="L33" s="256">
        <v>10.4</v>
      </c>
      <c r="M33" s="256">
        <v>14.8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32.4</v>
      </c>
      <c r="C36" s="256">
        <v>8.1999999999999993</v>
      </c>
      <c r="D36" s="256">
        <v>19.600000000000001</v>
      </c>
      <c r="E36" s="256">
        <v>35.700000000000003</v>
      </c>
      <c r="F36" s="256">
        <v>22.8</v>
      </c>
      <c r="G36" s="256">
        <v>8.5</v>
      </c>
      <c r="H36" s="256">
        <v>7.4</v>
      </c>
      <c r="I36" s="256">
        <v>15.2</v>
      </c>
      <c r="J36" s="256">
        <v>15.1</v>
      </c>
      <c r="K36" s="256">
        <v>14.7</v>
      </c>
      <c r="L36" s="256">
        <v>10.8</v>
      </c>
      <c r="M36" s="256">
        <v>22.3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10.1</v>
      </c>
      <c r="C38" s="256">
        <v>2.9</v>
      </c>
      <c r="D38" s="256">
        <v>7.7</v>
      </c>
      <c r="E38" s="256">
        <v>15.5</v>
      </c>
      <c r="F38" s="256">
        <v>8.9</v>
      </c>
      <c r="G38" s="256">
        <v>3.9</v>
      </c>
      <c r="H38" s="256">
        <v>5.6</v>
      </c>
      <c r="I38" s="256">
        <v>8.6999999999999993</v>
      </c>
      <c r="J38" s="256">
        <v>7.5</v>
      </c>
      <c r="K38" s="256">
        <v>7.8</v>
      </c>
      <c r="L38" s="256">
        <v>7.1</v>
      </c>
      <c r="M38" s="256">
        <v>11.1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112.5</v>
      </c>
      <c r="C40" s="257">
        <v>105</v>
      </c>
      <c r="D40" s="257">
        <v>96.3</v>
      </c>
      <c r="E40" s="257">
        <v>109.7</v>
      </c>
      <c r="F40" s="257">
        <v>133</v>
      </c>
      <c r="G40" s="257">
        <v>93.4</v>
      </c>
      <c r="H40" s="257">
        <v>95.6</v>
      </c>
      <c r="I40" s="257">
        <v>140.5</v>
      </c>
      <c r="J40" s="257">
        <v>127</v>
      </c>
      <c r="K40" s="257">
        <v>129.9</v>
      </c>
      <c r="L40" s="257">
        <v>108.3</v>
      </c>
      <c r="M40" s="257">
        <v>153.4</v>
      </c>
    </row>
    <row r="41" spans="1:13" ht="12.95" customHeight="1" x14ac:dyDescent="0.2">
      <c r="A41" s="243" t="s">
        <v>29</v>
      </c>
      <c r="B41" s="257">
        <v>1</v>
      </c>
      <c r="C41" s="257">
        <v>0.9</v>
      </c>
      <c r="D41" s="257">
        <v>0.9</v>
      </c>
      <c r="E41" s="257">
        <v>1.1000000000000001</v>
      </c>
      <c r="F41" s="257">
        <v>1.2</v>
      </c>
      <c r="G41" s="257">
        <v>0.7</v>
      </c>
      <c r="H41" s="257">
        <v>1</v>
      </c>
      <c r="I41" s="257">
        <v>1.5</v>
      </c>
      <c r="J41" s="257">
        <v>0.9</v>
      </c>
      <c r="K41" s="257">
        <v>1</v>
      </c>
      <c r="L41" s="257">
        <v>0.8</v>
      </c>
      <c r="M41" s="257">
        <v>1.4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0.81</v>
      </c>
      <c r="C44" s="258">
        <v>0.93</v>
      </c>
      <c r="D44" s="258">
        <v>1.3</v>
      </c>
      <c r="E44" s="258">
        <v>1.1399999999999999</v>
      </c>
      <c r="F44" s="258">
        <v>1.1200000000000001</v>
      </c>
      <c r="G44" s="258">
        <v>0.97</v>
      </c>
      <c r="H44" s="258">
        <v>0.96</v>
      </c>
      <c r="I44" s="258">
        <v>1.26</v>
      </c>
      <c r="J44" s="258">
        <v>0.88</v>
      </c>
      <c r="K44" s="258">
        <v>0.48</v>
      </c>
      <c r="L44" s="258">
        <v>0.77</v>
      </c>
      <c r="M44" s="258">
        <v>0.8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E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32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7.7109375" style="250" customWidth="1"/>
    <col min="258" max="262" width="0" style="250" hidden="1" customWidth="1"/>
    <col min="263" max="512" width="9.140625" style="250"/>
    <col min="513" max="513" width="37.7109375" style="250" customWidth="1"/>
    <col min="514" max="518" width="0" style="250" hidden="1" customWidth="1"/>
    <col min="519" max="768" width="9.140625" style="250"/>
    <col min="769" max="769" width="37.7109375" style="250" customWidth="1"/>
    <col min="770" max="774" width="0" style="250" hidden="1" customWidth="1"/>
    <col min="775" max="1024" width="9.140625" style="250"/>
    <col min="1025" max="1025" width="37.7109375" style="250" customWidth="1"/>
    <col min="1026" max="1030" width="0" style="250" hidden="1" customWidth="1"/>
    <col min="1031" max="1280" width="9.140625" style="250"/>
    <col min="1281" max="1281" width="37.7109375" style="250" customWidth="1"/>
    <col min="1282" max="1286" width="0" style="250" hidden="1" customWidth="1"/>
    <col min="1287" max="1536" width="9.140625" style="250"/>
    <col min="1537" max="1537" width="37.7109375" style="250" customWidth="1"/>
    <col min="1538" max="1542" width="0" style="250" hidden="1" customWidth="1"/>
    <col min="1543" max="1792" width="9.140625" style="250"/>
    <col min="1793" max="1793" width="37.7109375" style="250" customWidth="1"/>
    <col min="1794" max="1798" width="0" style="250" hidden="1" customWidth="1"/>
    <col min="1799" max="2048" width="9.140625" style="250"/>
    <col min="2049" max="2049" width="37.7109375" style="250" customWidth="1"/>
    <col min="2050" max="2054" width="0" style="250" hidden="1" customWidth="1"/>
    <col min="2055" max="2304" width="9.140625" style="250"/>
    <col min="2305" max="2305" width="37.7109375" style="250" customWidth="1"/>
    <col min="2306" max="2310" width="0" style="250" hidden="1" customWidth="1"/>
    <col min="2311" max="2560" width="9.140625" style="250"/>
    <col min="2561" max="2561" width="37.7109375" style="250" customWidth="1"/>
    <col min="2562" max="2566" width="0" style="250" hidden="1" customWidth="1"/>
    <col min="2567" max="2816" width="9.140625" style="250"/>
    <col min="2817" max="2817" width="37.7109375" style="250" customWidth="1"/>
    <col min="2818" max="2822" width="0" style="250" hidden="1" customWidth="1"/>
    <col min="2823" max="3072" width="9.140625" style="250"/>
    <col min="3073" max="3073" width="37.7109375" style="250" customWidth="1"/>
    <col min="3074" max="3078" width="0" style="250" hidden="1" customWidth="1"/>
    <col min="3079" max="3328" width="9.140625" style="250"/>
    <col min="3329" max="3329" width="37.7109375" style="250" customWidth="1"/>
    <col min="3330" max="3334" width="0" style="250" hidden="1" customWidth="1"/>
    <col min="3335" max="3584" width="9.140625" style="250"/>
    <col min="3585" max="3585" width="37.7109375" style="250" customWidth="1"/>
    <col min="3586" max="3590" width="0" style="250" hidden="1" customWidth="1"/>
    <col min="3591" max="3840" width="9.140625" style="250"/>
    <col min="3841" max="3841" width="37.7109375" style="250" customWidth="1"/>
    <col min="3842" max="3846" width="0" style="250" hidden="1" customWidth="1"/>
    <col min="3847" max="4096" width="9.140625" style="250"/>
    <col min="4097" max="4097" width="37.7109375" style="250" customWidth="1"/>
    <col min="4098" max="4102" width="0" style="250" hidden="1" customWidth="1"/>
    <col min="4103" max="4352" width="9.140625" style="250"/>
    <col min="4353" max="4353" width="37.7109375" style="250" customWidth="1"/>
    <col min="4354" max="4358" width="0" style="250" hidden="1" customWidth="1"/>
    <col min="4359" max="4608" width="9.140625" style="250"/>
    <col min="4609" max="4609" width="37.7109375" style="250" customWidth="1"/>
    <col min="4610" max="4614" width="0" style="250" hidden="1" customWidth="1"/>
    <col min="4615" max="4864" width="9.140625" style="250"/>
    <col min="4865" max="4865" width="37.7109375" style="250" customWidth="1"/>
    <col min="4866" max="4870" width="0" style="250" hidden="1" customWidth="1"/>
    <col min="4871" max="5120" width="9.140625" style="250"/>
    <col min="5121" max="5121" width="37.7109375" style="250" customWidth="1"/>
    <col min="5122" max="5126" width="0" style="250" hidden="1" customWidth="1"/>
    <col min="5127" max="5376" width="9.140625" style="250"/>
    <col min="5377" max="5377" width="37.7109375" style="250" customWidth="1"/>
    <col min="5378" max="5382" width="0" style="250" hidden="1" customWidth="1"/>
    <col min="5383" max="5632" width="9.140625" style="250"/>
    <col min="5633" max="5633" width="37.7109375" style="250" customWidth="1"/>
    <col min="5634" max="5638" width="0" style="250" hidden="1" customWidth="1"/>
    <col min="5639" max="5888" width="9.140625" style="250"/>
    <col min="5889" max="5889" width="37.7109375" style="250" customWidth="1"/>
    <col min="5890" max="5894" width="0" style="250" hidden="1" customWidth="1"/>
    <col min="5895" max="6144" width="9.140625" style="250"/>
    <col min="6145" max="6145" width="37.7109375" style="250" customWidth="1"/>
    <col min="6146" max="6150" width="0" style="250" hidden="1" customWidth="1"/>
    <col min="6151" max="6400" width="9.140625" style="250"/>
    <col min="6401" max="6401" width="37.7109375" style="250" customWidth="1"/>
    <col min="6402" max="6406" width="0" style="250" hidden="1" customWidth="1"/>
    <col min="6407" max="6656" width="9.140625" style="250"/>
    <col min="6657" max="6657" width="37.7109375" style="250" customWidth="1"/>
    <col min="6658" max="6662" width="0" style="250" hidden="1" customWidth="1"/>
    <col min="6663" max="6912" width="9.140625" style="250"/>
    <col min="6913" max="6913" width="37.7109375" style="250" customWidth="1"/>
    <col min="6914" max="6918" width="0" style="250" hidden="1" customWidth="1"/>
    <col min="6919" max="7168" width="9.140625" style="250"/>
    <col min="7169" max="7169" width="37.7109375" style="250" customWidth="1"/>
    <col min="7170" max="7174" width="0" style="250" hidden="1" customWidth="1"/>
    <col min="7175" max="7424" width="9.140625" style="250"/>
    <col min="7425" max="7425" width="37.7109375" style="250" customWidth="1"/>
    <col min="7426" max="7430" width="0" style="250" hidden="1" customWidth="1"/>
    <col min="7431" max="7680" width="9.140625" style="250"/>
    <col min="7681" max="7681" width="37.7109375" style="250" customWidth="1"/>
    <col min="7682" max="7686" width="0" style="250" hidden="1" customWidth="1"/>
    <col min="7687" max="7936" width="9.140625" style="250"/>
    <col min="7937" max="7937" width="37.7109375" style="250" customWidth="1"/>
    <col min="7938" max="7942" width="0" style="250" hidden="1" customWidth="1"/>
    <col min="7943" max="8192" width="9.140625" style="250"/>
    <col min="8193" max="8193" width="37.7109375" style="250" customWidth="1"/>
    <col min="8194" max="8198" width="0" style="250" hidden="1" customWidth="1"/>
    <col min="8199" max="8448" width="9.140625" style="250"/>
    <col min="8449" max="8449" width="37.7109375" style="250" customWidth="1"/>
    <col min="8450" max="8454" width="0" style="250" hidden="1" customWidth="1"/>
    <col min="8455" max="8704" width="9.140625" style="250"/>
    <col min="8705" max="8705" width="37.7109375" style="250" customWidth="1"/>
    <col min="8706" max="8710" width="0" style="250" hidden="1" customWidth="1"/>
    <col min="8711" max="8960" width="9.140625" style="250"/>
    <col min="8961" max="8961" width="37.7109375" style="250" customWidth="1"/>
    <col min="8962" max="8966" width="0" style="250" hidden="1" customWidth="1"/>
    <col min="8967" max="9216" width="9.140625" style="250"/>
    <col min="9217" max="9217" width="37.7109375" style="250" customWidth="1"/>
    <col min="9218" max="9222" width="0" style="250" hidden="1" customWidth="1"/>
    <col min="9223" max="9472" width="9.140625" style="250"/>
    <col min="9473" max="9473" width="37.7109375" style="250" customWidth="1"/>
    <col min="9474" max="9478" width="0" style="250" hidden="1" customWidth="1"/>
    <col min="9479" max="9728" width="9.140625" style="250"/>
    <col min="9729" max="9729" width="37.7109375" style="250" customWidth="1"/>
    <col min="9730" max="9734" width="0" style="250" hidden="1" customWidth="1"/>
    <col min="9735" max="9984" width="9.140625" style="250"/>
    <col min="9985" max="9985" width="37.7109375" style="250" customWidth="1"/>
    <col min="9986" max="9990" width="0" style="250" hidden="1" customWidth="1"/>
    <col min="9991" max="10240" width="9.140625" style="250"/>
    <col min="10241" max="10241" width="37.7109375" style="250" customWidth="1"/>
    <col min="10242" max="10246" width="0" style="250" hidden="1" customWidth="1"/>
    <col min="10247" max="10496" width="9.140625" style="250"/>
    <col min="10497" max="10497" width="37.7109375" style="250" customWidth="1"/>
    <col min="10498" max="10502" width="0" style="250" hidden="1" customWidth="1"/>
    <col min="10503" max="10752" width="9.140625" style="250"/>
    <col min="10753" max="10753" width="37.7109375" style="250" customWidth="1"/>
    <col min="10754" max="10758" width="0" style="250" hidden="1" customWidth="1"/>
    <col min="10759" max="11008" width="9.140625" style="250"/>
    <col min="11009" max="11009" width="37.7109375" style="250" customWidth="1"/>
    <col min="11010" max="11014" width="0" style="250" hidden="1" customWidth="1"/>
    <col min="11015" max="11264" width="9.140625" style="250"/>
    <col min="11265" max="11265" width="37.7109375" style="250" customWidth="1"/>
    <col min="11266" max="11270" width="0" style="250" hidden="1" customWidth="1"/>
    <col min="11271" max="11520" width="9.140625" style="250"/>
    <col min="11521" max="11521" width="37.7109375" style="250" customWidth="1"/>
    <col min="11522" max="11526" width="0" style="250" hidden="1" customWidth="1"/>
    <col min="11527" max="11776" width="9.140625" style="250"/>
    <col min="11777" max="11777" width="37.7109375" style="250" customWidth="1"/>
    <col min="11778" max="11782" width="0" style="250" hidden="1" customWidth="1"/>
    <col min="11783" max="12032" width="9.140625" style="250"/>
    <col min="12033" max="12033" width="37.7109375" style="250" customWidth="1"/>
    <col min="12034" max="12038" width="0" style="250" hidden="1" customWidth="1"/>
    <col min="12039" max="12288" width="9.140625" style="250"/>
    <col min="12289" max="12289" width="37.7109375" style="250" customWidth="1"/>
    <col min="12290" max="12294" width="0" style="250" hidden="1" customWidth="1"/>
    <col min="12295" max="12544" width="9.140625" style="250"/>
    <col min="12545" max="12545" width="37.7109375" style="250" customWidth="1"/>
    <col min="12546" max="12550" width="0" style="250" hidden="1" customWidth="1"/>
    <col min="12551" max="12800" width="9.140625" style="250"/>
    <col min="12801" max="12801" width="37.7109375" style="250" customWidth="1"/>
    <col min="12802" max="12806" width="0" style="250" hidden="1" customWidth="1"/>
    <col min="12807" max="13056" width="9.140625" style="250"/>
    <col min="13057" max="13057" width="37.7109375" style="250" customWidth="1"/>
    <col min="13058" max="13062" width="0" style="250" hidden="1" customWidth="1"/>
    <col min="13063" max="13312" width="9.140625" style="250"/>
    <col min="13313" max="13313" width="37.7109375" style="250" customWidth="1"/>
    <col min="13314" max="13318" width="0" style="250" hidden="1" customWidth="1"/>
    <col min="13319" max="13568" width="9.140625" style="250"/>
    <col min="13569" max="13569" width="37.7109375" style="250" customWidth="1"/>
    <col min="13570" max="13574" width="0" style="250" hidden="1" customWidth="1"/>
    <col min="13575" max="13824" width="9.140625" style="250"/>
    <col min="13825" max="13825" width="37.7109375" style="250" customWidth="1"/>
    <col min="13826" max="13830" width="0" style="250" hidden="1" customWidth="1"/>
    <col min="13831" max="14080" width="9.140625" style="250"/>
    <col min="14081" max="14081" width="37.7109375" style="250" customWidth="1"/>
    <col min="14082" max="14086" width="0" style="250" hidden="1" customWidth="1"/>
    <col min="14087" max="14336" width="9.140625" style="250"/>
    <col min="14337" max="14337" width="37.7109375" style="250" customWidth="1"/>
    <col min="14338" max="14342" width="0" style="250" hidden="1" customWidth="1"/>
    <col min="14343" max="14592" width="9.140625" style="250"/>
    <col min="14593" max="14593" width="37.7109375" style="250" customWidth="1"/>
    <col min="14594" max="14598" width="0" style="250" hidden="1" customWidth="1"/>
    <col min="14599" max="14848" width="9.140625" style="250"/>
    <col min="14849" max="14849" width="37.7109375" style="250" customWidth="1"/>
    <col min="14850" max="14854" width="0" style="250" hidden="1" customWidth="1"/>
    <col min="14855" max="15104" width="9.140625" style="250"/>
    <col min="15105" max="15105" width="37.7109375" style="250" customWidth="1"/>
    <col min="15106" max="15110" width="0" style="250" hidden="1" customWidth="1"/>
    <col min="15111" max="15360" width="9.140625" style="250"/>
    <col min="15361" max="15361" width="37.7109375" style="250" customWidth="1"/>
    <col min="15362" max="15366" width="0" style="250" hidden="1" customWidth="1"/>
    <col min="15367" max="15616" width="9.140625" style="250"/>
    <col min="15617" max="15617" width="37.7109375" style="250" customWidth="1"/>
    <col min="15618" max="15622" width="0" style="250" hidden="1" customWidth="1"/>
    <col min="15623" max="15872" width="9.140625" style="250"/>
    <col min="15873" max="15873" width="37.7109375" style="250" customWidth="1"/>
    <col min="15874" max="15878" width="0" style="250" hidden="1" customWidth="1"/>
    <col min="15879" max="16128" width="9.140625" style="250"/>
    <col min="16129" max="16129" width="37.7109375" style="250" customWidth="1"/>
    <col min="16130" max="16134" width="0" style="250" hidden="1" customWidth="1"/>
    <col min="16135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184</v>
      </c>
    </row>
    <row r="3" spans="1:13" ht="18" customHeight="1" x14ac:dyDescent="0.2">
      <c r="A3" s="32" t="s">
        <v>185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3.5" customHeight="1" x14ac:dyDescent="0.2">
      <c r="A6" s="37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</row>
    <row r="7" spans="1:13" ht="25.5" customHeight="1" x14ac:dyDescent="0.2">
      <c r="A7" s="254" t="s">
        <v>159</v>
      </c>
      <c r="B7" s="160">
        <v>17598</v>
      </c>
      <c r="C7" s="160">
        <v>15001.9</v>
      </c>
      <c r="D7" s="160">
        <v>12853.8</v>
      </c>
      <c r="E7" s="160">
        <v>15079.3</v>
      </c>
      <c r="F7" s="160">
        <v>18066.599999999999</v>
      </c>
      <c r="G7" s="160">
        <v>18392.2</v>
      </c>
      <c r="H7" s="160">
        <v>16647.8</v>
      </c>
      <c r="I7" s="160">
        <v>26096.7</v>
      </c>
      <c r="J7" s="160">
        <v>31090.6</v>
      </c>
      <c r="K7" s="160">
        <v>36248.5</v>
      </c>
      <c r="L7" s="160">
        <v>44854.2</v>
      </c>
      <c r="M7" s="160">
        <v>67489.899999999994</v>
      </c>
    </row>
    <row r="8" spans="1:13" ht="13.5" customHeight="1" x14ac:dyDescent="0.2">
      <c r="A8" s="254" t="s">
        <v>3</v>
      </c>
      <c r="B8" s="160">
        <v>-902.5</v>
      </c>
      <c r="C8" s="160">
        <v>-846.5</v>
      </c>
      <c r="D8" s="160">
        <v>25.2</v>
      </c>
      <c r="E8" s="160">
        <v>-727.9</v>
      </c>
      <c r="F8" s="160">
        <v>-573.29999999999995</v>
      </c>
      <c r="G8" s="160">
        <v>-498.7</v>
      </c>
      <c r="H8" s="160">
        <v>-1687.3</v>
      </c>
      <c r="I8" s="160">
        <v>-571.1</v>
      </c>
      <c r="J8" s="160">
        <v>-321.8</v>
      </c>
      <c r="K8" s="160">
        <v>16.399999999999999</v>
      </c>
      <c r="L8" s="160">
        <v>1642.9</v>
      </c>
      <c r="M8" s="160">
        <v>-680.9</v>
      </c>
    </row>
    <row r="9" spans="1:13" ht="24" x14ac:dyDescent="0.2">
      <c r="A9" s="240" t="s">
        <v>4</v>
      </c>
      <c r="B9" s="160">
        <v>1475</v>
      </c>
      <c r="C9" s="160">
        <v>440.4</v>
      </c>
      <c r="D9" s="160">
        <v>752.3</v>
      </c>
      <c r="E9" s="160">
        <v>1274.8</v>
      </c>
      <c r="F9" s="160">
        <v>2190.6</v>
      </c>
      <c r="G9" s="160">
        <v>1957.9</v>
      </c>
      <c r="H9" s="160">
        <v>1209.4000000000001</v>
      </c>
      <c r="I9" s="160">
        <v>6296.7</v>
      </c>
      <c r="J9" s="160">
        <v>7160.1</v>
      </c>
      <c r="K9" s="160">
        <v>7483</v>
      </c>
      <c r="L9" s="160">
        <v>9758.6</v>
      </c>
      <c r="M9" s="160">
        <v>12755.7</v>
      </c>
    </row>
    <row r="10" spans="1:13" ht="13.5" customHeight="1" x14ac:dyDescent="0.2">
      <c r="A10" s="254" t="s">
        <v>5</v>
      </c>
      <c r="B10" s="160">
        <v>2119.6999999999998</v>
      </c>
      <c r="C10" s="160">
        <v>1729.6</v>
      </c>
      <c r="D10" s="160">
        <v>1244.5</v>
      </c>
      <c r="E10" s="160">
        <v>1500.8</v>
      </c>
      <c r="F10" s="160">
        <v>2588.9</v>
      </c>
      <c r="G10" s="160">
        <v>2322.8000000000002</v>
      </c>
      <c r="H10" s="160">
        <v>2539.1999999999998</v>
      </c>
      <c r="I10" s="160">
        <v>6770.9</v>
      </c>
      <c r="J10" s="160">
        <v>7241.5</v>
      </c>
      <c r="K10" s="160">
        <v>7736.5</v>
      </c>
      <c r="L10" s="160">
        <v>10110.1</v>
      </c>
      <c r="M10" s="160">
        <v>13552</v>
      </c>
    </row>
    <row r="11" spans="1:13" ht="13.5" customHeight="1" x14ac:dyDescent="0.2">
      <c r="A11" s="254" t="s">
        <v>6</v>
      </c>
      <c r="B11" s="160">
        <v>644.70000000000005</v>
      </c>
      <c r="C11" s="160">
        <v>1289.2</v>
      </c>
      <c r="D11" s="160">
        <v>492.2</v>
      </c>
      <c r="E11" s="160">
        <v>226</v>
      </c>
      <c r="F11" s="160">
        <v>398.3</v>
      </c>
      <c r="G11" s="160">
        <v>365</v>
      </c>
      <c r="H11" s="160">
        <v>1329.8</v>
      </c>
      <c r="I11" s="160">
        <v>474.2</v>
      </c>
      <c r="J11" s="160">
        <v>81.400000000000006</v>
      </c>
      <c r="K11" s="160">
        <v>253.5</v>
      </c>
      <c r="L11" s="160">
        <v>351.4</v>
      </c>
      <c r="M11" s="160">
        <v>796.3</v>
      </c>
    </row>
    <row r="12" spans="1:13" ht="23.45" customHeight="1" x14ac:dyDescent="0.2">
      <c r="A12" s="254" t="s">
        <v>7</v>
      </c>
      <c r="B12" s="160">
        <v>15220.5</v>
      </c>
      <c r="C12" s="160">
        <v>13715</v>
      </c>
      <c r="D12" s="160">
        <v>12126.8</v>
      </c>
      <c r="E12" s="160">
        <v>13076.6</v>
      </c>
      <c r="F12" s="160">
        <v>15302.7</v>
      </c>
      <c r="G12" s="160">
        <v>15935.7</v>
      </c>
      <c r="H12" s="160">
        <v>13751.1</v>
      </c>
      <c r="I12" s="160">
        <v>19228.900000000001</v>
      </c>
      <c r="J12" s="160">
        <v>23608.6</v>
      </c>
      <c r="K12" s="160">
        <v>28781.8</v>
      </c>
      <c r="L12" s="160">
        <v>36747</v>
      </c>
      <c r="M12" s="160">
        <v>54053.3</v>
      </c>
    </row>
    <row r="13" spans="1:13" ht="13.5" customHeight="1" x14ac:dyDescent="0.2">
      <c r="A13" s="254" t="s">
        <v>8</v>
      </c>
      <c r="B13" s="160">
        <v>1487.9</v>
      </c>
      <c r="C13" s="160">
        <v>1477.7</v>
      </c>
      <c r="D13" s="160">
        <v>3988.9</v>
      </c>
      <c r="E13" s="160">
        <v>1698</v>
      </c>
      <c r="F13" s="160">
        <v>1922.8</v>
      </c>
      <c r="G13" s="160">
        <v>1289.7</v>
      </c>
      <c r="H13" s="160">
        <v>1924.3</v>
      </c>
      <c r="I13" s="160">
        <v>3716.8</v>
      </c>
      <c r="J13" s="160">
        <v>4369.1000000000004</v>
      </c>
      <c r="K13" s="160">
        <v>5206.7</v>
      </c>
      <c r="L13" s="160">
        <v>7056.5</v>
      </c>
      <c r="M13" s="160">
        <v>9154.7000000000007</v>
      </c>
    </row>
    <row r="14" spans="1:13" ht="13.5" customHeight="1" x14ac:dyDescent="0.2">
      <c r="A14" s="254" t="s">
        <v>9</v>
      </c>
      <c r="B14" s="160">
        <v>774.9</v>
      </c>
      <c r="C14" s="160">
        <v>1019.8</v>
      </c>
      <c r="D14" s="160">
        <v>3271.7</v>
      </c>
      <c r="E14" s="160">
        <v>900.6</v>
      </c>
      <c r="F14" s="160">
        <v>851.9</v>
      </c>
      <c r="G14" s="160">
        <v>568.5</v>
      </c>
      <c r="H14" s="160">
        <v>1652.2</v>
      </c>
      <c r="I14" s="160">
        <v>3496.3</v>
      </c>
      <c r="J14" s="160">
        <v>2822.4</v>
      </c>
      <c r="K14" s="160">
        <v>2061.9</v>
      </c>
      <c r="L14" s="160">
        <v>2755.3</v>
      </c>
      <c r="M14" s="160">
        <v>4994.6000000000004</v>
      </c>
    </row>
    <row r="15" spans="1:13" ht="13.5" customHeight="1" x14ac:dyDescent="0.2">
      <c r="A15" s="254" t="s">
        <v>10</v>
      </c>
      <c r="B15" s="160">
        <v>122.8</v>
      </c>
      <c r="C15" s="160">
        <v>53.9</v>
      </c>
      <c r="D15" s="160">
        <v>809.8</v>
      </c>
      <c r="E15" s="160">
        <v>347.1</v>
      </c>
      <c r="F15" s="160">
        <v>406.4</v>
      </c>
      <c r="G15" s="160">
        <v>199.3</v>
      </c>
      <c r="H15" s="160">
        <v>383.3</v>
      </c>
      <c r="I15" s="160">
        <v>512.20000000000005</v>
      </c>
      <c r="J15" s="160">
        <v>1048.3</v>
      </c>
      <c r="K15" s="160">
        <v>531</v>
      </c>
      <c r="L15" s="160">
        <v>790.1</v>
      </c>
      <c r="M15" s="160">
        <v>2166.9</v>
      </c>
    </row>
    <row r="16" spans="1:13" ht="13.5" customHeight="1" x14ac:dyDescent="0.2">
      <c r="A16" s="254" t="s">
        <v>11</v>
      </c>
      <c r="B16" s="160">
        <v>190.4</v>
      </c>
      <c r="C16" s="160">
        <v>185.6</v>
      </c>
      <c r="D16" s="160">
        <v>1675.4</v>
      </c>
      <c r="E16" s="160">
        <v>331.8</v>
      </c>
      <c r="F16" s="160">
        <v>225.6</v>
      </c>
      <c r="G16" s="160">
        <v>223.8</v>
      </c>
      <c r="H16" s="160">
        <v>522.5</v>
      </c>
      <c r="I16" s="160">
        <v>624.20000000000005</v>
      </c>
      <c r="J16" s="160">
        <v>769.8</v>
      </c>
      <c r="K16" s="160">
        <v>857.6</v>
      </c>
      <c r="L16" s="160">
        <v>988.6</v>
      </c>
      <c r="M16" s="160">
        <v>1195.5999999999999</v>
      </c>
    </row>
    <row r="17" spans="1:13" ht="13.5" customHeight="1" x14ac:dyDescent="0.2">
      <c r="A17" s="254" t="s">
        <v>12</v>
      </c>
      <c r="B17" s="160">
        <v>461.7</v>
      </c>
      <c r="C17" s="160">
        <v>780.2</v>
      </c>
      <c r="D17" s="160">
        <v>786.5</v>
      </c>
      <c r="E17" s="160">
        <v>221.6</v>
      </c>
      <c r="F17" s="160">
        <v>219.9</v>
      </c>
      <c r="G17" s="160">
        <v>145.19999999999999</v>
      </c>
      <c r="H17" s="160">
        <v>746.4</v>
      </c>
      <c r="I17" s="160">
        <v>2359.6</v>
      </c>
      <c r="J17" s="160">
        <v>1004.3</v>
      </c>
      <c r="K17" s="160">
        <v>673.1</v>
      </c>
      <c r="L17" s="160">
        <v>934.4</v>
      </c>
      <c r="M17" s="160">
        <v>1591.9</v>
      </c>
    </row>
    <row r="18" spans="1:13" ht="13.5" customHeight="1" x14ac:dyDescent="0.2">
      <c r="A18" s="254" t="s">
        <v>154</v>
      </c>
      <c r="B18" s="160">
        <v>6129.4</v>
      </c>
      <c r="C18" s="160">
        <v>6869.7</v>
      </c>
      <c r="D18" s="160">
        <v>5984.9</v>
      </c>
      <c r="E18" s="160">
        <v>7099.9</v>
      </c>
      <c r="F18" s="160">
        <v>7840</v>
      </c>
      <c r="G18" s="160">
        <v>7562.7</v>
      </c>
      <c r="H18" s="160">
        <v>7007.8</v>
      </c>
      <c r="I18" s="160">
        <v>6540.8</v>
      </c>
      <c r="J18" s="160">
        <v>5832.4</v>
      </c>
      <c r="K18" s="160">
        <v>7255.4</v>
      </c>
      <c r="L18" s="160">
        <v>8069.1</v>
      </c>
      <c r="M18" s="160">
        <v>13583.7</v>
      </c>
    </row>
    <row r="19" spans="1:13" ht="13.5" customHeight="1" x14ac:dyDescent="0.2">
      <c r="A19" s="254" t="s">
        <v>14</v>
      </c>
      <c r="B19" s="160">
        <v>3892.2</v>
      </c>
      <c r="C19" s="160">
        <v>3503.4</v>
      </c>
      <c r="D19" s="160">
        <v>3778.2</v>
      </c>
      <c r="E19" s="160">
        <v>4205.3</v>
      </c>
      <c r="F19" s="160">
        <v>4818.7</v>
      </c>
      <c r="G19" s="160">
        <v>4994.6000000000004</v>
      </c>
      <c r="H19" s="160">
        <v>5460.7</v>
      </c>
      <c r="I19" s="160">
        <v>6551</v>
      </c>
      <c r="J19" s="160">
        <v>7216</v>
      </c>
      <c r="K19" s="160">
        <v>8635.9</v>
      </c>
      <c r="L19" s="160">
        <v>7740.6</v>
      </c>
      <c r="M19" s="160">
        <v>11797.9</v>
      </c>
    </row>
    <row r="20" spans="1:13" ht="13.5" customHeight="1" x14ac:dyDescent="0.2">
      <c r="A20" s="254" t="s">
        <v>15</v>
      </c>
      <c r="B20" s="160">
        <v>1255.0999999999999</v>
      </c>
      <c r="C20" s="160">
        <v>778</v>
      </c>
      <c r="D20" s="160">
        <v>712.6</v>
      </c>
      <c r="E20" s="160">
        <v>1056.5</v>
      </c>
      <c r="F20" s="160">
        <v>1158</v>
      </c>
      <c r="G20" s="160">
        <v>1432.6</v>
      </c>
      <c r="H20" s="160">
        <v>1579.1</v>
      </c>
      <c r="I20" s="160">
        <v>1982.8</v>
      </c>
      <c r="J20" s="160">
        <v>2061.8000000000002</v>
      </c>
      <c r="K20" s="160">
        <v>2620.8000000000002</v>
      </c>
      <c r="L20" s="160">
        <v>2437.1</v>
      </c>
      <c r="M20" s="160">
        <v>4264.5</v>
      </c>
    </row>
    <row r="21" spans="1:13" ht="13.5" customHeight="1" x14ac:dyDescent="0.2">
      <c r="A21" s="254" t="s">
        <v>16</v>
      </c>
      <c r="B21" s="160">
        <v>544</v>
      </c>
      <c r="C21" s="160">
        <v>702.9</v>
      </c>
      <c r="D21" s="160">
        <v>667.8</v>
      </c>
      <c r="E21" s="160">
        <v>741.5</v>
      </c>
      <c r="F21" s="160">
        <v>1034.5</v>
      </c>
      <c r="G21" s="160">
        <v>909.3</v>
      </c>
      <c r="H21" s="160">
        <v>627.79999999999995</v>
      </c>
      <c r="I21" s="160">
        <v>990.5</v>
      </c>
      <c r="J21" s="160">
        <v>1251</v>
      </c>
      <c r="K21" s="160">
        <v>1704</v>
      </c>
      <c r="L21" s="160">
        <v>1271</v>
      </c>
      <c r="M21" s="160">
        <v>2115.1</v>
      </c>
    </row>
    <row r="22" spans="1:13" ht="13.5" customHeight="1" x14ac:dyDescent="0.2">
      <c r="A22" s="254" t="s">
        <v>17</v>
      </c>
      <c r="B22" s="160">
        <v>97.5</v>
      </c>
      <c r="C22" s="160">
        <v>64.400000000000006</v>
      </c>
      <c r="D22" s="160">
        <v>51.8</v>
      </c>
      <c r="E22" s="160">
        <v>15.8</v>
      </c>
      <c r="F22" s="160">
        <v>79.400000000000006</v>
      </c>
      <c r="G22" s="160">
        <v>76.8</v>
      </c>
      <c r="H22" s="160">
        <v>72.7</v>
      </c>
      <c r="I22" s="160">
        <v>91.8</v>
      </c>
      <c r="J22" s="160">
        <v>37.9</v>
      </c>
      <c r="K22" s="160">
        <v>46.2</v>
      </c>
      <c r="L22" s="160">
        <v>110.3</v>
      </c>
      <c r="M22" s="160">
        <v>691</v>
      </c>
    </row>
    <row r="23" spans="1:13" ht="13.5" customHeight="1" x14ac:dyDescent="0.2">
      <c r="A23" s="254" t="s">
        <v>18</v>
      </c>
      <c r="B23" s="160">
        <v>681.8</v>
      </c>
      <c r="C23" s="160">
        <v>549.9</v>
      </c>
      <c r="D23" s="160">
        <v>876.3</v>
      </c>
      <c r="E23" s="160">
        <v>970.9</v>
      </c>
      <c r="F23" s="160">
        <v>1044.8</v>
      </c>
      <c r="G23" s="160">
        <v>810</v>
      </c>
      <c r="H23" s="160">
        <v>1126.5</v>
      </c>
      <c r="I23" s="160">
        <v>875.7</v>
      </c>
      <c r="J23" s="160">
        <v>952.7</v>
      </c>
      <c r="K23" s="160">
        <v>881.4</v>
      </c>
      <c r="L23" s="160">
        <v>962.6</v>
      </c>
      <c r="M23" s="160">
        <v>1667.7</v>
      </c>
    </row>
    <row r="24" spans="1:13" ht="13.5" customHeight="1" x14ac:dyDescent="0.2">
      <c r="A24" s="254" t="s">
        <v>19</v>
      </c>
      <c r="B24" s="160">
        <v>10982.1</v>
      </c>
      <c r="C24" s="160">
        <v>12110.5</v>
      </c>
      <c r="D24" s="160">
        <v>12987.2</v>
      </c>
      <c r="E24" s="160">
        <v>14320.5</v>
      </c>
      <c r="F24" s="160">
        <v>16977.2</v>
      </c>
      <c r="G24" s="160">
        <v>19000.599999999999</v>
      </c>
      <c r="H24" s="160">
        <v>19028.2</v>
      </c>
      <c r="I24" s="160">
        <v>18673.8</v>
      </c>
      <c r="J24" s="160">
        <v>17939.8</v>
      </c>
      <c r="K24" s="160">
        <v>17300.400000000001</v>
      </c>
      <c r="L24" s="160">
        <v>19202.400000000001</v>
      </c>
      <c r="M24" s="160">
        <v>35834.6</v>
      </c>
    </row>
    <row r="25" spans="1:13" ht="13.5" customHeight="1" x14ac:dyDescent="0.2">
      <c r="A25" s="254" t="s">
        <v>20</v>
      </c>
      <c r="B25" s="160">
        <v>2574.8000000000002</v>
      </c>
      <c r="C25" s="160">
        <v>3289.5</v>
      </c>
      <c r="D25" s="160">
        <v>2548.1999999999998</v>
      </c>
      <c r="E25" s="160">
        <v>4712.1000000000004</v>
      </c>
      <c r="F25" s="160">
        <v>4105.6000000000004</v>
      </c>
      <c r="G25" s="160">
        <v>4592.3</v>
      </c>
      <c r="H25" s="160">
        <v>4943.5</v>
      </c>
      <c r="I25" s="160">
        <v>6150.9</v>
      </c>
      <c r="J25" s="160">
        <v>8596</v>
      </c>
      <c r="K25" s="160">
        <v>10076</v>
      </c>
      <c r="L25" s="160">
        <v>9637.5</v>
      </c>
      <c r="M25" s="160">
        <v>15286.5</v>
      </c>
    </row>
    <row r="26" spans="1:13" ht="13.5" customHeight="1" x14ac:dyDescent="0.2">
      <c r="A26" s="254" t="s">
        <v>21</v>
      </c>
      <c r="B26" s="160">
        <v>3727.4</v>
      </c>
      <c r="C26" s="160">
        <v>4464.3</v>
      </c>
      <c r="D26" s="160">
        <v>5512.6</v>
      </c>
      <c r="E26" s="160">
        <v>5925.9</v>
      </c>
      <c r="F26" s="160">
        <v>7800</v>
      </c>
      <c r="G26" s="160">
        <v>8324.6</v>
      </c>
      <c r="H26" s="160">
        <v>8590.7000000000007</v>
      </c>
      <c r="I26" s="160">
        <v>10689.9</v>
      </c>
      <c r="J26" s="160">
        <v>11572.3</v>
      </c>
      <c r="K26" s="160">
        <v>10862.9</v>
      </c>
      <c r="L26" s="160">
        <v>11039.7</v>
      </c>
      <c r="M26" s="160">
        <v>17402.7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291</v>
      </c>
      <c r="C30" s="255">
        <v>303</v>
      </c>
      <c r="D30" s="255">
        <v>299</v>
      </c>
      <c r="E30" s="255">
        <v>306</v>
      </c>
      <c r="F30" s="255">
        <v>327</v>
      </c>
      <c r="G30" s="255">
        <v>351</v>
      </c>
      <c r="H30" s="255">
        <v>357</v>
      </c>
      <c r="I30" s="255">
        <v>343</v>
      </c>
      <c r="J30" s="255">
        <v>357</v>
      </c>
      <c r="K30" s="255">
        <v>397</v>
      </c>
      <c r="L30" s="255">
        <v>432</v>
      </c>
      <c r="M30" s="255">
        <v>469</v>
      </c>
    </row>
    <row r="31" spans="1:13" ht="13.5" customHeight="1" x14ac:dyDescent="0.2">
      <c r="A31" s="254" t="s">
        <v>160</v>
      </c>
      <c r="B31" s="255">
        <v>73</v>
      </c>
      <c r="C31" s="255">
        <v>95</v>
      </c>
      <c r="D31" s="255">
        <v>97</v>
      </c>
      <c r="E31" s="255">
        <v>86</v>
      </c>
      <c r="F31" s="255">
        <v>88</v>
      </c>
      <c r="G31" s="255">
        <v>87</v>
      </c>
      <c r="H31" s="255">
        <v>90</v>
      </c>
      <c r="I31" s="255">
        <v>82</v>
      </c>
      <c r="J31" s="255">
        <v>55</v>
      </c>
      <c r="K31" s="255">
        <v>64</v>
      </c>
      <c r="L31" s="255">
        <v>57</v>
      </c>
      <c r="M31" s="255">
        <v>75</v>
      </c>
    </row>
    <row r="32" spans="1:13" ht="13.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15.6</v>
      </c>
      <c r="C33" s="256">
        <v>9.4</v>
      </c>
      <c r="D33" s="256">
        <v>6</v>
      </c>
      <c r="E33" s="256">
        <v>15.3</v>
      </c>
      <c r="F33" s="256">
        <v>18.100000000000001</v>
      </c>
      <c r="G33" s="256">
        <v>15.4</v>
      </c>
      <c r="H33" s="256">
        <v>21.1</v>
      </c>
      <c r="I33" s="256">
        <v>35.700000000000003</v>
      </c>
      <c r="J33" s="256">
        <v>31.7</v>
      </c>
      <c r="K33" s="256">
        <v>25.9</v>
      </c>
      <c r="L33" s="256">
        <v>22.1</v>
      </c>
      <c r="M33" s="256">
        <v>24.9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13.4</v>
      </c>
      <c r="C36" s="256">
        <v>3.6</v>
      </c>
      <c r="D36" s="256">
        <v>5.8</v>
      </c>
      <c r="E36" s="256">
        <v>8.9</v>
      </c>
      <c r="F36" s="256">
        <v>12.9</v>
      </c>
      <c r="G36" s="256">
        <v>10.3</v>
      </c>
      <c r="H36" s="256">
        <v>6.4</v>
      </c>
      <c r="I36" s="256">
        <v>33.700000000000003</v>
      </c>
      <c r="J36" s="256">
        <v>39.9</v>
      </c>
      <c r="K36" s="256">
        <v>43.3</v>
      </c>
      <c r="L36" s="256">
        <v>50.8</v>
      </c>
      <c r="M36" s="256">
        <v>35.6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8.4</v>
      </c>
      <c r="C38" s="256">
        <v>2.9</v>
      </c>
      <c r="D38" s="256">
        <v>5.9</v>
      </c>
      <c r="E38" s="256">
        <v>8.5</v>
      </c>
      <c r="F38" s="256">
        <v>12.1</v>
      </c>
      <c r="G38" s="256">
        <v>10.6</v>
      </c>
      <c r="H38" s="256">
        <v>7.3</v>
      </c>
      <c r="I38" s="256">
        <v>24.1</v>
      </c>
      <c r="J38" s="256">
        <v>23</v>
      </c>
      <c r="K38" s="256">
        <v>20.6</v>
      </c>
      <c r="L38" s="256">
        <v>21.8</v>
      </c>
      <c r="M38" s="256">
        <v>18.899999999999999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107.2</v>
      </c>
      <c r="C40" s="257">
        <v>85.2</v>
      </c>
      <c r="D40" s="257">
        <v>85.7</v>
      </c>
      <c r="E40" s="257">
        <v>117.3</v>
      </c>
      <c r="F40" s="257">
        <v>119.8</v>
      </c>
      <c r="G40" s="257">
        <v>101.8</v>
      </c>
      <c r="H40" s="257">
        <v>90.5</v>
      </c>
      <c r="I40" s="257">
        <v>156.80000000000001</v>
      </c>
      <c r="J40" s="257">
        <v>119.1</v>
      </c>
      <c r="K40" s="257">
        <v>116.6</v>
      </c>
      <c r="L40" s="257">
        <v>123.7</v>
      </c>
      <c r="M40" s="257">
        <v>150.5</v>
      </c>
    </row>
    <row r="41" spans="1:13" ht="13.5" customHeight="1" x14ac:dyDescent="0.2">
      <c r="A41" s="243" t="s">
        <v>29</v>
      </c>
      <c r="B41" s="257">
        <v>0.8</v>
      </c>
      <c r="C41" s="257">
        <v>0.8</v>
      </c>
      <c r="D41" s="257">
        <v>1</v>
      </c>
      <c r="E41" s="257">
        <v>1.4</v>
      </c>
      <c r="F41" s="257">
        <v>1</v>
      </c>
      <c r="G41" s="257">
        <v>0.8</v>
      </c>
      <c r="H41" s="257">
        <v>0.9</v>
      </c>
      <c r="I41" s="257">
        <v>1.7</v>
      </c>
      <c r="J41" s="257">
        <v>0.8</v>
      </c>
      <c r="K41" s="257">
        <v>1</v>
      </c>
      <c r="L41" s="257">
        <v>1.1000000000000001</v>
      </c>
      <c r="M41" s="257">
        <v>1.2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0.69</v>
      </c>
      <c r="C44" s="258">
        <v>0.74</v>
      </c>
      <c r="D44" s="258">
        <v>0.46</v>
      </c>
      <c r="E44" s="258">
        <v>0.8</v>
      </c>
      <c r="F44" s="258">
        <v>0.53</v>
      </c>
      <c r="G44" s="258">
        <v>0.55000000000000004</v>
      </c>
      <c r="H44" s="258">
        <v>0.57999999999999996</v>
      </c>
      <c r="I44" s="258">
        <v>0.57999999999999996</v>
      </c>
      <c r="J44" s="258">
        <v>0.74</v>
      </c>
      <c r="K44" s="258">
        <v>0.93</v>
      </c>
      <c r="L44" s="258">
        <v>0.87</v>
      </c>
      <c r="M44" s="258">
        <v>0.88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1F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3"/>
  <dimension ref="A1:M72"/>
  <sheetViews>
    <sheetView workbookViewId="0">
      <selection activeCell="A5" sqref="A5"/>
    </sheetView>
  </sheetViews>
  <sheetFormatPr defaultRowHeight="12.75" x14ac:dyDescent="0.2"/>
  <cols>
    <col min="1" max="1" width="39.2851562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9.28515625" style="250" customWidth="1"/>
    <col min="258" max="262" width="0" style="250" hidden="1" customWidth="1"/>
    <col min="263" max="512" width="9.140625" style="250"/>
    <col min="513" max="513" width="39.28515625" style="250" customWidth="1"/>
    <col min="514" max="518" width="0" style="250" hidden="1" customWidth="1"/>
    <col min="519" max="768" width="9.140625" style="250"/>
    <col min="769" max="769" width="39.28515625" style="250" customWidth="1"/>
    <col min="770" max="774" width="0" style="250" hidden="1" customWidth="1"/>
    <col min="775" max="1024" width="9.140625" style="250"/>
    <col min="1025" max="1025" width="39.28515625" style="250" customWidth="1"/>
    <col min="1026" max="1030" width="0" style="250" hidden="1" customWidth="1"/>
    <col min="1031" max="1280" width="9.140625" style="250"/>
    <col min="1281" max="1281" width="39.28515625" style="250" customWidth="1"/>
    <col min="1282" max="1286" width="0" style="250" hidden="1" customWidth="1"/>
    <col min="1287" max="1536" width="9.140625" style="250"/>
    <col min="1537" max="1537" width="39.28515625" style="250" customWidth="1"/>
    <col min="1538" max="1542" width="0" style="250" hidden="1" customWidth="1"/>
    <col min="1543" max="1792" width="9.140625" style="250"/>
    <col min="1793" max="1793" width="39.28515625" style="250" customWidth="1"/>
    <col min="1794" max="1798" width="0" style="250" hidden="1" customWidth="1"/>
    <col min="1799" max="2048" width="9.140625" style="250"/>
    <col min="2049" max="2049" width="39.28515625" style="250" customWidth="1"/>
    <col min="2050" max="2054" width="0" style="250" hidden="1" customWidth="1"/>
    <col min="2055" max="2304" width="9.140625" style="250"/>
    <col min="2305" max="2305" width="39.28515625" style="250" customWidth="1"/>
    <col min="2306" max="2310" width="0" style="250" hidden="1" customWidth="1"/>
    <col min="2311" max="2560" width="9.140625" style="250"/>
    <col min="2561" max="2561" width="39.28515625" style="250" customWidth="1"/>
    <col min="2562" max="2566" width="0" style="250" hidden="1" customWidth="1"/>
    <col min="2567" max="2816" width="9.140625" style="250"/>
    <col min="2817" max="2817" width="39.28515625" style="250" customWidth="1"/>
    <col min="2818" max="2822" width="0" style="250" hidden="1" customWidth="1"/>
    <col min="2823" max="3072" width="9.140625" style="250"/>
    <col min="3073" max="3073" width="39.28515625" style="250" customWidth="1"/>
    <col min="3074" max="3078" width="0" style="250" hidden="1" customWidth="1"/>
    <col min="3079" max="3328" width="9.140625" style="250"/>
    <col min="3329" max="3329" width="39.28515625" style="250" customWidth="1"/>
    <col min="3330" max="3334" width="0" style="250" hidden="1" customWidth="1"/>
    <col min="3335" max="3584" width="9.140625" style="250"/>
    <col min="3585" max="3585" width="39.28515625" style="250" customWidth="1"/>
    <col min="3586" max="3590" width="0" style="250" hidden="1" customWidth="1"/>
    <col min="3591" max="3840" width="9.140625" style="250"/>
    <col min="3841" max="3841" width="39.28515625" style="250" customWidth="1"/>
    <col min="3842" max="3846" width="0" style="250" hidden="1" customWidth="1"/>
    <col min="3847" max="4096" width="9.140625" style="250"/>
    <col min="4097" max="4097" width="39.28515625" style="250" customWidth="1"/>
    <col min="4098" max="4102" width="0" style="250" hidden="1" customWidth="1"/>
    <col min="4103" max="4352" width="9.140625" style="250"/>
    <col min="4353" max="4353" width="39.28515625" style="250" customWidth="1"/>
    <col min="4354" max="4358" width="0" style="250" hidden="1" customWidth="1"/>
    <col min="4359" max="4608" width="9.140625" style="250"/>
    <col min="4609" max="4609" width="39.28515625" style="250" customWidth="1"/>
    <col min="4610" max="4614" width="0" style="250" hidden="1" customWidth="1"/>
    <col min="4615" max="4864" width="9.140625" style="250"/>
    <col min="4865" max="4865" width="39.28515625" style="250" customWidth="1"/>
    <col min="4866" max="4870" width="0" style="250" hidden="1" customWidth="1"/>
    <col min="4871" max="5120" width="9.140625" style="250"/>
    <col min="5121" max="5121" width="39.28515625" style="250" customWidth="1"/>
    <col min="5122" max="5126" width="0" style="250" hidden="1" customWidth="1"/>
    <col min="5127" max="5376" width="9.140625" style="250"/>
    <col min="5377" max="5377" width="39.28515625" style="250" customWidth="1"/>
    <col min="5378" max="5382" width="0" style="250" hidden="1" customWidth="1"/>
    <col min="5383" max="5632" width="9.140625" style="250"/>
    <col min="5633" max="5633" width="39.28515625" style="250" customWidth="1"/>
    <col min="5634" max="5638" width="0" style="250" hidden="1" customWidth="1"/>
    <col min="5639" max="5888" width="9.140625" style="250"/>
    <col min="5889" max="5889" width="39.28515625" style="250" customWidth="1"/>
    <col min="5890" max="5894" width="0" style="250" hidden="1" customWidth="1"/>
    <col min="5895" max="6144" width="9.140625" style="250"/>
    <col min="6145" max="6145" width="39.28515625" style="250" customWidth="1"/>
    <col min="6146" max="6150" width="0" style="250" hidden="1" customWidth="1"/>
    <col min="6151" max="6400" width="9.140625" style="250"/>
    <col min="6401" max="6401" width="39.28515625" style="250" customWidth="1"/>
    <col min="6402" max="6406" width="0" style="250" hidden="1" customWidth="1"/>
    <col min="6407" max="6656" width="9.140625" style="250"/>
    <col min="6657" max="6657" width="39.28515625" style="250" customWidth="1"/>
    <col min="6658" max="6662" width="0" style="250" hidden="1" customWidth="1"/>
    <col min="6663" max="6912" width="9.140625" style="250"/>
    <col min="6913" max="6913" width="39.28515625" style="250" customWidth="1"/>
    <col min="6914" max="6918" width="0" style="250" hidden="1" customWidth="1"/>
    <col min="6919" max="7168" width="9.140625" style="250"/>
    <col min="7169" max="7169" width="39.28515625" style="250" customWidth="1"/>
    <col min="7170" max="7174" width="0" style="250" hidden="1" customWidth="1"/>
    <col min="7175" max="7424" width="9.140625" style="250"/>
    <col min="7425" max="7425" width="39.28515625" style="250" customWidth="1"/>
    <col min="7426" max="7430" width="0" style="250" hidden="1" customWidth="1"/>
    <col min="7431" max="7680" width="9.140625" style="250"/>
    <col min="7681" max="7681" width="39.28515625" style="250" customWidth="1"/>
    <col min="7682" max="7686" width="0" style="250" hidden="1" customWidth="1"/>
    <col min="7687" max="7936" width="9.140625" style="250"/>
    <col min="7937" max="7937" width="39.28515625" style="250" customWidth="1"/>
    <col min="7938" max="7942" width="0" style="250" hidden="1" customWidth="1"/>
    <col min="7943" max="8192" width="9.140625" style="250"/>
    <col min="8193" max="8193" width="39.28515625" style="250" customWidth="1"/>
    <col min="8194" max="8198" width="0" style="250" hidden="1" customWidth="1"/>
    <col min="8199" max="8448" width="9.140625" style="250"/>
    <col min="8449" max="8449" width="39.28515625" style="250" customWidth="1"/>
    <col min="8450" max="8454" width="0" style="250" hidden="1" customWidth="1"/>
    <col min="8455" max="8704" width="9.140625" style="250"/>
    <col min="8705" max="8705" width="39.28515625" style="250" customWidth="1"/>
    <col min="8706" max="8710" width="0" style="250" hidden="1" customWidth="1"/>
    <col min="8711" max="8960" width="9.140625" style="250"/>
    <col min="8961" max="8961" width="39.28515625" style="250" customWidth="1"/>
    <col min="8962" max="8966" width="0" style="250" hidden="1" customWidth="1"/>
    <col min="8967" max="9216" width="9.140625" style="250"/>
    <col min="9217" max="9217" width="39.28515625" style="250" customWidth="1"/>
    <col min="9218" max="9222" width="0" style="250" hidden="1" customWidth="1"/>
    <col min="9223" max="9472" width="9.140625" style="250"/>
    <col min="9473" max="9473" width="39.28515625" style="250" customWidth="1"/>
    <col min="9474" max="9478" width="0" style="250" hidden="1" customWidth="1"/>
    <col min="9479" max="9728" width="9.140625" style="250"/>
    <col min="9729" max="9729" width="39.28515625" style="250" customWidth="1"/>
    <col min="9730" max="9734" width="0" style="250" hidden="1" customWidth="1"/>
    <col min="9735" max="9984" width="9.140625" style="250"/>
    <col min="9985" max="9985" width="39.28515625" style="250" customWidth="1"/>
    <col min="9986" max="9990" width="0" style="250" hidden="1" customWidth="1"/>
    <col min="9991" max="10240" width="9.140625" style="250"/>
    <col min="10241" max="10241" width="39.28515625" style="250" customWidth="1"/>
    <col min="10242" max="10246" width="0" style="250" hidden="1" customWidth="1"/>
    <col min="10247" max="10496" width="9.140625" style="250"/>
    <col min="10497" max="10497" width="39.28515625" style="250" customWidth="1"/>
    <col min="10498" max="10502" width="0" style="250" hidden="1" customWidth="1"/>
    <col min="10503" max="10752" width="9.140625" style="250"/>
    <col min="10753" max="10753" width="39.28515625" style="250" customWidth="1"/>
    <col min="10754" max="10758" width="0" style="250" hidden="1" customWidth="1"/>
    <col min="10759" max="11008" width="9.140625" style="250"/>
    <col min="11009" max="11009" width="39.28515625" style="250" customWidth="1"/>
    <col min="11010" max="11014" width="0" style="250" hidden="1" customWidth="1"/>
    <col min="11015" max="11264" width="9.140625" style="250"/>
    <col min="11265" max="11265" width="39.28515625" style="250" customWidth="1"/>
    <col min="11266" max="11270" width="0" style="250" hidden="1" customWidth="1"/>
    <col min="11271" max="11520" width="9.140625" style="250"/>
    <col min="11521" max="11521" width="39.28515625" style="250" customWidth="1"/>
    <col min="11522" max="11526" width="0" style="250" hidden="1" customWidth="1"/>
    <col min="11527" max="11776" width="9.140625" style="250"/>
    <col min="11777" max="11777" width="39.28515625" style="250" customWidth="1"/>
    <col min="11778" max="11782" width="0" style="250" hidden="1" customWidth="1"/>
    <col min="11783" max="12032" width="9.140625" style="250"/>
    <col min="12033" max="12033" width="39.28515625" style="250" customWidth="1"/>
    <col min="12034" max="12038" width="0" style="250" hidden="1" customWidth="1"/>
    <col min="12039" max="12288" width="9.140625" style="250"/>
    <col min="12289" max="12289" width="39.28515625" style="250" customWidth="1"/>
    <col min="12290" max="12294" width="0" style="250" hidden="1" customWidth="1"/>
    <col min="12295" max="12544" width="9.140625" style="250"/>
    <col min="12545" max="12545" width="39.28515625" style="250" customWidth="1"/>
    <col min="12546" max="12550" width="0" style="250" hidden="1" customWidth="1"/>
    <col min="12551" max="12800" width="9.140625" style="250"/>
    <col min="12801" max="12801" width="39.28515625" style="250" customWidth="1"/>
    <col min="12802" max="12806" width="0" style="250" hidden="1" customWidth="1"/>
    <col min="12807" max="13056" width="9.140625" style="250"/>
    <col min="13057" max="13057" width="39.28515625" style="250" customWidth="1"/>
    <col min="13058" max="13062" width="0" style="250" hidden="1" customWidth="1"/>
    <col min="13063" max="13312" width="9.140625" style="250"/>
    <col min="13313" max="13313" width="39.28515625" style="250" customWidth="1"/>
    <col min="13314" max="13318" width="0" style="250" hidden="1" customWidth="1"/>
    <col min="13319" max="13568" width="9.140625" style="250"/>
    <col min="13569" max="13569" width="39.28515625" style="250" customWidth="1"/>
    <col min="13570" max="13574" width="0" style="250" hidden="1" customWidth="1"/>
    <col min="13575" max="13824" width="9.140625" style="250"/>
    <col min="13825" max="13825" width="39.28515625" style="250" customWidth="1"/>
    <col min="13826" max="13830" width="0" style="250" hidden="1" customWidth="1"/>
    <col min="13831" max="14080" width="9.140625" style="250"/>
    <col min="14081" max="14081" width="39.28515625" style="250" customWidth="1"/>
    <col min="14082" max="14086" width="0" style="250" hidden="1" customWidth="1"/>
    <col min="14087" max="14336" width="9.140625" style="250"/>
    <col min="14337" max="14337" width="39.28515625" style="250" customWidth="1"/>
    <col min="14338" max="14342" width="0" style="250" hidden="1" customWidth="1"/>
    <col min="14343" max="14592" width="9.140625" style="250"/>
    <col min="14593" max="14593" width="39.28515625" style="250" customWidth="1"/>
    <col min="14594" max="14598" width="0" style="250" hidden="1" customWidth="1"/>
    <col min="14599" max="14848" width="9.140625" style="250"/>
    <col min="14849" max="14849" width="39.28515625" style="250" customWidth="1"/>
    <col min="14850" max="14854" width="0" style="250" hidden="1" customWidth="1"/>
    <col min="14855" max="15104" width="9.140625" style="250"/>
    <col min="15105" max="15105" width="39.28515625" style="250" customWidth="1"/>
    <col min="15106" max="15110" width="0" style="250" hidden="1" customWidth="1"/>
    <col min="15111" max="15360" width="9.140625" style="250"/>
    <col min="15361" max="15361" width="39.28515625" style="250" customWidth="1"/>
    <col min="15362" max="15366" width="0" style="250" hidden="1" customWidth="1"/>
    <col min="15367" max="15616" width="9.140625" style="250"/>
    <col min="15617" max="15617" width="39.28515625" style="250" customWidth="1"/>
    <col min="15618" max="15622" width="0" style="250" hidden="1" customWidth="1"/>
    <col min="15623" max="15872" width="9.140625" style="250"/>
    <col min="15873" max="15873" width="39.28515625" style="250" customWidth="1"/>
    <col min="15874" max="15878" width="0" style="250" hidden="1" customWidth="1"/>
    <col min="15879" max="16128" width="9.140625" style="250"/>
    <col min="16129" max="16129" width="39.28515625" style="250" customWidth="1"/>
    <col min="16130" max="16134" width="0" style="250" hidden="1" customWidth="1"/>
    <col min="16135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186</v>
      </c>
    </row>
    <row r="3" spans="1:13" ht="21" customHeight="1" x14ac:dyDescent="0.2">
      <c r="A3" s="32" t="s">
        <v>187</v>
      </c>
    </row>
    <row r="4" spans="1:13" ht="21" customHeight="1" x14ac:dyDescent="0.2">
      <c r="A4" s="32" t="s">
        <v>188</v>
      </c>
    </row>
    <row r="5" spans="1:13" ht="18" customHeight="1" thickBot="1" x14ac:dyDescent="0.25">
      <c r="A5" s="251" t="s">
        <v>158</v>
      </c>
    </row>
    <row r="6" spans="1:13" s="38" customFormat="1" ht="18" customHeight="1" thickBot="1" x14ac:dyDescent="0.25">
      <c r="A6" s="39"/>
      <c r="B6" s="252">
        <v>2014</v>
      </c>
      <c r="C6" s="252">
        <v>2015</v>
      </c>
      <c r="D6" s="252">
        <v>2016</v>
      </c>
      <c r="E6" s="252">
        <v>2017</v>
      </c>
      <c r="F6" s="252">
        <v>2018</v>
      </c>
      <c r="G6" s="252">
        <v>2019</v>
      </c>
      <c r="H6" s="252">
        <v>2020</v>
      </c>
      <c r="I6" s="252">
        <v>2021</v>
      </c>
      <c r="J6" s="252">
        <v>2022</v>
      </c>
      <c r="K6" s="252">
        <v>2023</v>
      </c>
      <c r="L6" s="252">
        <v>2024</v>
      </c>
      <c r="M6" s="252">
        <v>2025</v>
      </c>
    </row>
    <row r="7" spans="1:13" s="38" customFormat="1" ht="13.5" customHeight="1" x14ac:dyDescent="0.2">
      <c r="A7" s="37"/>
    </row>
    <row r="8" spans="1:13" ht="26.25" customHeight="1" x14ac:dyDescent="0.2">
      <c r="A8" s="254" t="s">
        <v>159</v>
      </c>
      <c r="B8" s="160">
        <v>81052.3</v>
      </c>
      <c r="C8" s="160">
        <v>83879.899999999994</v>
      </c>
      <c r="D8" s="160">
        <v>101303.6</v>
      </c>
      <c r="E8" s="160">
        <v>106700.7</v>
      </c>
      <c r="F8" s="160">
        <v>108228.5</v>
      </c>
      <c r="G8" s="160">
        <v>147946.9</v>
      </c>
      <c r="H8" s="160">
        <v>197561.7</v>
      </c>
      <c r="I8" s="160">
        <v>211520.4</v>
      </c>
      <c r="J8" s="160">
        <v>242612.5</v>
      </c>
      <c r="K8" s="160">
        <v>248935.7</v>
      </c>
      <c r="L8" s="160">
        <v>303320.59999999998</v>
      </c>
      <c r="M8" s="160">
        <v>422201.9</v>
      </c>
    </row>
    <row r="9" spans="1:13" ht="13.5" customHeight="1" x14ac:dyDescent="0.2">
      <c r="A9" s="254" t="s">
        <v>3</v>
      </c>
      <c r="B9" s="160">
        <v>-15.3</v>
      </c>
      <c r="C9" s="160">
        <v>-2908.5</v>
      </c>
      <c r="D9" s="160">
        <v>2106.1</v>
      </c>
      <c r="E9" s="160">
        <v>-4384.3999999999996</v>
      </c>
      <c r="F9" s="160">
        <v>-1037.5</v>
      </c>
      <c r="G9" s="160">
        <v>-2867.2</v>
      </c>
      <c r="H9" s="160">
        <v>-3242</v>
      </c>
      <c r="I9" s="160">
        <v>-4834.5</v>
      </c>
      <c r="J9" s="160">
        <v>31727.5</v>
      </c>
      <c r="K9" s="160">
        <v>5945.1</v>
      </c>
      <c r="L9" s="160">
        <v>15136</v>
      </c>
      <c r="M9" s="160">
        <v>18410.7</v>
      </c>
    </row>
    <row r="10" spans="1:13" ht="24" x14ac:dyDescent="0.2">
      <c r="A10" s="240" t="s">
        <v>4</v>
      </c>
      <c r="B10" s="160">
        <v>7572.9</v>
      </c>
      <c r="C10" s="160">
        <v>7732.9</v>
      </c>
      <c r="D10" s="160">
        <v>15957.6</v>
      </c>
      <c r="E10" s="160">
        <v>15550.9</v>
      </c>
      <c r="F10" s="160">
        <v>13191.2</v>
      </c>
      <c r="G10" s="160">
        <v>21302.6</v>
      </c>
      <c r="H10" s="160">
        <v>36511.199999999997</v>
      </c>
      <c r="I10" s="160">
        <v>38044.400000000001</v>
      </c>
      <c r="J10" s="160">
        <v>91829.6</v>
      </c>
      <c r="K10" s="160">
        <v>52580.4</v>
      </c>
      <c r="L10" s="160">
        <v>69780.800000000003</v>
      </c>
      <c r="M10" s="160">
        <v>119079.3</v>
      </c>
    </row>
    <row r="11" spans="1:13" ht="13.5" customHeight="1" x14ac:dyDescent="0.2">
      <c r="A11" s="254" t="s">
        <v>5</v>
      </c>
      <c r="B11" s="160">
        <v>7770.5</v>
      </c>
      <c r="C11" s="160">
        <v>9753.9</v>
      </c>
      <c r="D11" s="160">
        <v>16187.1</v>
      </c>
      <c r="E11" s="160">
        <v>15913.2</v>
      </c>
      <c r="F11" s="160">
        <v>13371</v>
      </c>
      <c r="G11" s="160">
        <v>21620.5</v>
      </c>
      <c r="H11" s="160">
        <v>37006.400000000001</v>
      </c>
      <c r="I11" s="160">
        <v>38286.199999999997</v>
      </c>
      <c r="J11" s="160">
        <v>92096.6</v>
      </c>
      <c r="K11" s="160">
        <v>52739</v>
      </c>
      <c r="L11" s="160">
        <v>69991.600000000006</v>
      </c>
      <c r="M11" s="160">
        <v>119632.9</v>
      </c>
    </row>
    <row r="12" spans="1:13" ht="13.5" customHeight="1" x14ac:dyDescent="0.2">
      <c r="A12" s="254" t="s">
        <v>6</v>
      </c>
      <c r="B12" s="160">
        <v>197.6</v>
      </c>
      <c r="C12" s="160">
        <v>2021</v>
      </c>
      <c r="D12" s="160">
        <v>229.6</v>
      </c>
      <c r="E12" s="160">
        <v>362.3</v>
      </c>
      <c r="F12" s="160">
        <v>179.8</v>
      </c>
      <c r="G12" s="160">
        <v>317.89999999999998</v>
      </c>
      <c r="H12" s="160">
        <v>495.2</v>
      </c>
      <c r="I12" s="160">
        <v>241.8</v>
      </c>
      <c r="J12" s="160">
        <v>267</v>
      </c>
      <c r="K12" s="160">
        <v>158.6</v>
      </c>
      <c r="L12" s="160">
        <v>210.8</v>
      </c>
      <c r="M12" s="160">
        <v>553.70000000000005</v>
      </c>
    </row>
    <row r="13" spans="1:13" ht="25.5" customHeight="1" x14ac:dyDescent="0.2">
      <c r="A13" s="254" t="s">
        <v>7</v>
      </c>
      <c r="B13" s="160">
        <v>73464.100000000006</v>
      </c>
      <c r="C13" s="160">
        <v>73238.600000000006</v>
      </c>
      <c r="D13" s="160">
        <v>87452.1</v>
      </c>
      <c r="E13" s="160">
        <v>86765.4</v>
      </c>
      <c r="F13" s="160">
        <v>93999.9</v>
      </c>
      <c r="G13" s="160">
        <v>123777</v>
      </c>
      <c r="H13" s="160">
        <v>157808.6</v>
      </c>
      <c r="I13" s="160">
        <v>168640.3</v>
      </c>
      <c r="J13" s="160">
        <v>182510.4</v>
      </c>
      <c r="K13" s="160">
        <v>202300.3</v>
      </c>
      <c r="L13" s="160">
        <v>248675.8</v>
      </c>
      <c r="M13" s="160">
        <v>321533.3</v>
      </c>
    </row>
    <row r="14" spans="1:13" ht="13.5" customHeight="1" x14ac:dyDescent="0.2">
      <c r="A14" s="254" t="s">
        <v>8</v>
      </c>
      <c r="B14" s="160">
        <v>26217.4</v>
      </c>
      <c r="C14" s="160">
        <v>48306.6</v>
      </c>
      <c r="D14" s="160">
        <v>55553.1</v>
      </c>
      <c r="E14" s="160">
        <v>43728</v>
      </c>
      <c r="F14" s="160">
        <v>40651.199999999997</v>
      </c>
      <c r="G14" s="160">
        <v>64564.1</v>
      </c>
      <c r="H14" s="160">
        <v>114416.6</v>
      </c>
      <c r="I14" s="160">
        <v>87761</v>
      </c>
      <c r="J14" s="160">
        <v>113809.3</v>
      </c>
      <c r="K14" s="160">
        <v>123586.8</v>
      </c>
      <c r="L14" s="160">
        <v>154175.29999999999</v>
      </c>
      <c r="M14" s="160">
        <v>199201.9</v>
      </c>
    </row>
    <row r="15" spans="1:13" ht="13.5" customHeight="1" x14ac:dyDescent="0.2">
      <c r="A15" s="254" t="s">
        <v>9</v>
      </c>
      <c r="B15" s="160">
        <v>1742.2</v>
      </c>
      <c r="C15" s="160">
        <v>5131.8</v>
      </c>
      <c r="D15" s="160">
        <v>19148.099999999999</v>
      </c>
      <c r="E15" s="160">
        <v>8218.7000000000007</v>
      </c>
      <c r="F15" s="160">
        <v>2838.8</v>
      </c>
      <c r="G15" s="160">
        <v>2533.1999999999998</v>
      </c>
      <c r="H15" s="160">
        <v>4071.2</v>
      </c>
      <c r="I15" s="160">
        <v>26723</v>
      </c>
      <c r="J15" s="160">
        <v>18460.400000000001</v>
      </c>
      <c r="K15" s="160">
        <v>14489.1</v>
      </c>
      <c r="L15" s="160">
        <v>45791.4</v>
      </c>
      <c r="M15" s="160">
        <v>53020.2</v>
      </c>
    </row>
    <row r="16" spans="1:13" ht="13.5" customHeight="1" x14ac:dyDescent="0.2">
      <c r="A16" s="254" t="s">
        <v>10</v>
      </c>
      <c r="B16" s="160">
        <v>129.69999999999999</v>
      </c>
      <c r="C16" s="160">
        <v>78.400000000000006</v>
      </c>
      <c r="D16" s="160">
        <v>99.4</v>
      </c>
      <c r="E16" s="160">
        <v>140.4</v>
      </c>
      <c r="F16" s="160">
        <v>166.7</v>
      </c>
      <c r="G16" s="160">
        <v>182.3</v>
      </c>
      <c r="H16" s="160">
        <v>282.60000000000002</v>
      </c>
      <c r="I16" s="160">
        <v>318.8</v>
      </c>
      <c r="J16" s="160">
        <v>265.8</v>
      </c>
      <c r="K16" s="160">
        <v>1013.6</v>
      </c>
      <c r="L16" s="160">
        <v>1707.6</v>
      </c>
      <c r="M16" s="160">
        <v>1498.1</v>
      </c>
    </row>
    <row r="17" spans="1:13" ht="13.5" customHeight="1" x14ac:dyDescent="0.2">
      <c r="A17" s="254" t="s">
        <v>11</v>
      </c>
      <c r="B17" s="160">
        <v>304</v>
      </c>
      <c r="C17" s="160">
        <v>1429.5</v>
      </c>
      <c r="D17" s="160">
        <v>1716</v>
      </c>
      <c r="E17" s="160">
        <v>921.3</v>
      </c>
      <c r="F17" s="160">
        <v>399.9</v>
      </c>
      <c r="G17" s="160">
        <v>1426.9</v>
      </c>
      <c r="H17" s="160">
        <v>1964.5</v>
      </c>
      <c r="I17" s="160">
        <v>19347.2</v>
      </c>
      <c r="J17" s="160">
        <v>9025</v>
      </c>
      <c r="K17" s="160">
        <v>9609.2999999999993</v>
      </c>
      <c r="L17" s="160">
        <v>32985.9</v>
      </c>
      <c r="M17" s="160">
        <v>39070.1</v>
      </c>
    </row>
    <row r="18" spans="1:13" ht="13.5" customHeight="1" x14ac:dyDescent="0.2">
      <c r="A18" s="254" t="s">
        <v>12</v>
      </c>
      <c r="B18" s="160">
        <v>1308.5</v>
      </c>
      <c r="C18" s="160">
        <v>3623.8</v>
      </c>
      <c r="D18" s="160">
        <v>17332.599999999999</v>
      </c>
      <c r="E18" s="160">
        <v>7157</v>
      </c>
      <c r="F18" s="160">
        <v>2268.5</v>
      </c>
      <c r="G18" s="160">
        <v>923.8</v>
      </c>
      <c r="H18" s="160">
        <v>1824.1</v>
      </c>
      <c r="I18" s="160">
        <v>7057</v>
      </c>
      <c r="J18" s="160">
        <v>9165.6</v>
      </c>
      <c r="K18" s="160">
        <v>3865.6</v>
      </c>
      <c r="L18" s="160">
        <v>11097.8</v>
      </c>
      <c r="M18" s="160">
        <v>12452</v>
      </c>
    </row>
    <row r="19" spans="1:13" ht="13.5" customHeight="1" x14ac:dyDescent="0.2">
      <c r="A19" s="254" t="s">
        <v>154</v>
      </c>
      <c r="B19" s="160">
        <v>729</v>
      </c>
      <c r="C19" s="160">
        <v>1204.9000000000001</v>
      </c>
      <c r="D19" s="160">
        <v>1059.5</v>
      </c>
      <c r="E19" s="160">
        <v>1319.2</v>
      </c>
      <c r="F19" s="160">
        <v>919.7</v>
      </c>
      <c r="G19" s="160">
        <v>14829.4</v>
      </c>
      <c r="H19" s="160">
        <v>10358.299999999999</v>
      </c>
      <c r="I19" s="160">
        <v>34292.1</v>
      </c>
      <c r="J19" s="160">
        <v>38389.199999999997</v>
      </c>
      <c r="K19" s="160">
        <v>36736.1</v>
      </c>
      <c r="L19" s="160">
        <v>51991.4</v>
      </c>
      <c r="M19" s="160">
        <v>49934.9</v>
      </c>
    </row>
    <row r="20" spans="1:13" ht="13.5" customHeight="1" x14ac:dyDescent="0.2">
      <c r="A20" s="254" t="s">
        <v>14</v>
      </c>
      <c r="B20" s="160">
        <v>29089.3</v>
      </c>
      <c r="C20" s="160">
        <v>30892.1</v>
      </c>
      <c r="D20" s="160">
        <v>32952.9</v>
      </c>
      <c r="E20" s="160">
        <v>29199.599999999999</v>
      </c>
      <c r="F20" s="160">
        <v>32292.799999999999</v>
      </c>
      <c r="G20" s="160">
        <v>44794.400000000001</v>
      </c>
      <c r="H20" s="160">
        <v>36662.5</v>
      </c>
      <c r="I20" s="160">
        <v>35781.5</v>
      </c>
      <c r="J20" s="160">
        <v>46398.400000000001</v>
      </c>
      <c r="K20" s="160">
        <v>65608.399999999994</v>
      </c>
      <c r="L20" s="160">
        <v>73132</v>
      </c>
      <c r="M20" s="160">
        <v>89354.3</v>
      </c>
    </row>
    <row r="21" spans="1:13" ht="13.5" customHeight="1" x14ac:dyDescent="0.2">
      <c r="A21" s="254" t="s">
        <v>15</v>
      </c>
      <c r="B21" s="160">
        <v>10143.200000000001</v>
      </c>
      <c r="C21" s="160">
        <v>12510.6</v>
      </c>
      <c r="D21" s="160">
        <v>9271.2000000000007</v>
      </c>
      <c r="E21" s="160">
        <v>11542.2</v>
      </c>
      <c r="F21" s="160">
        <v>11667.1</v>
      </c>
      <c r="G21" s="160">
        <v>11965.8</v>
      </c>
      <c r="H21" s="160">
        <v>14064.8</v>
      </c>
      <c r="I21" s="160">
        <v>14767.7</v>
      </c>
      <c r="J21" s="160">
        <v>24168.6</v>
      </c>
      <c r="K21" s="160">
        <v>22534.2</v>
      </c>
      <c r="L21" s="160">
        <v>23260.2</v>
      </c>
      <c r="M21" s="160">
        <v>27101.4</v>
      </c>
    </row>
    <row r="22" spans="1:13" ht="13.5" customHeight="1" x14ac:dyDescent="0.2">
      <c r="A22" s="254" t="s">
        <v>16</v>
      </c>
      <c r="B22" s="160">
        <v>3002.3</v>
      </c>
      <c r="C22" s="160">
        <v>1427.6</v>
      </c>
      <c r="D22" s="160">
        <v>1816</v>
      </c>
      <c r="E22" s="160">
        <v>1859.6</v>
      </c>
      <c r="F22" s="160">
        <v>2043</v>
      </c>
      <c r="G22" s="160">
        <v>2434</v>
      </c>
      <c r="H22" s="160">
        <v>2198.9</v>
      </c>
      <c r="I22" s="160">
        <v>1225.5</v>
      </c>
      <c r="J22" s="160">
        <v>2430.1</v>
      </c>
      <c r="K22" s="160">
        <v>2734.3</v>
      </c>
      <c r="L22" s="160">
        <v>4582.8999999999996</v>
      </c>
      <c r="M22" s="160">
        <v>10581.3</v>
      </c>
    </row>
    <row r="23" spans="1:13" ht="13.5" customHeight="1" x14ac:dyDescent="0.2">
      <c r="A23" s="254" t="s">
        <v>17</v>
      </c>
      <c r="B23" s="160">
        <v>97.7</v>
      </c>
      <c r="C23" s="160">
        <v>72.5</v>
      </c>
      <c r="D23" s="160">
        <v>82</v>
      </c>
      <c r="E23" s="160">
        <v>140.5</v>
      </c>
      <c r="F23" s="160">
        <v>91.9</v>
      </c>
      <c r="G23" s="160">
        <v>79.599999999999994</v>
      </c>
      <c r="H23" s="160">
        <v>429.9</v>
      </c>
      <c r="I23" s="160">
        <v>664.5</v>
      </c>
      <c r="J23" s="160">
        <v>695.4</v>
      </c>
      <c r="K23" s="160">
        <v>858.7</v>
      </c>
      <c r="L23" s="160">
        <v>716.6</v>
      </c>
      <c r="M23" s="160">
        <v>669.4</v>
      </c>
    </row>
    <row r="24" spans="1:13" ht="13.5" customHeight="1" x14ac:dyDescent="0.2">
      <c r="A24" s="254" t="s">
        <v>18</v>
      </c>
      <c r="B24" s="160">
        <v>15565</v>
      </c>
      <c r="C24" s="160">
        <v>16596.900000000001</v>
      </c>
      <c r="D24" s="160">
        <v>21508.400000000001</v>
      </c>
      <c r="E24" s="160">
        <v>15421.5</v>
      </c>
      <c r="F24" s="160">
        <v>18191.400000000001</v>
      </c>
      <c r="G24" s="160">
        <v>29906</v>
      </c>
      <c r="H24" s="160">
        <v>19548.900000000001</v>
      </c>
      <c r="I24" s="160">
        <v>18430.2</v>
      </c>
      <c r="J24" s="160">
        <v>17876.8</v>
      </c>
      <c r="K24" s="160">
        <v>36797.9</v>
      </c>
      <c r="L24" s="160">
        <v>41883.4</v>
      </c>
      <c r="M24" s="160">
        <v>47493.8</v>
      </c>
    </row>
    <row r="25" spans="1:13" ht="13.5" customHeight="1" x14ac:dyDescent="0.2">
      <c r="A25" s="254" t="s">
        <v>19</v>
      </c>
      <c r="B25" s="160">
        <v>25915.7</v>
      </c>
      <c r="C25" s="160">
        <v>34313.199999999997</v>
      </c>
      <c r="D25" s="160">
        <v>37146.699999999997</v>
      </c>
      <c r="E25" s="160">
        <v>38546.300000000003</v>
      </c>
      <c r="F25" s="160">
        <v>43924.1</v>
      </c>
      <c r="G25" s="160">
        <v>61475.7</v>
      </c>
      <c r="H25" s="160">
        <v>67456.399999999994</v>
      </c>
      <c r="I25" s="160">
        <v>91972.6</v>
      </c>
      <c r="J25" s="160">
        <v>100602.2</v>
      </c>
      <c r="K25" s="160">
        <v>102739.4</v>
      </c>
      <c r="L25" s="160">
        <v>109029.9</v>
      </c>
      <c r="M25" s="160">
        <v>112033</v>
      </c>
    </row>
    <row r="26" spans="1:13" ht="13.5" customHeight="1" x14ac:dyDescent="0.2">
      <c r="A26" s="254" t="s">
        <v>20</v>
      </c>
      <c r="B26" s="160">
        <v>12488</v>
      </c>
      <c r="C26" s="160">
        <v>4547.1000000000004</v>
      </c>
      <c r="D26" s="160">
        <v>2770.8</v>
      </c>
      <c r="E26" s="160">
        <v>1835.1</v>
      </c>
      <c r="F26" s="160">
        <v>2616</v>
      </c>
      <c r="G26" s="160">
        <v>4569.6000000000004</v>
      </c>
      <c r="H26" s="160">
        <v>4368.5</v>
      </c>
      <c r="I26" s="160">
        <v>8844.2000000000007</v>
      </c>
      <c r="J26" s="160">
        <v>27564.400000000001</v>
      </c>
      <c r="K26" s="160">
        <v>30341.9</v>
      </c>
      <c r="L26" s="160">
        <v>34925.699999999997</v>
      </c>
      <c r="M26" s="160">
        <v>53270.1</v>
      </c>
    </row>
    <row r="27" spans="1:13" ht="13.5" customHeight="1" x14ac:dyDescent="0.2">
      <c r="A27" s="254" t="s">
        <v>21</v>
      </c>
      <c r="B27" s="160">
        <v>8471.2000000000007</v>
      </c>
      <c r="C27" s="160">
        <v>12878.3</v>
      </c>
      <c r="D27" s="160">
        <v>11744.1</v>
      </c>
      <c r="E27" s="160">
        <v>12293.3</v>
      </c>
      <c r="F27" s="160">
        <v>11560.5</v>
      </c>
      <c r="G27" s="160">
        <v>16329.1</v>
      </c>
      <c r="H27" s="160">
        <v>16381.2</v>
      </c>
      <c r="I27" s="160">
        <v>20301.7</v>
      </c>
      <c r="J27" s="160">
        <v>13043.6</v>
      </c>
      <c r="K27" s="160">
        <v>20790.2</v>
      </c>
      <c r="L27" s="160">
        <v>31686.3</v>
      </c>
      <c r="M27" s="160">
        <v>64356.7</v>
      </c>
    </row>
    <row r="28" spans="1:13" ht="12.95" customHeight="1" thickBot="1" x14ac:dyDescent="0.25">
      <c r="A28" s="60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2.95" customHeight="1" x14ac:dyDescent="0.2">
      <c r="A29" s="61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3" ht="13.5" customHeight="1" x14ac:dyDescent="0.2">
      <c r="A30" s="61" t="s">
        <v>22</v>
      </c>
    </row>
    <row r="31" spans="1:13" ht="13.5" customHeight="1" x14ac:dyDescent="0.2">
      <c r="A31" s="254" t="s">
        <v>23</v>
      </c>
      <c r="B31" s="255">
        <v>170</v>
      </c>
      <c r="C31" s="255">
        <v>169</v>
      </c>
      <c r="D31" s="255">
        <v>170</v>
      </c>
      <c r="E31" s="255">
        <v>174</v>
      </c>
      <c r="F31" s="255">
        <v>175</v>
      </c>
      <c r="G31" s="255">
        <v>196</v>
      </c>
      <c r="H31" s="255">
        <v>219</v>
      </c>
      <c r="I31" s="255">
        <v>209</v>
      </c>
      <c r="J31" s="255">
        <v>210</v>
      </c>
      <c r="K31" s="255">
        <v>234</v>
      </c>
      <c r="L31" s="255">
        <v>269</v>
      </c>
      <c r="M31" s="255">
        <v>258</v>
      </c>
    </row>
    <row r="32" spans="1:13" ht="13.5" customHeight="1" x14ac:dyDescent="0.2">
      <c r="A32" s="254" t="s">
        <v>160</v>
      </c>
      <c r="B32" s="255">
        <v>46</v>
      </c>
      <c r="C32" s="255">
        <v>70</v>
      </c>
      <c r="D32" s="255">
        <v>68</v>
      </c>
      <c r="E32" s="255">
        <v>54</v>
      </c>
      <c r="F32" s="255">
        <v>59</v>
      </c>
      <c r="G32" s="255">
        <v>57</v>
      </c>
      <c r="H32" s="255">
        <v>65</v>
      </c>
      <c r="I32" s="255">
        <v>54</v>
      </c>
      <c r="J32" s="255">
        <v>48</v>
      </c>
      <c r="K32" s="255">
        <v>46</v>
      </c>
      <c r="L32" s="255">
        <v>43</v>
      </c>
      <c r="M32" s="255">
        <v>55</v>
      </c>
    </row>
    <row r="33" spans="1:13" ht="13.5" customHeight="1" x14ac:dyDescent="0.2">
      <c r="A33" s="254" t="s">
        <v>161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</row>
    <row r="34" spans="1:13" ht="13.5" customHeight="1" x14ac:dyDescent="0.2">
      <c r="A34" s="254" t="s">
        <v>25</v>
      </c>
      <c r="B34" s="256">
        <v>10.3</v>
      </c>
      <c r="C34" s="256">
        <v>14.5</v>
      </c>
      <c r="D34" s="256">
        <v>15.8</v>
      </c>
      <c r="E34" s="256">
        <v>23</v>
      </c>
      <c r="F34" s="256">
        <v>15.1</v>
      </c>
      <c r="G34" s="256">
        <v>19.5</v>
      </c>
      <c r="H34" s="256">
        <v>25.2</v>
      </c>
      <c r="I34" s="256">
        <v>25.4</v>
      </c>
      <c r="J34" s="256">
        <v>32.9</v>
      </c>
      <c r="K34" s="256">
        <v>23.1</v>
      </c>
      <c r="L34" s="256">
        <v>22</v>
      </c>
      <c r="M34" s="256">
        <v>31.3</v>
      </c>
    </row>
    <row r="35" spans="1:13" ht="13.5" customHeight="1" x14ac:dyDescent="0.2">
      <c r="A35" s="240" t="s">
        <v>146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0" t="s">
        <v>147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</row>
    <row r="37" spans="1:13" ht="13.5" customHeight="1" x14ac:dyDescent="0.2">
      <c r="A37" s="241" t="s">
        <v>145</v>
      </c>
      <c r="B37" s="256">
        <v>29.2</v>
      </c>
      <c r="C37" s="256">
        <v>22.5</v>
      </c>
      <c r="D37" s="256">
        <v>43</v>
      </c>
      <c r="E37" s="256">
        <v>40.299999999999997</v>
      </c>
      <c r="F37" s="256">
        <v>30</v>
      </c>
      <c r="G37" s="256">
        <v>34.700000000000003</v>
      </c>
      <c r="H37" s="256">
        <v>54.1</v>
      </c>
      <c r="I37" s="256">
        <v>41.4</v>
      </c>
      <c r="J37" s="256">
        <v>91.3</v>
      </c>
      <c r="K37" s="256">
        <v>51.2</v>
      </c>
      <c r="L37" s="256">
        <v>64</v>
      </c>
      <c r="M37" s="256">
        <v>106.3</v>
      </c>
    </row>
    <row r="38" spans="1:13" ht="13.5" customHeight="1" x14ac:dyDescent="0.2">
      <c r="A38" s="243" t="s">
        <v>148</v>
      </c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</row>
    <row r="39" spans="1:13" ht="13.5" customHeight="1" x14ac:dyDescent="0.2">
      <c r="A39" s="244" t="s">
        <v>149</v>
      </c>
      <c r="B39" s="256">
        <v>9.3000000000000007</v>
      </c>
      <c r="C39" s="256">
        <v>9.1999999999999993</v>
      </c>
      <c r="D39" s="256">
        <v>15.8</v>
      </c>
      <c r="E39" s="256">
        <v>14.6</v>
      </c>
      <c r="F39" s="256">
        <v>12.2</v>
      </c>
      <c r="G39" s="256">
        <v>14.4</v>
      </c>
      <c r="H39" s="256">
        <v>18.5</v>
      </c>
      <c r="I39" s="256">
        <v>18</v>
      </c>
      <c r="J39" s="256">
        <v>37.9</v>
      </c>
      <c r="K39" s="256">
        <v>21.1</v>
      </c>
      <c r="L39" s="256">
        <v>23</v>
      </c>
      <c r="M39" s="256">
        <v>28.2</v>
      </c>
    </row>
    <row r="40" spans="1:13" ht="13.5" customHeight="1" x14ac:dyDescent="0.2">
      <c r="A40" s="243" t="s">
        <v>27</v>
      </c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</row>
    <row r="41" spans="1:13" ht="13.5" customHeight="1" x14ac:dyDescent="0.2">
      <c r="A41" s="243" t="s">
        <v>28</v>
      </c>
      <c r="B41" s="257">
        <v>96.9</v>
      </c>
      <c r="C41" s="257">
        <v>103.5</v>
      </c>
      <c r="D41" s="257">
        <v>120.8</v>
      </c>
      <c r="E41" s="257">
        <v>105.3</v>
      </c>
      <c r="F41" s="257">
        <v>101.4</v>
      </c>
      <c r="G41" s="257">
        <v>136.69999999999999</v>
      </c>
      <c r="H41" s="257">
        <v>133.5</v>
      </c>
      <c r="I41" s="257">
        <v>107.1</v>
      </c>
      <c r="J41" s="257">
        <v>114.7</v>
      </c>
      <c r="K41" s="257">
        <v>102.6</v>
      </c>
      <c r="L41" s="257">
        <v>121.8</v>
      </c>
      <c r="M41" s="257">
        <v>139.19999999999999</v>
      </c>
    </row>
    <row r="42" spans="1:13" ht="13.5" customHeight="1" x14ac:dyDescent="0.2">
      <c r="A42" s="243" t="s">
        <v>29</v>
      </c>
      <c r="B42" s="257">
        <v>0.6</v>
      </c>
      <c r="C42" s="257">
        <v>1.1000000000000001</v>
      </c>
      <c r="D42" s="257">
        <v>1.2</v>
      </c>
      <c r="E42" s="257">
        <v>0.9</v>
      </c>
      <c r="F42" s="257">
        <v>1</v>
      </c>
      <c r="G42" s="257">
        <v>1.3</v>
      </c>
      <c r="H42" s="257">
        <v>1</v>
      </c>
      <c r="I42" s="257">
        <v>0.8</v>
      </c>
      <c r="J42" s="257">
        <v>1.1000000000000001</v>
      </c>
      <c r="K42" s="257">
        <v>0.9</v>
      </c>
      <c r="L42" s="257">
        <v>1.2</v>
      </c>
      <c r="M42" s="257">
        <v>1.1000000000000001</v>
      </c>
    </row>
    <row r="43" spans="1:13" ht="13.5" customHeight="1" x14ac:dyDescent="0.2">
      <c r="A43" s="243" t="s">
        <v>30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31</v>
      </c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</row>
    <row r="45" spans="1:13" ht="13.5" customHeight="1" x14ac:dyDescent="0.2">
      <c r="A45" s="243" t="s">
        <v>32</v>
      </c>
      <c r="B45" s="258">
        <v>1.47</v>
      </c>
      <c r="C45" s="258">
        <v>0.35</v>
      </c>
      <c r="D45" s="258">
        <v>0.24</v>
      </c>
      <c r="E45" s="258">
        <v>0.15</v>
      </c>
      <c r="F45" s="258">
        <v>0.23</v>
      </c>
      <c r="G45" s="258">
        <v>0.28000000000000003</v>
      </c>
      <c r="H45" s="258">
        <v>0.27</v>
      </c>
      <c r="I45" s="258">
        <v>0.44</v>
      </c>
      <c r="J45" s="258">
        <v>2.11</v>
      </c>
      <c r="K45" s="258">
        <v>1.46</v>
      </c>
      <c r="L45" s="258">
        <v>1.1000000000000001</v>
      </c>
      <c r="M45" s="258">
        <v>0.83</v>
      </c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  <row r="72" spans="1:1" x14ac:dyDescent="0.2">
      <c r="A72" s="61"/>
    </row>
  </sheetData>
  <hyperlinks>
    <hyperlink ref="A1" location="Содержание!A1" display="Вернуться в СОДЕРЖАНИЕ" xr:uid="{00000000-0004-0000-20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34"/>
  <dimension ref="A1:M71"/>
  <sheetViews>
    <sheetView workbookViewId="0">
      <selection activeCell="A5" sqref="A5"/>
    </sheetView>
  </sheetViews>
  <sheetFormatPr defaultRowHeight="12.75" x14ac:dyDescent="0.2"/>
  <cols>
    <col min="1" max="1" width="37.8554687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7.85546875" style="250" customWidth="1"/>
    <col min="258" max="262" width="0" style="250" hidden="1" customWidth="1"/>
    <col min="263" max="512" width="9.140625" style="250"/>
    <col min="513" max="513" width="37.85546875" style="250" customWidth="1"/>
    <col min="514" max="518" width="0" style="250" hidden="1" customWidth="1"/>
    <col min="519" max="768" width="9.140625" style="250"/>
    <col min="769" max="769" width="37.85546875" style="250" customWidth="1"/>
    <col min="770" max="774" width="0" style="250" hidden="1" customWidth="1"/>
    <col min="775" max="1024" width="9.140625" style="250"/>
    <col min="1025" max="1025" width="37.85546875" style="250" customWidth="1"/>
    <col min="1026" max="1030" width="0" style="250" hidden="1" customWidth="1"/>
    <col min="1031" max="1280" width="9.140625" style="250"/>
    <col min="1281" max="1281" width="37.85546875" style="250" customWidth="1"/>
    <col min="1282" max="1286" width="0" style="250" hidden="1" customWidth="1"/>
    <col min="1287" max="1536" width="9.140625" style="250"/>
    <col min="1537" max="1537" width="37.85546875" style="250" customWidth="1"/>
    <col min="1538" max="1542" width="0" style="250" hidden="1" customWidth="1"/>
    <col min="1543" max="1792" width="9.140625" style="250"/>
    <col min="1793" max="1793" width="37.85546875" style="250" customWidth="1"/>
    <col min="1794" max="1798" width="0" style="250" hidden="1" customWidth="1"/>
    <col min="1799" max="2048" width="9.140625" style="250"/>
    <col min="2049" max="2049" width="37.85546875" style="250" customWidth="1"/>
    <col min="2050" max="2054" width="0" style="250" hidden="1" customWidth="1"/>
    <col min="2055" max="2304" width="9.140625" style="250"/>
    <col min="2305" max="2305" width="37.85546875" style="250" customWidth="1"/>
    <col min="2306" max="2310" width="0" style="250" hidden="1" customWidth="1"/>
    <col min="2311" max="2560" width="9.140625" style="250"/>
    <col min="2561" max="2561" width="37.85546875" style="250" customWidth="1"/>
    <col min="2562" max="2566" width="0" style="250" hidden="1" customWidth="1"/>
    <col min="2567" max="2816" width="9.140625" style="250"/>
    <col min="2817" max="2817" width="37.85546875" style="250" customWidth="1"/>
    <col min="2818" max="2822" width="0" style="250" hidden="1" customWidth="1"/>
    <col min="2823" max="3072" width="9.140625" style="250"/>
    <col min="3073" max="3073" width="37.85546875" style="250" customWidth="1"/>
    <col min="3074" max="3078" width="0" style="250" hidden="1" customWidth="1"/>
    <col min="3079" max="3328" width="9.140625" style="250"/>
    <col min="3329" max="3329" width="37.85546875" style="250" customWidth="1"/>
    <col min="3330" max="3334" width="0" style="250" hidden="1" customWidth="1"/>
    <col min="3335" max="3584" width="9.140625" style="250"/>
    <col min="3585" max="3585" width="37.85546875" style="250" customWidth="1"/>
    <col min="3586" max="3590" width="0" style="250" hidden="1" customWidth="1"/>
    <col min="3591" max="3840" width="9.140625" style="250"/>
    <col min="3841" max="3841" width="37.85546875" style="250" customWidth="1"/>
    <col min="3842" max="3846" width="0" style="250" hidden="1" customWidth="1"/>
    <col min="3847" max="4096" width="9.140625" style="250"/>
    <col min="4097" max="4097" width="37.85546875" style="250" customWidth="1"/>
    <col min="4098" max="4102" width="0" style="250" hidden="1" customWidth="1"/>
    <col min="4103" max="4352" width="9.140625" style="250"/>
    <col min="4353" max="4353" width="37.85546875" style="250" customWidth="1"/>
    <col min="4354" max="4358" width="0" style="250" hidden="1" customWidth="1"/>
    <col min="4359" max="4608" width="9.140625" style="250"/>
    <col min="4609" max="4609" width="37.85546875" style="250" customWidth="1"/>
    <col min="4610" max="4614" width="0" style="250" hidden="1" customWidth="1"/>
    <col min="4615" max="4864" width="9.140625" style="250"/>
    <col min="4865" max="4865" width="37.85546875" style="250" customWidth="1"/>
    <col min="4866" max="4870" width="0" style="250" hidden="1" customWidth="1"/>
    <col min="4871" max="5120" width="9.140625" style="250"/>
    <col min="5121" max="5121" width="37.85546875" style="250" customWidth="1"/>
    <col min="5122" max="5126" width="0" style="250" hidden="1" customWidth="1"/>
    <col min="5127" max="5376" width="9.140625" style="250"/>
    <col min="5377" max="5377" width="37.85546875" style="250" customWidth="1"/>
    <col min="5378" max="5382" width="0" style="250" hidden="1" customWidth="1"/>
    <col min="5383" max="5632" width="9.140625" style="250"/>
    <col min="5633" max="5633" width="37.85546875" style="250" customWidth="1"/>
    <col min="5634" max="5638" width="0" style="250" hidden="1" customWidth="1"/>
    <col min="5639" max="5888" width="9.140625" style="250"/>
    <col min="5889" max="5889" width="37.85546875" style="250" customWidth="1"/>
    <col min="5890" max="5894" width="0" style="250" hidden="1" customWidth="1"/>
    <col min="5895" max="6144" width="9.140625" style="250"/>
    <col min="6145" max="6145" width="37.85546875" style="250" customWidth="1"/>
    <col min="6146" max="6150" width="0" style="250" hidden="1" customWidth="1"/>
    <col min="6151" max="6400" width="9.140625" style="250"/>
    <col min="6401" max="6401" width="37.85546875" style="250" customWidth="1"/>
    <col min="6402" max="6406" width="0" style="250" hidden="1" customWidth="1"/>
    <col min="6407" max="6656" width="9.140625" style="250"/>
    <col min="6657" max="6657" width="37.85546875" style="250" customWidth="1"/>
    <col min="6658" max="6662" width="0" style="250" hidden="1" customWidth="1"/>
    <col min="6663" max="6912" width="9.140625" style="250"/>
    <col min="6913" max="6913" width="37.85546875" style="250" customWidth="1"/>
    <col min="6914" max="6918" width="0" style="250" hidden="1" customWidth="1"/>
    <col min="6919" max="7168" width="9.140625" style="250"/>
    <col min="7169" max="7169" width="37.85546875" style="250" customWidth="1"/>
    <col min="7170" max="7174" width="0" style="250" hidden="1" customWidth="1"/>
    <col min="7175" max="7424" width="9.140625" style="250"/>
    <col min="7425" max="7425" width="37.85546875" style="250" customWidth="1"/>
    <col min="7426" max="7430" width="0" style="250" hidden="1" customWidth="1"/>
    <col min="7431" max="7680" width="9.140625" style="250"/>
    <col min="7681" max="7681" width="37.85546875" style="250" customWidth="1"/>
    <col min="7682" max="7686" width="0" style="250" hidden="1" customWidth="1"/>
    <col min="7687" max="7936" width="9.140625" style="250"/>
    <col min="7937" max="7937" width="37.85546875" style="250" customWidth="1"/>
    <col min="7938" max="7942" width="0" style="250" hidden="1" customWidth="1"/>
    <col min="7943" max="8192" width="9.140625" style="250"/>
    <col min="8193" max="8193" width="37.85546875" style="250" customWidth="1"/>
    <col min="8194" max="8198" width="0" style="250" hidden="1" customWidth="1"/>
    <col min="8199" max="8448" width="9.140625" style="250"/>
    <col min="8449" max="8449" width="37.85546875" style="250" customWidth="1"/>
    <col min="8450" max="8454" width="0" style="250" hidden="1" customWidth="1"/>
    <col min="8455" max="8704" width="9.140625" style="250"/>
    <col min="8705" max="8705" width="37.85546875" style="250" customWidth="1"/>
    <col min="8706" max="8710" width="0" style="250" hidden="1" customWidth="1"/>
    <col min="8711" max="8960" width="9.140625" style="250"/>
    <col min="8961" max="8961" width="37.85546875" style="250" customWidth="1"/>
    <col min="8962" max="8966" width="0" style="250" hidden="1" customWidth="1"/>
    <col min="8967" max="9216" width="9.140625" style="250"/>
    <col min="9217" max="9217" width="37.85546875" style="250" customWidth="1"/>
    <col min="9218" max="9222" width="0" style="250" hidden="1" customWidth="1"/>
    <col min="9223" max="9472" width="9.140625" style="250"/>
    <col min="9473" max="9473" width="37.85546875" style="250" customWidth="1"/>
    <col min="9474" max="9478" width="0" style="250" hidden="1" customWidth="1"/>
    <col min="9479" max="9728" width="9.140625" style="250"/>
    <col min="9729" max="9729" width="37.85546875" style="250" customWidth="1"/>
    <col min="9730" max="9734" width="0" style="250" hidden="1" customWidth="1"/>
    <col min="9735" max="9984" width="9.140625" style="250"/>
    <col min="9985" max="9985" width="37.85546875" style="250" customWidth="1"/>
    <col min="9986" max="9990" width="0" style="250" hidden="1" customWidth="1"/>
    <col min="9991" max="10240" width="9.140625" style="250"/>
    <col min="10241" max="10241" width="37.85546875" style="250" customWidth="1"/>
    <col min="10242" max="10246" width="0" style="250" hidden="1" customWidth="1"/>
    <col min="10247" max="10496" width="9.140625" style="250"/>
    <col min="10497" max="10497" width="37.85546875" style="250" customWidth="1"/>
    <col min="10498" max="10502" width="0" style="250" hidden="1" customWidth="1"/>
    <col min="10503" max="10752" width="9.140625" style="250"/>
    <col min="10753" max="10753" width="37.85546875" style="250" customWidth="1"/>
    <col min="10754" max="10758" width="0" style="250" hidden="1" customWidth="1"/>
    <col min="10759" max="11008" width="9.140625" style="250"/>
    <col min="11009" max="11009" width="37.85546875" style="250" customWidth="1"/>
    <col min="11010" max="11014" width="0" style="250" hidden="1" customWidth="1"/>
    <col min="11015" max="11264" width="9.140625" style="250"/>
    <col min="11265" max="11265" width="37.85546875" style="250" customWidth="1"/>
    <col min="11266" max="11270" width="0" style="250" hidden="1" customWidth="1"/>
    <col min="11271" max="11520" width="9.140625" style="250"/>
    <col min="11521" max="11521" width="37.85546875" style="250" customWidth="1"/>
    <col min="11522" max="11526" width="0" style="250" hidden="1" customWidth="1"/>
    <col min="11527" max="11776" width="9.140625" style="250"/>
    <col min="11777" max="11777" width="37.85546875" style="250" customWidth="1"/>
    <col min="11778" max="11782" width="0" style="250" hidden="1" customWidth="1"/>
    <col min="11783" max="12032" width="9.140625" style="250"/>
    <col min="12033" max="12033" width="37.85546875" style="250" customWidth="1"/>
    <col min="12034" max="12038" width="0" style="250" hidden="1" customWidth="1"/>
    <col min="12039" max="12288" width="9.140625" style="250"/>
    <col min="12289" max="12289" width="37.85546875" style="250" customWidth="1"/>
    <col min="12290" max="12294" width="0" style="250" hidden="1" customWidth="1"/>
    <col min="12295" max="12544" width="9.140625" style="250"/>
    <col min="12545" max="12545" width="37.85546875" style="250" customWidth="1"/>
    <col min="12546" max="12550" width="0" style="250" hidden="1" customWidth="1"/>
    <col min="12551" max="12800" width="9.140625" style="250"/>
    <col min="12801" max="12801" width="37.85546875" style="250" customWidth="1"/>
    <col min="12802" max="12806" width="0" style="250" hidden="1" customWidth="1"/>
    <col min="12807" max="13056" width="9.140625" style="250"/>
    <col min="13057" max="13057" width="37.85546875" style="250" customWidth="1"/>
    <col min="13058" max="13062" width="0" style="250" hidden="1" customWidth="1"/>
    <col min="13063" max="13312" width="9.140625" style="250"/>
    <col min="13313" max="13313" width="37.85546875" style="250" customWidth="1"/>
    <col min="13314" max="13318" width="0" style="250" hidden="1" customWidth="1"/>
    <col min="13319" max="13568" width="9.140625" style="250"/>
    <col min="13569" max="13569" width="37.85546875" style="250" customWidth="1"/>
    <col min="13570" max="13574" width="0" style="250" hidden="1" customWidth="1"/>
    <col min="13575" max="13824" width="9.140625" style="250"/>
    <col min="13825" max="13825" width="37.85546875" style="250" customWidth="1"/>
    <col min="13826" max="13830" width="0" style="250" hidden="1" customWidth="1"/>
    <col min="13831" max="14080" width="9.140625" style="250"/>
    <col min="14081" max="14081" width="37.85546875" style="250" customWidth="1"/>
    <col min="14082" max="14086" width="0" style="250" hidden="1" customWidth="1"/>
    <col min="14087" max="14336" width="9.140625" style="250"/>
    <col min="14337" max="14337" width="37.85546875" style="250" customWidth="1"/>
    <col min="14338" max="14342" width="0" style="250" hidden="1" customWidth="1"/>
    <col min="14343" max="14592" width="9.140625" style="250"/>
    <col min="14593" max="14593" width="37.85546875" style="250" customWidth="1"/>
    <col min="14594" max="14598" width="0" style="250" hidden="1" customWidth="1"/>
    <col min="14599" max="14848" width="9.140625" style="250"/>
    <col min="14849" max="14849" width="37.85546875" style="250" customWidth="1"/>
    <col min="14850" max="14854" width="0" style="250" hidden="1" customWidth="1"/>
    <col min="14855" max="15104" width="9.140625" style="250"/>
    <col min="15105" max="15105" width="37.85546875" style="250" customWidth="1"/>
    <col min="15106" max="15110" width="0" style="250" hidden="1" customWidth="1"/>
    <col min="15111" max="15360" width="9.140625" style="250"/>
    <col min="15361" max="15361" width="37.85546875" style="250" customWidth="1"/>
    <col min="15362" max="15366" width="0" style="250" hidden="1" customWidth="1"/>
    <col min="15367" max="15616" width="9.140625" style="250"/>
    <col min="15617" max="15617" width="37.85546875" style="250" customWidth="1"/>
    <col min="15618" max="15622" width="0" style="250" hidden="1" customWidth="1"/>
    <col min="15623" max="15872" width="9.140625" style="250"/>
    <col min="15873" max="15873" width="37.85546875" style="250" customWidth="1"/>
    <col min="15874" max="15878" width="0" style="250" hidden="1" customWidth="1"/>
    <col min="15879" max="16128" width="9.140625" style="250"/>
    <col min="16129" max="16129" width="37.85546875" style="250" customWidth="1"/>
    <col min="16130" max="16134" width="0" style="250" hidden="1" customWidth="1"/>
    <col min="16135" max="16384" width="9.140625" style="250"/>
  </cols>
  <sheetData>
    <row r="1" spans="1:13" ht="18.75" customHeight="1" x14ac:dyDescent="0.2">
      <c r="A1" s="950" t="s">
        <v>1346</v>
      </c>
    </row>
    <row r="2" spans="1:13" ht="18" customHeight="1" x14ac:dyDescent="0.2">
      <c r="A2" s="32" t="s">
        <v>189</v>
      </c>
    </row>
    <row r="3" spans="1:13" ht="21" customHeight="1" x14ac:dyDescent="0.2">
      <c r="A3" s="32" t="s">
        <v>190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3.9" customHeight="1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58.9</v>
      </c>
      <c r="C7" s="160">
        <v>91.1</v>
      </c>
      <c r="D7" s="160">
        <v>111.3</v>
      </c>
      <c r="E7" s="160">
        <v>79.099999999999994</v>
      </c>
      <c r="F7" s="160">
        <v>42.9</v>
      </c>
      <c r="G7" s="160">
        <v>63.2</v>
      </c>
      <c r="H7" s="160">
        <v>100.8</v>
      </c>
      <c r="I7" s="160">
        <v>103</v>
      </c>
      <c r="J7" s="160">
        <v>173.3</v>
      </c>
      <c r="K7" s="160">
        <v>221.2</v>
      </c>
      <c r="L7" s="160">
        <v>445.8</v>
      </c>
      <c r="M7" s="160">
        <v>221.9</v>
      </c>
    </row>
    <row r="8" spans="1:13" ht="12.95" customHeight="1" x14ac:dyDescent="0.2">
      <c r="A8" s="254" t="s">
        <v>3</v>
      </c>
      <c r="B8" s="160">
        <v>2.7</v>
      </c>
      <c r="C8" s="160">
        <v>4.5999999999999996</v>
      </c>
      <c r="D8" s="160">
        <v>-3.1</v>
      </c>
      <c r="E8" s="160">
        <v>-0.3</v>
      </c>
      <c r="F8" s="160">
        <v>0.1</v>
      </c>
      <c r="G8" s="160">
        <v>-0.3</v>
      </c>
      <c r="H8" s="160">
        <v>0</v>
      </c>
      <c r="I8" s="160">
        <v>-0.3</v>
      </c>
      <c r="J8" s="160">
        <v>-306.7</v>
      </c>
      <c r="K8" s="160">
        <v>5.5</v>
      </c>
      <c r="L8" s="160">
        <v>-1.2</v>
      </c>
      <c r="M8" s="160">
        <v>-2.2000000000000002</v>
      </c>
    </row>
    <row r="9" spans="1:13" ht="24" x14ac:dyDescent="0.2">
      <c r="A9" s="240" t="s">
        <v>4</v>
      </c>
      <c r="B9" s="160">
        <v>26.8</v>
      </c>
      <c r="C9" s="160">
        <v>20.3</v>
      </c>
      <c r="D9" s="160">
        <v>12.9</v>
      </c>
      <c r="E9" s="160">
        <v>18</v>
      </c>
      <c r="F9" s="160">
        <v>-11.5</v>
      </c>
      <c r="G9" s="160">
        <v>6.1</v>
      </c>
      <c r="H9" s="160">
        <v>24.3</v>
      </c>
      <c r="I9" s="160">
        <v>13</v>
      </c>
      <c r="J9" s="160">
        <v>-278.89999999999998</v>
      </c>
      <c r="K9" s="160">
        <v>66</v>
      </c>
      <c r="L9" s="160">
        <v>35.5</v>
      </c>
      <c r="M9" s="160">
        <v>23.7</v>
      </c>
    </row>
    <row r="10" spans="1:13" ht="12.95" customHeight="1" x14ac:dyDescent="0.2">
      <c r="A10" s="254" t="s">
        <v>5</v>
      </c>
      <c r="B10" s="160">
        <v>31.1</v>
      </c>
      <c r="C10" s="160">
        <v>20.399999999999999</v>
      </c>
      <c r="D10" s="160">
        <v>18.100000000000001</v>
      </c>
      <c r="E10" s="160">
        <v>19.7</v>
      </c>
      <c r="F10" s="160">
        <v>2</v>
      </c>
      <c r="G10" s="160">
        <v>7.1</v>
      </c>
      <c r="H10" s="160">
        <v>25.2</v>
      </c>
      <c r="I10" s="160">
        <v>13.9</v>
      </c>
      <c r="J10" s="160">
        <v>31.6</v>
      </c>
      <c r="K10" s="160">
        <v>74.7</v>
      </c>
      <c r="L10" s="160">
        <v>67.8</v>
      </c>
      <c r="M10" s="160">
        <v>42.1</v>
      </c>
    </row>
    <row r="11" spans="1:13" ht="12.95" customHeight="1" x14ac:dyDescent="0.2">
      <c r="A11" s="254" t="s">
        <v>6</v>
      </c>
      <c r="B11" s="160">
        <v>4.2</v>
      </c>
      <c r="C11" s="160">
        <v>0.1</v>
      </c>
      <c r="D11" s="160">
        <v>5.2</v>
      </c>
      <c r="E11" s="160">
        <v>1.7</v>
      </c>
      <c r="F11" s="160">
        <v>13.6</v>
      </c>
      <c r="G11" s="160">
        <v>1.1000000000000001</v>
      </c>
      <c r="H11" s="160">
        <v>0.9</v>
      </c>
      <c r="I11" s="160">
        <v>0.9</v>
      </c>
      <c r="J11" s="160">
        <v>310.60000000000002</v>
      </c>
      <c r="K11" s="160">
        <v>8.6999999999999993</v>
      </c>
      <c r="L11" s="160">
        <v>32.299999999999997</v>
      </c>
      <c r="M11" s="160">
        <v>18.399999999999999</v>
      </c>
    </row>
    <row r="12" spans="1:13" ht="24" x14ac:dyDescent="0.2">
      <c r="A12" s="254" t="s">
        <v>7</v>
      </c>
      <c r="B12" s="160">
        <v>34.700000000000003</v>
      </c>
      <c r="C12" s="160">
        <v>75.5</v>
      </c>
      <c r="D12" s="160">
        <v>95.2</v>
      </c>
      <c r="E12" s="160">
        <v>60.8</v>
      </c>
      <c r="F12" s="160">
        <v>54.5</v>
      </c>
      <c r="G12" s="160">
        <v>56.8</v>
      </c>
      <c r="H12" s="160">
        <v>76.400000000000006</v>
      </c>
      <c r="I12" s="160">
        <v>89.8</v>
      </c>
      <c r="J12" s="160">
        <v>145.6</v>
      </c>
      <c r="K12" s="160">
        <v>160.69999999999999</v>
      </c>
      <c r="L12" s="160">
        <v>409.2</v>
      </c>
      <c r="M12" s="160">
        <v>196</v>
      </c>
    </row>
    <row r="13" spans="1:13" ht="12.95" customHeight="1" x14ac:dyDescent="0.2">
      <c r="A13" s="254" t="s">
        <v>8</v>
      </c>
      <c r="B13" s="160">
        <v>184.1</v>
      </c>
      <c r="C13" s="160">
        <v>64.900000000000006</v>
      </c>
      <c r="D13" s="160">
        <v>105.4</v>
      </c>
      <c r="E13" s="160">
        <v>132.30000000000001</v>
      </c>
      <c r="F13" s="160">
        <v>13.6</v>
      </c>
      <c r="G13" s="160">
        <v>22.5</v>
      </c>
      <c r="H13" s="160">
        <v>33.4</v>
      </c>
      <c r="I13" s="160">
        <v>39.5</v>
      </c>
      <c r="J13" s="160">
        <v>48.4</v>
      </c>
      <c r="K13" s="160">
        <v>154.30000000000001</v>
      </c>
      <c r="L13" s="160">
        <v>90.8</v>
      </c>
      <c r="M13" s="160">
        <v>112.7</v>
      </c>
    </row>
    <row r="14" spans="1:13" ht="12.95" customHeight="1" x14ac:dyDescent="0.2">
      <c r="A14" s="254" t="s">
        <v>9</v>
      </c>
      <c r="B14" s="160">
        <v>6.2</v>
      </c>
      <c r="C14" s="160">
        <v>64.900000000000006</v>
      </c>
      <c r="D14" s="160">
        <v>105.4</v>
      </c>
      <c r="E14" s="160">
        <v>132.30000000000001</v>
      </c>
      <c r="F14" s="160">
        <v>13.6</v>
      </c>
      <c r="G14" s="160">
        <v>22.5</v>
      </c>
      <c r="H14" s="160">
        <v>33.4</v>
      </c>
      <c r="I14" s="160">
        <v>39.5</v>
      </c>
      <c r="J14" s="160">
        <v>48.4</v>
      </c>
      <c r="K14" s="160">
        <v>154.30000000000001</v>
      </c>
      <c r="L14" s="160">
        <v>87.8</v>
      </c>
      <c r="M14" s="160">
        <v>109.6</v>
      </c>
    </row>
    <row r="15" spans="1:13" ht="12.95" customHeight="1" x14ac:dyDescent="0.2">
      <c r="A15" s="254" t="s">
        <v>10</v>
      </c>
      <c r="B15" s="160">
        <v>0</v>
      </c>
      <c r="C15" s="160">
        <v>0</v>
      </c>
      <c r="D15" s="160">
        <v>2.4</v>
      </c>
      <c r="E15" s="160">
        <v>0.9</v>
      </c>
      <c r="F15" s="160">
        <v>1</v>
      </c>
      <c r="G15" s="160">
        <v>2</v>
      </c>
      <c r="H15" s="160">
        <v>2.4</v>
      </c>
      <c r="I15" s="160">
        <v>2</v>
      </c>
      <c r="J15" s="160">
        <v>3.3</v>
      </c>
      <c r="K15" s="160">
        <v>14.4</v>
      </c>
      <c r="L15" s="160">
        <v>28.9</v>
      </c>
      <c r="M15" s="160">
        <v>71.3</v>
      </c>
    </row>
    <row r="16" spans="1:13" ht="12.95" customHeight="1" x14ac:dyDescent="0.2">
      <c r="A16" s="254" t="s">
        <v>11</v>
      </c>
      <c r="B16" s="160">
        <v>0.2</v>
      </c>
      <c r="C16" s="160">
        <v>30.2</v>
      </c>
      <c r="D16" s="160">
        <v>99.4</v>
      </c>
      <c r="E16" s="160">
        <v>127.7</v>
      </c>
      <c r="F16" s="160">
        <v>12.6</v>
      </c>
      <c r="G16" s="160">
        <v>19.899999999999999</v>
      </c>
      <c r="H16" s="160">
        <v>30.4</v>
      </c>
      <c r="I16" s="160">
        <v>37</v>
      </c>
      <c r="J16" s="160">
        <v>43.4</v>
      </c>
      <c r="K16" s="160">
        <v>122.5</v>
      </c>
      <c r="L16" s="160">
        <v>39.9</v>
      </c>
      <c r="M16" s="160">
        <v>38.200000000000003</v>
      </c>
    </row>
    <row r="17" spans="1:13" ht="12.95" customHeight="1" x14ac:dyDescent="0.2">
      <c r="A17" s="254" t="s">
        <v>12</v>
      </c>
      <c r="B17" s="160">
        <v>6</v>
      </c>
      <c r="C17" s="160">
        <v>34.700000000000003</v>
      </c>
      <c r="D17" s="160">
        <v>3.6</v>
      </c>
      <c r="E17" s="160">
        <v>3.7</v>
      </c>
      <c r="F17" s="160">
        <v>0</v>
      </c>
      <c r="G17" s="160">
        <v>0.6</v>
      </c>
      <c r="H17" s="160">
        <v>0.6</v>
      </c>
      <c r="I17" s="160">
        <v>0.5</v>
      </c>
      <c r="J17" s="160">
        <v>1.7</v>
      </c>
      <c r="K17" s="160">
        <v>16.399999999999999</v>
      </c>
      <c r="L17" s="160">
        <v>19</v>
      </c>
      <c r="M17" s="160">
        <v>0.2</v>
      </c>
    </row>
    <row r="18" spans="1:13" ht="12.95" customHeight="1" x14ac:dyDescent="0.2">
      <c r="A18" s="254" t="s">
        <v>154</v>
      </c>
      <c r="B18" s="160">
        <v>184.2</v>
      </c>
      <c r="C18" s="160">
        <v>803.3</v>
      </c>
      <c r="D18" s="160">
        <v>732.7</v>
      </c>
      <c r="E18" s="160">
        <v>728.5</v>
      </c>
      <c r="F18" s="160">
        <v>633.29999999999995</v>
      </c>
      <c r="G18" s="160">
        <v>714.7</v>
      </c>
      <c r="H18" s="160">
        <v>835.6</v>
      </c>
      <c r="I18" s="160">
        <v>327.5</v>
      </c>
      <c r="J18" s="160">
        <v>54.4</v>
      </c>
      <c r="K18" s="160">
        <v>61.2</v>
      </c>
      <c r="L18" s="160">
        <v>12.9</v>
      </c>
      <c r="M18" s="160">
        <v>94.1</v>
      </c>
    </row>
    <row r="19" spans="1:13" ht="12.95" customHeight="1" x14ac:dyDescent="0.2">
      <c r="A19" s="254" t="s">
        <v>14</v>
      </c>
      <c r="B19" s="160">
        <v>12</v>
      </c>
      <c r="C19" s="160">
        <v>40.1</v>
      </c>
      <c r="D19" s="160">
        <v>58.7</v>
      </c>
      <c r="E19" s="160">
        <v>9.3000000000000007</v>
      </c>
      <c r="F19" s="160">
        <v>13.1</v>
      </c>
      <c r="G19" s="160">
        <v>11.9</v>
      </c>
      <c r="H19" s="160">
        <v>8.6</v>
      </c>
      <c r="I19" s="160">
        <v>19.399999999999999</v>
      </c>
      <c r="J19" s="160">
        <v>66.3</v>
      </c>
      <c r="K19" s="160">
        <v>111.5</v>
      </c>
      <c r="L19" s="160">
        <v>57.4</v>
      </c>
      <c r="M19" s="160">
        <v>303.10000000000002</v>
      </c>
    </row>
    <row r="20" spans="1:13" ht="12.95" customHeight="1" x14ac:dyDescent="0.2">
      <c r="A20" s="254" t="s">
        <v>15</v>
      </c>
      <c r="B20" s="160">
        <v>1</v>
      </c>
      <c r="C20" s="160">
        <v>24.3</v>
      </c>
      <c r="D20" s="160">
        <v>14</v>
      </c>
      <c r="E20" s="160">
        <v>3.1</v>
      </c>
      <c r="F20" s="160">
        <v>3.2</v>
      </c>
      <c r="G20" s="160">
        <v>2.6</v>
      </c>
      <c r="H20" s="160">
        <v>2.4</v>
      </c>
      <c r="I20" s="160">
        <v>6</v>
      </c>
      <c r="J20" s="160">
        <v>58.1</v>
      </c>
      <c r="K20" s="160">
        <v>80.400000000000006</v>
      </c>
      <c r="L20" s="160">
        <v>25.2</v>
      </c>
      <c r="M20" s="160">
        <v>109</v>
      </c>
    </row>
    <row r="21" spans="1:13" ht="12.95" customHeight="1" x14ac:dyDescent="0.2">
      <c r="A21" s="254" t="s">
        <v>16</v>
      </c>
      <c r="B21" s="160">
        <v>1.3</v>
      </c>
      <c r="C21" s="160">
        <v>10.199999999999999</v>
      </c>
      <c r="D21" s="160">
        <v>23.9</v>
      </c>
      <c r="E21" s="160">
        <v>2.2999999999999998</v>
      </c>
      <c r="F21" s="160">
        <v>2.2999999999999998</v>
      </c>
      <c r="G21" s="160">
        <v>2</v>
      </c>
      <c r="H21" s="160">
        <v>1.9</v>
      </c>
      <c r="I21" s="160">
        <v>2.4</v>
      </c>
      <c r="J21" s="160">
        <v>1.9</v>
      </c>
      <c r="K21" s="160">
        <v>15.8</v>
      </c>
      <c r="L21" s="160">
        <v>10.8</v>
      </c>
      <c r="M21" s="160">
        <v>156.80000000000001</v>
      </c>
    </row>
    <row r="22" spans="1:13" ht="12.95" customHeight="1" x14ac:dyDescent="0.2">
      <c r="A22" s="254" t="s">
        <v>17</v>
      </c>
      <c r="B22" s="160">
        <v>0.3</v>
      </c>
      <c r="C22" s="160">
        <v>4.5</v>
      </c>
      <c r="D22" s="160">
        <v>1.2</v>
      </c>
      <c r="E22" s="160">
        <v>3.7</v>
      </c>
      <c r="F22" s="160">
        <v>7.3</v>
      </c>
      <c r="G22" s="160">
        <v>6.2</v>
      </c>
      <c r="H22" s="160">
        <v>3.3</v>
      </c>
      <c r="I22" s="160">
        <v>11</v>
      </c>
      <c r="J22" s="160">
        <v>6.1</v>
      </c>
      <c r="K22" s="160">
        <v>13.7</v>
      </c>
      <c r="L22" s="160">
        <v>15.4</v>
      </c>
      <c r="M22" s="160">
        <v>26.5</v>
      </c>
    </row>
    <row r="23" spans="1:13" ht="12.95" customHeight="1" x14ac:dyDescent="0.2">
      <c r="A23" s="254" t="s">
        <v>18</v>
      </c>
      <c r="B23" s="160">
        <v>9</v>
      </c>
      <c r="C23" s="160">
        <v>0.4</v>
      </c>
      <c r="D23" s="160">
        <v>18.399999999999999</v>
      </c>
      <c r="E23" s="160" t="s">
        <v>26</v>
      </c>
      <c r="F23" s="160" t="s">
        <v>26</v>
      </c>
      <c r="G23" s="160" t="s">
        <v>26</v>
      </c>
      <c r="H23" s="160" t="s">
        <v>26</v>
      </c>
      <c r="I23" s="160" t="s">
        <v>26</v>
      </c>
      <c r="J23" s="160" t="s">
        <v>26</v>
      </c>
      <c r="K23" s="160" t="s">
        <v>26</v>
      </c>
      <c r="L23" s="160">
        <v>3.9</v>
      </c>
      <c r="M23" s="160">
        <v>3.7</v>
      </c>
    </row>
    <row r="24" spans="1:13" ht="12.95" customHeight="1" x14ac:dyDescent="0.2">
      <c r="A24" s="254" t="s">
        <v>19</v>
      </c>
      <c r="B24" s="160">
        <v>46</v>
      </c>
      <c r="C24" s="160">
        <v>48.1</v>
      </c>
      <c r="D24" s="160">
        <v>51.6</v>
      </c>
      <c r="E24" s="160">
        <v>27.2</v>
      </c>
      <c r="F24" s="160">
        <v>1.5</v>
      </c>
      <c r="G24" s="160">
        <v>1.4</v>
      </c>
      <c r="H24" s="160">
        <v>6.6</v>
      </c>
      <c r="I24" s="160">
        <v>26</v>
      </c>
      <c r="J24" s="160">
        <v>37.4</v>
      </c>
      <c r="K24" s="160">
        <v>54.6</v>
      </c>
      <c r="L24" s="160">
        <v>119.7</v>
      </c>
      <c r="M24" s="160">
        <v>173</v>
      </c>
    </row>
    <row r="25" spans="1:13" ht="12.95" customHeight="1" x14ac:dyDescent="0.2">
      <c r="A25" s="254" t="s">
        <v>20</v>
      </c>
      <c r="B25" s="160">
        <v>6.7</v>
      </c>
      <c r="C25" s="160">
        <v>819.5</v>
      </c>
      <c r="D25" s="160">
        <v>724.3</v>
      </c>
      <c r="E25" s="160">
        <v>713.8</v>
      </c>
      <c r="F25" s="160">
        <v>12.2</v>
      </c>
      <c r="G25" s="160">
        <v>11.1</v>
      </c>
      <c r="H25" s="160">
        <v>15.8</v>
      </c>
      <c r="I25" s="160">
        <v>174.7</v>
      </c>
      <c r="J25" s="160">
        <v>191.4</v>
      </c>
      <c r="K25" s="160">
        <v>232.2</v>
      </c>
      <c r="L25" s="160">
        <v>322.10000000000002</v>
      </c>
      <c r="M25" s="160">
        <v>421.1</v>
      </c>
    </row>
    <row r="26" spans="1:13" ht="12.95" customHeight="1" x14ac:dyDescent="0.2">
      <c r="A26" s="254" t="s">
        <v>21</v>
      </c>
      <c r="B26" s="160">
        <v>61.6</v>
      </c>
      <c r="C26" s="160">
        <v>70.900000000000006</v>
      </c>
      <c r="D26" s="160">
        <v>78.5</v>
      </c>
      <c r="E26" s="160">
        <v>20.3</v>
      </c>
      <c r="F26" s="160">
        <v>16.600000000000001</v>
      </c>
      <c r="G26" s="160">
        <v>17.2</v>
      </c>
      <c r="H26" s="160">
        <v>14.8</v>
      </c>
      <c r="I26" s="160">
        <v>134.30000000000001</v>
      </c>
      <c r="J26" s="160">
        <v>172.9</v>
      </c>
      <c r="K26" s="160">
        <v>124.4</v>
      </c>
      <c r="L26" s="160">
        <v>301.7</v>
      </c>
      <c r="M26" s="160">
        <v>351.8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25</v>
      </c>
      <c r="C30" s="255">
        <v>24</v>
      </c>
      <c r="D30" s="255">
        <v>25</v>
      </c>
      <c r="E30" s="255">
        <v>26</v>
      </c>
      <c r="F30" s="255">
        <v>29</v>
      </c>
      <c r="G30" s="255">
        <v>22</v>
      </c>
      <c r="H30" s="255">
        <v>23</v>
      </c>
      <c r="I30" s="255">
        <v>23</v>
      </c>
      <c r="J30" s="255">
        <v>25</v>
      </c>
      <c r="K30" s="255">
        <v>32</v>
      </c>
      <c r="L30" s="255">
        <v>37</v>
      </c>
      <c r="M30" s="255">
        <v>29</v>
      </c>
    </row>
    <row r="31" spans="1:13" ht="12.95" customHeight="1" x14ac:dyDescent="0.2">
      <c r="A31" s="254" t="s">
        <v>160</v>
      </c>
      <c r="B31" s="255">
        <v>10</v>
      </c>
      <c r="C31" s="255">
        <v>7</v>
      </c>
      <c r="D31" s="255">
        <v>8</v>
      </c>
      <c r="E31" s="255">
        <v>10</v>
      </c>
      <c r="F31" s="255">
        <v>9</v>
      </c>
      <c r="G31" s="255">
        <v>8</v>
      </c>
      <c r="H31" s="255">
        <v>10</v>
      </c>
      <c r="I31" s="255">
        <v>8</v>
      </c>
      <c r="J31" s="255">
        <v>6</v>
      </c>
      <c r="K31" s="255">
        <v>9</v>
      </c>
      <c r="L31" s="255">
        <v>9</v>
      </c>
      <c r="M31" s="255">
        <v>10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69.5</v>
      </c>
      <c r="C33" s="256">
        <v>20.8</v>
      </c>
      <c r="D33" s="256">
        <v>16.8</v>
      </c>
      <c r="E33" s="256">
        <v>30</v>
      </c>
      <c r="F33" s="256">
        <v>-21.4</v>
      </c>
      <c r="G33" s="256">
        <v>11.2</v>
      </c>
      <c r="H33" s="256">
        <v>31.9</v>
      </c>
      <c r="I33" s="256">
        <v>14.8</v>
      </c>
      <c r="J33" s="256">
        <v>19</v>
      </c>
      <c r="K33" s="256">
        <v>37.6</v>
      </c>
      <c r="L33" s="256">
        <v>9</v>
      </c>
      <c r="M33" s="256">
        <v>13.2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58.3</v>
      </c>
      <c r="C36" s="256">
        <v>42.1</v>
      </c>
      <c r="D36" s="256">
        <v>25</v>
      </c>
      <c r="E36" s="256">
        <v>66.099999999999994</v>
      </c>
      <c r="F36" s="256">
        <v>-753.8</v>
      </c>
      <c r="G36" s="256">
        <v>434</v>
      </c>
      <c r="H36" s="256">
        <v>366.2</v>
      </c>
      <c r="I36" s="256">
        <v>50</v>
      </c>
      <c r="J36" s="256">
        <v>-745.1</v>
      </c>
      <c r="K36" s="256">
        <v>120.8</v>
      </c>
      <c r="L36" s="256">
        <v>29.6</v>
      </c>
      <c r="M36" s="256">
        <v>13.7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45.5</v>
      </c>
      <c r="C38" s="256">
        <v>22.2</v>
      </c>
      <c r="D38" s="256">
        <v>11.6</v>
      </c>
      <c r="E38" s="256">
        <v>22.7</v>
      </c>
      <c r="F38" s="256">
        <v>-26.9</v>
      </c>
      <c r="G38" s="256">
        <v>9.6</v>
      </c>
      <c r="H38" s="256">
        <v>24.1</v>
      </c>
      <c r="I38" s="256">
        <v>12.6</v>
      </c>
      <c r="J38" s="256">
        <v>-160.9</v>
      </c>
      <c r="K38" s="256">
        <v>29.8</v>
      </c>
      <c r="L38" s="256">
        <v>8</v>
      </c>
      <c r="M38" s="256">
        <v>10.7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54.7</v>
      </c>
      <c r="C40" s="257">
        <v>154.69999999999999</v>
      </c>
      <c r="D40" s="257">
        <v>122.1</v>
      </c>
      <c r="E40" s="257">
        <v>71.099999999999994</v>
      </c>
      <c r="F40" s="257">
        <v>54.2</v>
      </c>
      <c r="G40" s="257">
        <v>147.5</v>
      </c>
      <c r="H40" s="257">
        <v>159.4</v>
      </c>
      <c r="I40" s="257">
        <v>102.3</v>
      </c>
      <c r="J40" s="257">
        <v>168.2</v>
      </c>
      <c r="K40" s="257">
        <v>127.6</v>
      </c>
      <c r="L40" s="257">
        <v>201.6</v>
      </c>
      <c r="M40" s="257">
        <v>49.8</v>
      </c>
    </row>
    <row r="41" spans="1:13" ht="12.95" customHeight="1" x14ac:dyDescent="0.2">
      <c r="A41" s="243" t="s">
        <v>29</v>
      </c>
      <c r="B41" s="257">
        <v>0.4</v>
      </c>
      <c r="C41" s="257">
        <v>2.8</v>
      </c>
      <c r="D41" s="257">
        <v>0.8</v>
      </c>
      <c r="E41" s="257">
        <v>0.6</v>
      </c>
      <c r="F41" s="257">
        <v>0.8</v>
      </c>
      <c r="G41" s="257">
        <v>2.7</v>
      </c>
      <c r="H41" s="257">
        <v>1.1000000000000001</v>
      </c>
      <c r="I41" s="257">
        <v>0.6</v>
      </c>
      <c r="J41" s="257">
        <v>1.6</v>
      </c>
      <c r="K41" s="257">
        <v>0.8</v>
      </c>
      <c r="L41" s="257">
        <v>1.6</v>
      </c>
      <c r="M41" s="257">
        <v>0.2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0.11</v>
      </c>
      <c r="C44" s="258">
        <v>11.55</v>
      </c>
      <c r="D44" s="258">
        <v>9.23</v>
      </c>
      <c r="E44" s="258">
        <v>35.1</v>
      </c>
      <c r="F44" s="258">
        <v>0.74</v>
      </c>
      <c r="G44" s="258">
        <v>0.65</v>
      </c>
      <c r="H44" s="258">
        <v>1.06</v>
      </c>
      <c r="I44" s="258">
        <v>1.3</v>
      </c>
      <c r="J44" s="258">
        <v>1.1100000000000001</v>
      </c>
      <c r="K44" s="258">
        <v>1.87</v>
      </c>
      <c r="L44" s="258">
        <v>1.07</v>
      </c>
      <c r="M44" s="258">
        <v>1.2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1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35"/>
  <dimension ref="A1:M71"/>
  <sheetViews>
    <sheetView workbookViewId="0">
      <selection activeCell="A5" sqref="A5"/>
    </sheetView>
  </sheetViews>
  <sheetFormatPr defaultRowHeight="12.75" x14ac:dyDescent="0.2"/>
  <cols>
    <col min="1" max="1" width="37.8554687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7.85546875" style="250" customWidth="1"/>
    <col min="258" max="262" width="0" style="250" hidden="1" customWidth="1"/>
    <col min="263" max="512" width="9.140625" style="250"/>
    <col min="513" max="513" width="37.85546875" style="250" customWidth="1"/>
    <col min="514" max="518" width="0" style="250" hidden="1" customWidth="1"/>
    <col min="519" max="768" width="9.140625" style="250"/>
    <col min="769" max="769" width="37.85546875" style="250" customWidth="1"/>
    <col min="770" max="774" width="0" style="250" hidden="1" customWidth="1"/>
    <col min="775" max="1024" width="9.140625" style="250"/>
    <col min="1025" max="1025" width="37.85546875" style="250" customWidth="1"/>
    <col min="1026" max="1030" width="0" style="250" hidden="1" customWidth="1"/>
    <col min="1031" max="1280" width="9.140625" style="250"/>
    <col min="1281" max="1281" width="37.85546875" style="250" customWidth="1"/>
    <col min="1282" max="1286" width="0" style="250" hidden="1" customWidth="1"/>
    <col min="1287" max="1536" width="9.140625" style="250"/>
    <col min="1537" max="1537" width="37.85546875" style="250" customWidth="1"/>
    <col min="1538" max="1542" width="0" style="250" hidden="1" customWidth="1"/>
    <col min="1543" max="1792" width="9.140625" style="250"/>
    <col min="1793" max="1793" width="37.85546875" style="250" customWidth="1"/>
    <col min="1794" max="1798" width="0" style="250" hidden="1" customWidth="1"/>
    <col min="1799" max="2048" width="9.140625" style="250"/>
    <col min="2049" max="2049" width="37.85546875" style="250" customWidth="1"/>
    <col min="2050" max="2054" width="0" style="250" hidden="1" customWidth="1"/>
    <col min="2055" max="2304" width="9.140625" style="250"/>
    <col min="2305" max="2305" width="37.85546875" style="250" customWidth="1"/>
    <col min="2306" max="2310" width="0" style="250" hidden="1" customWidth="1"/>
    <col min="2311" max="2560" width="9.140625" style="250"/>
    <col min="2561" max="2561" width="37.85546875" style="250" customWidth="1"/>
    <col min="2562" max="2566" width="0" style="250" hidden="1" customWidth="1"/>
    <col min="2567" max="2816" width="9.140625" style="250"/>
    <col min="2817" max="2817" width="37.85546875" style="250" customWidth="1"/>
    <col min="2818" max="2822" width="0" style="250" hidden="1" customWidth="1"/>
    <col min="2823" max="3072" width="9.140625" style="250"/>
    <col min="3073" max="3073" width="37.85546875" style="250" customWidth="1"/>
    <col min="3074" max="3078" width="0" style="250" hidden="1" customWidth="1"/>
    <col min="3079" max="3328" width="9.140625" style="250"/>
    <col min="3329" max="3329" width="37.85546875" style="250" customWidth="1"/>
    <col min="3330" max="3334" width="0" style="250" hidden="1" customWidth="1"/>
    <col min="3335" max="3584" width="9.140625" style="250"/>
    <col min="3585" max="3585" width="37.85546875" style="250" customWidth="1"/>
    <col min="3586" max="3590" width="0" style="250" hidden="1" customWidth="1"/>
    <col min="3591" max="3840" width="9.140625" style="250"/>
    <col min="3841" max="3841" width="37.85546875" style="250" customWidth="1"/>
    <col min="3842" max="3846" width="0" style="250" hidden="1" customWidth="1"/>
    <col min="3847" max="4096" width="9.140625" style="250"/>
    <col min="4097" max="4097" width="37.85546875" style="250" customWidth="1"/>
    <col min="4098" max="4102" width="0" style="250" hidden="1" customWidth="1"/>
    <col min="4103" max="4352" width="9.140625" style="250"/>
    <col min="4353" max="4353" width="37.85546875" style="250" customWidth="1"/>
    <col min="4354" max="4358" width="0" style="250" hidden="1" customWidth="1"/>
    <col min="4359" max="4608" width="9.140625" style="250"/>
    <col min="4609" max="4609" width="37.85546875" style="250" customWidth="1"/>
    <col min="4610" max="4614" width="0" style="250" hidden="1" customWidth="1"/>
    <col min="4615" max="4864" width="9.140625" style="250"/>
    <col min="4865" max="4865" width="37.85546875" style="250" customWidth="1"/>
    <col min="4866" max="4870" width="0" style="250" hidden="1" customWidth="1"/>
    <col min="4871" max="5120" width="9.140625" style="250"/>
    <col min="5121" max="5121" width="37.85546875" style="250" customWidth="1"/>
    <col min="5122" max="5126" width="0" style="250" hidden="1" customWidth="1"/>
    <col min="5127" max="5376" width="9.140625" style="250"/>
    <col min="5377" max="5377" width="37.85546875" style="250" customWidth="1"/>
    <col min="5378" max="5382" width="0" style="250" hidden="1" customWidth="1"/>
    <col min="5383" max="5632" width="9.140625" style="250"/>
    <col min="5633" max="5633" width="37.85546875" style="250" customWidth="1"/>
    <col min="5634" max="5638" width="0" style="250" hidden="1" customWidth="1"/>
    <col min="5639" max="5888" width="9.140625" style="250"/>
    <col min="5889" max="5889" width="37.85546875" style="250" customWidth="1"/>
    <col min="5890" max="5894" width="0" style="250" hidden="1" customWidth="1"/>
    <col min="5895" max="6144" width="9.140625" style="250"/>
    <col min="6145" max="6145" width="37.85546875" style="250" customWidth="1"/>
    <col min="6146" max="6150" width="0" style="250" hidden="1" customWidth="1"/>
    <col min="6151" max="6400" width="9.140625" style="250"/>
    <col min="6401" max="6401" width="37.85546875" style="250" customWidth="1"/>
    <col min="6402" max="6406" width="0" style="250" hidden="1" customWidth="1"/>
    <col min="6407" max="6656" width="9.140625" style="250"/>
    <col min="6657" max="6657" width="37.85546875" style="250" customWidth="1"/>
    <col min="6658" max="6662" width="0" style="250" hidden="1" customWidth="1"/>
    <col min="6663" max="6912" width="9.140625" style="250"/>
    <col min="6913" max="6913" width="37.85546875" style="250" customWidth="1"/>
    <col min="6914" max="6918" width="0" style="250" hidden="1" customWidth="1"/>
    <col min="6919" max="7168" width="9.140625" style="250"/>
    <col min="7169" max="7169" width="37.85546875" style="250" customWidth="1"/>
    <col min="7170" max="7174" width="0" style="250" hidden="1" customWidth="1"/>
    <col min="7175" max="7424" width="9.140625" style="250"/>
    <col min="7425" max="7425" width="37.85546875" style="250" customWidth="1"/>
    <col min="7426" max="7430" width="0" style="250" hidden="1" customWidth="1"/>
    <col min="7431" max="7680" width="9.140625" style="250"/>
    <col min="7681" max="7681" width="37.85546875" style="250" customWidth="1"/>
    <col min="7682" max="7686" width="0" style="250" hidden="1" customWidth="1"/>
    <col min="7687" max="7936" width="9.140625" style="250"/>
    <col min="7937" max="7937" width="37.85546875" style="250" customWidth="1"/>
    <col min="7938" max="7942" width="0" style="250" hidden="1" customWidth="1"/>
    <col min="7943" max="8192" width="9.140625" style="250"/>
    <col min="8193" max="8193" width="37.85546875" style="250" customWidth="1"/>
    <col min="8194" max="8198" width="0" style="250" hidden="1" customWidth="1"/>
    <col min="8199" max="8448" width="9.140625" style="250"/>
    <col min="8449" max="8449" width="37.85546875" style="250" customWidth="1"/>
    <col min="8450" max="8454" width="0" style="250" hidden="1" customWidth="1"/>
    <col min="8455" max="8704" width="9.140625" style="250"/>
    <col min="8705" max="8705" width="37.85546875" style="250" customWidth="1"/>
    <col min="8706" max="8710" width="0" style="250" hidden="1" customWidth="1"/>
    <col min="8711" max="8960" width="9.140625" style="250"/>
    <col min="8961" max="8961" width="37.85546875" style="250" customWidth="1"/>
    <col min="8962" max="8966" width="0" style="250" hidden="1" customWidth="1"/>
    <col min="8967" max="9216" width="9.140625" style="250"/>
    <col min="9217" max="9217" width="37.85546875" style="250" customWidth="1"/>
    <col min="9218" max="9222" width="0" style="250" hidden="1" customWidth="1"/>
    <col min="9223" max="9472" width="9.140625" style="250"/>
    <col min="9473" max="9473" width="37.85546875" style="250" customWidth="1"/>
    <col min="9474" max="9478" width="0" style="250" hidden="1" customWidth="1"/>
    <col min="9479" max="9728" width="9.140625" style="250"/>
    <col min="9729" max="9729" width="37.85546875" style="250" customWidth="1"/>
    <col min="9730" max="9734" width="0" style="250" hidden="1" customWidth="1"/>
    <col min="9735" max="9984" width="9.140625" style="250"/>
    <col min="9985" max="9985" width="37.85546875" style="250" customWidth="1"/>
    <col min="9986" max="9990" width="0" style="250" hidden="1" customWidth="1"/>
    <col min="9991" max="10240" width="9.140625" style="250"/>
    <col min="10241" max="10241" width="37.85546875" style="250" customWidth="1"/>
    <col min="10242" max="10246" width="0" style="250" hidden="1" customWidth="1"/>
    <col min="10247" max="10496" width="9.140625" style="250"/>
    <col min="10497" max="10497" width="37.85546875" style="250" customWidth="1"/>
    <col min="10498" max="10502" width="0" style="250" hidden="1" customWidth="1"/>
    <col min="10503" max="10752" width="9.140625" style="250"/>
    <col min="10753" max="10753" width="37.85546875" style="250" customWidth="1"/>
    <col min="10754" max="10758" width="0" style="250" hidden="1" customWidth="1"/>
    <col min="10759" max="11008" width="9.140625" style="250"/>
    <col min="11009" max="11009" width="37.85546875" style="250" customWidth="1"/>
    <col min="11010" max="11014" width="0" style="250" hidden="1" customWidth="1"/>
    <col min="11015" max="11264" width="9.140625" style="250"/>
    <col min="11265" max="11265" width="37.85546875" style="250" customWidth="1"/>
    <col min="11266" max="11270" width="0" style="250" hidden="1" customWidth="1"/>
    <col min="11271" max="11520" width="9.140625" style="250"/>
    <col min="11521" max="11521" width="37.85546875" style="250" customWidth="1"/>
    <col min="11522" max="11526" width="0" style="250" hidden="1" customWidth="1"/>
    <col min="11527" max="11776" width="9.140625" style="250"/>
    <col min="11777" max="11777" width="37.85546875" style="250" customWidth="1"/>
    <col min="11778" max="11782" width="0" style="250" hidden="1" customWidth="1"/>
    <col min="11783" max="12032" width="9.140625" style="250"/>
    <col min="12033" max="12033" width="37.85546875" style="250" customWidth="1"/>
    <col min="12034" max="12038" width="0" style="250" hidden="1" customWidth="1"/>
    <col min="12039" max="12288" width="9.140625" style="250"/>
    <col min="12289" max="12289" width="37.85546875" style="250" customWidth="1"/>
    <col min="12290" max="12294" width="0" style="250" hidden="1" customWidth="1"/>
    <col min="12295" max="12544" width="9.140625" style="250"/>
    <col min="12545" max="12545" width="37.85546875" style="250" customWidth="1"/>
    <col min="12546" max="12550" width="0" style="250" hidden="1" customWidth="1"/>
    <col min="12551" max="12800" width="9.140625" style="250"/>
    <col min="12801" max="12801" width="37.85546875" style="250" customWidth="1"/>
    <col min="12802" max="12806" width="0" style="250" hidden="1" customWidth="1"/>
    <col min="12807" max="13056" width="9.140625" style="250"/>
    <col min="13057" max="13057" width="37.85546875" style="250" customWidth="1"/>
    <col min="13058" max="13062" width="0" style="250" hidden="1" customWidth="1"/>
    <col min="13063" max="13312" width="9.140625" style="250"/>
    <col min="13313" max="13313" width="37.85546875" style="250" customWidth="1"/>
    <col min="13314" max="13318" width="0" style="250" hidden="1" customWidth="1"/>
    <col min="13319" max="13568" width="9.140625" style="250"/>
    <col min="13569" max="13569" width="37.85546875" style="250" customWidth="1"/>
    <col min="13570" max="13574" width="0" style="250" hidden="1" customWidth="1"/>
    <col min="13575" max="13824" width="9.140625" style="250"/>
    <col min="13825" max="13825" width="37.85546875" style="250" customWidth="1"/>
    <col min="13826" max="13830" width="0" style="250" hidden="1" customWidth="1"/>
    <col min="13831" max="14080" width="9.140625" style="250"/>
    <col min="14081" max="14081" width="37.85546875" style="250" customWidth="1"/>
    <col min="14082" max="14086" width="0" style="250" hidden="1" customWidth="1"/>
    <col min="14087" max="14336" width="9.140625" style="250"/>
    <col min="14337" max="14337" width="37.85546875" style="250" customWidth="1"/>
    <col min="14338" max="14342" width="0" style="250" hidden="1" customWidth="1"/>
    <col min="14343" max="14592" width="9.140625" style="250"/>
    <col min="14593" max="14593" width="37.85546875" style="250" customWidth="1"/>
    <col min="14594" max="14598" width="0" style="250" hidden="1" customWidth="1"/>
    <col min="14599" max="14848" width="9.140625" style="250"/>
    <col min="14849" max="14849" width="37.85546875" style="250" customWidth="1"/>
    <col min="14850" max="14854" width="0" style="250" hidden="1" customWidth="1"/>
    <col min="14855" max="15104" width="9.140625" style="250"/>
    <col min="15105" max="15105" width="37.85546875" style="250" customWidth="1"/>
    <col min="15106" max="15110" width="0" style="250" hidden="1" customWidth="1"/>
    <col min="15111" max="15360" width="9.140625" style="250"/>
    <col min="15361" max="15361" width="37.85546875" style="250" customWidth="1"/>
    <col min="15362" max="15366" width="0" style="250" hidden="1" customWidth="1"/>
    <col min="15367" max="15616" width="9.140625" style="250"/>
    <col min="15617" max="15617" width="37.85546875" style="250" customWidth="1"/>
    <col min="15618" max="15622" width="0" style="250" hidden="1" customWidth="1"/>
    <col min="15623" max="15872" width="9.140625" style="250"/>
    <col min="15873" max="15873" width="37.85546875" style="250" customWidth="1"/>
    <col min="15874" max="15878" width="0" style="250" hidden="1" customWidth="1"/>
    <col min="15879" max="16128" width="9.140625" style="250"/>
    <col min="16129" max="16129" width="37.85546875" style="250" customWidth="1"/>
    <col min="16130" max="16134" width="0" style="250" hidden="1" customWidth="1"/>
    <col min="16135" max="16384" width="9.140625" style="250"/>
  </cols>
  <sheetData>
    <row r="1" spans="1:13" ht="16.5" customHeight="1" x14ac:dyDescent="0.2">
      <c r="A1" s="950" t="s">
        <v>1346</v>
      </c>
    </row>
    <row r="2" spans="1:13" ht="18" customHeight="1" x14ac:dyDescent="0.2">
      <c r="A2" s="32" t="s">
        <v>191</v>
      </c>
    </row>
    <row r="3" spans="1:13" ht="21" customHeight="1" x14ac:dyDescent="0.2">
      <c r="A3" s="32" t="s">
        <v>192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1798.7</v>
      </c>
      <c r="C7" s="160">
        <v>1882.9</v>
      </c>
      <c r="D7" s="160">
        <v>1657.8</v>
      </c>
      <c r="E7" s="160">
        <v>1426.1</v>
      </c>
      <c r="F7" s="160">
        <v>1608.9</v>
      </c>
      <c r="G7" s="160">
        <v>1412.7</v>
      </c>
      <c r="H7" s="160">
        <v>1275.0999999999999</v>
      </c>
      <c r="I7" s="160">
        <v>1459.4</v>
      </c>
      <c r="J7" s="160">
        <v>2148.8000000000002</v>
      </c>
      <c r="K7" s="160">
        <v>2257.4</v>
      </c>
      <c r="L7" s="160">
        <v>2497.8000000000002</v>
      </c>
      <c r="M7" s="160">
        <v>2620.4</v>
      </c>
    </row>
    <row r="8" spans="1:13" ht="12.95" customHeight="1" x14ac:dyDescent="0.2">
      <c r="A8" s="254" t="s">
        <v>3</v>
      </c>
      <c r="B8" s="160">
        <v>2.5</v>
      </c>
      <c r="C8" s="160">
        <v>30.7</v>
      </c>
      <c r="D8" s="160">
        <v>21.4</v>
      </c>
      <c r="E8" s="160">
        <v>36.700000000000003</v>
      </c>
      <c r="F8" s="160">
        <v>67</v>
      </c>
      <c r="G8" s="160">
        <v>33.4</v>
      </c>
      <c r="H8" s="160">
        <v>85.3</v>
      </c>
      <c r="I8" s="160">
        <v>15.4</v>
      </c>
      <c r="J8" s="160">
        <v>6.1</v>
      </c>
      <c r="K8" s="160">
        <v>3</v>
      </c>
      <c r="L8" s="160">
        <v>-49.5</v>
      </c>
      <c r="M8" s="160">
        <v>-22.8</v>
      </c>
    </row>
    <row r="9" spans="1:13" ht="24" x14ac:dyDescent="0.2">
      <c r="A9" s="240" t="s">
        <v>4</v>
      </c>
      <c r="B9" s="160">
        <v>211.4</v>
      </c>
      <c r="C9" s="160">
        <v>179.1</v>
      </c>
      <c r="D9" s="160">
        <v>139.5</v>
      </c>
      <c r="E9" s="160">
        <v>66.8</v>
      </c>
      <c r="F9" s="160">
        <v>42.2</v>
      </c>
      <c r="G9" s="160">
        <v>88</v>
      </c>
      <c r="H9" s="160">
        <v>228.2</v>
      </c>
      <c r="I9" s="160">
        <v>99.5</v>
      </c>
      <c r="J9" s="160">
        <v>288.60000000000002</v>
      </c>
      <c r="K9" s="160">
        <v>408.9</v>
      </c>
      <c r="L9" s="160">
        <v>630.29999999999995</v>
      </c>
      <c r="M9" s="160">
        <v>373.6</v>
      </c>
    </row>
    <row r="10" spans="1:13" ht="12.95" customHeight="1" x14ac:dyDescent="0.2">
      <c r="A10" s="254" t="s">
        <v>5</v>
      </c>
      <c r="B10" s="160">
        <v>231.9</v>
      </c>
      <c r="C10" s="160">
        <v>200.7</v>
      </c>
      <c r="D10" s="160">
        <v>149</v>
      </c>
      <c r="E10" s="160">
        <v>150.1</v>
      </c>
      <c r="F10" s="160">
        <v>141.4</v>
      </c>
      <c r="G10" s="160">
        <v>105.4</v>
      </c>
      <c r="H10" s="160">
        <v>252.4</v>
      </c>
      <c r="I10" s="160">
        <v>164.4</v>
      </c>
      <c r="J10" s="160">
        <v>346.3</v>
      </c>
      <c r="K10" s="160">
        <v>490.3</v>
      </c>
      <c r="L10" s="160">
        <v>723</v>
      </c>
      <c r="M10" s="160">
        <v>616.79999999999995</v>
      </c>
    </row>
    <row r="11" spans="1:13" ht="12.95" customHeight="1" x14ac:dyDescent="0.2">
      <c r="A11" s="254" t="s">
        <v>6</v>
      </c>
      <c r="B11" s="160">
        <v>20.6</v>
      </c>
      <c r="C11" s="160">
        <v>21.6</v>
      </c>
      <c r="D11" s="160">
        <v>9.5</v>
      </c>
      <c r="E11" s="160">
        <v>83.3</v>
      </c>
      <c r="F11" s="160">
        <v>99.1</v>
      </c>
      <c r="G11" s="160">
        <v>17.399999999999999</v>
      </c>
      <c r="H11" s="160">
        <v>24.2</v>
      </c>
      <c r="I11" s="160">
        <v>64.900000000000006</v>
      </c>
      <c r="J11" s="160">
        <v>57.6</v>
      </c>
      <c r="K11" s="160">
        <v>81.400000000000006</v>
      </c>
      <c r="L11" s="160">
        <v>92.7</v>
      </c>
      <c r="M11" s="160">
        <v>243.3</v>
      </c>
    </row>
    <row r="12" spans="1:13" ht="24" x14ac:dyDescent="0.2">
      <c r="A12" s="254" t="s">
        <v>7</v>
      </c>
      <c r="B12" s="160">
        <v>1589.8</v>
      </c>
      <c r="C12" s="160">
        <v>1734.5</v>
      </c>
      <c r="D12" s="160">
        <v>1539.7</v>
      </c>
      <c r="E12" s="160">
        <v>1396</v>
      </c>
      <c r="F12" s="160">
        <v>1633.6</v>
      </c>
      <c r="G12" s="160">
        <v>1358.1</v>
      </c>
      <c r="H12" s="160">
        <v>1132.0999999999999</v>
      </c>
      <c r="I12" s="160">
        <v>1375.3</v>
      </c>
      <c r="J12" s="160">
        <v>1866.3</v>
      </c>
      <c r="K12" s="160">
        <v>1851.5</v>
      </c>
      <c r="L12" s="160">
        <v>1818</v>
      </c>
      <c r="M12" s="160">
        <v>2241.3000000000002</v>
      </c>
    </row>
    <row r="13" spans="1:13" ht="12.95" customHeight="1" x14ac:dyDescent="0.2">
      <c r="A13" s="254" t="s">
        <v>8</v>
      </c>
      <c r="B13" s="160">
        <v>1111.5</v>
      </c>
      <c r="C13" s="160">
        <v>1390.6</v>
      </c>
      <c r="D13" s="160">
        <v>1388.4</v>
      </c>
      <c r="E13" s="160">
        <v>1392.2</v>
      </c>
      <c r="F13" s="160">
        <v>1528.9</v>
      </c>
      <c r="G13" s="160">
        <v>1485.3</v>
      </c>
      <c r="H13" s="160">
        <v>1597.7</v>
      </c>
      <c r="I13" s="160">
        <v>1280.0999999999999</v>
      </c>
      <c r="J13" s="160">
        <v>1445.5</v>
      </c>
      <c r="K13" s="160">
        <v>1397.4</v>
      </c>
      <c r="L13" s="160">
        <v>1407.1</v>
      </c>
      <c r="M13" s="160">
        <v>1521.8</v>
      </c>
    </row>
    <row r="14" spans="1:13" ht="12.95" customHeight="1" x14ac:dyDescent="0.2">
      <c r="A14" s="254" t="s">
        <v>9</v>
      </c>
      <c r="B14" s="160">
        <v>113.9</v>
      </c>
      <c r="C14" s="160">
        <v>223.7</v>
      </c>
      <c r="D14" s="160">
        <v>378.2</v>
      </c>
      <c r="E14" s="160">
        <v>214.6</v>
      </c>
      <c r="F14" s="160">
        <v>302.10000000000002</v>
      </c>
      <c r="G14" s="160">
        <v>207.9</v>
      </c>
      <c r="H14" s="160">
        <v>375.6</v>
      </c>
      <c r="I14" s="160">
        <v>255.2</v>
      </c>
      <c r="J14" s="160">
        <v>1091.0999999999999</v>
      </c>
      <c r="K14" s="160">
        <v>1217.0999999999999</v>
      </c>
      <c r="L14" s="160">
        <v>1054</v>
      </c>
      <c r="M14" s="160">
        <v>1302.7</v>
      </c>
    </row>
    <row r="15" spans="1:13" ht="12.95" customHeight="1" x14ac:dyDescent="0.2">
      <c r="A15" s="254" t="s">
        <v>10</v>
      </c>
      <c r="B15" s="160">
        <v>5</v>
      </c>
      <c r="C15" s="160">
        <v>35.799999999999997</v>
      </c>
      <c r="D15" s="160">
        <v>44.3</v>
      </c>
      <c r="E15" s="160">
        <v>29.8</v>
      </c>
      <c r="F15" s="160">
        <v>33.6</v>
      </c>
      <c r="G15" s="160">
        <v>23.9</v>
      </c>
      <c r="H15" s="160">
        <v>38.700000000000003</v>
      </c>
      <c r="I15" s="160">
        <v>33.799999999999997</v>
      </c>
      <c r="J15" s="160">
        <v>83.8</v>
      </c>
      <c r="K15" s="160">
        <v>135</v>
      </c>
      <c r="L15" s="160">
        <v>201.1</v>
      </c>
      <c r="M15" s="160">
        <v>194.6</v>
      </c>
    </row>
    <row r="16" spans="1:13" ht="12.95" customHeight="1" x14ac:dyDescent="0.2">
      <c r="A16" s="254" t="s">
        <v>11</v>
      </c>
      <c r="B16" s="160">
        <v>39.4</v>
      </c>
      <c r="C16" s="160">
        <v>132</v>
      </c>
      <c r="D16" s="160">
        <v>300.8</v>
      </c>
      <c r="E16" s="160">
        <v>184</v>
      </c>
      <c r="F16" s="160">
        <v>268.10000000000002</v>
      </c>
      <c r="G16" s="160">
        <v>127.2</v>
      </c>
      <c r="H16" s="160">
        <v>153.4</v>
      </c>
      <c r="I16" s="160">
        <v>115.8</v>
      </c>
      <c r="J16" s="160">
        <v>613</v>
      </c>
      <c r="K16" s="160">
        <v>338.5</v>
      </c>
      <c r="L16" s="160">
        <v>393.3</v>
      </c>
      <c r="M16" s="160">
        <v>285.10000000000002</v>
      </c>
    </row>
    <row r="17" spans="1:13" ht="12.95" customHeight="1" x14ac:dyDescent="0.2">
      <c r="A17" s="254" t="s">
        <v>12</v>
      </c>
      <c r="B17" s="160">
        <v>69.5</v>
      </c>
      <c r="C17" s="160">
        <v>55.9</v>
      </c>
      <c r="D17" s="160">
        <v>33.1</v>
      </c>
      <c r="E17" s="160">
        <v>0.8</v>
      </c>
      <c r="F17" s="160">
        <v>0.5</v>
      </c>
      <c r="G17" s="160">
        <v>56.8</v>
      </c>
      <c r="H17" s="160">
        <v>183.4</v>
      </c>
      <c r="I17" s="160">
        <v>105.5</v>
      </c>
      <c r="J17" s="160">
        <v>394.3</v>
      </c>
      <c r="K17" s="160">
        <v>743.7</v>
      </c>
      <c r="L17" s="160">
        <v>459.6</v>
      </c>
      <c r="M17" s="160">
        <v>823</v>
      </c>
    </row>
    <row r="18" spans="1:13" ht="12.95" customHeight="1" x14ac:dyDescent="0.2">
      <c r="A18" s="254" t="s">
        <v>154</v>
      </c>
      <c r="B18" s="160">
        <v>382.9</v>
      </c>
      <c r="C18" s="160">
        <v>446.4</v>
      </c>
      <c r="D18" s="160">
        <v>456</v>
      </c>
      <c r="E18" s="160">
        <v>446.8</v>
      </c>
      <c r="F18" s="160">
        <v>748.6</v>
      </c>
      <c r="G18" s="160">
        <v>695.5</v>
      </c>
      <c r="H18" s="160">
        <v>835.6</v>
      </c>
      <c r="I18" s="160">
        <v>1011.3</v>
      </c>
      <c r="J18" s="160">
        <v>1333.3</v>
      </c>
      <c r="K18" s="160">
        <v>1657.3</v>
      </c>
      <c r="L18" s="160">
        <v>2777.8</v>
      </c>
      <c r="M18" s="160">
        <v>2854.1</v>
      </c>
    </row>
    <row r="19" spans="1:13" ht="12.95" customHeight="1" x14ac:dyDescent="0.2">
      <c r="A19" s="254" t="s">
        <v>14</v>
      </c>
      <c r="B19" s="160">
        <v>733.2</v>
      </c>
      <c r="C19" s="160">
        <v>733.6</v>
      </c>
      <c r="D19" s="160">
        <v>804.8</v>
      </c>
      <c r="E19" s="160">
        <v>797.1</v>
      </c>
      <c r="F19" s="160">
        <v>709.3</v>
      </c>
      <c r="G19" s="160">
        <v>699.8</v>
      </c>
      <c r="H19" s="160">
        <v>798.1</v>
      </c>
      <c r="I19" s="160">
        <v>929.8</v>
      </c>
      <c r="J19" s="160">
        <v>970.4</v>
      </c>
      <c r="K19" s="160">
        <v>1433.6</v>
      </c>
      <c r="L19" s="160">
        <v>1509.6</v>
      </c>
      <c r="M19" s="160">
        <v>1642.9</v>
      </c>
    </row>
    <row r="20" spans="1:13" ht="12.95" customHeight="1" x14ac:dyDescent="0.2">
      <c r="A20" s="254" t="s">
        <v>15</v>
      </c>
      <c r="B20" s="160">
        <v>253.9</v>
      </c>
      <c r="C20" s="160">
        <v>312.3</v>
      </c>
      <c r="D20" s="160">
        <v>294.60000000000002</v>
      </c>
      <c r="E20" s="160">
        <v>300.3</v>
      </c>
      <c r="F20" s="160">
        <v>284.89999999999998</v>
      </c>
      <c r="G20" s="160">
        <v>266.10000000000002</v>
      </c>
      <c r="H20" s="160">
        <v>245</v>
      </c>
      <c r="I20" s="160">
        <v>360.6</v>
      </c>
      <c r="J20" s="160">
        <v>357.5</v>
      </c>
      <c r="K20" s="160">
        <v>488.6</v>
      </c>
      <c r="L20" s="160">
        <v>597.5</v>
      </c>
      <c r="M20" s="160">
        <v>672</v>
      </c>
    </row>
    <row r="21" spans="1:13" ht="12.95" customHeight="1" x14ac:dyDescent="0.2">
      <c r="A21" s="254" t="s">
        <v>16</v>
      </c>
      <c r="B21" s="160">
        <v>247.4</v>
      </c>
      <c r="C21" s="160">
        <v>215.5</v>
      </c>
      <c r="D21" s="160">
        <v>286.5</v>
      </c>
      <c r="E21" s="160">
        <v>285.60000000000002</v>
      </c>
      <c r="F21" s="160">
        <v>225.5</v>
      </c>
      <c r="G21" s="160">
        <v>266.5</v>
      </c>
      <c r="H21" s="160">
        <v>284.89999999999998</v>
      </c>
      <c r="I21" s="160">
        <v>306</v>
      </c>
      <c r="J21" s="160">
        <v>251</v>
      </c>
      <c r="K21" s="160">
        <v>405.1</v>
      </c>
      <c r="L21" s="160">
        <v>551.5</v>
      </c>
      <c r="M21" s="160">
        <v>632.6</v>
      </c>
    </row>
    <row r="22" spans="1:13" ht="12.95" customHeight="1" x14ac:dyDescent="0.2">
      <c r="A22" s="254" t="s">
        <v>17</v>
      </c>
      <c r="B22" s="160">
        <v>40.299999999999997</v>
      </c>
      <c r="C22" s="160">
        <v>13.3</v>
      </c>
      <c r="D22" s="160">
        <v>18.8</v>
      </c>
      <c r="E22" s="160">
        <v>22.8</v>
      </c>
      <c r="F22" s="160">
        <v>14.7</v>
      </c>
      <c r="G22" s="160">
        <v>8.5</v>
      </c>
      <c r="H22" s="160">
        <v>31.4</v>
      </c>
      <c r="I22" s="160">
        <v>6.7</v>
      </c>
      <c r="J22" s="160">
        <v>6.5</v>
      </c>
      <c r="K22" s="160">
        <v>5.4</v>
      </c>
      <c r="L22" s="160">
        <v>53.6</v>
      </c>
      <c r="M22" s="160">
        <v>8.9</v>
      </c>
    </row>
    <row r="23" spans="1:13" ht="12.95" customHeight="1" x14ac:dyDescent="0.2">
      <c r="A23" s="254" t="s">
        <v>18</v>
      </c>
      <c r="B23" s="160">
        <v>49.7</v>
      </c>
      <c r="C23" s="160">
        <v>54.8</v>
      </c>
      <c r="D23" s="160">
        <v>68.400000000000006</v>
      </c>
      <c r="E23" s="160">
        <v>54.6</v>
      </c>
      <c r="F23" s="160">
        <v>43.2</v>
      </c>
      <c r="G23" s="160">
        <v>27.6</v>
      </c>
      <c r="H23" s="160">
        <v>31.7</v>
      </c>
      <c r="I23" s="160">
        <v>65.400000000000006</v>
      </c>
      <c r="J23" s="160">
        <v>110</v>
      </c>
      <c r="K23" s="160">
        <v>91.3</v>
      </c>
      <c r="L23" s="160">
        <v>77.599999999999994</v>
      </c>
      <c r="M23" s="160">
        <v>64.2</v>
      </c>
    </row>
    <row r="24" spans="1:13" ht="12.95" customHeight="1" x14ac:dyDescent="0.2">
      <c r="A24" s="254" t="s">
        <v>19</v>
      </c>
      <c r="B24" s="160">
        <v>812.1</v>
      </c>
      <c r="C24" s="160">
        <v>877.3</v>
      </c>
      <c r="D24" s="160">
        <v>769.4</v>
      </c>
      <c r="E24" s="160">
        <v>624.1</v>
      </c>
      <c r="F24" s="160">
        <v>961.7</v>
      </c>
      <c r="G24" s="160">
        <v>931.8</v>
      </c>
      <c r="H24" s="160">
        <v>1659.7</v>
      </c>
      <c r="I24" s="160">
        <v>1556.7</v>
      </c>
      <c r="J24" s="160">
        <v>1260</v>
      </c>
      <c r="K24" s="160">
        <v>1536.9</v>
      </c>
      <c r="L24" s="160">
        <v>2389.6</v>
      </c>
      <c r="M24" s="160">
        <v>3101.6</v>
      </c>
    </row>
    <row r="25" spans="1:13" ht="12.95" customHeight="1" x14ac:dyDescent="0.2">
      <c r="A25" s="254" t="s">
        <v>20</v>
      </c>
      <c r="B25" s="160">
        <v>600.70000000000005</v>
      </c>
      <c r="C25" s="160">
        <v>626.5</v>
      </c>
      <c r="D25" s="160">
        <v>733.6</v>
      </c>
      <c r="E25" s="160">
        <v>685.4</v>
      </c>
      <c r="F25" s="160">
        <v>608.5</v>
      </c>
      <c r="G25" s="160">
        <v>650.9</v>
      </c>
      <c r="H25" s="160">
        <v>749.7</v>
      </c>
      <c r="I25" s="160">
        <v>908.8</v>
      </c>
      <c r="J25" s="160">
        <v>630.70000000000005</v>
      </c>
      <c r="K25" s="160">
        <v>1109.9000000000001</v>
      </c>
      <c r="L25" s="160">
        <v>671.7</v>
      </c>
      <c r="M25" s="160">
        <v>1064</v>
      </c>
    </row>
    <row r="26" spans="1:13" ht="12.95" customHeight="1" x14ac:dyDescent="0.2">
      <c r="A26" s="254" t="s">
        <v>21</v>
      </c>
      <c r="B26" s="160">
        <v>626.1</v>
      </c>
      <c r="C26" s="160">
        <v>602.20000000000005</v>
      </c>
      <c r="D26" s="160">
        <v>608.70000000000005</v>
      </c>
      <c r="E26" s="160">
        <v>586.79999999999995</v>
      </c>
      <c r="F26" s="160">
        <v>597.9</v>
      </c>
      <c r="G26" s="160">
        <v>555.20000000000005</v>
      </c>
      <c r="H26" s="160">
        <v>578.20000000000005</v>
      </c>
      <c r="I26" s="160">
        <v>592.20000000000005</v>
      </c>
      <c r="J26" s="160">
        <v>731.5</v>
      </c>
      <c r="K26" s="160">
        <v>1172.5</v>
      </c>
      <c r="L26" s="160">
        <v>782.1</v>
      </c>
      <c r="M26" s="160">
        <v>985.6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37</v>
      </c>
      <c r="C30" s="255">
        <v>31</v>
      </c>
      <c r="D30" s="255">
        <v>34</v>
      </c>
      <c r="E30" s="255">
        <v>34</v>
      </c>
      <c r="F30" s="255">
        <v>34</v>
      </c>
      <c r="G30" s="255">
        <v>37</v>
      </c>
      <c r="H30" s="255">
        <v>34</v>
      </c>
      <c r="I30" s="255">
        <v>38</v>
      </c>
      <c r="J30" s="255">
        <v>40</v>
      </c>
      <c r="K30" s="255">
        <v>44</v>
      </c>
      <c r="L30" s="255">
        <v>50</v>
      </c>
      <c r="M30" s="255">
        <v>46</v>
      </c>
    </row>
    <row r="31" spans="1:13" ht="12.95" customHeight="1" x14ac:dyDescent="0.2">
      <c r="A31" s="254" t="s">
        <v>160</v>
      </c>
      <c r="B31" s="255">
        <v>11</v>
      </c>
      <c r="C31" s="255">
        <v>13</v>
      </c>
      <c r="D31" s="255">
        <v>9</v>
      </c>
      <c r="E31" s="255">
        <v>6</v>
      </c>
      <c r="F31" s="255">
        <v>6</v>
      </c>
      <c r="G31" s="255">
        <v>9</v>
      </c>
      <c r="H31" s="255">
        <v>8</v>
      </c>
      <c r="I31" s="255">
        <v>14</v>
      </c>
      <c r="J31" s="255">
        <v>10</v>
      </c>
      <c r="K31" s="255">
        <v>8</v>
      </c>
      <c r="L31" s="255">
        <v>8</v>
      </c>
      <c r="M31" s="255">
        <v>10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13.1</v>
      </c>
      <c r="C33" s="256">
        <v>8.6</v>
      </c>
      <c r="D33" s="256">
        <v>7.7</v>
      </c>
      <c r="E33" s="256">
        <v>2.2000000000000002</v>
      </c>
      <c r="F33" s="256">
        <v>-1.5</v>
      </c>
      <c r="G33" s="256">
        <v>4</v>
      </c>
      <c r="H33" s="256">
        <v>12.6</v>
      </c>
      <c r="I33" s="256">
        <v>6.1</v>
      </c>
      <c r="J33" s="256">
        <v>15.1</v>
      </c>
      <c r="K33" s="256">
        <v>21.9</v>
      </c>
      <c r="L33" s="256">
        <v>37.4</v>
      </c>
      <c r="M33" s="256">
        <v>16.899999999999999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26</v>
      </c>
      <c r="C36" s="256">
        <v>20.399999999999999</v>
      </c>
      <c r="D36" s="256">
        <v>18.100000000000001</v>
      </c>
      <c r="E36" s="256">
        <v>10.7</v>
      </c>
      <c r="F36" s="256">
        <v>4.4000000000000004</v>
      </c>
      <c r="G36" s="256">
        <v>9.4</v>
      </c>
      <c r="H36" s="256">
        <v>13.8</v>
      </c>
      <c r="I36" s="256">
        <v>6.4</v>
      </c>
      <c r="J36" s="256">
        <v>22.9</v>
      </c>
      <c r="K36" s="256">
        <v>26.6</v>
      </c>
      <c r="L36" s="256">
        <v>26.4</v>
      </c>
      <c r="M36" s="256">
        <v>12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11.8</v>
      </c>
      <c r="C38" s="256">
        <v>9.5</v>
      </c>
      <c r="D38" s="256">
        <v>8.4</v>
      </c>
      <c r="E38" s="256">
        <v>4.7</v>
      </c>
      <c r="F38" s="256">
        <v>2.6</v>
      </c>
      <c r="G38" s="256">
        <v>6.2</v>
      </c>
      <c r="H38" s="256">
        <v>17.899999999999999</v>
      </c>
      <c r="I38" s="256">
        <v>6.8</v>
      </c>
      <c r="J38" s="256">
        <v>13.4</v>
      </c>
      <c r="K38" s="256">
        <v>18.100000000000001</v>
      </c>
      <c r="L38" s="256">
        <v>25.2</v>
      </c>
      <c r="M38" s="256">
        <v>14.3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106</v>
      </c>
      <c r="C40" s="257">
        <v>104.7</v>
      </c>
      <c r="D40" s="257">
        <v>88</v>
      </c>
      <c r="E40" s="257">
        <v>86</v>
      </c>
      <c r="F40" s="257">
        <v>112.8</v>
      </c>
      <c r="G40" s="257">
        <v>87.8</v>
      </c>
      <c r="H40" s="257">
        <v>90.3</v>
      </c>
      <c r="I40" s="257">
        <v>114.5</v>
      </c>
      <c r="J40" s="257">
        <v>147.19999999999999</v>
      </c>
      <c r="K40" s="257">
        <v>105.1</v>
      </c>
      <c r="L40" s="257">
        <v>110.6</v>
      </c>
      <c r="M40" s="257">
        <v>104.9</v>
      </c>
    </row>
    <row r="41" spans="1:13" ht="12.95" customHeight="1" x14ac:dyDescent="0.2">
      <c r="A41" s="243" t="s">
        <v>29</v>
      </c>
      <c r="B41" s="257">
        <v>1</v>
      </c>
      <c r="C41" s="257">
        <v>1</v>
      </c>
      <c r="D41" s="257">
        <v>0.8</v>
      </c>
      <c r="E41" s="257">
        <v>1</v>
      </c>
      <c r="F41" s="257">
        <v>1.3</v>
      </c>
      <c r="G41" s="257">
        <v>0.8</v>
      </c>
      <c r="H41" s="257">
        <v>1</v>
      </c>
      <c r="I41" s="257">
        <v>1.3</v>
      </c>
      <c r="J41" s="257">
        <v>1.3</v>
      </c>
      <c r="K41" s="257">
        <v>0.7</v>
      </c>
      <c r="L41" s="257">
        <v>1.1000000000000001</v>
      </c>
      <c r="M41" s="257">
        <v>0.9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0.96</v>
      </c>
      <c r="C44" s="258">
        <v>1.04</v>
      </c>
      <c r="D44" s="258">
        <v>1.21</v>
      </c>
      <c r="E44" s="258">
        <v>1.17</v>
      </c>
      <c r="F44" s="258">
        <v>1.02</v>
      </c>
      <c r="G44" s="258">
        <v>1.17</v>
      </c>
      <c r="H44" s="258">
        <v>1.3</v>
      </c>
      <c r="I44" s="258">
        <v>1.53</v>
      </c>
      <c r="J44" s="258">
        <v>0.86</v>
      </c>
      <c r="K44" s="258">
        <v>0.95</v>
      </c>
      <c r="L44" s="258">
        <v>0.86</v>
      </c>
      <c r="M44" s="258">
        <v>1.08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2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6"/>
  <dimension ref="A1:M71"/>
  <sheetViews>
    <sheetView workbookViewId="0">
      <selection activeCell="A5" sqref="A5"/>
    </sheetView>
  </sheetViews>
  <sheetFormatPr defaultRowHeight="12.75" x14ac:dyDescent="0.2"/>
  <cols>
    <col min="1" max="1" width="38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8" style="250" customWidth="1"/>
    <col min="258" max="262" width="0" style="250" hidden="1" customWidth="1"/>
    <col min="263" max="512" width="9.140625" style="250"/>
    <col min="513" max="513" width="38" style="250" customWidth="1"/>
    <col min="514" max="518" width="0" style="250" hidden="1" customWidth="1"/>
    <col min="519" max="768" width="9.140625" style="250"/>
    <col min="769" max="769" width="38" style="250" customWidth="1"/>
    <col min="770" max="774" width="0" style="250" hidden="1" customWidth="1"/>
    <col min="775" max="1024" width="9.140625" style="250"/>
    <col min="1025" max="1025" width="38" style="250" customWidth="1"/>
    <col min="1026" max="1030" width="0" style="250" hidden="1" customWidth="1"/>
    <col min="1031" max="1280" width="9.140625" style="250"/>
    <col min="1281" max="1281" width="38" style="250" customWidth="1"/>
    <col min="1282" max="1286" width="0" style="250" hidden="1" customWidth="1"/>
    <col min="1287" max="1536" width="9.140625" style="250"/>
    <col min="1537" max="1537" width="38" style="250" customWidth="1"/>
    <col min="1538" max="1542" width="0" style="250" hidden="1" customWidth="1"/>
    <col min="1543" max="1792" width="9.140625" style="250"/>
    <col min="1793" max="1793" width="38" style="250" customWidth="1"/>
    <col min="1794" max="1798" width="0" style="250" hidden="1" customWidth="1"/>
    <col min="1799" max="2048" width="9.140625" style="250"/>
    <col min="2049" max="2049" width="38" style="250" customWidth="1"/>
    <col min="2050" max="2054" width="0" style="250" hidden="1" customWidth="1"/>
    <col min="2055" max="2304" width="9.140625" style="250"/>
    <col min="2305" max="2305" width="38" style="250" customWidth="1"/>
    <col min="2306" max="2310" width="0" style="250" hidden="1" customWidth="1"/>
    <col min="2311" max="2560" width="9.140625" style="250"/>
    <col min="2561" max="2561" width="38" style="250" customWidth="1"/>
    <col min="2562" max="2566" width="0" style="250" hidden="1" customWidth="1"/>
    <col min="2567" max="2816" width="9.140625" style="250"/>
    <col min="2817" max="2817" width="38" style="250" customWidth="1"/>
    <col min="2818" max="2822" width="0" style="250" hidden="1" customWidth="1"/>
    <col min="2823" max="3072" width="9.140625" style="250"/>
    <col min="3073" max="3073" width="38" style="250" customWidth="1"/>
    <col min="3074" max="3078" width="0" style="250" hidden="1" customWidth="1"/>
    <col min="3079" max="3328" width="9.140625" style="250"/>
    <col min="3329" max="3329" width="38" style="250" customWidth="1"/>
    <col min="3330" max="3334" width="0" style="250" hidden="1" customWidth="1"/>
    <col min="3335" max="3584" width="9.140625" style="250"/>
    <col min="3585" max="3585" width="38" style="250" customWidth="1"/>
    <col min="3586" max="3590" width="0" style="250" hidden="1" customWidth="1"/>
    <col min="3591" max="3840" width="9.140625" style="250"/>
    <col min="3841" max="3841" width="38" style="250" customWidth="1"/>
    <col min="3842" max="3846" width="0" style="250" hidden="1" customWidth="1"/>
    <col min="3847" max="4096" width="9.140625" style="250"/>
    <col min="4097" max="4097" width="38" style="250" customWidth="1"/>
    <col min="4098" max="4102" width="0" style="250" hidden="1" customWidth="1"/>
    <col min="4103" max="4352" width="9.140625" style="250"/>
    <col min="4353" max="4353" width="38" style="250" customWidth="1"/>
    <col min="4354" max="4358" width="0" style="250" hidden="1" customWidth="1"/>
    <col min="4359" max="4608" width="9.140625" style="250"/>
    <col min="4609" max="4609" width="38" style="250" customWidth="1"/>
    <col min="4610" max="4614" width="0" style="250" hidden="1" customWidth="1"/>
    <col min="4615" max="4864" width="9.140625" style="250"/>
    <col min="4865" max="4865" width="38" style="250" customWidth="1"/>
    <col min="4866" max="4870" width="0" style="250" hidden="1" customWidth="1"/>
    <col min="4871" max="5120" width="9.140625" style="250"/>
    <col min="5121" max="5121" width="38" style="250" customWidth="1"/>
    <col min="5122" max="5126" width="0" style="250" hidden="1" customWidth="1"/>
    <col min="5127" max="5376" width="9.140625" style="250"/>
    <col min="5377" max="5377" width="38" style="250" customWidth="1"/>
    <col min="5378" max="5382" width="0" style="250" hidden="1" customWidth="1"/>
    <col min="5383" max="5632" width="9.140625" style="250"/>
    <col min="5633" max="5633" width="38" style="250" customWidth="1"/>
    <col min="5634" max="5638" width="0" style="250" hidden="1" customWidth="1"/>
    <col min="5639" max="5888" width="9.140625" style="250"/>
    <col min="5889" max="5889" width="38" style="250" customWidth="1"/>
    <col min="5890" max="5894" width="0" style="250" hidden="1" customWidth="1"/>
    <col min="5895" max="6144" width="9.140625" style="250"/>
    <col min="6145" max="6145" width="38" style="250" customWidth="1"/>
    <col min="6146" max="6150" width="0" style="250" hidden="1" customWidth="1"/>
    <col min="6151" max="6400" width="9.140625" style="250"/>
    <col min="6401" max="6401" width="38" style="250" customWidth="1"/>
    <col min="6402" max="6406" width="0" style="250" hidden="1" customWidth="1"/>
    <col min="6407" max="6656" width="9.140625" style="250"/>
    <col min="6657" max="6657" width="38" style="250" customWidth="1"/>
    <col min="6658" max="6662" width="0" style="250" hidden="1" customWidth="1"/>
    <col min="6663" max="6912" width="9.140625" style="250"/>
    <col min="6913" max="6913" width="38" style="250" customWidth="1"/>
    <col min="6914" max="6918" width="0" style="250" hidden="1" customWidth="1"/>
    <col min="6919" max="7168" width="9.140625" style="250"/>
    <col min="7169" max="7169" width="38" style="250" customWidth="1"/>
    <col min="7170" max="7174" width="0" style="250" hidden="1" customWidth="1"/>
    <col min="7175" max="7424" width="9.140625" style="250"/>
    <col min="7425" max="7425" width="38" style="250" customWidth="1"/>
    <col min="7426" max="7430" width="0" style="250" hidden="1" customWidth="1"/>
    <col min="7431" max="7680" width="9.140625" style="250"/>
    <col min="7681" max="7681" width="38" style="250" customWidth="1"/>
    <col min="7682" max="7686" width="0" style="250" hidden="1" customWidth="1"/>
    <col min="7687" max="7936" width="9.140625" style="250"/>
    <col min="7937" max="7937" width="38" style="250" customWidth="1"/>
    <col min="7938" max="7942" width="0" style="250" hidden="1" customWidth="1"/>
    <col min="7943" max="8192" width="9.140625" style="250"/>
    <col min="8193" max="8193" width="38" style="250" customWidth="1"/>
    <col min="8194" max="8198" width="0" style="250" hidden="1" customWidth="1"/>
    <col min="8199" max="8448" width="9.140625" style="250"/>
    <col min="8449" max="8449" width="38" style="250" customWidth="1"/>
    <col min="8450" max="8454" width="0" style="250" hidden="1" customWidth="1"/>
    <col min="8455" max="8704" width="9.140625" style="250"/>
    <col min="8705" max="8705" width="38" style="250" customWidth="1"/>
    <col min="8706" max="8710" width="0" style="250" hidden="1" customWidth="1"/>
    <col min="8711" max="8960" width="9.140625" style="250"/>
    <col min="8961" max="8961" width="38" style="250" customWidth="1"/>
    <col min="8962" max="8966" width="0" style="250" hidden="1" customWidth="1"/>
    <col min="8967" max="9216" width="9.140625" style="250"/>
    <col min="9217" max="9217" width="38" style="250" customWidth="1"/>
    <col min="9218" max="9222" width="0" style="250" hidden="1" customWidth="1"/>
    <col min="9223" max="9472" width="9.140625" style="250"/>
    <col min="9473" max="9473" width="38" style="250" customWidth="1"/>
    <col min="9474" max="9478" width="0" style="250" hidden="1" customWidth="1"/>
    <col min="9479" max="9728" width="9.140625" style="250"/>
    <col min="9729" max="9729" width="38" style="250" customWidth="1"/>
    <col min="9730" max="9734" width="0" style="250" hidden="1" customWidth="1"/>
    <col min="9735" max="9984" width="9.140625" style="250"/>
    <col min="9985" max="9985" width="38" style="250" customWidth="1"/>
    <col min="9986" max="9990" width="0" style="250" hidden="1" customWidth="1"/>
    <col min="9991" max="10240" width="9.140625" style="250"/>
    <col min="10241" max="10241" width="38" style="250" customWidth="1"/>
    <col min="10242" max="10246" width="0" style="250" hidden="1" customWidth="1"/>
    <col min="10247" max="10496" width="9.140625" style="250"/>
    <col min="10497" max="10497" width="38" style="250" customWidth="1"/>
    <col min="10498" max="10502" width="0" style="250" hidden="1" customWidth="1"/>
    <col min="10503" max="10752" width="9.140625" style="250"/>
    <col min="10753" max="10753" width="38" style="250" customWidth="1"/>
    <col min="10754" max="10758" width="0" style="250" hidden="1" customWidth="1"/>
    <col min="10759" max="11008" width="9.140625" style="250"/>
    <col min="11009" max="11009" width="38" style="250" customWidth="1"/>
    <col min="11010" max="11014" width="0" style="250" hidden="1" customWidth="1"/>
    <col min="11015" max="11264" width="9.140625" style="250"/>
    <col min="11265" max="11265" width="38" style="250" customWidth="1"/>
    <col min="11266" max="11270" width="0" style="250" hidden="1" customWidth="1"/>
    <col min="11271" max="11520" width="9.140625" style="250"/>
    <col min="11521" max="11521" width="38" style="250" customWidth="1"/>
    <col min="11522" max="11526" width="0" style="250" hidden="1" customWidth="1"/>
    <col min="11527" max="11776" width="9.140625" style="250"/>
    <col min="11777" max="11777" width="38" style="250" customWidth="1"/>
    <col min="11778" max="11782" width="0" style="250" hidden="1" customWidth="1"/>
    <col min="11783" max="12032" width="9.140625" style="250"/>
    <col min="12033" max="12033" width="38" style="250" customWidth="1"/>
    <col min="12034" max="12038" width="0" style="250" hidden="1" customWidth="1"/>
    <col min="12039" max="12288" width="9.140625" style="250"/>
    <col min="12289" max="12289" width="38" style="250" customWidth="1"/>
    <col min="12290" max="12294" width="0" style="250" hidden="1" customWidth="1"/>
    <col min="12295" max="12544" width="9.140625" style="250"/>
    <col min="12545" max="12545" width="38" style="250" customWidth="1"/>
    <col min="12546" max="12550" width="0" style="250" hidden="1" customWidth="1"/>
    <col min="12551" max="12800" width="9.140625" style="250"/>
    <col min="12801" max="12801" width="38" style="250" customWidth="1"/>
    <col min="12802" max="12806" width="0" style="250" hidden="1" customWidth="1"/>
    <col min="12807" max="13056" width="9.140625" style="250"/>
    <col min="13057" max="13057" width="38" style="250" customWidth="1"/>
    <col min="13058" max="13062" width="0" style="250" hidden="1" customWidth="1"/>
    <col min="13063" max="13312" width="9.140625" style="250"/>
    <col min="13313" max="13313" width="38" style="250" customWidth="1"/>
    <col min="13314" max="13318" width="0" style="250" hidden="1" customWidth="1"/>
    <col min="13319" max="13568" width="9.140625" style="250"/>
    <col min="13569" max="13569" width="38" style="250" customWidth="1"/>
    <col min="13570" max="13574" width="0" style="250" hidden="1" customWidth="1"/>
    <col min="13575" max="13824" width="9.140625" style="250"/>
    <col min="13825" max="13825" width="38" style="250" customWidth="1"/>
    <col min="13826" max="13830" width="0" style="250" hidden="1" customWidth="1"/>
    <col min="13831" max="14080" width="9.140625" style="250"/>
    <col min="14081" max="14081" width="38" style="250" customWidth="1"/>
    <col min="14082" max="14086" width="0" style="250" hidden="1" customWidth="1"/>
    <col min="14087" max="14336" width="9.140625" style="250"/>
    <col min="14337" max="14337" width="38" style="250" customWidth="1"/>
    <col min="14338" max="14342" width="0" style="250" hidden="1" customWidth="1"/>
    <col min="14343" max="14592" width="9.140625" style="250"/>
    <col min="14593" max="14593" width="38" style="250" customWidth="1"/>
    <col min="14594" max="14598" width="0" style="250" hidden="1" customWidth="1"/>
    <col min="14599" max="14848" width="9.140625" style="250"/>
    <col min="14849" max="14849" width="38" style="250" customWidth="1"/>
    <col min="14850" max="14854" width="0" style="250" hidden="1" customWidth="1"/>
    <col min="14855" max="15104" width="9.140625" style="250"/>
    <col min="15105" max="15105" width="38" style="250" customWidth="1"/>
    <col min="15106" max="15110" width="0" style="250" hidden="1" customWidth="1"/>
    <col min="15111" max="15360" width="9.140625" style="250"/>
    <col min="15361" max="15361" width="38" style="250" customWidth="1"/>
    <col min="15362" max="15366" width="0" style="250" hidden="1" customWidth="1"/>
    <col min="15367" max="15616" width="9.140625" style="250"/>
    <col min="15617" max="15617" width="38" style="250" customWidth="1"/>
    <col min="15618" max="15622" width="0" style="250" hidden="1" customWidth="1"/>
    <col min="15623" max="15872" width="9.140625" style="250"/>
    <col min="15873" max="15873" width="38" style="250" customWidth="1"/>
    <col min="15874" max="15878" width="0" style="250" hidden="1" customWidth="1"/>
    <col min="15879" max="16128" width="9.140625" style="250"/>
    <col min="16129" max="16129" width="38" style="250" customWidth="1"/>
    <col min="16130" max="16134" width="0" style="250" hidden="1" customWidth="1"/>
    <col min="16135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193</v>
      </c>
    </row>
    <row r="3" spans="1:13" ht="18" customHeight="1" x14ac:dyDescent="0.2">
      <c r="A3" s="32" t="s">
        <v>194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332.8</v>
      </c>
      <c r="C7" s="160">
        <v>336.3</v>
      </c>
      <c r="D7" s="160">
        <v>282</v>
      </c>
      <c r="E7" s="160">
        <v>438.1</v>
      </c>
      <c r="F7" s="160">
        <v>488.8</v>
      </c>
      <c r="G7" s="160">
        <v>325.39999999999998</v>
      </c>
      <c r="H7" s="160">
        <v>209.8</v>
      </c>
      <c r="I7" s="160">
        <v>380.1</v>
      </c>
      <c r="J7" s="160">
        <v>493.5</v>
      </c>
      <c r="K7" s="160">
        <v>555.1</v>
      </c>
      <c r="L7" s="160">
        <v>657.2</v>
      </c>
      <c r="M7" s="160">
        <v>838.1</v>
      </c>
    </row>
    <row r="8" spans="1:13" ht="12.95" customHeight="1" x14ac:dyDescent="0.2">
      <c r="A8" s="254" t="s">
        <v>3</v>
      </c>
      <c r="B8" s="160">
        <v>-8</v>
      </c>
      <c r="C8" s="160">
        <v>-36.5</v>
      </c>
      <c r="D8" s="160">
        <v>15.2</v>
      </c>
      <c r="E8" s="160">
        <v>49.2</v>
      </c>
      <c r="F8" s="160">
        <v>-68</v>
      </c>
      <c r="G8" s="160">
        <v>-5.2</v>
      </c>
      <c r="H8" s="160">
        <v>7.5</v>
      </c>
      <c r="I8" s="160">
        <v>8.6999999999999993</v>
      </c>
      <c r="J8" s="160">
        <v>-3.3</v>
      </c>
      <c r="K8" s="160">
        <v>6</v>
      </c>
      <c r="L8" s="160">
        <v>-1.3</v>
      </c>
      <c r="M8" s="160">
        <v>1</v>
      </c>
    </row>
    <row r="9" spans="1:13" ht="24" x14ac:dyDescent="0.2">
      <c r="A9" s="240" t="s">
        <v>4</v>
      </c>
      <c r="B9" s="160">
        <v>7</v>
      </c>
      <c r="C9" s="160">
        <v>-18.2</v>
      </c>
      <c r="D9" s="160">
        <v>27.7</v>
      </c>
      <c r="E9" s="160">
        <v>30.4</v>
      </c>
      <c r="F9" s="160">
        <v>-65.400000000000006</v>
      </c>
      <c r="G9" s="160">
        <v>-13.4</v>
      </c>
      <c r="H9" s="160">
        <v>17.899999999999999</v>
      </c>
      <c r="I9" s="160">
        <v>58.7</v>
      </c>
      <c r="J9" s="160">
        <v>64.099999999999994</v>
      </c>
      <c r="K9" s="160">
        <v>77.8</v>
      </c>
      <c r="L9" s="160">
        <v>124.8</v>
      </c>
      <c r="M9" s="160">
        <v>103.4</v>
      </c>
    </row>
    <row r="10" spans="1:13" ht="12.95" customHeight="1" x14ac:dyDescent="0.2">
      <c r="A10" s="254" t="s">
        <v>5</v>
      </c>
      <c r="B10" s="160">
        <v>34.4</v>
      </c>
      <c r="C10" s="160">
        <v>40.1</v>
      </c>
      <c r="D10" s="160">
        <v>46.3</v>
      </c>
      <c r="E10" s="160">
        <v>63</v>
      </c>
      <c r="F10" s="160">
        <v>31.1</v>
      </c>
      <c r="G10" s="160">
        <v>19.2</v>
      </c>
      <c r="H10" s="160">
        <v>34.5</v>
      </c>
      <c r="I10" s="160">
        <v>69.5</v>
      </c>
      <c r="J10" s="160">
        <v>80.7</v>
      </c>
      <c r="K10" s="160">
        <v>96.7</v>
      </c>
      <c r="L10" s="160">
        <v>131.69999999999999</v>
      </c>
      <c r="M10" s="160">
        <v>133.30000000000001</v>
      </c>
    </row>
    <row r="11" spans="1:13" ht="12.95" customHeight="1" x14ac:dyDescent="0.2">
      <c r="A11" s="254" t="s">
        <v>6</v>
      </c>
      <c r="B11" s="160">
        <v>27.4</v>
      </c>
      <c r="C11" s="160">
        <v>58.3</v>
      </c>
      <c r="D11" s="160">
        <v>18.600000000000001</v>
      </c>
      <c r="E11" s="160">
        <v>32.6</v>
      </c>
      <c r="F11" s="160">
        <v>96.6</v>
      </c>
      <c r="G11" s="160">
        <v>32.700000000000003</v>
      </c>
      <c r="H11" s="160">
        <v>16.600000000000001</v>
      </c>
      <c r="I11" s="160">
        <v>10.8</v>
      </c>
      <c r="J11" s="160">
        <v>16.600000000000001</v>
      </c>
      <c r="K11" s="160">
        <v>18.899999999999999</v>
      </c>
      <c r="L11" s="160">
        <v>6.9</v>
      </c>
      <c r="M11" s="160">
        <v>29.9</v>
      </c>
    </row>
    <row r="12" spans="1:13" ht="23.45" customHeight="1" x14ac:dyDescent="0.2">
      <c r="A12" s="254" t="s">
        <v>7</v>
      </c>
      <c r="B12" s="160">
        <v>310.2</v>
      </c>
      <c r="C12" s="160">
        <v>317.89999999999998</v>
      </c>
      <c r="D12" s="160">
        <v>269.60000000000002</v>
      </c>
      <c r="E12" s="160">
        <v>456.9</v>
      </c>
      <c r="F12" s="160">
        <v>486.2</v>
      </c>
      <c r="G12" s="160">
        <v>333.6</v>
      </c>
      <c r="H12" s="160">
        <v>199.4</v>
      </c>
      <c r="I12" s="160">
        <v>330.2</v>
      </c>
      <c r="J12" s="160">
        <v>426.1</v>
      </c>
      <c r="K12" s="160">
        <v>483.3</v>
      </c>
      <c r="L12" s="160">
        <v>531.1</v>
      </c>
      <c r="M12" s="160">
        <v>735.7</v>
      </c>
    </row>
    <row r="13" spans="1:13" ht="12.95" customHeight="1" x14ac:dyDescent="0.2">
      <c r="A13" s="254" t="s">
        <v>8</v>
      </c>
      <c r="B13" s="160">
        <v>21.1</v>
      </c>
      <c r="C13" s="160">
        <v>19.3</v>
      </c>
      <c r="D13" s="160">
        <v>45.6</v>
      </c>
      <c r="E13" s="160">
        <v>100.1</v>
      </c>
      <c r="F13" s="160">
        <v>73</v>
      </c>
      <c r="G13" s="160">
        <v>73.7</v>
      </c>
      <c r="H13" s="160">
        <v>86.9</v>
      </c>
      <c r="I13" s="160">
        <v>114.5</v>
      </c>
      <c r="J13" s="160">
        <v>159.4</v>
      </c>
      <c r="K13" s="160">
        <v>186.3</v>
      </c>
      <c r="L13" s="160">
        <v>111</v>
      </c>
      <c r="M13" s="160">
        <v>170.2</v>
      </c>
    </row>
    <row r="14" spans="1:13" ht="12.95" customHeight="1" x14ac:dyDescent="0.2">
      <c r="A14" s="254" t="s">
        <v>9</v>
      </c>
      <c r="B14" s="160">
        <v>21.1</v>
      </c>
      <c r="C14" s="160">
        <v>19.3</v>
      </c>
      <c r="D14" s="160">
        <v>45.6</v>
      </c>
      <c r="E14" s="160">
        <v>100.1</v>
      </c>
      <c r="F14" s="160">
        <v>73</v>
      </c>
      <c r="G14" s="160">
        <v>66.400000000000006</v>
      </c>
      <c r="H14" s="160">
        <v>67.2</v>
      </c>
      <c r="I14" s="160">
        <v>80.099999999999994</v>
      </c>
      <c r="J14" s="160">
        <v>102.3</v>
      </c>
      <c r="K14" s="160">
        <v>122.8</v>
      </c>
      <c r="L14" s="160">
        <v>98.5</v>
      </c>
      <c r="M14" s="160">
        <v>157.69999999999999</v>
      </c>
    </row>
    <row r="15" spans="1:13" ht="12.95" customHeight="1" x14ac:dyDescent="0.2">
      <c r="A15" s="254" t="s">
        <v>10</v>
      </c>
      <c r="B15" s="160">
        <v>9.9</v>
      </c>
      <c r="C15" s="160">
        <v>14.1</v>
      </c>
      <c r="D15" s="160">
        <v>23.4</v>
      </c>
      <c r="E15" s="160">
        <v>31.9</v>
      </c>
      <c r="F15" s="160">
        <v>41.8</v>
      </c>
      <c r="G15" s="160">
        <v>41.7</v>
      </c>
      <c r="H15" s="160">
        <v>42.1</v>
      </c>
      <c r="I15" s="160">
        <v>59.5</v>
      </c>
      <c r="J15" s="160">
        <v>43.8</v>
      </c>
      <c r="K15" s="160">
        <v>49.3</v>
      </c>
      <c r="L15" s="160">
        <v>41.8</v>
      </c>
      <c r="M15" s="160">
        <v>64.599999999999994</v>
      </c>
    </row>
    <row r="16" spans="1:13" ht="12.95" customHeight="1" x14ac:dyDescent="0.2">
      <c r="A16" s="254" t="s">
        <v>11</v>
      </c>
      <c r="B16" s="160">
        <v>4.5999999999999996</v>
      </c>
      <c r="C16" s="160">
        <v>3.6</v>
      </c>
      <c r="D16" s="160">
        <v>21.5</v>
      </c>
      <c r="E16" s="160">
        <v>53.8</v>
      </c>
      <c r="F16" s="160">
        <v>8.3000000000000007</v>
      </c>
      <c r="G16" s="160">
        <v>14.8</v>
      </c>
      <c r="H16" s="160">
        <v>17.3</v>
      </c>
      <c r="I16" s="160">
        <v>13.8</v>
      </c>
      <c r="J16" s="160">
        <v>21.7</v>
      </c>
      <c r="K16" s="160">
        <v>43.7</v>
      </c>
      <c r="L16" s="160">
        <v>37.4</v>
      </c>
      <c r="M16" s="160">
        <v>61.3</v>
      </c>
    </row>
    <row r="17" spans="1:13" ht="12.95" customHeight="1" x14ac:dyDescent="0.2">
      <c r="A17" s="254" t="s">
        <v>12</v>
      </c>
      <c r="B17" s="160">
        <v>6.6</v>
      </c>
      <c r="C17" s="160">
        <v>1.6</v>
      </c>
      <c r="D17" s="160">
        <v>0.7</v>
      </c>
      <c r="E17" s="160">
        <v>14.4</v>
      </c>
      <c r="F17" s="160">
        <v>22.8</v>
      </c>
      <c r="G17" s="160">
        <v>9.9</v>
      </c>
      <c r="H17" s="160">
        <v>7.9</v>
      </c>
      <c r="I17" s="160">
        <v>6.8</v>
      </c>
      <c r="J17" s="160">
        <v>36.9</v>
      </c>
      <c r="K17" s="160">
        <v>29.8</v>
      </c>
      <c r="L17" s="160">
        <v>19.3</v>
      </c>
      <c r="M17" s="160">
        <v>31.8</v>
      </c>
    </row>
    <row r="18" spans="1:13" ht="12.95" customHeight="1" x14ac:dyDescent="0.2">
      <c r="A18" s="254" t="s">
        <v>154</v>
      </c>
      <c r="B18" s="160">
        <v>115.4</v>
      </c>
      <c r="C18" s="160">
        <v>155.5</v>
      </c>
      <c r="D18" s="160">
        <v>127.8</v>
      </c>
      <c r="E18" s="160">
        <v>170.2</v>
      </c>
      <c r="F18" s="160">
        <v>171.6</v>
      </c>
      <c r="G18" s="160">
        <v>230.5</v>
      </c>
      <c r="H18" s="160">
        <v>305.8</v>
      </c>
      <c r="I18" s="160">
        <v>343.2</v>
      </c>
      <c r="J18" s="160">
        <v>316.5</v>
      </c>
      <c r="K18" s="160">
        <v>323.7</v>
      </c>
      <c r="L18" s="160">
        <v>322.2</v>
      </c>
      <c r="M18" s="160">
        <v>329.8</v>
      </c>
    </row>
    <row r="19" spans="1:13" ht="12.95" customHeight="1" x14ac:dyDescent="0.2">
      <c r="A19" s="254" t="s">
        <v>14</v>
      </c>
      <c r="B19" s="160">
        <v>209.9</v>
      </c>
      <c r="C19" s="160">
        <v>189.8</v>
      </c>
      <c r="D19" s="160">
        <v>210.2</v>
      </c>
      <c r="E19" s="160">
        <v>217.1</v>
      </c>
      <c r="F19" s="160">
        <v>168</v>
      </c>
      <c r="G19" s="160">
        <v>205.9</v>
      </c>
      <c r="H19" s="160">
        <v>163.80000000000001</v>
      </c>
      <c r="I19" s="160">
        <v>178.6</v>
      </c>
      <c r="J19" s="160">
        <v>207.9</v>
      </c>
      <c r="K19" s="160">
        <v>346.6</v>
      </c>
      <c r="L19" s="160">
        <v>456</v>
      </c>
      <c r="M19" s="160">
        <v>535.9</v>
      </c>
    </row>
    <row r="20" spans="1:13" ht="12.95" customHeight="1" x14ac:dyDescent="0.2">
      <c r="A20" s="254" t="s">
        <v>15</v>
      </c>
      <c r="B20" s="160">
        <v>171.3</v>
      </c>
      <c r="C20" s="160">
        <v>172.6</v>
      </c>
      <c r="D20" s="160">
        <v>188.3</v>
      </c>
      <c r="E20" s="160">
        <v>172.3</v>
      </c>
      <c r="F20" s="160">
        <v>137.69999999999999</v>
      </c>
      <c r="G20" s="160">
        <v>166.2</v>
      </c>
      <c r="H20" s="160">
        <v>100.2</v>
      </c>
      <c r="I20" s="160">
        <v>99.2</v>
      </c>
      <c r="J20" s="160">
        <v>121.6</v>
      </c>
      <c r="K20" s="160">
        <v>260.3</v>
      </c>
      <c r="L20" s="160">
        <v>324.10000000000002</v>
      </c>
      <c r="M20" s="160">
        <v>393.9</v>
      </c>
    </row>
    <row r="21" spans="1:13" ht="12.95" customHeight="1" x14ac:dyDescent="0.2">
      <c r="A21" s="254" t="s">
        <v>16</v>
      </c>
      <c r="B21" s="160">
        <v>5.5</v>
      </c>
      <c r="C21" s="160">
        <v>5.5</v>
      </c>
      <c r="D21" s="160">
        <v>9</v>
      </c>
      <c r="E21" s="160">
        <v>27.6</v>
      </c>
      <c r="F21" s="160">
        <v>10.3</v>
      </c>
      <c r="G21" s="160">
        <v>14.8</v>
      </c>
      <c r="H21" s="160">
        <v>26.8</v>
      </c>
      <c r="I21" s="160">
        <v>28.4</v>
      </c>
      <c r="J21" s="160">
        <v>23.9</v>
      </c>
      <c r="K21" s="160">
        <v>22.2</v>
      </c>
      <c r="L21" s="160">
        <v>22.2</v>
      </c>
      <c r="M21" s="160">
        <v>23.3</v>
      </c>
    </row>
    <row r="22" spans="1:13" ht="12.95" customHeight="1" x14ac:dyDescent="0.2">
      <c r="A22" s="254" t="s">
        <v>17</v>
      </c>
      <c r="B22" s="160">
        <v>19.600000000000001</v>
      </c>
      <c r="C22" s="160">
        <v>1.5</v>
      </c>
      <c r="D22" s="160">
        <v>1.2</v>
      </c>
      <c r="E22" s="160">
        <v>0.7</v>
      </c>
      <c r="F22" s="160">
        <v>1.4</v>
      </c>
      <c r="G22" s="160">
        <v>0.4</v>
      </c>
      <c r="H22" s="160">
        <v>2.2000000000000002</v>
      </c>
      <c r="I22" s="160">
        <v>1.9</v>
      </c>
      <c r="J22" s="160">
        <v>2.1</v>
      </c>
      <c r="K22" s="160">
        <v>7.6</v>
      </c>
      <c r="L22" s="160">
        <v>54.9</v>
      </c>
      <c r="M22" s="160">
        <v>56.8</v>
      </c>
    </row>
    <row r="23" spans="1:13" ht="12.95" customHeight="1" x14ac:dyDescent="0.2">
      <c r="A23" s="254" t="s">
        <v>18</v>
      </c>
      <c r="B23" s="160">
        <v>6.5</v>
      </c>
      <c r="C23" s="160">
        <v>5.5</v>
      </c>
      <c r="D23" s="160">
        <v>3.4</v>
      </c>
      <c r="E23" s="160">
        <v>4.3</v>
      </c>
      <c r="F23" s="160">
        <v>8.4</v>
      </c>
      <c r="G23" s="160">
        <v>15.9</v>
      </c>
      <c r="H23" s="160">
        <v>27.2</v>
      </c>
      <c r="I23" s="160">
        <v>42.2</v>
      </c>
      <c r="J23" s="160">
        <v>49.6</v>
      </c>
      <c r="K23" s="160">
        <v>46.5</v>
      </c>
      <c r="L23" s="160">
        <v>42.2</v>
      </c>
      <c r="M23" s="160">
        <v>44</v>
      </c>
    </row>
    <row r="24" spans="1:13" ht="12.95" customHeight="1" x14ac:dyDescent="0.2">
      <c r="A24" s="254" t="s">
        <v>19</v>
      </c>
      <c r="B24" s="160">
        <v>157.9</v>
      </c>
      <c r="C24" s="160">
        <v>158.4</v>
      </c>
      <c r="D24" s="160">
        <v>170.7</v>
      </c>
      <c r="E24" s="160">
        <v>172.9</v>
      </c>
      <c r="F24" s="160">
        <v>164.8</v>
      </c>
      <c r="G24" s="160">
        <v>155.80000000000001</v>
      </c>
      <c r="H24" s="160">
        <v>133.5</v>
      </c>
      <c r="I24" s="160">
        <v>176.2</v>
      </c>
      <c r="J24" s="160">
        <v>208.6</v>
      </c>
      <c r="K24" s="160">
        <v>235</v>
      </c>
      <c r="L24" s="160">
        <v>223.4</v>
      </c>
      <c r="M24" s="160">
        <v>238</v>
      </c>
    </row>
    <row r="25" spans="1:13" ht="12.95" customHeight="1" x14ac:dyDescent="0.2">
      <c r="A25" s="254" t="s">
        <v>20</v>
      </c>
      <c r="B25" s="160">
        <v>93.5</v>
      </c>
      <c r="C25" s="160">
        <v>101</v>
      </c>
      <c r="D25" s="160">
        <v>93.9</v>
      </c>
      <c r="E25" s="160">
        <v>161.80000000000001</v>
      </c>
      <c r="F25" s="160">
        <v>137.9</v>
      </c>
      <c r="G25" s="160">
        <v>83.7</v>
      </c>
      <c r="H25" s="160">
        <v>232.6</v>
      </c>
      <c r="I25" s="160">
        <v>246.9</v>
      </c>
      <c r="J25" s="160">
        <v>227.6</v>
      </c>
      <c r="K25" s="160">
        <v>275.89999999999998</v>
      </c>
      <c r="L25" s="160">
        <v>259.8</v>
      </c>
      <c r="M25" s="160">
        <v>311.3</v>
      </c>
    </row>
    <row r="26" spans="1:13" ht="12.95" customHeight="1" x14ac:dyDescent="0.2">
      <c r="A26" s="254" t="s">
        <v>21</v>
      </c>
      <c r="B26" s="160">
        <v>141.30000000000001</v>
      </c>
      <c r="C26" s="160">
        <v>133.69999999999999</v>
      </c>
      <c r="D26" s="160">
        <v>99.3</v>
      </c>
      <c r="E26" s="160">
        <v>245.7</v>
      </c>
      <c r="F26" s="160">
        <v>82.7</v>
      </c>
      <c r="G26" s="160">
        <v>85.6</v>
      </c>
      <c r="H26" s="160">
        <v>80.400000000000006</v>
      </c>
      <c r="I26" s="160">
        <v>69.900000000000006</v>
      </c>
      <c r="J26" s="160">
        <v>97.3</v>
      </c>
      <c r="K26" s="160">
        <v>169.3</v>
      </c>
      <c r="L26" s="160">
        <v>193.6</v>
      </c>
      <c r="M26" s="160">
        <v>326.39999999999998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38</v>
      </c>
      <c r="C30" s="255">
        <v>37</v>
      </c>
      <c r="D30" s="255">
        <v>37</v>
      </c>
      <c r="E30" s="255">
        <v>40</v>
      </c>
      <c r="F30" s="255">
        <v>42</v>
      </c>
      <c r="G30" s="255">
        <v>44</v>
      </c>
      <c r="H30" s="255">
        <v>39</v>
      </c>
      <c r="I30" s="255">
        <v>38</v>
      </c>
      <c r="J30" s="255">
        <v>40</v>
      </c>
      <c r="K30" s="255">
        <v>52</v>
      </c>
      <c r="L30" s="255">
        <v>57</v>
      </c>
      <c r="M30" s="255">
        <v>47</v>
      </c>
    </row>
    <row r="31" spans="1:13" ht="12.95" customHeight="1" x14ac:dyDescent="0.2">
      <c r="A31" s="254" t="s">
        <v>160</v>
      </c>
      <c r="B31" s="255">
        <v>12</v>
      </c>
      <c r="C31" s="255">
        <v>13</v>
      </c>
      <c r="D31" s="255">
        <v>13</v>
      </c>
      <c r="E31" s="255">
        <v>10</v>
      </c>
      <c r="F31" s="255">
        <v>12</v>
      </c>
      <c r="G31" s="255">
        <v>15</v>
      </c>
      <c r="H31" s="255">
        <v>10</v>
      </c>
      <c r="I31" s="255">
        <v>10</v>
      </c>
      <c r="J31" s="255">
        <v>8</v>
      </c>
      <c r="K31" s="255">
        <v>6</v>
      </c>
      <c r="L31" s="255">
        <v>10</v>
      </c>
      <c r="M31" s="255">
        <v>12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7.3</v>
      </c>
      <c r="C33" s="256">
        <v>5.8</v>
      </c>
      <c r="D33" s="256">
        <v>4.5999999999999996</v>
      </c>
      <c r="E33" s="256">
        <v>-4.0999999999999996</v>
      </c>
      <c r="F33" s="256">
        <v>0.5</v>
      </c>
      <c r="G33" s="256">
        <v>-2.5</v>
      </c>
      <c r="H33" s="256">
        <v>5.2</v>
      </c>
      <c r="I33" s="256">
        <v>15.1</v>
      </c>
      <c r="J33" s="256">
        <v>15.8</v>
      </c>
      <c r="K33" s="256">
        <v>14.9</v>
      </c>
      <c r="L33" s="256">
        <v>23.7</v>
      </c>
      <c r="M33" s="256">
        <v>13.9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4.4000000000000004</v>
      </c>
      <c r="C36" s="256">
        <v>-11.5</v>
      </c>
      <c r="D36" s="256">
        <v>16.2</v>
      </c>
      <c r="E36" s="256">
        <v>17.600000000000001</v>
      </c>
      <c r="F36" s="256">
        <v>-39.700000000000003</v>
      </c>
      <c r="G36" s="256">
        <v>-8.6</v>
      </c>
      <c r="H36" s="256">
        <v>13.4</v>
      </c>
      <c r="I36" s="256">
        <v>33.299999999999997</v>
      </c>
      <c r="J36" s="256">
        <v>30.7</v>
      </c>
      <c r="K36" s="256">
        <v>33.1</v>
      </c>
      <c r="L36" s="256">
        <v>55.9</v>
      </c>
      <c r="M36" s="256">
        <v>43.4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2.1</v>
      </c>
      <c r="C38" s="256">
        <v>-5.4</v>
      </c>
      <c r="D38" s="256">
        <v>9.8000000000000007</v>
      </c>
      <c r="E38" s="256">
        <v>6.9</v>
      </c>
      <c r="F38" s="256">
        <v>-13.4</v>
      </c>
      <c r="G38" s="256">
        <v>-4.0999999999999996</v>
      </c>
      <c r="H38" s="256">
        <v>8.5</v>
      </c>
      <c r="I38" s="256">
        <v>15.4</v>
      </c>
      <c r="J38" s="256">
        <v>13</v>
      </c>
      <c r="K38" s="256">
        <v>14</v>
      </c>
      <c r="L38" s="256">
        <v>19</v>
      </c>
      <c r="M38" s="256">
        <v>12.3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82.5</v>
      </c>
      <c r="C40" s="257">
        <v>101.1</v>
      </c>
      <c r="D40" s="257">
        <v>83.9</v>
      </c>
      <c r="E40" s="257">
        <v>155.4</v>
      </c>
      <c r="F40" s="257">
        <v>111.5</v>
      </c>
      <c r="G40" s="257">
        <v>66.599999999999994</v>
      </c>
      <c r="H40" s="257">
        <v>64.5</v>
      </c>
      <c r="I40" s="257">
        <v>181.2</v>
      </c>
      <c r="J40" s="257">
        <v>129.80000000000001</v>
      </c>
      <c r="K40" s="257">
        <v>112.5</v>
      </c>
      <c r="L40" s="257">
        <v>118.4</v>
      </c>
      <c r="M40" s="257">
        <v>127.5</v>
      </c>
    </row>
    <row r="41" spans="1:13" ht="12.95" customHeight="1" x14ac:dyDescent="0.2">
      <c r="A41" s="243" t="s">
        <v>29</v>
      </c>
      <c r="B41" s="257">
        <v>0.8</v>
      </c>
      <c r="C41" s="257">
        <v>1.2</v>
      </c>
      <c r="D41" s="257">
        <v>0.8</v>
      </c>
      <c r="E41" s="257">
        <v>1.9</v>
      </c>
      <c r="F41" s="257">
        <v>0.7</v>
      </c>
      <c r="G41" s="257">
        <v>0.6</v>
      </c>
      <c r="H41" s="257">
        <v>1</v>
      </c>
      <c r="I41" s="257">
        <v>2.8</v>
      </c>
      <c r="J41" s="257">
        <v>0.7</v>
      </c>
      <c r="K41" s="257">
        <v>0.9</v>
      </c>
      <c r="L41" s="257">
        <v>1.1000000000000001</v>
      </c>
      <c r="M41" s="257">
        <v>1.1000000000000001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0.66</v>
      </c>
      <c r="C44" s="258">
        <v>0.76</v>
      </c>
      <c r="D44" s="258">
        <v>0.95</v>
      </c>
      <c r="E44" s="258">
        <v>0.66</v>
      </c>
      <c r="F44" s="258">
        <v>1.67</v>
      </c>
      <c r="G44" s="258">
        <v>0.98</v>
      </c>
      <c r="H44" s="258">
        <v>2.89</v>
      </c>
      <c r="I44" s="258">
        <v>3.53</v>
      </c>
      <c r="J44" s="258">
        <v>2.34</v>
      </c>
      <c r="K44" s="258">
        <v>1.63</v>
      </c>
      <c r="L44" s="258">
        <v>1.34</v>
      </c>
      <c r="M44" s="258">
        <v>0.95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3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7"/>
  <dimension ref="A1:M71"/>
  <sheetViews>
    <sheetView workbookViewId="0">
      <selection activeCell="A5" sqref="A5"/>
    </sheetView>
  </sheetViews>
  <sheetFormatPr defaultRowHeight="12.75" x14ac:dyDescent="0.2"/>
  <cols>
    <col min="1" max="1" width="38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8" style="250" customWidth="1"/>
    <col min="258" max="262" width="0" style="250" hidden="1" customWidth="1"/>
    <col min="263" max="512" width="9.140625" style="250"/>
    <col min="513" max="513" width="38" style="250" customWidth="1"/>
    <col min="514" max="518" width="0" style="250" hidden="1" customWidth="1"/>
    <col min="519" max="768" width="9.140625" style="250"/>
    <col min="769" max="769" width="38" style="250" customWidth="1"/>
    <col min="770" max="774" width="0" style="250" hidden="1" customWidth="1"/>
    <col min="775" max="1024" width="9.140625" style="250"/>
    <col min="1025" max="1025" width="38" style="250" customWidth="1"/>
    <col min="1026" max="1030" width="0" style="250" hidden="1" customWidth="1"/>
    <col min="1031" max="1280" width="9.140625" style="250"/>
    <col min="1281" max="1281" width="38" style="250" customWidth="1"/>
    <col min="1282" max="1286" width="0" style="250" hidden="1" customWidth="1"/>
    <col min="1287" max="1536" width="9.140625" style="250"/>
    <col min="1537" max="1537" width="38" style="250" customWidth="1"/>
    <col min="1538" max="1542" width="0" style="250" hidden="1" customWidth="1"/>
    <col min="1543" max="1792" width="9.140625" style="250"/>
    <col min="1793" max="1793" width="38" style="250" customWidth="1"/>
    <col min="1794" max="1798" width="0" style="250" hidden="1" customWidth="1"/>
    <col min="1799" max="2048" width="9.140625" style="250"/>
    <col min="2049" max="2049" width="38" style="250" customWidth="1"/>
    <col min="2050" max="2054" width="0" style="250" hidden="1" customWidth="1"/>
    <col min="2055" max="2304" width="9.140625" style="250"/>
    <col min="2305" max="2305" width="38" style="250" customWidth="1"/>
    <col min="2306" max="2310" width="0" style="250" hidden="1" customWidth="1"/>
    <col min="2311" max="2560" width="9.140625" style="250"/>
    <col min="2561" max="2561" width="38" style="250" customWidth="1"/>
    <col min="2562" max="2566" width="0" style="250" hidden="1" customWidth="1"/>
    <col min="2567" max="2816" width="9.140625" style="250"/>
    <col min="2817" max="2817" width="38" style="250" customWidth="1"/>
    <col min="2818" max="2822" width="0" style="250" hidden="1" customWidth="1"/>
    <col min="2823" max="3072" width="9.140625" style="250"/>
    <col min="3073" max="3073" width="38" style="250" customWidth="1"/>
    <col min="3074" max="3078" width="0" style="250" hidden="1" customWidth="1"/>
    <col min="3079" max="3328" width="9.140625" style="250"/>
    <col min="3329" max="3329" width="38" style="250" customWidth="1"/>
    <col min="3330" max="3334" width="0" style="250" hidden="1" customWidth="1"/>
    <col min="3335" max="3584" width="9.140625" style="250"/>
    <col min="3585" max="3585" width="38" style="250" customWidth="1"/>
    <col min="3586" max="3590" width="0" style="250" hidden="1" customWidth="1"/>
    <col min="3591" max="3840" width="9.140625" style="250"/>
    <col min="3841" max="3841" width="38" style="250" customWidth="1"/>
    <col min="3842" max="3846" width="0" style="250" hidden="1" customWidth="1"/>
    <col min="3847" max="4096" width="9.140625" style="250"/>
    <col min="4097" max="4097" width="38" style="250" customWidth="1"/>
    <col min="4098" max="4102" width="0" style="250" hidden="1" customWidth="1"/>
    <col min="4103" max="4352" width="9.140625" style="250"/>
    <col min="4353" max="4353" width="38" style="250" customWidth="1"/>
    <col min="4354" max="4358" width="0" style="250" hidden="1" customWidth="1"/>
    <col min="4359" max="4608" width="9.140625" style="250"/>
    <col min="4609" max="4609" width="38" style="250" customWidth="1"/>
    <col min="4610" max="4614" width="0" style="250" hidden="1" customWidth="1"/>
    <col min="4615" max="4864" width="9.140625" style="250"/>
    <col min="4865" max="4865" width="38" style="250" customWidth="1"/>
    <col min="4866" max="4870" width="0" style="250" hidden="1" customWidth="1"/>
    <col min="4871" max="5120" width="9.140625" style="250"/>
    <col min="5121" max="5121" width="38" style="250" customWidth="1"/>
    <col min="5122" max="5126" width="0" style="250" hidden="1" customWidth="1"/>
    <col min="5127" max="5376" width="9.140625" style="250"/>
    <col min="5377" max="5377" width="38" style="250" customWidth="1"/>
    <col min="5378" max="5382" width="0" style="250" hidden="1" customWidth="1"/>
    <col min="5383" max="5632" width="9.140625" style="250"/>
    <col min="5633" max="5633" width="38" style="250" customWidth="1"/>
    <col min="5634" max="5638" width="0" style="250" hidden="1" customWidth="1"/>
    <col min="5639" max="5888" width="9.140625" style="250"/>
    <col min="5889" max="5889" width="38" style="250" customWidth="1"/>
    <col min="5890" max="5894" width="0" style="250" hidden="1" customWidth="1"/>
    <col min="5895" max="6144" width="9.140625" style="250"/>
    <col min="6145" max="6145" width="38" style="250" customWidth="1"/>
    <col min="6146" max="6150" width="0" style="250" hidden="1" customWidth="1"/>
    <col min="6151" max="6400" width="9.140625" style="250"/>
    <col min="6401" max="6401" width="38" style="250" customWidth="1"/>
    <col min="6402" max="6406" width="0" style="250" hidden="1" customWidth="1"/>
    <col min="6407" max="6656" width="9.140625" style="250"/>
    <col min="6657" max="6657" width="38" style="250" customWidth="1"/>
    <col min="6658" max="6662" width="0" style="250" hidden="1" customWidth="1"/>
    <col min="6663" max="6912" width="9.140625" style="250"/>
    <col min="6913" max="6913" width="38" style="250" customWidth="1"/>
    <col min="6914" max="6918" width="0" style="250" hidden="1" customWidth="1"/>
    <col min="6919" max="7168" width="9.140625" style="250"/>
    <col min="7169" max="7169" width="38" style="250" customWidth="1"/>
    <col min="7170" max="7174" width="0" style="250" hidden="1" customWidth="1"/>
    <col min="7175" max="7424" width="9.140625" style="250"/>
    <col min="7425" max="7425" width="38" style="250" customWidth="1"/>
    <col min="7426" max="7430" width="0" style="250" hidden="1" customWidth="1"/>
    <col min="7431" max="7680" width="9.140625" style="250"/>
    <col min="7681" max="7681" width="38" style="250" customWidth="1"/>
    <col min="7682" max="7686" width="0" style="250" hidden="1" customWidth="1"/>
    <col min="7687" max="7936" width="9.140625" style="250"/>
    <col min="7937" max="7937" width="38" style="250" customWidth="1"/>
    <col min="7938" max="7942" width="0" style="250" hidden="1" customWidth="1"/>
    <col min="7943" max="8192" width="9.140625" style="250"/>
    <col min="8193" max="8193" width="38" style="250" customWidth="1"/>
    <col min="8194" max="8198" width="0" style="250" hidden="1" customWidth="1"/>
    <col min="8199" max="8448" width="9.140625" style="250"/>
    <col min="8449" max="8449" width="38" style="250" customWidth="1"/>
    <col min="8450" max="8454" width="0" style="250" hidden="1" customWidth="1"/>
    <col min="8455" max="8704" width="9.140625" style="250"/>
    <col min="8705" max="8705" width="38" style="250" customWidth="1"/>
    <col min="8706" max="8710" width="0" style="250" hidden="1" customWidth="1"/>
    <col min="8711" max="8960" width="9.140625" style="250"/>
    <col min="8961" max="8961" width="38" style="250" customWidth="1"/>
    <col min="8962" max="8966" width="0" style="250" hidden="1" customWidth="1"/>
    <col min="8967" max="9216" width="9.140625" style="250"/>
    <col min="9217" max="9217" width="38" style="250" customWidth="1"/>
    <col min="9218" max="9222" width="0" style="250" hidden="1" customWidth="1"/>
    <col min="9223" max="9472" width="9.140625" style="250"/>
    <col min="9473" max="9473" width="38" style="250" customWidth="1"/>
    <col min="9474" max="9478" width="0" style="250" hidden="1" customWidth="1"/>
    <col min="9479" max="9728" width="9.140625" style="250"/>
    <col min="9729" max="9729" width="38" style="250" customWidth="1"/>
    <col min="9730" max="9734" width="0" style="250" hidden="1" customWidth="1"/>
    <col min="9735" max="9984" width="9.140625" style="250"/>
    <col min="9985" max="9985" width="38" style="250" customWidth="1"/>
    <col min="9986" max="9990" width="0" style="250" hidden="1" customWidth="1"/>
    <col min="9991" max="10240" width="9.140625" style="250"/>
    <col min="10241" max="10241" width="38" style="250" customWidth="1"/>
    <col min="10242" max="10246" width="0" style="250" hidden="1" customWidth="1"/>
    <col min="10247" max="10496" width="9.140625" style="250"/>
    <col min="10497" max="10497" width="38" style="250" customWidth="1"/>
    <col min="10498" max="10502" width="0" style="250" hidden="1" customWidth="1"/>
    <col min="10503" max="10752" width="9.140625" style="250"/>
    <col min="10753" max="10753" width="38" style="250" customWidth="1"/>
    <col min="10754" max="10758" width="0" style="250" hidden="1" customWidth="1"/>
    <col min="10759" max="11008" width="9.140625" style="250"/>
    <col min="11009" max="11009" width="38" style="250" customWidth="1"/>
    <col min="11010" max="11014" width="0" style="250" hidden="1" customWidth="1"/>
    <col min="11015" max="11264" width="9.140625" style="250"/>
    <col min="11265" max="11265" width="38" style="250" customWidth="1"/>
    <col min="11266" max="11270" width="0" style="250" hidden="1" customWidth="1"/>
    <col min="11271" max="11520" width="9.140625" style="250"/>
    <col min="11521" max="11521" width="38" style="250" customWidth="1"/>
    <col min="11522" max="11526" width="0" style="250" hidden="1" customWidth="1"/>
    <col min="11527" max="11776" width="9.140625" style="250"/>
    <col min="11777" max="11777" width="38" style="250" customWidth="1"/>
    <col min="11778" max="11782" width="0" style="250" hidden="1" customWidth="1"/>
    <col min="11783" max="12032" width="9.140625" style="250"/>
    <col min="12033" max="12033" width="38" style="250" customWidth="1"/>
    <col min="12034" max="12038" width="0" style="250" hidden="1" customWidth="1"/>
    <col min="12039" max="12288" width="9.140625" style="250"/>
    <col min="12289" max="12289" width="38" style="250" customWidth="1"/>
    <col min="12290" max="12294" width="0" style="250" hidden="1" customWidth="1"/>
    <col min="12295" max="12544" width="9.140625" style="250"/>
    <col min="12545" max="12545" width="38" style="250" customWidth="1"/>
    <col min="12546" max="12550" width="0" style="250" hidden="1" customWidth="1"/>
    <col min="12551" max="12800" width="9.140625" style="250"/>
    <col min="12801" max="12801" width="38" style="250" customWidth="1"/>
    <col min="12802" max="12806" width="0" style="250" hidden="1" customWidth="1"/>
    <col min="12807" max="13056" width="9.140625" style="250"/>
    <col min="13057" max="13057" width="38" style="250" customWidth="1"/>
    <col min="13058" max="13062" width="0" style="250" hidden="1" customWidth="1"/>
    <col min="13063" max="13312" width="9.140625" style="250"/>
    <col min="13313" max="13313" width="38" style="250" customWidth="1"/>
    <col min="13314" max="13318" width="0" style="250" hidden="1" customWidth="1"/>
    <col min="13319" max="13568" width="9.140625" style="250"/>
    <col min="13569" max="13569" width="38" style="250" customWidth="1"/>
    <col min="13570" max="13574" width="0" style="250" hidden="1" customWidth="1"/>
    <col min="13575" max="13824" width="9.140625" style="250"/>
    <col min="13825" max="13825" width="38" style="250" customWidth="1"/>
    <col min="13826" max="13830" width="0" style="250" hidden="1" customWidth="1"/>
    <col min="13831" max="14080" width="9.140625" style="250"/>
    <col min="14081" max="14081" width="38" style="250" customWidth="1"/>
    <col min="14082" max="14086" width="0" style="250" hidden="1" customWidth="1"/>
    <col min="14087" max="14336" width="9.140625" style="250"/>
    <col min="14337" max="14337" width="38" style="250" customWidth="1"/>
    <col min="14338" max="14342" width="0" style="250" hidden="1" customWidth="1"/>
    <col min="14343" max="14592" width="9.140625" style="250"/>
    <col min="14593" max="14593" width="38" style="250" customWidth="1"/>
    <col min="14594" max="14598" width="0" style="250" hidden="1" customWidth="1"/>
    <col min="14599" max="14848" width="9.140625" style="250"/>
    <col min="14849" max="14849" width="38" style="250" customWidth="1"/>
    <col min="14850" max="14854" width="0" style="250" hidden="1" customWidth="1"/>
    <col min="14855" max="15104" width="9.140625" style="250"/>
    <col min="15105" max="15105" width="38" style="250" customWidth="1"/>
    <col min="15106" max="15110" width="0" style="250" hidden="1" customWidth="1"/>
    <col min="15111" max="15360" width="9.140625" style="250"/>
    <col min="15361" max="15361" width="38" style="250" customWidth="1"/>
    <col min="15362" max="15366" width="0" style="250" hidden="1" customWidth="1"/>
    <col min="15367" max="15616" width="9.140625" style="250"/>
    <col min="15617" max="15617" width="38" style="250" customWidth="1"/>
    <col min="15618" max="15622" width="0" style="250" hidden="1" customWidth="1"/>
    <col min="15623" max="15872" width="9.140625" style="250"/>
    <col min="15873" max="15873" width="38" style="250" customWidth="1"/>
    <col min="15874" max="15878" width="0" style="250" hidden="1" customWidth="1"/>
    <col min="15879" max="16128" width="9.140625" style="250"/>
    <col min="16129" max="16129" width="38" style="250" customWidth="1"/>
    <col min="16130" max="16134" width="0" style="250" hidden="1" customWidth="1"/>
    <col min="16135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195</v>
      </c>
    </row>
    <row r="3" spans="1:13" ht="18" customHeight="1" x14ac:dyDescent="0.2">
      <c r="A3" s="32" t="s">
        <v>196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</row>
    <row r="7" spans="1:13" ht="24" customHeight="1" x14ac:dyDescent="0.2">
      <c r="A7" s="254" t="s">
        <v>159</v>
      </c>
      <c r="B7" s="160">
        <v>1549.1</v>
      </c>
      <c r="C7" s="160">
        <v>1350.1</v>
      </c>
      <c r="D7" s="160">
        <v>1532.9</v>
      </c>
      <c r="E7" s="160">
        <v>2319.9</v>
      </c>
      <c r="F7" s="160">
        <v>2435.8000000000002</v>
      </c>
      <c r="G7" s="160">
        <v>2866.9</v>
      </c>
      <c r="H7" s="160">
        <v>2660.4</v>
      </c>
      <c r="I7" s="160">
        <v>3545.5</v>
      </c>
      <c r="J7" s="160">
        <v>4112.5</v>
      </c>
      <c r="K7" s="160">
        <v>4637.6000000000004</v>
      </c>
      <c r="L7" s="160">
        <v>5859.2</v>
      </c>
      <c r="M7" s="160">
        <v>9537.6</v>
      </c>
    </row>
    <row r="8" spans="1:13" ht="12.95" customHeight="1" x14ac:dyDescent="0.2">
      <c r="A8" s="254" t="s">
        <v>3</v>
      </c>
      <c r="B8" s="160">
        <v>15.7</v>
      </c>
      <c r="C8" s="160">
        <v>-69.3</v>
      </c>
      <c r="D8" s="160">
        <v>-24.8</v>
      </c>
      <c r="E8" s="160">
        <v>-43.1</v>
      </c>
      <c r="F8" s="160">
        <v>-64.099999999999994</v>
      </c>
      <c r="G8" s="160">
        <v>-23.4</v>
      </c>
      <c r="H8" s="160">
        <v>-136.19999999999999</v>
      </c>
      <c r="I8" s="160">
        <v>2.5</v>
      </c>
      <c r="J8" s="160">
        <v>-60.4</v>
      </c>
      <c r="K8" s="160">
        <v>-22.2</v>
      </c>
      <c r="L8" s="160">
        <v>135.80000000000001</v>
      </c>
      <c r="M8" s="160">
        <v>41.4</v>
      </c>
    </row>
    <row r="9" spans="1:13" ht="24" x14ac:dyDescent="0.2">
      <c r="A9" s="240" t="s">
        <v>4</v>
      </c>
      <c r="B9" s="160">
        <v>134.9</v>
      </c>
      <c r="C9" s="160">
        <v>21.9</v>
      </c>
      <c r="D9" s="160">
        <v>44.9</v>
      </c>
      <c r="E9" s="160">
        <v>199.8</v>
      </c>
      <c r="F9" s="160">
        <v>85.7</v>
      </c>
      <c r="G9" s="160">
        <v>199.2</v>
      </c>
      <c r="H9" s="160">
        <v>-47</v>
      </c>
      <c r="I9" s="160">
        <v>350.6</v>
      </c>
      <c r="J9" s="160">
        <v>666.1</v>
      </c>
      <c r="K9" s="160">
        <v>339.7</v>
      </c>
      <c r="L9" s="160">
        <v>377.4</v>
      </c>
      <c r="M9" s="160">
        <v>1178.0999999999999</v>
      </c>
    </row>
    <row r="10" spans="1:13" ht="12.95" customHeight="1" x14ac:dyDescent="0.2">
      <c r="A10" s="254" t="s">
        <v>5</v>
      </c>
      <c r="B10" s="160">
        <v>135.1</v>
      </c>
      <c r="C10" s="160">
        <v>22.1</v>
      </c>
      <c r="D10" s="160">
        <v>48.4</v>
      </c>
      <c r="E10" s="160">
        <v>201.7</v>
      </c>
      <c r="F10" s="160">
        <v>85.9</v>
      </c>
      <c r="G10" s="160">
        <v>204.2</v>
      </c>
      <c r="H10" s="160">
        <v>31.5</v>
      </c>
      <c r="I10" s="160">
        <v>350.9</v>
      </c>
      <c r="J10" s="160">
        <v>676.9</v>
      </c>
      <c r="K10" s="160">
        <v>412.6</v>
      </c>
      <c r="L10" s="160">
        <v>562.29999999999995</v>
      </c>
      <c r="M10" s="160">
        <v>1253.3</v>
      </c>
    </row>
    <row r="11" spans="1:13" ht="12.95" customHeight="1" x14ac:dyDescent="0.2">
      <c r="A11" s="254" t="s">
        <v>6</v>
      </c>
      <c r="B11" s="160">
        <v>0.2</v>
      </c>
      <c r="C11" s="160">
        <v>0.2</v>
      </c>
      <c r="D11" s="160">
        <v>3.5</v>
      </c>
      <c r="E11" s="160">
        <v>1.9</v>
      </c>
      <c r="F11" s="160">
        <v>0.3</v>
      </c>
      <c r="G11" s="160">
        <v>5</v>
      </c>
      <c r="H11" s="160">
        <v>78.5</v>
      </c>
      <c r="I11" s="160">
        <v>0.2</v>
      </c>
      <c r="J11" s="160">
        <v>10.7</v>
      </c>
      <c r="K11" s="160">
        <v>72.900000000000006</v>
      </c>
      <c r="L11" s="160">
        <v>184.9</v>
      </c>
      <c r="M11" s="160">
        <v>75.2</v>
      </c>
    </row>
    <row r="12" spans="1:13" ht="24" x14ac:dyDescent="0.2">
      <c r="A12" s="254" t="s">
        <v>7</v>
      </c>
      <c r="B12" s="160">
        <v>1429.9</v>
      </c>
      <c r="C12" s="160">
        <v>1258.9000000000001</v>
      </c>
      <c r="D12" s="160">
        <v>1463.3</v>
      </c>
      <c r="E12" s="160">
        <v>2077</v>
      </c>
      <c r="F12" s="160">
        <v>2286</v>
      </c>
      <c r="G12" s="160">
        <v>2644.3</v>
      </c>
      <c r="H12" s="160">
        <v>2571.1</v>
      </c>
      <c r="I12" s="160">
        <v>3197.4</v>
      </c>
      <c r="J12" s="160">
        <v>3386</v>
      </c>
      <c r="K12" s="160">
        <v>4275.6000000000004</v>
      </c>
      <c r="L12" s="160">
        <v>5617.6</v>
      </c>
      <c r="M12" s="160">
        <v>8400.9</v>
      </c>
    </row>
    <row r="13" spans="1:13" ht="12.95" customHeight="1" x14ac:dyDescent="0.2">
      <c r="A13" s="254" t="s">
        <v>8</v>
      </c>
      <c r="B13" s="160">
        <v>19.5</v>
      </c>
      <c r="C13" s="160">
        <v>23.7</v>
      </c>
      <c r="D13" s="160">
        <v>28.6</v>
      </c>
      <c r="E13" s="160">
        <v>50.4</v>
      </c>
      <c r="F13" s="160">
        <v>20.6</v>
      </c>
      <c r="G13" s="160">
        <v>47.3</v>
      </c>
      <c r="H13" s="160">
        <v>26.9</v>
      </c>
      <c r="I13" s="160">
        <v>74.099999999999994</v>
      </c>
      <c r="J13" s="160">
        <v>137.6</v>
      </c>
      <c r="K13" s="160">
        <v>129.4</v>
      </c>
      <c r="L13" s="160">
        <v>949.4</v>
      </c>
      <c r="M13" s="160">
        <v>1031.0999999999999</v>
      </c>
    </row>
    <row r="14" spans="1:13" ht="12.95" customHeight="1" x14ac:dyDescent="0.2">
      <c r="A14" s="254" t="s">
        <v>9</v>
      </c>
      <c r="B14" s="160">
        <v>1.8</v>
      </c>
      <c r="C14" s="160">
        <v>10</v>
      </c>
      <c r="D14" s="160">
        <v>23.2</v>
      </c>
      <c r="E14" s="160">
        <v>46</v>
      </c>
      <c r="F14" s="160">
        <v>19.2</v>
      </c>
      <c r="G14" s="160">
        <v>46.2</v>
      </c>
      <c r="H14" s="160">
        <v>26.1</v>
      </c>
      <c r="I14" s="160">
        <v>73.5</v>
      </c>
      <c r="J14" s="160">
        <v>137.19999999999999</v>
      </c>
      <c r="K14" s="160">
        <v>128.9</v>
      </c>
      <c r="L14" s="160">
        <v>521.70000000000005</v>
      </c>
      <c r="M14" s="160">
        <v>835.1</v>
      </c>
    </row>
    <row r="15" spans="1:13" ht="12.95" customHeight="1" x14ac:dyDescent="0.2">
      <c r="A15" s="254" t="s">
        <v>10</v>
      </c>
      <c r="B15" s="160">
        <v>0.2</v>
      </c>
      <c r="C15" s="160">
        <v>1.5</v>
      </c>
      <c r="D15" s="160">
        <v>0.2</v>
      </c>
      <c r="E15" s="160">
        <v>0.1</v>
      </c>
      <c r="F15" s="160">
        <v>0.9</v>
      </c>
      <c r="G15" s="160">
        <v>0.6</v>
      </c>
      <c r="H15" s="160">
        <v>0.3</v>
      </c>
      <c r="I15" s="160">
        <v>0.4</v>
      </c>
      <c r="J15" s="160">
        <v>5.8</v>
      </c>
      <c r="K15" s="160">
        <v>0.9</v>
      </c>
      <c r="L15" s="160">
        <v>180.9</v>
      </c>
      <c r="M15" s="160">
        <v>247.9</v>
      </c>
    </row>
    <row r="16" spans="1:13" ht="12.95" customHeight="1" x14ac:dyDescent="0.2">
      <c r="A16" s="254" t="s">
        <v>11</v>
      </c>
      <c r="B16" s="160">
        <v>1</v>
      </c>
      <c r="C16" s="160">
        <v>6.8</v>
      </c>
      <c r="D16" s="160">
        <v>14.8</v>
      </c>
      <c r="E16" s="160">
        <v>45.9</v>
      </c>
      <c r="F16" s="160">
        <v>18.3</v>
      </c>
      <c r="G16" s="160">
        <v>33.200000000000003</v>
      </c>
      <c r="H16" s="160">
        <v>18.7</v>
      </c>
      <c r="I16" s="160">
        <v>28.1</v>
      </c>
      <c r="J16" s="160">
        <v>125.3</v>
      </c>
      <c r="K16" s="160">
        <v>111.9</v>
      </c>
      <c r="L16" s="160">
        <v>246.5</v>
      </c>
      <c r="M16" s="160">
        <v>553.9</v>
      </c>
    </row>
    <row r="17" spans="1:13" ht="12.95" customHeight="1" x14ac:dyDescent="0.2">
      <c r="A17" s="254" t="s">
        <v>12</v>
      </c>
      <c r="B17" s="160">
        <v>0.5</v>
      </c>
      <c r="C17" s="160">
        <v>1.7</v>
      </c>
      <c r="D17" s="160">
        <v>8.1999999999999993</v>
      </c>
      <c r="E17" s="160" t="s">
        <v>26</v>
      </c>
      <c r="F17" s="160" t="s">
        <v>26</v>
      </c>
      <c r="G17" s="160">
        <v>12.4</v>
      </c>
      <c r="H17" s="160">
        <v>7.1</v>
      </c>
      <c r="I17" s="160">
        <v>45</v>
      </c>
      <c r="J17" s="160">
        <v>6.1</v>
      </c>
      <c r="K17" s="160">
        <v>16.100000000000001</v>
      </c>
      <c r="L17" s="160">
        <v>94.2</v>
      </c>
      <c r="M17" s="160">
        <v>33.299999999999997</v>
      </c>
    </row>
    <row r="18" spans="1:13" ht="12.95" customHeight="1" x14ac:dyDescent="0.2">
      <c r="A18" s="254" t="s">
        <v>154</v>
      </c>
      <c r="B18" s="160">
        <v>287.7</v>
      </c>
      <c r="C18" s="160">
        <v>363.9</v>
      </c>
      <c r="D18" s="160">
        <v>380</v>
      </c>
      <c r="E18" s="160">
        <v>600.4</v>
      </c>
      <c r="F18" s="160">
        <v>661.7</v>
      </c>
      <c r="G18" s="160">
        <v>577.6</v>
      </c>
      <c r="H18" s="160">
        <v>675.4</v>
      </c>
      <c r="I18" s="160">
        <v>445.6</v>
      </c>
      <c r="J18" s="160">
        <v>329.3</v>
      </c>
      <c r="K18" s="160">
        <v>592</v>
      </c>
      <c r="L18" s="160">
        <v>1210.0999999999999</v>
      </c>
      <c r="M18" s="160">
        <v>1588.3</v>
      </c>
    </row>
    <row r="19" spans="1:13" ht="12.95" customHeight="1" x14ac:dyDescent="0.2">
      <c r="A19" s="254" t="s">
        <v>14</v>
      </c>
      <c r="B19" s="160">
        <v>665.5</v>
      </c>
      <c r="C19" s="160">
        <v>594.5</v>
      </c>
      <c r="D19" s="160">
        <v>583</v>
      </c>
      <c r="E19" s="160">
        <v>724.2</v>
      </c>
      <c r="F19" s="160">
        <v>707.4</v>
      </c>
      <c r="G19" s="160">
        <v>853.1</v>
      </c>
      <c r="H19" s="160">
        <v>778.6</v>
      </c>
      <c r="I19" s="160">
        <v>988.3</v>
      </c>
      <c r="J19" s="160">
        <v>1518.5</v>
      </c>
      <c r="K19" s="160">
        <v>1730.5</v>
      </c>
      <c r="L19" s="160">
        <v>1970.8</v>
      </c>
      <c r="M19" s="160">
        <v>2490.9</v>
      </c>
    </row>
    <row r="20" spans="1:13" ht="12.95" customHeight="1" x14ac:dyDescent="0.2">
      <c r="A20" s="254" t="s">
        <v>15</v>
      </c>
      <c r="B20" s="160">
        <v>146</v>
      </c>
      <c r="C20" s="160">
        <v>196.2</v>
      </c>
      <c r="D20" s="160">
        <v>196.1</v>
      </c>
      <c r="E20" s="160">
        <v>228.1</v>
      </c>
      <c r="F20" s="160">
        <v>202.4</v>
      </c>
      <c r="G20" s="160">
        <v>304.5</v>
      </c>
      <c r="H20" s="160">
        <v>324.7</v>
      </c>
      <c r="I20" s="160">
        <v>529.5</v>
      </c>
      <c r="J20" s="160">
        <v>620.4</v>
      </c>
      <c r="K20" s="160">
        <v>870.2</v>
      </c>
      <c r="L20" s="160">
        <v>676.2</v>
      </c>
      <c r="M20" s="160">
        <v>638.4</v>
      </c>
    </row>
    <row r="21" spans="1:13" ht="12.95" customHeight="1" x14ac:dyDescent="0.2">
      <c r="A21" s="254" t="s">
        <v>16</v>
      </c>
      <c r="B21" s="160">
        <v>150.69999999999999</v>
      </c>
      <c r="C21" s="160">
        <v>116.1</v>
      </c>
      <c r="D21" s="160">
        <v>122.2</v>
      </c>
      <c r="E21" s="160">
        <v>153.30000000000001</v>
      </c>
      <c r="F21" s="160">
        <v>124</v>
      </c>
      <c r="G21" s="160">
        <v>158.80000000000001</v>
      </c>
      <c r="H21" s="160">
        <v>104.9</v>
      </c>
      <c r="I21" s="160">
        <v>139.80000000000001</v>
      </c>
      <c r="J21" s="160">
        <v>205.3</v>
      </c>
      <c r="K21" s="160">
        <v>257</v>
      </c>
      <c r="L21" s="160">
        <v>345</v>
      </c>
      <c r="M21" s="160">
        <v>954</v>
      </c>
    </row>
    <row r="22" spans="1:13" ht="12.95" customHeight="1" x14ac:dyDescent="0.2">
      <c r="A22" s="254" t="s">
        <v>17</v>
      </c>
      <c r="B22" s="160">
        <v>275.60000000000002</v>
      </c>
      <c r="C22" s="160">
        <v>153.80000000000001</v>
      </c>
      <c r="D22" s="160">
        <v>135.4</v>
      </c>
      <c r="E22" s="160">
        <v>244.4</v>
      </c>
      <c r="F22" s="160">
        <v>303.60000000000002</v>
      </c>
      <c r="G22" s="160">
        <v>240.3</v>
      </c>
      <c r="H22" s="160">
        <v>303</v>
      </c>
      <c r="I22" s="160">
        <v>295.39999999999998</v>
      </c>
      <c r="J22" s="160">
        <v>604</v>
      </c>
      <c r="K22" s="160">
        <v>509.7</v>
      </c>
      <c r="L22" s="160">
        <v>720.1</v>
      </c>
      <c r="M22" s="160">
        <v>626.5</v>
      </c>
    </row>
    <row r="23" spans="1:13" ht="12.95" customHeight="1" x14ac:dyDescent="0.2">
      <c r="A23" s="254" t="s">
        <v>18</v>
      </c>
      <c r="B23" s="160">
        <v>24</v>
      </c>
      <c r="C23" s="160">
        <v>27.4</v>
      </c>
      <c r="D23" s="160">
        <v>32.9</v>
      </c>
      <c r="E23" s="160">
        <v>12.4</v>
      </c>
      <c r="F23" s="160">
        <v>1.4</v>
      </c>
      <c r="G23" s="160">
        <v>1.2</v>
      </c>
      <c r="H23" s="160" t="s">
        <v>26</v>
      </c>
      <c r="I23" s="160">
        <v>1.2</v>
      </c>
      <c r="J23" s="160">
        <v>3.4</v>
      </c>
      <c r="K23" s="160">
        <v>1.5</v>
      </c>
      <c r="L23" s="160">
        <v>144.69999999999999</v>
      </c>
      <c r="M23" s="160">
        <v>135.4</v>
      </c>
    </row>
    <row r="24" spans="1:13" ht="12.95" customHeight="1" x14ac:dyDescent="0.2">
      <c r="A24" s="254" t="s">
        <v>19</v>
      </c>
      <c r="B24" s="160">
        <v>427.7</v>
      </c>
      <c r="C24" s="160">
        <v>436.6</v>
      </c>
      <c r="D24" s="160">
        <v>492.1</v>
      </c>
      <c r="E24" s="160">
        <v>562</v>
      </c>
      <c r="F24" s="160">
        <v>575.9</v>
      </c>
      <c r="G24" s="160">
        <v>739.9</v>
      </c>
      <c r="H24" s="160">
        <v>661.7</v>
      </c>
      <c r="I24" s="160">
        <v>801.7</v>
      </c>
      <c r="J24" s="160">
        <v>847.6</v>
      </c>
      <c r="K24" s="160">
        <v>951.8</v>
      </c>
      <c r="L24" s="160">
        <v>1230</v>
      </c>
      <c r="M24" s="160">
        <v>1408</v>
      </c>
    </row>
    <row r="25" spans="1:13" ht="12.95" customHeight="1" x14ac:dyDescent="0.2">
      <c r="A25" s="254" t="s">
        <v>20</v>
      </c>
      <c r="B25" s="160">
        <v>312.2</v>
      </c>
      <c r="C25" s="160">
        <v>325</v>
      </c>
      <c r="D25" s="160">
        <v>314.5</v>
      </c>
      <c r="E25" s="160">
        <v>441</v>
      </c>
      <c r="F25" s="160">
        <v>529.9</v>
      </c>
      <c r="G25" s="160">
        <v>816.1</v>
      </c>
      <c r="H25" s="160">
        <v>805.8</v>
      </c>
      <c r="I25" s="160">
        <v>624.20000000000005</v>
      </c>
      <c r="J25" s="160">
        <v>882.3</v>
      </c>
      <c r="K25" s="160">
        <v>941.1</v>
      </c>
      <c r="L25" s="160">
        <v>3022.7</v>
      </c>
      <c r="M25" s="160">
        <v>4247.2</v>
      </c>
    </row>
    <row r="26" spans="1:13" ht="12.95" customHeight="1" x14ac:dyDescent="0.2">
      <c r="A26" s="254" t="s">
        <v>21</v>
      </c>
      <c r="B26" s="160">
        <v>544.4</v>
      </c>
      <c r="C26" s="160">
        <v>390.7</v>
      </c>
      <c r="D26" s="160">
        <v>419.4</v>
      </c>
      <c r="E26" s="160">
        <v>298.3</v>
      </c>
      <c r="F26" s="160">
        <v>349.6</v>
      </c>
      <c r="G26" s="160">
        <v>580.4</v>
      </c>
      <c r="H26" s="160">
        <v>669.6</v>
      </c>
      <c r="I26" s="160">
        <v>768.4</v>
      </c>
      <c r="J26" s="160">
        <v>1170.4000000000001</v>
      </c>
      <c r="K26" s="160">
        <v>1323.8</v>
      </c>
      <c r="L26" s="160">
        <v>3525.2</v>
      </c>
      <c r="M26" s="160">
        <v>4062.5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7</v>
      </c>
      <c r="C30" s="255">
        <v>7</v>
      </c>
      <c r="D30" s="255">
        <v>5</v>
      </c>
      <c r="E30" s="255">
        <v>5</v>
      </c>
      <c r="F30" s="255">
        <v>5</v>
      </c>
      <c r="G30" s="255">
        <v>8</v>
      </c>
      <c r="H30" s="255">
        <v>11</v>
      </c>
      <c r="I30" s="255">
        <v>12</v>
      </c>
      <c r="J30" s="255">
        <v>10</v>
      </c>
      <c r="K30" s="255">
        <v>14</v>
      </c>
      <c r="L30" s="255">
        <v>21</v>
      </c>
      <c r="M30" s="255">
        <v>21</v>
      </c>
    </row>
    <row r="31" spans="1:13" ht="12.95" customHeight="1" x14ac:dyDescent="0.2">
      <c r="A31" s="254" t="s">
        <v>160</v>
      </c>
      <c r="B31" s="255">
        <v>2</v>
      </c>
      <c r="C31" s="255">
        <v>3</v>
      </c>
      <c r="D31" s="255">
        <v>2</v>
      </c>
      <c r="E31" s="255">
        <v>2</v>
      </c>
      <c r="F31" s="255">
        <v>1</v>
      </c>
      <c r="G31" s="255">
        <v>2</v>
      </c>
      <c r="H31" s="255">
        <v>4</v>
      </c>
      <c r="I31" s="255">
        <v>1</v>
      </c>
      <c r="J31" s="255">
        <v>3</v>
      </c>
      <c r="K31" s="255">
        <v>3</v>
      </c>
      <c r="L31" s="255">
        <v>4</v>
      </c>
      <c r="M31" s="255">
        <v>7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8.3000000000000007</v>
      </c>
      <c r="C33" s="256">
        <v>7.2</v>
      </c>
      <c r="D33" s="256">
        <v>4.8</v>
      </c>
      <c r="E33" s="256">
        <v>11.7</v>
      </c>
      <c r="F33" s="256">
        <v>6.6</v>
      </c>
      <c r="G33" s="256">
        <v>8.4</v>
      </c>
      <c r="H33" s="256">
        <v>3.5</v>
      </c>
      <c r="I33" s="256">
        <v>10.9</v>
      </c>
      <c r="J33" s="256">
        <v>21.5</v>
      </c>
      <c r="K33" s="256">
        <v>8.5</v>
      </c>
      <c r="L33" s="256">
        <v>4.3</v>
      </c>
      <c r="M33" s="256">
        <v>13.5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31.5</v>
      </c>
      <c r="C36" s="256">
        <v>5</v>
      </c>
      <c r="D36" s="256">
        <v>9.1</v>
      </c>
      <c r="E36" s="256">
        <v>35.5</v>
      </c>
      <c r="F36" s="256">
        <v>14.9</v>
      </c>
      <c r="G36" s="256">
        <v>26.9</v>
      </c>
      <c r="H36" s="256">
        <v>-7.1</v>
      </c>
      <c r="I36" s="256">
        <v>43.7</v>
      </c>
      <c r="J36" s="256">
        <v>78.599999999999994</v>
      </c>
      <c r="K36" s="256">
        <v>35.700000000000003</v>
      </c>
      <c r="L36" s="256">
        <v>30.7</v>
      </c>
      <c r="M36" s="256">
        <v>83.7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8.6999999999999993</v>
      </c>
      <c r="C38" s="256">
        <v>1.6</v>
      </c>
      <c r="D38" s="256">
        <v>2.9</v>
      </c>
      <c r="E38" s="256">
        <v>8.6</v>
      </c>
      <c r="F38" s="256">
        <v>3.5</v>
      </c>
      <c r="G38" s="256">
        <v>6.9</v>
      </c>
      <c r="H38" s="256">
        <v>-1.8</v>
      </c>
      <c r="I38" s="256">
        <v>9.9</v>
      </c>
      <c r="J38" s="256">
        <v>16.2</v>
      </c>
      <c r="K38" s="256">
        <v>7.3</v>
      </c>
      <c r="L38" s="256">
        <v>6.4</v>
      </c>
      <c r="M38" s="256">
        <v>12.4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69.099999999999994</v>
      </c>
      <c r="C40" s="257">
        <v>87.2</v>
      </c>
      <c r="D40" s="257">
        <v>113.5</v>
      </c>
      <c r="E40" s="257">
        <v>151.30000000000001</v>
      </c>
      <c r="F40" s="257">
        <v>105</v>
      </c>
      <c r="G40" s="257">
        <v>117.7</v>
      </c>
      <c r="H40" s="257">
        <v>92.8</v>
      </c>
      <c r="I40" s="257">
        <v>133.30000000000001</v>
      </c>
      <c r="J40" s="257">
        <v>116</v>
      </c>
      <c r="K40" s="257">
        <v>112.8</v>
      </c>
      <c r="L40" s="257">
        <v>126.3</v>
      </c>
      <c r="M40" s="257">
        <v>162.80000000000001</v>
      </c>
    </row>
    <row r="41" spans="1:13" ht="12.95" customHeight="1" x14ac:dyDescent="0.2">
      <c r="A41" s="243" t="s">
        <v>29</v>
      </c>
      <c r="B41" s="257">
        <v>0.4</v>
      </c>
      <c r="C41" s="257">
        <v>1.3</v>
      </c>
      <c r="D41" s="257">
        <v>1.3</v>
      </c>
      <c r="E41" s="257">
        <v>1.3</v>
      </c>
      <c r="F41" s="257">
        <v>0.7</v>
      </c>
      <c r="G41" s="257">
        <v>1.1000000000000001</v>
      </c>
      <c r="H41" s="257">
        <v>0.8</v>
      </c>
      <c r="I41" s="257">
        <v>1.4</v>
      </c>
      <c r="J41" s="257">
        <v>0.9</v>
      </c>
      <c r="K41" s="257">
        <v>1</v>
      </c>
      <c r="L41" s="257">
        <v>1.1000000000000001</v>
      </c>
      <c r="M41" s="257">
        <v>1.3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0.56999999999999995</v>
      </c>
      <c r="C44" s="258">
        <v>0.83</v>
      </c>
      <c r="D44" s="258">
        <v>0.75</v>
      </c>
      <c r="E44" s="258">
        <v>1.48</v>
      </c>
      <c r="F44" s="258">
        <v>1.52</v>
      </c>
      <c r="G44" s="258">
        <v>1.41</v>
      </c>
      <c r="H44" s="258">
        <v>1.2</v>
      </c>
      <c r="I44" s="258">
        <v>0.81</v>
      </c>
      <c r="J44" s="258">
        <v>0.75</v>
      </c>
      <c r="K44" s="258">
        <v>0.71</v>
      </c>
      <c r="L44" s="258">
        <v>0.86</v>
      </c>
      <c r="M44" s="258">
        <v>1.05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4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8"/>
  <dimension ref="A1:M71"/>
  <sheetViews>
    <sheetView workbookViewId="0">
      <selection activeCell="A5" sqref="A5"/>
    </sheetView>
  </sheetViews>
  <sheetFormatPr defaultRowHeight="12.75" x14ac:dyDescent="0.2"/>
  <cols>
    <col min="1" max="1" width="38.4257812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8.42578125" style="250" customWidth="1"/>
    <col min="258" max="262" width="0" style="250" hidden="1" customWidth="1"/>
    <col min="263" max="512" width="9.140625" style="250"/>
    <col min="513" max="513" width="38.42578125" style="250" customWidth="1"/>
    <col min="514" max="518" width="0" style="250" hidden="1" customWidth="1"/>
    <col min="519" max="768" width="9.140625" style="250"/>
    <col min="769" max="769" width="38.42578125" style="250" customWidth="1"/>
    <col min="770" max="774" width="0" style="250" hidden="1" customWidth="1"/>
    <col min="775" max="1024" width="9.140625" style="250"/>
    <col min="1025" max="1025" width="38.42578125" style="250" customWidth="1"/>
    <col min="1026" max="1030" width="0" style="250" hidden="1" customWidth="1"/>
    <col min="1031" max="1280" width="9.140625" style="250"/>
    <col min="1281" max="1281" width="38.42578125" style="250" customWidth="1"/>
    <col min="1282" max="1286" width="0" style="250" hidden="1" customWidth="1"/>
    <col min="1287" max="1536" width="9.140625" style="250"/>
    <col min="1537" max="1537" width="38.42578125" style="250" customWidth="1"/>
    <col min="1538" max="1542" width="0" style="250" hidden="1" customWidth="1"/>
    <col min="1543" max="1792" width="9.140625" style="250"/>
    <col min="1793" max="1793" width="38.42578125" style="250" customWidth="1"/>
    <col min="1794" max="1798" width="0" style="250" hidden="1" customWidth="1"/>
    <col min="1799" max="2048" width="9.140625" style="250"/>
    <col min="2049" max="2049" width="38.42578125" style="250" customWidth="1"/>
    <col min="2050" max="2054" width="0" style="250" hidden="1" customWidth="1"/>
    <col min="2055" max="2304" width="9.140625" style="250"/>
    <col min="2305" max="2305" width="38.42578125" style="250" customWidth="1"/>
    <col min="2306" max="2310" width="0" style="250" hidden="1" customWidth="1"/>
    <col min="2311" max="2560" width="9.140625" style="250"/>
    <col min="2561" max="2561" width="38.42578125" style="250" customWidth="1"/>
    <col min="2562" max="2566" width="0" style="250" hidden="1" customWidth="1"/>
    <col min="2567" max="2816" width="9.140625" style="250"/>
    <col min="2817" max="2817" width="38.42578125" style="250" customWidth="1"/>
    <col min="2818" max="2822" width="0" style="250" hidden="1" customWidth="1"/>
    <col min="2823" max="3072" width="9.140625" style="250"/>
    <col min="3073" max="3073" width="38.42578125" style="250" customWidth="1"/>
    <col min="3074" max="3078" width="0" style="250" hidden="1" customWidth="1"/>
    <col min="3079" max="3328" width="9.140625" style="250"/>
    <col min="3329" max="3329" width="38.42578125" style="250" customWidth="1"/>
    <col min="3330" max="3334" width="0" style="250" hidden="1" customWidth="1"/>
    <col min="3335" max="3584" width="9.140625" style="250"/>
    <col min="3585" max="3585" width="38.42578125" style="250" customWidth="1"/>
    <col min="3586" max="3590" width="0" style="250" hidden="1" customWidth="1"/>
    <col min="3591" max="3840" width="9.140625" style="250"/>
    <col min="3841" max="3841" width="38.42578125" style="250" customWidth="1"/>
    <col min="3842" max="3846" width="0" style="250" hidden="1" customWidth="1"/>
    <col min="3847" max="4096" width="9.140625" style="250"/>
    <col min="4097" max="4097" width="38.42578125" style="250" customWidth="1"/>
    <col min="4098" max="4102" width="0" style="250" hidden="1" customWidth="1"/>
    <col min="4103" max="4352" width="9.140625" style="250"/>
    <col min="4353" max="4353" width="38.42578125" style="250" customWidth="1"/>
    <col min="4354" max="4358" width="0" style="250" hidden="1" customWidth="1"/>
    <col min="4359" max="4608" width="9.140625" style="250"/>
    <col min="4609" max="4609" width="38.42578125" style="250" customWidth="1"/>
    <col min="4610" max="4614" width="0" style="250" hidden="1" customWidth="1"/>
    <col min="4615" max="4864" width="9.140625" style="250"/>
    <col min="4865" max="4865" width="38.42578125" style="250" customWidth="1"/>
    <col min="4866" max="4870" width="0" style="250" hidden="1" customWidth="1"/>
    <col min="4871" max="5120" width="9.140625" style="250"/>
    <col min="5121" max="5121" width="38.42578125" style="250" customWidth="1"/>
    <col min="5122" max="5126" width="0" style="250" hidden="1" customWidth="1"/>
    <col min="5127" max="5376" width="9.140625" style="250"/>
    <col min="5377" max="5377" width="38.42578125" style="250" customWidth="1"/>
    <col min="5378" max="5382" width="0" style="250" hidden="1" customWidth="1"/>
    <col min="5383" max="5632" width="9.140625" style="250"/>
    <col min="5633" max="5633" width="38.42578125" style="250" customWidth="1"/>
    <col min="5634" max="5638" width="0" style="250" hidden="1" customWidth="1"/>
    <col min="5639" max="5888" width="9.140625" style="250"/>
    <col min="5889" max="5889" width="38.42578125" style="250" customWidth="1"/>
    <col min="5890" max="5894" width="0" style="250" hidden="1" customWidth="1"/>
    <col min="5895" max="6144" width="9.140625" style="250"/>
    <col min="6145" max="6145" width="38.42578125" style="250" customWidth="1"/>
    <col min="6146" max="6150" width="0" style="250" hidden="1" customWidth="1"/>
    <col min="6151" max="6400" width="9.140625" style="250"/>
    <col min="6401" max="6401" width="38.42578125" style="250" customWidth="1"/>
    <col min="6402" max="6406" width="0" style="250" hidden="1" customWidth="1"/>
    <col min="6407" max="6656" width="9.140625" style="250"/>
    <col min="6657" max="6657" width="38.42578125" style="250" customWidth="1"/>
    <col min="6658" max="6662" width="0" style="250" hidden="1" customWidth="1"/>
    <col min="6663" max="6912" width="9.140625" style="250"/>
    <col min="6913" max="6913" width="38.42578125" style="250" customWidth="1"/>
    <col min="6914" max="6918" width="0" style="250" hidden="1" customWidth="1"/>
    <col min="6919" max="7168" width="9.140625" style="250"/>
    <col min="7169" max="7169" width="38.42578125" style="250" customWidth="1"/>
    <col min="7170" max="7174" width="0" style="250" hidden="1" customWidth="1"/>
    <col min="7175" max="7424" width="9.140625" style="250"/>
    <col min="7425" max="7425" width="38.42578125" style="250" customWidth="1"/>
    <col min="7426" max="7430" width="0" style="250" hidden="1" customWidth="1"/>
    <col min="7431" max="7680" width="9.140625" style="250"/>
    <col min="7681" max="7681" width="38.42578125" style="250" customWidth="1"/>
    <col min="7682" max="7686" width="0" style="250" hidden="1" customWidth="1"/>
    <col min="7687" max="7936" width="9.140625" style="250"/>
    <col min="7937" max="7937" width="38.42578125" style="250" customWidth="1"/>
    <col min="7938" max="7942" width="0" style="250" hidden="1" customWidth="1"/>
    <col min="7943" max="8192" width="9.140625" style="250"/>
    <col min="8193" max="8193" width="38.42578125" style="250" customWidth="1"/>
    <col min="8194" max="8198" width="0" style="250" hidden="1" customWidth="1"/>
    <col min="8199" max="8448" width="9.140625" style="250"/>
    <col min="8449" max="8449" width="38.42578125" style="250" customWidth="1"/>
    <col min="8450" max="8454" width="0" style="250" hidden="1" customWidth="1"/>
    <col min="8455" max="8704" width="9.140625" style="250"/>
    <col min="8705" max="8705" width="38.42578125" style="250" customWidth="1"/>
    <col min="8706" max="8710" width="0" style="250" hidden="1" customWidth="1"/>
    <col min="8711" max="8960" width="9.140625" style="250"/>
    <col min="8961" max="8961" width="38.42578125" style="250" customWidth="1"/>
    <col min="8962" max="8966" width="0" style="250" hidden="1" customWidth="1"/>
    <col min="8967" max="9216" width="9.140625" style="250"/>
    <col min="9217" max="9217" width="38.42578125" style="250" customWidth="1"/>
    <col min="9218" max="9222" width="0" style="250" hidden="1" customWidth="1"/>
    <col min="9223" max="9472" width="9.140625" style="250"/>
    <col min="9473" max="9473" width="38.42578125" style="250" customWidth="1"/>
    <col min="9474" max="9478" width="0" style="250" hidden="1" customWidth="1"/>
    <col min="9479" max="9728" width="9.140625" style="250"/>
    <col min="9729" max="9729" width="38.42578125" style="250" customWidth="1"/>
    <col min="9730" max="9734" width="0" style="250" hidden="1" customWidth="1"/>
    <col min="9735" max="9984" width="9.140625" style="250"/>
    <col min="9985" max="9985" width="38.42578125" style="250" customWidth="1"/>
    <col min="9986" max="9990" width="0" style="250" hidden="1" customWidth="1"/>
    <col min="9991" max="10240" width="9.140625" style="250"/>
    <col min="10241" max="10241" width="38.42578125" style="250" customWidth="1"/>
    <col min="10242" max="10246" width="0" style="250" hidden="1" customWidth="1"/>
    <col min="10247" max="10496" width="9.140625" style="250"/>
    <col min="10497" max="10497" width="38.42578125" style="250" customWidth="1"/>
    <col min="10498" max="10502" width="0" style="250" hidden="1" customWidth="1"/>
    <col min="10503" max="10752" width="9.140625" style="250"/>
    <col min="10753" max="10753" width="38.42578125" style="250" customWidth="1"/>
    <col min="10754" max="10758" width="0" style="250" hidden="1" customWidth="1"/>
    <col min="10759" max="11008" width="9.140625" style="250"/>
    <col min="11009" max="11009" width="38.42578125" style="250" customWidth="1"/>
    <col min="11010" max="11014" width="0" style="250" hidden="1" customWidth="1"/>
    <col min="11015" max="11264" width="9.140625" style="250"/>
    <col min="11265" max="11265" width="38.42578125" style="250" customWidth="1"/>
    <col min="11266" max="11270" width="0" style="250" hidden="1" customWidth="1"/>
    <col min="11271" max="11520" width="9.140625" style="250"/>
    <col min="11521" max="11521" width="38.42578125" style="250" customWidth="1"/>
    <col min="11522" max="11526" width="0" style="250" hidden="1" customWidth="1"/>
    <col min="11527" max="11776" width="9.140625" style="250"/>
    <col min="11777" max="11777" width="38.42578125" style="250" customWidth="1"/>
    <col min="11778" max="11782" width="0" style="250" hidden="1" customWidth="1"/>
    <col min="11783" max="12032" width="9.140625" style="250"/>
    <col min="12033" max="12033" width="38.42578125" style="250" customWidth="1"/>
    <col min="12034" max="12038" width="0" style="250" hidden="1" customWidth="1"/>
    <col min="12039" max="12288" width="9.140625" style="250"/>
    <col min="12289" max="12289" width="38.42578125" style="250" customWidth="1"/>
    <col min="12290" max="12294" width="0" style="250" hidden="1" customWidth="1"/>
    <col min="12295" max="12544" width="9.140625" style="250"/>
    <col min="12545" max="12545" width="38.42578125" style="250" customWidth="1"/>
    <col min="12546" max="12550" width="0" style="250" hidden="1" customWidth="1"/>
    <col min="12551" max="12800" width="9.140625" style="250"/>
    <col min="12801" max="12801" width="38.42578125" style="250" customWidth="1"/>
    <col min="12802" max="12806" width="0" style="250" hidden="1" customWidth="1"/>
    <col min="12807" max="13056" width="9.140625" style="250"/>
    <col min="13057" max="13057" width="38.42578125" style="250" customWidth="1"/>
    <col min="13058" max="13062" width="0" style="250" hidden="1" customWidth="1"/>
    <col min="13063" max="13312" width="9.140625" style="250"/>
    <col min="13313" max="13313" width="38.42578125" style="250" customWidth="1"/>
    <col min="13314" max="13318" width="0" style="250" hidden="1" customWidth="1"/>
    <col min="13319" max="13568" width="9.140625" style="250"/>
    <col min="13569" max="13569" width="38.42578125" style="250" customWidth="1"/>
    <col min="13570" max="13574" width="0" style="250" hidden="1" customWidth="1"/>
    <col min="13575" max="13824" width="9.140625" style="250"/>
    <col min="13825" max="13825" width="38.42578125" style="250" customWidth="1"/>
    <col min="13826" max="13830" width="0" style="250" hidden="1" customWidth="1"/>
    <col min="13831" max="14080" width="9.140625" style="250"/>
    <col min="14081" max="14081" width="38.42578125" style="250" customWidth="1"/>
    <col min="14082" max="14086" width="0" style="250" hidden="1" customWidth="1"/>
    <col min="14087" max="14336" width="9.140625" style="250"/>
    <col min="14337" max="14337" width="38.42578125" style="250" customWidth="1"/>
    <col min="14338" max="14342" width="0" style="250" hidden="1" customWidth="1"/>
    <col min="14343" max="14592" width="9.140625" style="250"/>
    <col min="14593" max="14593" width="38.42578125" style="250" customWidth="1"/>
    <col min="14594" max="14598" width="0" style="250" hidden="1" customWidth="1"/>
    <col min="14599" max="14848" width="9.140625" style="250"/>
    <col min="14849" max="14849" width="38.42578125" style="250" customWidth="1"/>
    <col min="14850" max="14854" width="0" style="250" hidden="1" customWidth="1"/>
    <col min="14855" max="15104" width="9.140625" style="250"/>
    <col min="15105" max="15105" width="38.42578125" style="250" customWidth="1"/>
    <col min="15106" max="15110" width="0" style="250" hidden="1" customWidth="1"/>
    <col min="15111" max="15360" width="9.140625" style="250"/>
    <col min="15361" max="15361" width="38.42578125" style="250" customWidth="1"/>
    <col min="15362" max="15366" width="0" style="250" hidden="1" customWidth="1"/>
    <col min="15367" max="15616" width="9.140625" style="250"/>
    <col min="15617" max="15617" width="38.42578125" style="250" customWidth="1"/>
    <col min="15618" max="15622" width="0" style="250" hidden="1" customWidth="1"/>
    <col min="15623" max="15872" width="9.140625" style="250"/>
    <col min="15873" max="15873" width="38.42578125" style="250" customWidth="1"/>
    <col min="15874" max="15878" width="0" style="250" hidden="1" customWidth="1"/>
    <col min="15879" max="16128" width="9.140625" style="250"/>
    <col min="16129" max="16129" width="38.42578125" style="250" customWidth="1"/>
    <col min="16130" max="16134" width="0" style="250" hidden="1" customWidth="1"/>
    <col min="16135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197</v>
      </c>
    </row>
    <row r="3" spans="1:13" ht="18" customHeight="1" x14ac:dyDescent="0.2">
      <c r="A3" s="32" t="s">
        <v>198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1450.6</v>
      </c>
      <c r="C7" s="160">
        <v>1347.4</v>
      </c>
      <c r="D7" s="160">
        <v>1315.7</v>
      </c>
      <c r="E7" s="160">
        <v>1429.2</v>
      </c>
      <c r="F7" s="160">
        <v>1642.3</v>
      </c>
      <c r="G7" s="160">
        <v>1714.9</v>
      </c>
      <c r="H7" s="160">
        <v>1589.6</v>
      </c>
      <c r="I7" s="160">
        <v>2387</v>
      </c>
      <c r="J7" s="160">
        <v>2992.2</v>
      </c>
      <c r="K7" s="160">
        <v>3493.6</v>
      </c>
      <c r="L7" s="160">
        <v>4314.8999999999996</v>
      </c>
      <c r="M7" s="160">
        <v>4408.3</v>
      </c>
    </row>
    <row r="8" spans="1:13" ht="12.95" customHeight="1" x14ac:dyDescent="0.2">
      <c r="A8" s="254" t="s">
        <v>3</v>
      </c>
      <c r="B8" s="160">
        <v>-61.6</v>
      </c>
      <c r="C8" s="160">
        <v>-82.8</v>
      </c>
      <c r="D8" s="160">
        <v>-4.7</v>
      </c>
      <c r="E8" s="160">
        <v>-14.8</v>
      </c>
      <c r="F8" s="160">
        <v>-32.5</v>
      </c>
      <c r="G8" s="160">
        <v>22.1</v>
      </c>
      <c r="H8" s="160">
        <v>10.6</v>
      </c>
      <c r="I8" s="160">
        <v>-24.1</v>
      </c>
      <c r="J8" s="160">
        <v>-21</v>
      </c>
      <c r="K8" s="160">
        <v>-67</v>
      </c>
      <c r="L8" s="160">
        <v>27.2</v>
      </c>
      <c r="M8" s="160">
        <v>-54.5</v>
      </c>
    </row>
    <row r="9" spans="1:13" ht="24" x14ac:dyDescent="0.2">
      <c r="A9" s="240" t="s">
        <v>4</v>
      </c>
      <c r="B9" s="160">
        <v>21.6</v>
      </c>
      <c r="C9" s="160">
        <v>-45.3</v>
      </c>
      <c r="D9" s="160">
        <v>87.4</v>
      </c>
      <c r="E9" s="160">
        <v>191.6</v>
      </c>
      <c r="F9" s="160">
        <v>120.4</v>
      </c>
      <c r="G9" s="160">
        <v>49.7</v>
      </c>
      <c r="H9" s="160">
        <v>88.8</v>
      </c>
      <c r="I9" s="160">
        <v>157.4</v>
      </c>
      <c r="J9" s="160">
        <v>254.1</v>
      </c>
      <c r="K9" s="160">
        <v>230.2</v>
      </c>
      <c r="L9" s="160">
        <v>531.79999999999995</v>
      </c>
      <c r="M9" s="160">
        <v>300</v>
      </c>
    </row>
    <row r="10" spans="1:13" ht="12.95" customHeight="1" x14ac:dyDescent="0.2">
      <c r="A10" s="254" t="s">
        <v>5</v>
      </c>
      <c r="B10" s="160">
        <v>98.4</v>
      </c>
      <c r="C10" s="160">
        <v>78.400000000000006</v>
      </c>
      <c r="D10" s="160">
        <v>124.2</v>
      </c>
      <c r="E10" s="160">
        <v>250.5</v>
      </c>
      <c r="F10" s="160">
        <v>191.6</v>
      </c>
      <c r="G10" s="160">
        <v>157.9</v>
      </c>
      <c r="H10" s="160">
        <v>235.9</v>
      </c>
      <c r="I10" s="160">
        <v>270.89999999999998</v>
      </c>
      <c r="J10" s="160">
        <v>281.10000000000002</v>
      </c>
      <c r="K10" s="160">
        <v>399.6</v>
      </c>
      <c r="L10" s="160">
        <v>626.79999999999995</v>
      </c>
      <c r="M10" s="160">
        <v>627.20000000000005</v>
      </c>
    </row>
    <row r="11" spans="1:13" ht="12.95" customHeight="1" x14ac:dyDescent="0.2">
      <c r="A11" s="254" t="s">
        <v>6</v>
      </c>
      <c r="B11" s="160">
        <v>76.7</v>
      </c>
      <c r="C11" s="160">
        <v>123.7</v>
      </c>
      <c r="D11" s="160">
        <v>36.700000000000003</v>
      </c>
      <c r="E11" s="160">
        <v>58.9</v>
      </c>
      <c r="F11" s="160">
        <v>71.2</v>
      </c>
      <c r="G11" s="160">
        <v>108.2</v>
      </c>
      <c r="H11" s="160">
        <v>147.1</v>
      </c>
      <c r="I11" s="160">
        <v>113.5</v>
      </c>
      <c r="J11" s="160">
        <v>27</v>
      </c>
      <c r="K11" s="160">
        <v>169.4</v>
      </c>
      <c r="L11" s="160">
        <v>95</v>
      </c>
      <c r="M11" s="160">
        <v>327.3</v>
      </c>
    </row>
    <row r="12" spans="1:13" ht="23.45" customHeight="1" x14ac:dyDescent="0.2">
      <c r="A12" s="254" t="s">
        <v>7</v>
      </c>
      <c r="B12" s="160">
        <v>1367.4</v>
      </c>
      <c r="C12" s="160">
        <v>1309.9000000000001</v>
      </c>
      <c r="D12" s="160">
        <v>1223.5999999999999</v>
      </c>
      <c r="E12" s="160">
        <v>1222.8</v>
      </c>
      <c r="F12" s="160">
        <v>1489.4</v>
      </c>
      <c r="G12" s="160">
        <v>1666.1</v>
      </c>
      <c r="H12" s="160">
        <v>1511.3</v>
      </c>
      <c r="I12" s="160">
        <v>2205.5</v>
      </c>
      <c r="J12" s="160">
        <v>2717.1</v>
      </c>
      <c r="K12" s="160">
        <v>3196.4</v>
      </c>
      <c r="L12" s="160">
        <v>3810.3</v>
      </c>
      <c r="M12" s="160">
        <v>4053.8</v>
      </c>
    </row>
    <row r="13" spans="1:13" ht="12.95" customHeight="1" x14ac:dyDescent="0.2">
      <c r="A13" s="254" t="s">
        <v>8</v>
      </c>
      <c r="B13" s="160">
        <v>189.5</v>
      </c>
      <c r="C13" s="160">
        <v>176.2</v>
      </c>
      <c r="D13" s="160">
        <v>227.7</v>
      </c>
      <c r="E13" s="160">
        <v>264.60000000000002</v>
      </c>
      <c r="F13" s="160">
        <v>279.5</v>
      </c>
      <c r="G13" s="160">
        <v>308.2</v>
      </c>
      <c r="H13" s="160">
        <v>389.9</v>
      </c>
      <c r="I13" s="160">
        <v>438.2</v>
      </c>
      <c r="J13" s="160">
        <v>856.9</v>
      </c>
      <c r="K13" s="160">
        <v>1453.5</v>
      </c>
      <c r="L13" s="160">
        <v>846.4</v>
      </c>
      <c r="M13" s="160">
        <v>1154.0999999999999</v>
      </c>
    </row>
    <row r="14" spans="1:13" ht="12.95" customHeight="1" x14ac:dyDescent="0.2">
      <c r="A14" s="254" t="s">
        <v>9</v>
      </c>
      <c r="B14" s="160">
        <v>114.8</v>
      </c>
      <c r="C14" s="160">
        <v>121.6</v>
      </c>
      <c r="D14" s="160">
        <v>153.80000000000001</v>
      </c>
      <c r="E14" s="160">
        <v>190.9</v>
      </c>
      <c r="F14" s="160">
        <v>190.8</v>
      </c>
      <c r="G14" s="160">
        <v>218.8</v>
      </c>
      <c r="H14" s="160">
        <v>355.6</v>
      </c>
      <c r="I14" s="160">
        <v>406.3</v>
      </c>
      <c r="J14" s="160">
        <v>704.2</v>
      </c>
      <c r="K14" s="160">
        <v>1372.2</v>
      </c>
      <c r="L14" s="160">
        <v>749.8</v>
      </c>
      <c r="M14" s="160">
        <v>1027.9000000000001</v>
      </c>
    </row>
    <row r="15" spans="1:13" ht="12.95" customHeight="1" x14ac:dyDescent="0.2">
      <c r="A15" s="254" t="s">
        <v>10</v>
      </c>
      <c r="B15" s="160">
        <v>57.4</v>
      </c>
      <c r="C15" s="160">
        <v>19.399999999999999</v>
      </c>
      <c r="D15" s="160">
        <v>68.900000000000006</v>
      </c>
      <c r="E15" s="160">
        <v>34.700000000000003</v>
      </c>
      <c r="F15" s="160">
        <v>54.8</v>
      </c>
      <c r="G15" s="160">
        <v>66.900000000000006</v>
      </c>
      <c r="H15" s="160">
        <v>64.3</v>
      </c>
      <c r="I15" s="160">
        <v>64</v>
      </c>
      <c r="J15" s="160">
        <v>309.39999999999998</v>
      </c>
      <c r="K15" s="160">
        <v>663.2</v>
      </c>
      <c r="L15" s="160">
        <v>176.2</v>
      </c>
      <c r="M15" s="160">
        <v>395.4</v>
      </c>
    </row>
    <row r="16" spans="1:13" ht="12.95" customHeight="1" x14ac:dyDescent="0.2">
      <c r="A16" s="254" t="s">
        <v>11</v>
      </c>
      <c r="B16" s="160">
        <v>47.6</v>
      </c>
      <c r="C16" s="160">
        <v>92.1</v>
      </c>
      <c r="D16" s="160">
        <v>78.7</v>
      </c>
      <c r="E16" s="160">
        <v>93.6</v>
      </c>
      <c r="F16" s="160">
        <v>87.6</v>
      </c>
      <c r="G16" s="160">
        <v>108.7</v>
      </c>
      <c r="H16" s="160">
        <v>102.8</v>
      </c>
      <c r="I16" s="160">
        <v>121.8</v>
      </c>
      <c r="J16" s="160">
        <v>133.19999999999999</v>
      </c>
      <c r="K16" s="160">
        <v>255.3</v>
      </c>
      <c r="L16" s="160">
        <v>492.3</v>
      </c>
      <c r="M16" s="160">
        <v>251</v>
      </c>
    </row>
    <row r="17" spans="1:13" ht="12.95" customHeight="1" x14ac:dyDescent="0.2">
      <c r="A17" s="254" t="s">
        <v>12</v>
      </c>
      <c r="B17" s="160">
        <v>9.8000000000000007</v>
      </c>
      <c r="C17" s="160">
        <v>10.1</v>
      </c>
      <c r="D17" s="160">
        <v>6.1</v>
      </c>
      <c r="E17" s="160">
        <v>62.6</v>
      </c>
      <c r="F17" s="160">
        <v>48.4</v>
      </c>
      <c r="G17" s="160">
        <v>43.1</v>
      </c>
      <c r="H17" s="160">
        <v>188.6</v>
      </c>
      <c r="I17" s="160">
        <v>220.5</v>
      </c>
      <c r="J17" s="160">
        <v>261.60000000000002</v>
      </c>
      <c r="K17" s="160">
        <v>453.8</v>
      </c>
      <c r="L17" s="160">
        <v>69</v>
      </c>
      <c r="M17" s="160">
        <v>381.5</v>
      </c>
    </row>
    <row r="18" spans="1:13" ht="12.95" customHeight="1" x14ac:dyDescent="0.2">
      <c r="A18" s="254" t="s">
        <v>154</v>
      </c>
      <c r="B18" s="160">
        <v>471.6</v>
      </c>
      <c r="C18" s="160">
        <v>562.6</v>
      </c>
      <c r="D18" s="160">
        <v>469.8</v>
      </c>
      <c r="E18" s="160">
        <v>433.9</v>
      </c>
      <c r="F18" s="160">
        <v>414.1</v>
      </c>
      <c r="G18" s="160">
        <v>414.3</v>
      </c>
      <c r="H18" s="160">
        <v>271.2</v>
      </c>
      <c r="I18" s="160">
        <v>307.5</v>
      </c>
      <c r="J18" s="160">
        <v>441.1</v>
      </c>
      <c r="K18" s="160">
        <v>407.4</v>
      </c>
      <c r="L18" s="160">
        <v>314.10000000000002</v>
      </c>
      <c r="M18" s="160">
        <v>789.9</v>
      </c>
    </row>
    <row r="19" spans="1:13" ht="12.95" customHeight="1" x14ac:dyDescent="0.2">
      <c r="A19" s="254" t="s">
        <v>14</v>
      </c>
      <c r="B19" s="160">
        <v>1077.4000000000001</v>
      </c>
      <c r="C19" s="160">
        <v>949.9</v>
      </c>
      <c r="D19" s="160">
        <v>892.9</v>
      </c>
      <c r="E19" s="160">
        <v>1073.8</v>
      </c>
      <c r="F19" s="160">
        <v>979.6</v>
      </c>
      <c r="G19" s="160">
        <v>841.6</v>
      </c>
      <c r="H19" s="160">
        <v>771.4</v>
      </c>
      <c r="I19" s="160">
        <v>893.1</v>
      </c>
      <c r="J19" s="160">
        <v>1042.8</v>
      </c>
      <c r="K19" s="160">
        <v>1541</v>
      </c>
      <c r="L19" s="160">
        <v>1588.3</v>
      </c>
      <c r="M19" s="160">
        <v>1785.4</v>
      </c>
    </row>
    <row r="20" spans="1:13" ht="12.95" customHeight="1" x14ac:dyDescent="0.2">
      <c r="A20" s="254" t="s">
        <v>15</v>
      </c>
      <c r="B20" s="160">
        <v>623.29999999999995</v>
      </c>
      <c r="C20" s="160">
        <v>506.9</v>
      </c>
      <c r="D20" s="160">
        <v>430.1</v>
      </c>
      <c r="E20" s="160">
        <v>472.7</v>
      </c>
      <c r="F20" s="160">
        <v>443.8</v>
      </c>
      <c r="G20" s="160">
        <v>438.1</v>
      </c>
      <c r="H20" s="160">
        <v>329.6</v>
      </c>
      <c r="I20" s="160">
        <v>554.70000000000005</v>
      </c>
      <c r="J20" s="160">
        <v>563.1</v>
      </c>
      <c r="K20" s="160">
        <v>738</v>
      </c>
      <c r="L20" s="160">
        <v>791.1</v>
      </c>
      <c r="M20" s="160">
        <v>883</v>
      </c>
    </row>
    <row r="21" spans="1:13" ht="12.95" customHeight="1" x14ac:dyDescent="0.2">
      <c r="A21" s="254" t="s">
        <v>16</v>
      </c>
      <c r="B21" s="160">
        <v>109.1</v>
      </c>
      <c r="C21" s="160">
        <v>172.7</v>
      </c>
      <c r="D21" s="160">
        <v>162.19999999999999</v>
      </c>
      <c r="E21" s="160">
        <v>141.30000000000001</v>
      </c>
      <c r="F21" s="160">
        <v>84.9</v>
      </c>
      <c r="G21" s="160">
        <v>100.3</v>
      </c>
      <c r="H21" s="160">
        <v>103.7</v>
      </c>
      <c r="I21" s="160">
        <v>139.30000000000001</v>
      </c>
      <c r="J21" s="160">
        <v>125.9</v>
      </c>
      <c r="K21" s="160">
        <v>341.3</v>
      </c>
      <c r="L21" s="160">
        <v>203.4</v>
      </c>
      <c r="M21" s="160">
        <v>311.10000000000002</v>
      </c>
    </row>
    <row r="22" spans="1:13" ht="12.95" customHeight="1" x14ac:dyDescent="0.2">
      <c r="A22" s="254" t="s">
        <v>17</v>
      </c>
      <c r="B22" s="160">
        <v>279.8</v>
      </c>
      <c r="C22" s="160">
        <v>209.5</v>
      </c>
      <c r="D22" s="160">
        <v>245.6</v>
      </c>
      <c r="E22" s="160">
        <v>406.1</v>
      </c>
      <c r="F22" s="160">
        <v>420.7</v>
      </c>
      <c r="G22" s="160">
        <v>199.4</v>
      </c>
      <c r="H22" s="160">
        <v>188</v>
      </c>
      <c r="I22" s="160">
        <v>164.6</v>
      </c>
      <c r="J22" s="160">
        <v>179.6</v>
      </c>
      <c r="K22" s="160">
        <v>237.9</v>
      </c>
      <c r="L22" s="160">
        <v>212.3</v>
      </c>
      <c r="M22" s="160">
        <v>273.10000000000002</v>
      </c>
    </row>
    <row r="23" spans="1:13" ht="12.95" customHeight="1" x14ac:dyDescent="0.2">
      <c r="A23" s="254" t="s">
        <v>18</v>
      </c>
      <c r="B23" s="160">
        <v>32.5</v>
      </c>
      <c r="C23" s="160">
        <v>29.2</v>
      </c>
      <c r="D23" s="160">
        <v>26.6</v>
      </c>
      <c r="E23" s="160">
        <v>25.7</v>
      </c>
      <c r="F23" s="160">
        <v>7.5</v>
      </c>
      <c r="G23" s="160">
        <v>55.4</v>
      </c>
      <c r="H23" s="160">
        <v>48.5</v>
      </c>
      <c r="I23" s="160">
        <v>14.7</v>
      </c>
      <c r="J23" s="160">
        <v>143.19999999999999</v>
      </c>
      <c r="K23" s="160">
        <v>190.4</v>
      </c>
      <c r="L23" s="160">
        <v>335</v>
      </c>
      <c r="M23" s="160">
        <v>224</v>
      </c>
    </row>
    <row r="24" spans="1:13" ht="12.95" customHeight="1" x14ac:dyDescent="0.2">
      <c r="A24" s="254" t="s">
        <v>19</v>
      </c>
      <c r="B24" s="160">
        <v>1079.4000000000001</v>
      </c>
      <c r="C24" s="160">
        <v>1421.3</v>
      </c>
      <c r="D24" s="160">
        <v>1657.5</v>
      </c>
      <c r="E24" s="160">
        <v>1599</v>
      </c>
      <c r="F24" s="160">
        <v>1182.4000000000001</v>
      </c>
      <c r="G24" s="160">
        <v>1189.4000000000001</v>
      </c>
      <c r="H24" s="160">
        <v>1166.5</v>
      </c>
      <c r="I24" s="160">
        <v>579.9</v>
      </c>
      <c r="J24" s="160">
        <v>698.6</v>
      </c>
      <c r="K24" s="160">
        <v>999.4</v>
      </c>
      <c r="L24" s="160">
        <v>1282.7</v>
      </c>
      <c r="M24" s="160">
        <v>1521.7</v>
      </c>
    </row>
    <row r="25" spans="1:13" ht="12.95" customHeight="1" x14ac:dyDescent="0.2">
      <c r="A25" s="254" t="s">
        <v>20</v>
      </c>
      <c r="B25" s="160">
        <v>349</v>
      </c>
      <c r="C25" s="160">
        <v>310.3</v>
      </c>
      <c r="D25" s="160">
        <v>346.4</v>
      </c>
      <c r="E25" s="160">
        <v>418.5</v>
      </c>
      <c r="F25" s="160">
        <v>416.2</v>
      </c>
      <c r="G25" s="160">
        <v>413.6</v>
      </c>
      <c r="H25" s="160">
        <v>1266.5999999999999</v>
      </c>
      <c r="I25" s="160">
        <v>2580.8000000000002</v>
      </c>
      <c r="J25" s="160">
        <v>872.6</v>
      </c>
      <c r="K25" s="160">
        <v>843.6</v>
      </c>
      <c r="L25" s="160">
        <v>811.3</v>
      </c>
      <c r="M25" s="160">
        <v>1074.7</v>
      </c>
    </row>
    <row r="26" spans="1:13" ht="12.95" customHeight="1" x14ac:dyDescent="0.2">
      <c r="A26" s="254" t="s">
        <v>21</v>
      </c>
      <c r="B26" s="160">
        <v>747.3</v>
      </c>
      <c r="C26" s="160">
        <v>689.2</v>
      </c>
      <c r="D26" s="160">
        <v>672</v>
      </c>
      <c r="E26" s="160">
        <v>791</v>
      </c>
      <c r="F26" s="160">
        <v>569.29999999999995</v>
      </c>
      <c r="G26" s="160">
        <v>748.8</v>
      </c>
      <c r="H26" s="160">
        <v>1764</v>
      </c>
      <c r="I26" s="160">
        <v>3179.5</v>
      </c>
      <c r="J26" s="160">
        <v>1469.3</v>
      </c>
      <c r="K26" s="160">
        <v>1786.7</v>
      </c>
      <c r="L26" s="160">
        <v>1519.2</v>
      </c>
      <c r="M26" s="160">
        <v>1922.3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164</v>
      </c>
      <c r="C30" s="255">
        <v>167</v>
      </c>
      <c r="D30" s="255">
        <v>165</v>
      </c>
      <c r="E30" s="255">
        <v>176</v>
      </c>
      <c r="F30" s="255">
        <v>183</v>
      </c>
      <c r="G30" s="255">
        <v>202</v>
      </c>
      <c r="H30" s="255">
        <v>185</v>
      </c>
      <c r="I30" s="255">
        <v>181</v>
      </c>
      <c r="J30" s="255">
        <v>199</v>
      </c>
      <c r="K30" s="255">
        <v>229</v>
      </c>
      <c r="L30" s="255">
        <v>250</v>
      </c>
      <c r="M30" s="255">
        <v>239</v>
      </c>
    </row>
    <row r="31" spans="1:13" ht="12.95" customHeight="1" x14ac:dyDescent="0.2">
      <c r="A31" s="254" t="s">
        <v>160</v>
      </c>
      <c r="B31" s="255">
        <v>42</v>
      </c>
      <c r="C31" s="255">
        <v>57</v>
      </c>
      <c r="D31" s="255">
        <v>45</v>
      </c>
      <c r="E31" s="255">
        <v>44</v>
      </c>
      <c r="F31" s="255">
        <v>45</v>
      </c>
      <c r="G31" s="255">
        <v>44</v>
      </c>
      <c r="H31" s="255">
        <v>36</v>
      </c>
      <c r="I31" s="255">
        <v>42</v>
      </c>
      <c r="J31" s="255">
        <v>34</v>
      </c>
      <c r="K31" s="255">
        <v>32</v>
      </c>
      <c r="L31" s="255">
        <v>43</v>
      </c>
      <c r="M31" s="255">
        <v>48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6.1</v>
      </c>
      <c r="C33" s="256">
        <v>2.9</v>
      </c>
      <c r="D33" s="256">
        <v>7.5</v>
      </c>
      <c r="E33" s="256">
        <v>16.899999999999999</v>
      </c>
      <c r="F33" s="256">
        <v>10.3</v>
      </c>
      <c r="G33" s="256">
        <v>2.9</v>
      </c>
      <c r="H33" s="256">
        <v>5.2</v>
      </c>
      <c r="I33" s="256">
        <v>8.1999999999999993</v>
      </c>
      <c r="J33" s="256">
        <v>10.1</v>
      </c>
      <c r="K33" s="256">
        <v>9.3000000000000007</v>
      </c>
      <c r="L33" s="256">
        <v>13.2</v>
      </c>
      <c r="M33" s="256">
        <v>8.6999999999999993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2</v>
      </c>
      <c r="C36" s="256">
        <v>-3.2</v>
      </c>
      <c r="D36" s="256">
        <v>5.3</v>
      </c>
      <c r="E36" s="256">
        <v>12</v>
      </c>
      <c r="F36" s="256">
        <v>10.199999999999999</v>
      </c>
      <c r="G36" s="256">
        <v>4.2</v>
      </c>
      <c r="H36" s="256">
        <v>7.6</v>
      </c>
      <c r="I36" s="256">
        <v>27.1</v>
      </c>
      <c r="J36" s="256">
        <v>36.4</v>
      </c>
      <c r="K36" s="256">
        <v>23</v>
      </c>
      <c r="L36" s="256">
        <v>41.5</v>
      </c>
      <c r="M36" s="256">
        <v>19.7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1.5</v>
      </c>
      <c r="C38" s="256">
        <v>-3.4</v>
      </c>
      <c r="D38" s="256">
        <v>6.6</v>
      </c>
      <c r="E38" s="256">
        <v>13.4</v>
      </c>
      <c r="F38" s="256">
        <v>7.3</v>
      </c>
      <c r="G38" s="256">
        <v>2.9</v>
      </c>
      <c r="H38" s="256">
        <v>5.6</v>
      </c>
      <c r="I38" s="256">
        <v>6.6</v>
      </c>
      <c r="J38" s="256">
        <v>8.5</v>
      </c>
      <c r="K38" s="256">
        <v>6.6</v>
      </c>
      <c r="L38" s="256">
        <v>12.3</v>
      </c>
      <c r="M38" s="256">
        <v>6.8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89</v>
      </c>
      <c r="C40" s="257">
        <v>92.9</v>
      </c>
      <c r="D40" s="257">
        <v>97.6</v>
      </c>
      <c r="E40" s="257">
        <v>108.6</v>
      </c>
      <c r="F40" s="257">
        <v>114.9</v>
      </c>
      <c r="G40" s="257">
        <v>104.4</v>
      </c>
      <c r="H40" s="257">
        <v>92.7</v>
      </c>
      <c r="I40" s="257">
        <v>150.19999999999999</v>
      </c>
      <c r="J40" s="257">
        <v>125.4</v>
      </c>
      <c r="K40" s="257">
        <v>116.8</v>
      </c>
      <c r="L40" s="257">
        <v>123.5</v>
      </c>
      <c r="M40" s="257">
        <v>102.2</v>
      </c>
    </row>
    <row r="41" spans="1:13" ht="12.95" customHeight="1" x14ac:dyDescent="0.2">
      <c r="A41" s="243" t="s">
        <v>29</v>
      </c>
      <c r="B41" s="257">
        <v>0.7</v>
      </c>
      <c r="C41" s="257">
        <v>1</v>
      </c>
      <c r="D41" s="257">
        <v>1.1000000000000001</v>
      </c>
      <c r="E41" s="257">
        <v>1.1000000000000001</v>
      </c>
      <c r="F41" s="257">
        <v>1.1000000000000001</v>
      </c>
      <c r="G41" s="257">
        <v>0.9</v>
      </c>
      <c r="H41" s="257">
        <v>0.9</v>
      </c>
      <c r="I41" s="257">
        <v>1.6</v>
      </c>
      <c r="J41" s="257">
        <v>0.8</v>
      </c>
      <c r="K41" s="257">
        <v>0.9</v>
      </c>
      <c r="L41" s="257">
        <v>1.1000000000000001</v>
      </c>
      <c r="M41" s="257">
        <v>0.8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0.47</v>
      </c>
      <c r="C44" s="258">
        <v>0.45</v>
      </c>
      <c r="D44" s="258">
        <v>0.52</v>
      </c>
      <c r="E44" s="258">
        <v>0.53</v>
      </c>
      <c r="F44" s="258">
        <v>0.73</v>
      </c>
      <c r="G44" s="258">
        <v>0.55000000000000004</v>
      </c>
      <c r="H44" s="258">
        <v>0.72</v>
      </c>
      <c r="I44" s="258">
        <v>0.81</v>
      </c>
      <c r="J44" s="258">
        <v>0.59</v>
      </c>
      <c r="K44" s="258">
        <v>0.47</v>
      </c>
      <c r="L44" s="258">
        <v>0.53</v>
      </c>
      <c r="M44" s="258">
        <v>0.56000000000000005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5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9"/>
  <dimension ref="A1:M71"/>
  <sheetViews>
    <sheetView workbookViewId="0">
      <selection activeCell="A5" sqref="A5"/>
    </sheetView>
  </sheetViews>
  <sheetFormatPr defaultRowHeight="12.75" x14ac:dyDescent="0.2"/>
  <cols>
    <col min="1" max="1" width="38.7109375" style="250" customWidth="1"/>
    <col min="2" max="2" width="0" style="250" hidden="1" customWidth="1"/>
    <col min="3" max="3" width="9.42578125" style="250" hidden="1" customWidth="1"/>
    <col min="4" max="4" width="9.28515625" style="250" hidden="1" customWidth="1"/>
    <col min="5" max="5" width="10.7109375" style="250" hidden="1" customWidth="1"/>
    <col min="6" max="6" width="10.140625" style="250" hidden="1" customWidth="1"/>
    <col min="7" max="7" width="9.7109375" style="250" hidden="1" customWidth="1"/>
    <col min="8" max="8" width="0" style="250" hidden="1" customWidth="1"/>
    <col min="9" max="12" width="9.140625" style="250"/>
    <col min="13" max="13" width="9.42578125" style="250" customWidth="1"/>
    <col min="14" max="256" width="9.140625" style="250"/>
    <col min="257" max="257" width="38.7109375" style="250" customWidth="1"/>
    <col min="258" max="262" width="0" style="250" hidden="1" customWidth="1"/>
    <col min="263" max="263" width="9.7109375" style="250" customWidth="1"/>
    <col min="264" max="512" width="9.140625" style="250"/>
    <col min="513" max="513" width="38.7109375" style="250" customWidth="1"/>
    <col min="514" max="518" width="0" style="250" hidden="1" customWidth="1"/>
    <col min="519" max="519" width="9.7109375" style="250" customWidth="1"/>
    <col min="520" max="768" width="9.140625" style="250"/>
    <col min="769" max="769" width="38.7109375" style="250" customWidth="1"/>
    <col min="770" max="774" width="0" style="250" hidden="1" customWidth="1"/>
    <col min="775" max="775" width="9.7109375" style="250" customWidth="1"/>
    <col min="776" max="1024" width="9.140625" style="250"/>
    <col min="1025" max="1025" width="38.7109375" style="250" customWidth="1"/>
    <col min="1026" max="1030" width="0" style="250" hidden="1" customWidth="1"/>
    <col min="1031" max="1031" width="9.7109375" style="250" customWidth="1"/>
    <col min="1032" max="1280" width="9.140625" style="250"/>
    <col min="1281" max="1281" width="38.7109375" style="250" customWidth="1"/>
    <col min="1282" max="1286" width="0" style="250" hidden="1" customWidth="1"/>
    <col min="1287" max="1287" width="9.7109375" style="250" customWidth="1"/>
    <col min="1288" max="1536" width="9.140625" style="250"/>
    <col min="1537" max="1537" width="38.7109375" style="250" customWidth="1"/>
    <col min="1538" max="1542" width="0" style="250" hidden="1" customWidth="1"/>
    <col min="1543" max="1543" width="9.7109375" style="250" customWidth="1"/>
    <col min="1544" max="1792" width="9.140625" style="250"/>
    <col min="1793" max="1793" width="38.7109375" style="250" customWidth="1"/>
    <col min="1794" max="1798" width="0" style="250" hidden="1" customWidth="1"/>
    <col min="1799" max="1799" width="9.7109375" style="250" customWidth="1"/>
    <col min="1800" max="2048" width="9.140625" style="250"/>
    <col min="2049" max="2049" width="38.7109375" style="250" customWidth="1"/>
    <col min="2050" max="2054" width="0" style="250" hidden="1" customWidth="1"/>
    <col min="2055" max="2055" width="9.7109375" style="250" customWidth="1"/>
    <col min="2056" max="2304" width="9.140625" style="250"/>
    <col min="2305" max="2305" width="38.7109375" style="250" customWidth="1"/>
    <col min="2306" max="2310" width="0" style="250" hidden="1" customWidth="1"/>
    <col min="2311" max="2311" width="9.7109375" style="250" customWidth="1"/>
    <col min="2312" max="2560" width="9.140625" style="250"/>
    <col min="2561" max="2561" width="38.7109375" style="250" customWidth="1"/>
    <col min="2562" max="2566" width="0" style="250" hidden="1" customWidth="1"/>
    <col min="2567" max="2567" width="9.7109375" style="250" customWidth="1"/>
    <col min="2568" max="2816" width="9.140625" style="250"/>
    <col min="2817" max="2817" width="38.7109375" style="250" customWidth="1"/>
    <col min="2818" max="2822" width="0" style="250" hidden="1" customWidth="1"/>
    <col min="2823" max="2823" width="9.7109375" style="250" customWidth="1"/>
    <col min="2824" max="3072" width="9.140625" style="250"/>
    <col min="3073" max="3073" width="38.7109375" style="250" customWidth="1"/>
    <col min="3074" max="3078" width="0" style="250" hidden="1" customWidth="1"/>
    <col min="3079" max="3079" width="9.7109375" style="250" customWidth="1"/>
    <col min="3080" max="3328" width="9.140625" style="250"/>
    <col min="3329" max="3329" width="38.7109375" style="250" customWidth="1"/>
    <col min="3330" max="3334" width="0" style="250" hidden="1" customWidth="1"/>
    <col min="3335" max="3335" width="9.7109375" style="250" customWidth="1"/>
    <col min="3336" max="3584" width="9.140625" style="250"/>
    <col min="3585" max="3585" width="38.7109375" style="250" customWidth="1"/>
    <col min="3586" max="3590" width="0" style="250" hidden="1" customWidth="1"/>
    <col min="3591" max="3591" width="9.7109375" style="250" customWidth="1"/>
    <col min="3592" max="3840" width="9.140625" style="250"/>
    <col min="3841" max="3841" width="38.7109375" style="250" customWidth="1"/>
    <col min="3842" max="3846" width="0" style="250" hidden="1" customWidth="1"/>
    <col min="3847" max="3847" width="9.7109375" style="250" customWidth="1"/>
    <col min="3848" max="4096" width="9.140625" style="250"/>
    <col min="4097" max="4097" width="38.7109375" style="250" customWidth="1"/>
    <col min="4098" max="4102" width="0" style="250" hidden="1" customWidth="1"/>
    <col min="4103" max="4103" width="9.7109375" style="250" customWidth="1"/>
    <col min="4104" max="4352" width="9.140625" style="250"/>
    <col min="4353" max="4353" width="38.7109375" style="250" customWidth="1"/>
    <col min="4354" max="4358" width="0" style="250" hidden="1" customWidth="1"/>
    <col min="4359" max="4359" width="9.7109375" style="250" customWidth="1"/>
    <col min="4360" max="4608" width="9.140625" style="250"/>
    <col min="4609" max="4609" width="38.7109375" style="250" customWidth="1"/>
    <col min="4610" max="4614" width="0" style="250" hidden="1" customWidth="1"/>
    <col min="4615" max="4615" width="9.7109375" style="250" customWidth="1"/>
    <col min="4616" max="4864" width="9.140625" style="250"/>
    <col min="4865" max="4865" width="38.7109375" style="250" customWidth="1"/>
    <col min="4866" max="4870" width="0" style="250" hidden="1" customWidth="1"/>
    <col min="4871" max="4871" width="9.7109375" style="250" customWidth="1"/>
    <col min="4872" max="5120" width="9.140625" style="250"/>
    <col min="5121" max="5121" width="38.7109375" style="250" customWidth="1"/>
    <col min="5122" max="5126" width="0" style="250" hidden="1" customWidth="1"/>
    <col min="5127" max="5127" width="9.7109375" style="250" customWidth="1"/>
    <col min="5128" max="5376" width="9.140625" style="250"/>
    <col min="5377" max="5377" width="38.7109375" style="250" customWidth="1"/>
    <col min="5378" max="5382" width="0" style="250" hidden="1" customWidth="1"/>
    <col min="5383" max="5383" width="9.7109375" style="250" customWidth="1"/>
    <col min="5384" max="5632" width="9.140625" style="250"/>
    <col min="5633" max="5633" width="38.7109375" style="250" customWidth="1"/>
    <col min="5634" max="5638" width="0" style="250" hidden="1" customWidth="1"/>
    <col min="5639" max="5639" width="9.7109375" style="250" customWidth="1"/>
    <col min="5640" max="5888" width="9.140625" style="250"/>
    <col min="5889" max="5889" width="38.7109375" style="250" customWidth="1"/>
    <col min="5890" max="5894" width="0" style="250" hidden="1" customWidth="1"/>
    <col min="5895" max="5895" width="9.7109375" style="250" customWidth="1"/>
    <col min="5896" max="6144" width="9.140625" style="250"/>
    <col min="6145" max="6145" width="38.7109375" style="250" customWidth="1"/>
    <col min="6146" max="6150" width="0" style="250" hidden="1" customWidth="1"/>
    <col min="6151" max="6151" width="9.7109375" style="250" customWidth="1"/>
    <col min="6152" max="6400" width="9.140625" style="250"/>
    <col min="6401" max="6401" width="38.7109375" style="250" customWidth="1"/>
    <col min="6402" max="6406" width="0" style="250" hidden="1" customWidth="1"/>
    <col min="6407" max="6407" width="9.7109375" style="250" customWidth="1"/>
    <col min="6408" max="6656" width="9.140625" style="250"/>
    <col min="6657" max="6657" width="38.7109375" style="250" customWidth="1"/>
    <col min="6658" max="6662" width="0" style="250" hidden="1" customWidth="1"/>
    <col min="6663" max="6663" width="9.7109375" style="250" customWidth="1"/>
    <col min="6664" max="6912" width="9.140625" style="250"/>
    <col min="6913" max="6913" width="38.7109375" style="250" customWidth="1"/>
    <col min="6914" max="6918" width="0" style="250" hidden="1" customWidth="1"/>
    <col min="6919" max="6919" width="9.7109375" style="250" customWidth="1"/>
    <col min="6920" max="7168" width="9.140625" style="250"/>
    <col min="7169" max="7169" width="38.7109375" style="250" customWidth="1"/>
    <col min="7170" max="7174" width="0" style="250" hidden="1" customWidth="1"/>
    <col min="7175" max="7175" width="9.7109375" style="250" customWidth="1"/>
    <col min="7176" max="7424" width="9.140625" style="250"/>
    <col min="7425" max="7425" width="38.7109375" style="250" customWidth="1"/>
    <col min="7426" max="7430" width="0" style="250" hidden="1" customWidth="1"/>
    <col min="7431" max="7431" width="9.7109375" style="250" customWidth="1"/>
    <col min="7432" max="7680" width="9.140625" style="250"/>
    <col min="7681" max="7681" width="38.7109375" style="250" customWidth="1"/>
    <col min="7682" max="7686" width="0" style="250" hidden="1" customWidth="1"/>
    <col min="7687" max="7687" width="9.7109375" style="250" customWidth="1"/>
    <col min="7688" max="7936" width="9.140625" style="250"/>
    <col min="7937" max="7937" width="38.7109375" style="250" customWidth="1"/>
    <col min="7938" max="7942" width="0" style="250" hidden="1" customWidth="1"/>
    <col min="7943" max="7943" width="9.7109375" style="250" customWidth="1"/>
    <col min="7944" max="8192" width="9.140625" style="250"/>
    <col min="8193" max="8193" width="38.7109375" style="250" customWidth="1"/>
    <col min="8194" max="8198" width="0" style="250" hidden="1" customWidth="1"/>
    <col min="8199" max="8199" width="9.7109375" style="250" customWidth="1"/>
    <col min="8200" max="8448" width="9.140625" style="250"/>
    <col min="8449" max="8449" width="38.7109375" style="250" customWidth="1"/>
    <col min="8450" max="8454" width="0" style="250" hidden="1" customWidth="1"/>
    <col min="8455" max="8455" width="9.7109375" style="250" customWidth="1"/>
    <col min="8456" max="8704" width="9.140625" style="250"/>
    <col min="8705" max="8705" width="38.7109375" style="250" customWidth="1"/>
    <col min="8706" max="8710" width="0" style="250" hidden="1" customWidth="1"/>
    <col min="8711" max="8711" width="9.7109375" style="250" customWidth="1"/>
    <col min="8712" max="8960" width="9.140625" style="250"/>
    <col min="8961" max="8961" width="38.7109375" style="250" customWidth="1"/>
    <col min="8962" max="8966" width="0" style="250" hidden="1" customWidth="1"/>
    <col min="8967" max="8967" width="9.7109375" style="250" customWidth="1"/>
    <col min="8968" max="9216" width="9.140625" style="250"/>
    <col min="9217" max="9217" width="38.7109375" style="250" customWidth="1"/>
    <col min="9218" max="9222" width="0" style="250" hidden="1" customWidth="1"/>
    <col min="9223" max="9223" width="9.7109375" style="250" customWidth="1"/>
    <col min="9224" max="9472" width="9.140625" style="250"/>
    <col min="9473" max="9473" width="38.7109375" style="250" customWidth="1"/>
    <col min="9474" max="9478" width="0" style="250" hidden="1" customWidth="1"/>
    <col min="9479" max="9479" width="9.7109375" style="250" customWidth="1"/>
    <col min="9480" max="9728" width="9.140625" style="250"/>
    <col min="9729" max="9729" width="38.7109375" style="250" customWidth="1"/>
    <col min="9730" max="9734" width="0" style="250" hidden="1" customWidth="1"/>
    <col min="9735" max="9735" width="9.7109375" style="250" customWidth="1"/>
    <col min="9736" max="9984" width="9.140625" style="250"/>
    <col min="9985" max="9985" width="38.7109375" style="250" customWidth="1"/>
    <col min="9986" max="9990" width="0" style="250" hidden="1" customWidth="1"/>
    <col min="9991" max="9991" width="9.7109375" style="250" customWidth="1"/>
    <col min="9992" max="10240" width="9.140625" style="250"/>
    <col min="10241" max="10241" width="38.7109375" style="250" customWidth="1"/>
    <col min="10242" max="10246" width="0" style="250" hidden="1" customWidth="1"/>
    <col min="10247" max="10247" width="9.7109375" style="250" customWidth="1"/>
    <col min="10248" max="10496" width="9.140625" style="250"/>
    <col min="10497" max="10497" width="38.7109375" style="250" customWidth="1"/>
    <col min="10498" max="10502" width="0" style="250" hidden="1" customWidth="1"/>
    <col min="10503" max="10503" width="9.7109375" style="250" customWidth="1"/>
    <col min="10504" max="10752" width="9.140625" style="250"/>
    <col min="10753" max="10753" width="38.7109375" style="250" customWidth="1"/>
    <col min="10754" max="10758" width="0" style="250" hidden="1" customWidth="1"/>
    <col min="10759" max="10759" width="9.7109375" style="250" customWidth="1"/>
    <col min="10760" max="11008" width="9.140625" style="250"/>
    <col min="11009" max="11009" width="38.7109375" style="250" customWidth="1"/>
    <col min="11010" max="11014" width="0" style="250" hidden="1" customWidth="1"/>
    <col min="11015" max="11015" width="9.7109375" style="250" customWidth="1"/>
    <col min="11016" max="11264" width="9.140625" style="250"/>
    <col min="11265" max="11265" width="38.7109375" style="250" customWidth="1"/>
    <col min="11266" max="11270" width="0" style="250" hidden="1" customWidth="1"/>
    <col min="11271" max="11271" width="9.7109375" style="250" customWidth="1"/>
    <col min="11272" max="11520" width="9.140625" style="250"/>
    <col min="11521" max="11521" width="38.7109375" style="250" customWidth="1"/>
    <col min="11522" max="11526" width="0" style="250" hidden="1" customWidth="1"/>
    <col min="11527" max="11527" width="9.7109375" style="250" customWidth="1"/>
    <col min="11528" max="11776" width="9.140625" style="250"/>
    <col min="11777" max="11777" width="38.7109375" style="250" customWidth="1"/>
    <col min="11778" max="11782" width="0" style="250" hidden="1" customWidth="1"/>
    <col min="11783" max="11783" width="9.7109375" style="250" customWidth="1"/>
    <col min="11784" max="12032" width="9.140625" style="250"/>
    <col min="12033" max="12033" width="38.7109375" style="250" customWidth="1"/>
    <col min="12034" max="12038" width="0" style="250" hidden="1" customWidth="1"/>
    <col min="12039" max="12039" width="9.7109375" style="250" customWidth="1"/>
    <col min="12040" max="12288" width="9.140625" style="250"/>
    <col min="12289" max="12289" width="38.7109375" style="250" customWidth="1"/>
    <col min="12290" max="12294" width="0" style="250" hidden="1" customWidth="1"/>
    <col min="12295" max="12295" width="9.7109375" style="250" customWidth="1"/>
    <col min="12296" max="12544" width="9.140625" style="250"/>
    <col min="12545" max="12545" width="38.7109375" style="250" customWidth="1"/>
    <col min="12546" max="12550" width="0" style="250" hidden="1" customWidth="1"/>
    <col min="12551" max="12551" width="9.7109375" style="250" customWidth="1"/>
    <col min="12552" max="12800" width="9.140625" style="250"/>
    <col min="12801" max="12801" width="38.7109375" style="250" customWidth="1"/>
    <col min="12802" max="12806" width="0" style="250" hidden="1" customWidth="1"/>
    <col min="12807" max="12807" width="9.7109375" style="250" customWidth="1"/>
    <col min="12808" max="13056" width="9.140625" style="250"/>
    <col min="13057" max="13057" width="38.7109375" style="250" customWidth="1"/>
    <col min="13058" max="13062" width="0" style="250" hidden="1" customWidth="1"/>
    <col min="13063" max="13063" width="9.7109375" style="250" customWidth="1"/>
    <col min="13064" max="13312" width="9.140625" style="250"/>
    <col min="13313" max="13313" width="38.7109375" style="250" customWidth="1"/>
    <col min="13314" max="13318" width="0" style="250" hidden="1" customWidth="1"/>
    <col min="13319" max="13319" width="9.7109375" style="250" customWidth="1"/>
    <col min="13320" max="13568" width="9.140625" style="250"/>
    <col min="13569" max="13569" width="38.7109375" style="250" customWidth="1"/>
    <col min="13570" max="13574" width="0" style="250" hidden="1" customWidth="1"/>
    <col min="13575" max="13575" width="9.7109375" style="250" customWidth="1"/>
    <col min="13576" max="13824" width="9.140625" style="250"/>
    <col min="13825" max="13825" width="38.7109375" style="250" customWidth="1"/>
    <col min="13826" max="13830" width="0" style="250" hidden="1" customWidth="1"/>
    <col min="13831" max="13831" width="9.7109375" style="250" customWidth="1"/>
    <col min="13832" max="14080" width="9.140625" style="250"/>
    <col min="14081" max="14081" width="38.7109375" style="250" customWidth="1"/>
    <col min="14082" max="14086" width="0" style="250" hidden="1" customWidth="1"/>
    <col min="14087" max="14087" width="9.7109375" style="250" customWidth="1"/>
    <col min="14088" max="14336" width="9.140625" style="250"/>
    <col min="14337" max="14337" width="38.7109375" style="250" customWidth="1"/>
    <col min="14338" max="14342" width="0" style="250" hidden="1" customWidth="1"/>
    <col min="14343" max="14343" width="9.7109375" style="250" customWidth="1"/>
    <col min="14344" max="14592" width="9.140625" style="250"/>
    <col min="14593" max="14593" width="38.7109375" style="250" customWidth="1"/>
    <col min="14594" max="14598" width="0" style="250" hidden="1" customWidth="1"/>
    <col min="14599" max="14599" width="9.7109375" style="250" customWidth="1"/>
    <col min="14600" max="14848" width="9.140625" style="250"/>
    <col min="14849" max="14849" width="38.7109375" style="250" customWidth="1"/>
    <col min="14850" max="14854" width="0" style="250" hidden="1" customWidth="1"/>
    <col min="14855" max="14855" width="9.7109375" style="250" customWidth="1"/>
    <col min="14856" max="15104" width="9.140625" style="250"/>
    <col min="15105" max="15105" width="38.7109375" style="250" customWidth="1"/>
    <col min="15106" max="15110" width="0" style="250" hidden="1" customWidth="1"/>
    <col min="15111" max="15111" width="9.7109375" style="250" customWidth="1"/>
    <col min="15112" max="15360" width="9.140625" style="250"/>
    <col min="15361" max="15361" width="38.7109375" style="250" customWidth="1"/>
    <col min="15362" max="15366" width="0" style="250" hidden="1" customWidth="1"/>
    <col min="15367" max="15367" width="9.7109375" style="250" customWidth="1"/>
    <col min="15368" max="15616" width="9.140625" style="250"/>
    <col min="15617" max="15617" width="38.7109375" style="250" customWidth="1"/>
    <col min="15618" max="15622" width="0" style="250" hidden="1" customWidth="1"/>
    <col min="15623" max="15623" width="9.7109375" style="250" customWidth="1"/>
    <col min="15624" max="15872" width="9.140625" style="250"/>
    <col min="15873" max="15873" width="38.7109375" style="250" customWidth="1"/>
    <col min="15874" max="15878" width="0" style="250" hidden="1" customWidth="1"/>
    <col min="15879" max="15879" width="9.7109375" style="250" customWidth="1"/>
    <col min="15880" max="16128" width="9.140625" style="250"/>
    <col min="16129" max="16129" width="38.7109375" style="250" customWidth="1"/>
    <col min="16130" max="16134" width="0" style="250" hidden="1" customWidth="1"/>
    <col min="16135" max="16135" width="9.7109375" style="250" customWidth="1"/>
    <col min="16136" max="16384" width="9.140625" style="250"/>
  </cols>
  <sheetData>
    <row r="1" spans="1:13" ht="15.75" customHeight="1" x14ac:dyDescent="0.2">
      <c r="A1" s="950" t="s">
        <v>1346</v>
      </c>
    </row>
    <row r="2" spans="1:13" ht="18" customHeight="1" x14ac:dyDescent="0.2">
      <c r="A2" s="32" t="s">
        <v>199</v>
      </c>
    </row>
    <row r="3" spans="1:13" ht="18" customHeight="1" x14ac:dyDescent="0.2">
      <c r="A3" s="32" t="s">
        <v>200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25322.2</v>
      </c>
      <c r="C7" s="160">
        <v>33839</v>
      </c>
      <c r="D7" s="160">
        <v>34377</v>
      </c>
      <c r="E7" s="160">
        <v>40332.5</v>
      </c>
      <c r="F7" s="160">
        <v>39195.9</v>
      </c>
      <c r="G7" s="160">
        <v>37982.9</v>
      </c>
      <c r="H7" s="160">
        <v>39347.800000000003</v>
      </c>
      <c r="I7" s="160">
        <v>44730.1</v>
      </c>
      <c r="J7" s="160">
        <v>57534.400000000001</v>
      </c>
      <c r="K7" s="160">
        <v>54849.8</v>
      </c>
      <c r="L7" s="160">
        <v>75431.899999999994</v>
      </c>
      <c r="M7" s="160">
        <v>91984</v>
      </c>
    </row>
    <row r="8" spans="1:13" ht="12.95" customHeight="1" x14ac:dyDescent="0.2">
      <c r="A8" s="254" t="s">
        <v>3</v>
      </c>
      <c r="B8" s="160">
        <v>-5355.4</v>
      </c>
      <c r="C8" s="160">
        <v>-10226.200000000001</v>
      </c>
      <c r="D8" s="160">
        <v>5299.1</v>
      </c>
      <c r="E8" s="160">
        <v>-12439.1</v>
      </c>
      <c r="F8" s="160">
        <v>-3694.1</v>
      </c>
      <c r="G8" s="160">
        <v>-1621.3</v>
      </c>
      <c r="H8" s="160">
        <v>-14273</v>
      </c>
      <c r="I8" s="160">
        <v>-6745.4</v>
      </c>
      <c r="J8" s="160">
        <v>-7119.7</v>
      </c>
      <c r="K8" s="160">
        <v>-10969.4</v>
      </c>
      <c r="L8" s="160">
        <v>-15661.6</v>
      </c>
      <c r="M8" s="160">
        <v>-28349.599999999999</v>
      </c>
    </row>
    <row r="9" spans="1:13" ht="24" x14ac:dyDescent="0.2">
      <c r="A9" s="240" t="s">
        <v>4</v>
      </c>
      <c r="B9" s="160">
        <v>-5869.6</v>
      </c>
      <c r="C9" s="160">
        <v>-14680</v>
      </c>
      <c r="D9" s="160">
        <v>3278.4</v>
      </c>
      <c r="E9" s="160">
        <v>-9119.6</v>
      </c>
      <c r="F9" s="160">
        <v>-4314.3</v>
      </c>
      <c r="G9" s="160">
        <v>-2214.1999999999998</v>
      </c>
      <c r="H9" s="160">
        <v>-15260.2</v>
      </c>
      <c r="I9" s="160">
        <v>-7585.3</v>
      </c>
      <c r="J9" s="160">
        <v>-10943.3</v>
      </c>
      <c r="K9" s="160">
        <v>-17641.8</v>
      </c>
      <c r="L9" s="160">
        <v>-20542</v>
      </c>
      <c r="M9" s="160">
        <v>-26443.8</v>
      </c>
    </row>
    <row r="10" spans="1:13" ht="12.95" customHeight="1" x14ac:dyDescent="0.2">
      <c r="A10" s="254" t="s">
        <v>5</v>
      </c>
      <c r="B10" s="160">
        <v>358.9</v>
      </c>
      <c r="C10" s="160">
        <v>86.9</v>
      </c>
      <c r="D10" s="160">
        <v>4898.8999999999996</v>
      </c>
      <c r="E10" s="160">
        <v>4683.8999999999996</v>
      </c>
      <c r="F10" s="160">
        <v>374.7</v>
      </c>
      <c r="G10" s="160">
        <v>286.89999999999998</v>
      </c>
      <c r="H10" s="160">
        <v>193.4</v>
      </c>
      <c r="I10" s="160">
        <v>726.8</v>
      </c>
      <c r="J10" s="160">
        <v>1976.4</v>
      </c>
      <c r="K10" s="160">
        <v>892.9</v>
      </c>
      <c r="L10" s="160">
        <v>4696.7</v>
      </c>
      <c r="M10" s="160">
        <v>1927.5</v>
      </c>
    </row>
    <row r="11" spans="1:13" ht="12.95" customHeight="1" x14ac:dyDescent="0.2">
      <c r="A11" s="254" t="s">
        <v>6</v>
      </c>
      <c r="B11" s="160">
        <v>6228.5</v>
      </c>
      <c r="C11" s="160">
        <v>14766.9</v>
      </c>
      <c r="D11" s="160">
        <v>1620.6</v>
      </c>
      <c r="E11" s="160">
        <v>13803.5</v>
      </c>
      <c r="F11" s="160">
        <v>4689</v>
      </c>
      <c r="G11" s="160">
        <v>2501.1</v>
      </c>
      <c r="H11" s="160">
        <v>15453.6</v>
      </c>
      <c r="I11" s="160">
        <v>8312.1</v>
      </c>
      <c r="J11" s="160">
        <v>12919.7</v>
      </c>
      <c r="K11" s="160">
        <v>18534.7</v>
      </c>
      <c r="L11" s="160">
        <v>25238.7</v>
      </c>
      <c r="M11" s="160">
        <v>28371.4</v>
      </c>
    </row>
    <row r="12" spans="1:13" ht="23.45" customHeight="1" x14ac:dyDescent="0.2">
      <c r="A12" s="254" t="s">
        <v>7</v>
      </c>
      <c r="B12" s="160">
        <v>25836.3</v>
      </c>
      <c r="C12" s="160">
        <v>38292.800000000003</v>
      </c>
      <c r="D12" s="160">
        <v>36397.699999999997</v>
      </c>
      <c r="E12" s="160">
        <v>37013</v>
      </c>
      <c r="F12" s="160">
        <v>39816.1</v>
      </c>
      <c r="G12" s="160">
        <v>38575.699999999997</v>
      </c>
      <c r="H12" s="160">
        <v>40335</v>
      </c>
      <c r="I12" s="160">
        <v>45570</v>
      </c>
      <c r="J12" s="160">
        <v>61358.1</v>
      </c>
      <c r="K12" s="160">
        <v>61522.1</v>
      </c>
      <c r="L12" s="160">
        <v>80312.2</v>
      </c>
      <c r="M12" s="160">
        <v>90078.2</v>
      </c>
    </row>
    <row r="13" spans="1:13" ht="12.95" customHeight="1" x14ac:dyDescent="0.2">
      <c r="A13" s="254" t="s">
        <v>8</v>
      </c>
      <c r="B13" s="160">
        <v>4005.2</v>
      </c>
      <c r="C13" s="160">
        <v>3937.7</v>
      </c>
      <c r="D13" s="160">
        <v>3297.6</v>
      </c>
      <c r="E13" s="160">
        <v>4841</v>
      </c>
      <c r="F13" s="160">
        <v>4887.8</v>
      </c>
      <c r="G13" s="160">
        <v>2907.5</v>
      </c>
      <c r="H13" s="160">
        <v>5380.6</v>
      </c>
      <c r="I13" s="160">
        <v>6952.7</v>
      </c>
      <c r="J13" s="160">
        <v>7554.3</v>
      </c>
      <c r="K13" s="160">
        <v>6096.6</v>
      </c>
      <c r="L13" s="160">
        <v>9913.4</v>
      </c>
      <c r="M13" s="160">
        <v>12735.4</v>
      </c>
    </row>
    <row r="14" spans="1:13" ht="12.95" customHeight="1" x14ac:dyDescent="0.2">
      <c r="A14" s="254" t="s">
        <v>9</v>
      </c>
      <c r="B14" s="160">
        <v>3494.1</v>
      </c>
      <c r="C14" s="160">
        <v>3320.8</v>
      </c>
      <c r="D14" s="160">
        <v>2667.8</v>
      </c>
      <c r="E14" s="160">
        <v>4031.2</v>
      </c>
      <c r="F14" s="160">
        <v>4176.6000000000004</v>
      </c>
      <c r="G14" s="160">
        <v>2286.6999999999998</v>
      </c>
      <c r="H14" s="160">
        <v>4711</v>
      </c>
      <c r="I14" s="160">
        <v>6246</v>
      </c>
      <c r="J14" s="160">
        <v>6733.7</v>
      </c>
      <c r="K14" s="160">
        <v>5202.5</v>
      </c>
      <c r="L14" s="160">
        <v>8973.9</v>
      </c>
      <c r="M14" s="160">
        <v>10585</v>
      </c>
    </row>
    <row r="15" spans="1:13" ht="12.95" customHeight="1" x14ac:dyDescent="0.2">
      <c r="A15" s="254" t="s">
        <v>10</v>
      </c>
      <c r="B15" s="160">
        <v>34.1</v>
      </c>
      <c r="C15" s="160">
        <v>34.6</v>
      </c>
      <c r="D15" s="160">
        <v>35.200000000000003</v>
      </c>
      <c r="E15" s="160">
        <v>47.4</v>
      </c>
      <c r="F15" s="160">
        <v>28.7</v>
      </c>
      <c r="G15" s="160">
        <v>156.9</v>
      </c>
      <c r="H15" s="160">
        <v>75.8</v>
      </c>
      <c r="I15" s="160">
        <v>44.1</v>
      </c>
      <c r="J15" s="160">
        <v>361.6</v>
      </c>
      <c r="K15" s="160">
        <v>44</v>
      </c>
      <c r="L15" s="160">
        <v>37.1</v>
      </c>
      <c r="M15" s="160">
        <v>124.7</v>
      </c>
    </row>
    <row r="16" spans="1:13" ht="12.95" customHeight="1" x14ac:dyDescent="0.2">
      <c r="A16" s="254" t="s">
        <v>11</v>
      </c>
      <c r="B16" s="160">
        <v>1784.5</v>
      </c>
      <c r="C16" s="160">
        <v>1255.0999999999999</v>
      </c>
      <c r="D16" s="160">
        <v>1700.6</v>
      </c>
      <c r="E16" s="160">
        <v>1316.6</v>
      </c>
      <c r="F16" s="160">
        <v>1736.5</v>
      </c>
      <c r="G16" s="160">
        <v>1431.6</v>
      </c>
      <c r="H16" s="160">
        <v>2413.6</v>
      </c>
      <c r="I16" s="160">
        <v>2378.8000000000002</v>
      </c>
      <c r="J16" s="160">
        <v>6009.4</v>
      </c>
      <c r="K16" s="160">
        <v>4672.8999999999996</v>
      </c>
      <c r="L16" s="160">
        <v>8439.7999999999993</v>
      </c>
      <c r="M16" s="160">
        <v>9353.2000000000007</v>
      </c>
    </row>
    <row r="17" spans="1:13" ht="12.95" customHeight="1" x14ac:dyDescent="0.2">
      <c r="A17" s="254" t="s">
        <v>12</v>
      </c>
      <c r="B17" s="160">
        <v>1675.6</v>
      </c>
      <c r="C17" s="160">
        <v>2031</v>
      </c>
      <c r="D17" s="160">
        <v>931.5</v>
      </c>
      <c r="E17" s="160">
        <v>2667.3</v>
      </c>
      <c r="F17" s="160">
        <v>2411.4</v>
      </c>
      <c r="G17" s="160">
        <v>698.2</v>
      </c>
      <c r="H17" s="160">
        <v>2213.1</v>
      </c>
      <c r="I17" s="160">
        <v>3823</v>
      </c>
      <c r="J17" s="160">
        <v>362.6</v>
      </c>
      <c r="K17" s="160">
        <v>485.6</v>
      </c>
      <c r="L17" s="160">
        <v>497</v>
      </c>
      <c r="M17" s="160">
        <v>1105.0999999999999</v>
      </c>
    </row>
    <row r="18" spans="1:13" ht="12.95" customHeight="1" x14ac:dyDescent="0.2">
      <c r="A18" s="254" t="s">
        <v>154</v>
      </c>
      <c r="B18" s="160">
        <v>64645.5</v>
      </c>
      <c r="C18" s="160">
        <v>88764.800000000003</v>
      </c>
      <c r="D18" s="160">
        <v>93199.5</v>
      </c>
      <c r="E18" s="160">
        <v>87430.8</v>
      </c>
      <c r="F18" s="160">
        <v>104145.3</v>
      </c>
      <c r="G18" s="160">
        <v>107206.1</v>
      </c>
      <c r="H18" s="160">
        <v>129992.9</v>
      </c>
      <c r="I18" s="160">
        <v>139444.29999999999</v>
      </c>
      <c r="J18" s="160">
        <v>149667.4</v>
      </c>
      <c r="K18" s="160">
        <v>166334.70000000001</v>
      </c>
      <c r="L18" s="160">
        <v>97842</v>
      </c>
      <c r="M18" s="160">
        <v>64044.4</v>
      </c>
    </row>
    <row r="19" spans="1:13" ht="12.95" customHeight="1" x14ac:dyDescent="0.2">
      <c r="A19" s="254" t="s">
        <v>14</v>
      </c>
      <c r="B19" s="160">
        <v>4248.8</v>
      </c>
      <c r="C19" s="160">
        <v>4956.7</v>
      </c>
      <c r="D19" s="160">
        <v>4955.7</v>
      </c>
      <c r="E19" s="160">
        <v>5658.7</v>
      </c>
      <c r="F19" s="160">
        <v>5626.4</v>
      </c>
      <c r="G19" s="160">
        <v>5955.4</v>
      </c>
      <c r="H19" s="160">
        <v>5562.5</v>
      </c>
      <c r="I19" s="160">
        <v>5143.6000000000004</v>
      </c>
      <c r="J19" s="160">
        <v>6404.7</v>
      </c>
      <c r="K19" s="160">
        <v>9213.7000000000007</v>
      </c>
      <c r="L19" s="160">
        <v>17273.900000000001</v>
      </c>
      <c r="M19" s="160">
        <v>16553.8</v>
      </c>
    </row>
    <row r="20" spans="1:13" ht="12.95" customHeight="1" x14ac:dyDescent="0.2">
      <c r="A20" s="254" t="s">
        <v>15</v>
      </c>
      <c r="B20" s="160">
        <v>3023.3</v>
      </c>
      <c r="C20" s="160">
        <v>3326.1</v>
      </c>
      <c r="D20" s="160">
        <v>3082.4</v>
      </c>
      <c r="E20" s="160">
        <v>2332.9</v>
      </c>
      <c r="F20" s="160">
        <v>3447</v>
      </c>
      <c r="G20" s="160">
        <v>3723.5</v>
      </c>
      <c r="H20" s="160">
        <v>3328.1</v>
      </c>
      <c r="I20" s="160">
        <v>2894.2</v>
      </c>
      <c r="J20" s="160">
        <v>3765.8</v>
      </c>
      <c r="K20" s="160">
        <v>6111.8</v>
      </c>
      <c r="L20" s="160">
        <v>13207</v>
      </c>
      <c r="M20" s="160">
        <v>11182.2</v>
      </c>
    </row>
    <row r="21" spans="1:13" ht="12.95" customHeight="1" x14ac:dyDescent="0.2">
      <c r="A21" s="254" t="s">
        <v>16</v>
      </c>
      <c r="B21" s="160" t="s">
        <v>26</v>
      </c>
      <c r="C21" s="160" t="s">
        <v>26</v>
      </c>
      <c r="D21" s="160">
        <v>0.3</v>
      </c>
      <c r="E21" s="160">
        <v>0.3</v>
      </c>
      <c r="F21" s="160">
        <v>0.2</v>
      </c>
      <c r="G21" s="160">
        <v>0.2</v>
      </c>
      <c r="H21" s="160">
        <v>0</v>
      </c>
      <c r="I21" s="160">
        <v>0</v>
      </c>
      <c r="J21" s="160">
        <v>0.2</v>
      </c>
      <c r="K21" s="160">
        <v>0</v>
      </c>
      <c r="L21" s="160">
        <v>14.5</v>
      </c>
      <c r="M21" s="160">
        <v>22.9</v>
      </c>
    </row>
    <row r="22" spans="1:13" ht="12.95" customHeight="1" x14ac:dyDescent="0.2">
      <c r="A22" s="254" t="s">
        <v>17</v>
      </c>
      <c r="B22" s="160">
        <v>6.9</v>
      </c>
      <c r="C22" s="160">
        <v>9.1</v>
      </c>
      <c r="D22" s="160">
        <v>43.7</v>
      </c>
      <c r="E22" s="160">
        <v>39</v>
      </c>
      <c r="F22" s="160">
        <v>52.8</v>
      </c>
      <c r="G22" s="160">
        <v>52.8</v>
      </c>
      <c r="H22" s="160">
        <v>146.4</v>
      </c>
      <c r="I22" s="160">
        <v>144.9</v>
      </c>
      <c r="J22" s="160">
        <v>180.5</v>
      </c>
      <c r="K22" s="160">
        <v>169.2</v>
      </c>
      <c r="L22" s="160">
        <v>322.5</v>
      </c>
      <c r="M22" s="160">
        <v>270.60000000000002</v>
      </c>
    </row>
    <row r="23" spans="1:13" ht="12.95" customHeight="1" x14ac:dyDescent="0.2">
      <c r="A23" s="254" t="s">
        <v>18</v>
      </c>
      <c r="B23" s="160">
        <v>95.1</v>
      </c>
      <c r="C23" s="160">
        <v>105.1</v>
      </c>
      <c r="D23" s="160">
        <v>96.2</v>
      </c>
      <c r="E23" s="160">
        <v>34.6</v>
      </c>
      <c r="F23" s="160">
        <v>85.9</v>
      </c>
      <c r="G23" s="160">
        <v>111</v>
      </c>
      <c r="H23" s="160">
        <v>113</v>
      </c>
      <c r="I23" s="160">
        <v>108.7</v>
      </c>
      <c r="J23" s="160">
        <v>289.3</v>
      </c>
      <c r="K23" s="160">
        <v>644.20000000000005</v>
      </c>
      <c r="L23" s="160">
        <v>995.4</v>
      </c>
      <c r="M23" s="160">
        <v>1088</v>
      </c>
    </row>
    <row r="24" spans="1:13" ht="12.95" customHeight="1" x14ac:dyDescent="0.2">
      <c r="A24" s="254" t="s">
        <v>19</v>
      </c>
      <c r="B24" s="160">
        <v>62837.5</v>
      </c>
      <c r="C24" s="160">
        <v>82706.399999999994</v>
      </c>
      <c r="D24" s="160">
        <v>94053.6</v>
      </c>
      <c r="E24" s="160">
        <v>108024.3</v>
      </c>
      <c r="F24" s="160">
        <v>121025.5</v>
      </c>
      <c r="G24" s="160">
        <v>122213.8</v>
      </c>
      <c r="H24" s="160">
        <v>123604</v>
      </c>
      <c r="I24" s="160">
        <v>126337.5</v>
      </c>
      <c r="J24" s="160">
        <v>133335.6</v>
      </c>
      <c r="K24" s="160">
        <v>143001.4</v>
      </c>
      <c r="L24" s="160">
        <v>164300.6</v>
      </c>
      <c r="M24" s="160">
        <v>165824.29999999999</v>
      </c>
    </row>
    <row r="25" spans="1:13" ht="12.95" customHeight="1" x14ac:dyDescent="0.2">
      <c r="A25" s="254" t="s">
        <v>20</v>
      </c>
      <c r="B25" s="160">
        <v>21098.7</v>
      </c>
      <c r="C25" s="160">
        <v>24068.799999999999</v>
      </c>
      <c r="D25" s="160">
        <v>28775.8</v>
      </c>
      <c r="E25" s="160">
        <v>10911.7</v>
      </c>
      <c r="F25" s="160">
        <v>11004.6</v>
      </c>
      <c r="G25" s="160">
        <v>12211.6</v>
      </c>
      <c r="H25" s="160">
        <v>12013.6</v>
      </c>
      <c r="I25" s="160">
        <v>11870.4</v>
      </c>
      <c r="J25" s="160">
        <v>12708.8</v>
      </c>
      <c r="K25" s="160">
        <v>15108.5</v>
      </c>
      <c r="L25" s="160">
        <v>24045.3</v>
      </c>
      <c r="M25" s="160">
        <v>31790.9</v>
      </c>
    </row>
    <row r="26" spans="1:13" ht="12.95" customHeight="1" x14ac:dyDescent="0.2">
      <c r="A26" s="254" t="s">
        <v>21</v>
      </c>
      <c r="B26" s="160">
        <v>12645.4</v>
      </c>
      <c r="C26" s="160">
        <v>13624.8</v>
      </c>
      <c r="D26" s="160">
        <v>11307.6</v>
      </c>
      <c r="E26" s="160">
        <v>16691.900000000001</v>
      </c>
      <c r="F26" s="160">
        <v>11486</v>
      </c>
      <c r="G26" s="160">
        <v>10669.1</v>
      </c>
      <c r="H26" s="160">
        <v>11614.6</v>
      </c>
      <c r="I26" s="160">
        <v>11025.8</v>
      </c>
      <c r="J26" s="160">
        <v>12324.5</v>
      </c>
      <c r="K26" s="160">
        <v>17301</v>
      </c>
      <c r="L26" s="160">
        <v>27447.4</v>
      </c>
      <c r="M26" s="160">
        <v>26237.1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74</v>
      </c>
      <c r="C30" s="255">
        <v>72</v>
      </c>
      <c r="D30" s="255">
        <v>72</v>
      </c>
      <c r="E30" s="255">
        <v>83</v>
      </c>
      <c r="F30" s="255">
        <v>91</v>
      </c>
      <c r="G30" s="255">
        <v>97</v>
      </c>
      <c r="H30" s="255">
        <v>117</v>
      </c>
      <c r="I30" s="255">
        <v>128</v>
      </c>
      <c r="J30" s="255">
        <v>164</v>
      </c>
      <c r="K30" s="255">
        <v>205</v>
      </c>
      <c r="L30" s="255">
        <v>235</v>
      </c>
      <c r="M30" s="255">
        <v>216</v>
      </c>
    </row>
    <row r="31" spans="1:13" ht="12.95" customHeight="1" x14ac:dyDescent="0.2">
      <c r="A31" s="254" t="s">
        <v>160</v>
      </c>
      <c r="B31" s="255">
        <v>26</v>
      </c>
      <c r="C31" s="255">
        <v>35</v>
      </c>
      <c r="D31" s="255">
        <v>23</v>
      </c>
      <c r="E31" s="255">
        <v>25</v>
      </c>
      <c r="F31" s="255">
        <v>33</v>
      </c>
      <c r="G31" s="255">
        <v>36</v>
      </c>
      <c r="H31" s="255">
        <v>40</v>
      </c>
      <c r="I31" s="255">
        <v>37</v>
      </c>
      <c r="J31" s="255">
        <v>37</v>
      </c>
      <c r="K31" s="255">
        <v>62</v>
      </c>
      <c r="L31" s="255">
        <v>61</v>
      </c>
      <c r="M31" s="255">
        <v>65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-2</v>
      </c>
      <c r="C33" s="256">
        <v>-11.6</v>
      </c>
      <c r="D33" s="256">
        <v>-5.6</v>
      </c>
      <c r="E33" s="256">
        <v>9</v>
      </c>
      <c r="F33" s="256">
        <v>-1.6</v>
      </c>
      <c r="G33" s="256">
        <v>-1.5</v>
      </c>
      <c r="H33" s="256">
        <v>-2.4</v>
      </c>
      <c r="I33" s="256">
        <v>-1.8</v>
      </c>
      <c r="J33" s="256">
        <v>-6.2</v>
      </c>
      <c r="K33" s="256">
        <v>-10.8</v>
      </c>
      <c r="L33" s="256">
        <v>-6.1</v>
      </c>
      <c r="M33" s="256">
        <v>2.1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-9.3000000000000007</v>
      </c>
      <c r="C36" s="256">
        <v>-17.7</v>
      </c>
      <c r="D36" s="256">
        <v>3.5</v>
      </c>
      <c r="E36" s="256">
        <v>-8.4</v>
      </c>
      <c r="F36" s="256">
        <v>-3.6</v>
      </c>
      <c r="G36" s="256">
        <v>-1.8</v>
      </c>
      <c r="H36" s="256">
        <v>-12.3</v>
      </c>
      <c r="I36" s="256">
        <v>-6</v>
      </c>
      <c r="J36" s="256">
        <v>-8.1999999999999993</v>
      </c>
      <c r="K36" s="256">
        <v>-12.3</v>
      </c>
      <c r="L36" s="256">
        <v>-12.5</v>
      </c>
      <c r="M36" s="256">
        <v>-15.9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-23.2</v>
      </c>
      <c r="C38" s="256">
        <v>-43.4</v>
      </c>
      <c r="D38" s="256">
        <v>9.5</v>
      </c>
      <c r="E38" s="256">
        <v>-22.6</v>
      </c>
      <c r="F38" s="256">
        <v>-11</v>
      </c>
      <c r="G38" s="256">
        <v>-5.8</v>
      </c>
      <c r="H38" s="256">
        <v>-38.799999999999997</v>
      </c>
      <c r="I38" s="256">
        <v>-17</v>
      </c>
      <c r="J38" s="256">
        <v>-19</v>
      </c>
      <c r="K38" s="256">
        <v>-32.200000000000003</v>
      </c>
      <c r="L38" s="256">
        <v>-27.2</v>
      </c>
      <c r="M38" s="256">
        <v>-28.7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106.1</v>
      </c>
      <c r="C40" s="257">
        <v>133.6</v>
      </c>
      <c r="D40" s="257">
        <v>101.6</v>
      </c>
      <c r="E40" s="257">
        <v>117.3</v>
      </c>
      <c r="F40" s="257">
        <v>97.2</v>
      </c>
      <c r="G40" s="257">
        <v>96.9</v>
      </c>
      <c r="H40" s="257">
        <v>103.6</v>
      </c>
      <c r="I40" s="257">
        <v>113.7</v>
      </c>
      <c r="J40" s="257">
        <v>128.6</v>
      </c>
      <c r="K40" s="257">
        <v>95.3</v>
      </c>
      <c r="L40" s="257">
        <v>137.5</v>
      </c>
      <c r="M40" s="257">
        <v>121.9</v>
      </c>
    </row>
    <row r="41" spans="1:13" ht="12.95" customHeight="1" x14ac:dyDescent="0.2">
      <c r="A41" s="243" t="s">
        <v>29</v>
      </c>
      <c r="B41" s="257">
        <v>1.2</v>
      </c>
      <c r="C41" s="257">
        <v>1.3</v>
      </c>
      <c r="D41" s="257">
        <v>0.8</v>
      </c>
      <c r="E41" s="257">
        <v>1.2</v>
      </c>
      <c r="F41" s="257">
        <v>0.8</v>
      </c>
      <c r="G41" s="257">
        <v>1</v>
      </c>
      <c r="H41" s="257">
        <v>1.1000000000000001</v>
      </c>
      <c r="I41" s="257">
        <v>1.1000000000000001</v>
      </c>
      <c r="J41" s="257">
        <v>1.1000000000000001</v>
      </c>
      <c r="K41" s="257">
        <v>0.7</v>
      </c>
      <c r="L41" s="257">
        <v>1.4</v>
      </c>
      <c r="M41" s="257">
        <v>0.9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1.67</v>
      </c>
      <c r="C44" s="258">
        <v>1.77</v>
      </c>
      <c r="D44" s="258">
        <v>2.54</v>
      </c>
      <c r="E44" s="258">
        <v>0.65</v>
      </c>
      <c r="F44" s="258">
        <v>0.96</v>
      </c>
      <c r="G44" s="258">
        <v>1.1399999999999999</v>
      </c>
      <c r="H44" s="258">
        <v>1.03</v>
      </c>
      <c r="I44" s="258">
        <v>1.08</v>
      </c>
      <c r="J44" s="258">
        <v>1.03</v>
      </c>
      <c r="K44" s="258">
        <v>0.87</v>
      </c>
      <c r="L44" s="258">
        <v>0.88</v>
      </c>
      <c r="M44" s="258">
        <v>1.21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6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Лист40"/>
  <dimension ref="A1:M71"/>
  <sheetViews>
    <sheetView workbookViewId="0">
      <selection activeCell="A5" sqref="A5"/>
    </sheetView>
  </sheetViews>
  <sheetFormatPr defaultRowHeight="12.75" x14ac:dyDescent="0.2"/>
  <cols>
    <col min="1" max="1" width="38.7109375" style="250" customWidth="1"/>
    <col min="2" max="8" width="0" style="250" hidden="1" customWidth="1"/>
    <col min="9" max="12" width="9.140625" style="250"/>
    <col min="13" max="13" width="8.85546875" style="250"/>
    <col min="14" max="256" width="9.140625" style="250"/>
    <col min="257" max="257" width="38.7109375" style="250" customWidth="1"/>
    <col min="258" max="262" width="0" style="250" hidden="1" customWidth="1"/>
    <col min="263" max="512" width="9.140625" style="250"/>
    <col min="513" max="513" width="38.7109375" style="250" customWidth="1"/>
    <col min="514" max="518" width="0" style="250" hidden="1" customWidth="1"/>
    <col min="519" max="768" width="9.140625" style="250"/>
    <col min="769" max="769" width="38.7109375" style="250" customWidth="1"/>
    <col min="770" max="774" width="0" style="250" hidden="1" customWidth="1"/>
    <col min="775" max="1024" width="9.140625" style="250"/>
    <col min="1025" max="1025" width="38.7109375" style="250" customWidth="1"/>
    <col min="1026" max="1030" width="0" style="250" hidden="1" customWidth="1"/>
    <col min="1031" max="1280" width="9.140625" style="250"/>
    <col min="1281" max="1281" width="38.7109375" style="250" customWidth="1"/>
    <col min="1282" max="1286" width="0" style="250" hidden="1" customWidth="1"/>
    <col min="1287" max="1536" width="9.140625" style="250"/>
    <col min="1537" max="1537" width="38.7109375" style="250" customWidth="1"/>
    <col min="1538" max="1542" width="0" style="250" hidden="1" customWidth="1"/>
    <col min="1543" max="1792" width="9.140625" style="250"/>
    <col min="1793" max="1793" width="38.7109375" style="250" customWidth="1"/>
    <col min="1794" max="1798" width="0" style="250" hidden="1" customWidth="1"/>
    <col min="1799" max="2048" width="9.140625" style="250"/>
    <col min="2049" max="2049" width="38.7109375" style="250" customWidth="1"/>
    <col min="2050" max="2054" width="0" style="250" hidden="1" customWidth="1"/>
    <col min="2055" max="2304" width="9.140625" style="250"/>
    <col min="2305" max="2305" width="38.7109375" style="250" customWidth="1"/>
    <col min="2306" max="2310" width="0" style="250" hidden="1" customWidth="1"/>
    <col min="2311" max="2560" width="9.140625" style="250"/>
    <col min="2561" max="2561" width="38.7109375" style="250" customWidth="1"/>
    <col min="2562" max="2566" width="0" style="250" hidden="1" customWidth="1"/>
    <col min="2567" max="2816" width="9.140625" style="250"/>
    <col min="2817" max="2817" width="38.7109375" style="250" customWidth="1"/>
    <col min="2818" max="2822" width="0" style="250" hidden="1" customWidth="1"/>
    <col min="2823" max="3072" width="9.140625" style="250"/>
    <col min="3073" max="3073" width="38.7109375" style="250" customWidth="1"/>
    <col min="3074" max="3078" width="0" style="250" hidden="1" customWidth="1"/>
    <col min="3079" max="3328" width="9.140625" style="250"/>
    <col min="3329" max="3329" width="38.7109375" style="250" customWidth="1"/>
    <col min="3330" max="3334" width="0" style="250" hidden="1" customWidth="1"/>
    <col min="3335" max="3584" width="9.140625" style="250"/>
    <col min="3585" max="3585" width="38.7109375" style="250" customWidth="1"/>
    <col min="3586" max="3590" width="0" style="250" hidden="1" customWidth="1"/>
    <col min="3591" max="3840" width="9.140625" style="250"/>
    <col min="3841" max="3841" width="38.7109375" style="250" customWidth="1"/>
    <col min="3842" max="3846" width="0" style="250" hidden="1" customWidth="1"/>
    <col min="3847" max="4096" width="9.140625" style="250"/>
    <col min="4097" max="4097" width="38.7109375" style="250" customWidth="1"/>
    <col min="4098" max="4102" width="0" style="250" hidden="1" customWidth="1"/>
    <col min="4103" max="4352" width="9.140625" style="250"/>
    <col min="4353" max="4353" width="38.7109375" style="250" customWidth="1"/>
    <col min="4354" max="4358" width="0" style="250" hidden="1" customWidth="1"/>
    <col min="4359" max="4608" width="9.140625" style="250"/>
    <col min="4609" max="4609" width="38.7109375" style="250" customWidth="1"/>
    <col min="4610" max="4614" width="0" style="250" hidden="1" customWidth="1"/>
    <col min="4615" max="4864" width="9.140625" style="250"/>
    <col min="4865" max="4865" width="38.7109375" style="250" customWidth="1"/>
    <col min="4866" max="4870" width="0" style="250" hidden="1" customWidth="1"/>
    <col min="4871" max="5120" width="9.140625" style="250"/>
    <col min="5121" max="5121" width="38.7109375" style="250" customWidth="1"/>
    <col min="5122" max="5126" width="0" style="250" hidden="1" customWidth="1"/>
    <col min="5127" max="5376" width="9.140625" style="250"/>
    <col min="5377" max="5377" width="38.7109375" style="250" customWidth="1"/>
    <col min="5378" max="5382" width="0" style="250" hidden="1" customWidth="1"/>
    <col min="5383" max="5632" width="9.140625" style="250"/>
    <col min="5633" max="5633" width="38.7109375" style="250" customWidth="1"/>
    <col min="5634" max="5638" width="0" style="250" hidden="1" customWidth="1"/>
    <col min="5639" max="5888" width="9.140625" style="250"/>
    <col min="5889" max="5889" width="38.7109375" style="250" customWidth="1"/>
    <col min="5890" max="5894" width="0" style="250" hidden="1" customWidth="1"/>
    <col min="5895" max="6144" width="9.140625" style="250"/>
    <col min="6145" max="6145" width="38.7109375" style="250" customWidth="1"/>
    <col min="6146" max="6150" width="0" style="250" hidden="1" customWidth="1"/>
    <col min="6151" max="6400" width="9.140625" style="250"/>
    <col min="6401" max="6401" width="38.7109375" style="250" customWidth="1"/>
    <col min="6402" max="6406" width="0" style="250" hidden="1" customWidth="1"/>
    <col min="6407" max="6656" width="9.140625" style="250"/>
    <col min="6657" max="6657" width="38.7109375" style="250" customWidth="1"/>
    <col min="6658" max="6662" width="0" style="250" hidden="1" customWidth="1"/>
    <col min="6663" max="6912" width="9.140625" style="250"/>
    <col min="6913" max="6913" width="38.7109375" style="250" customWidth="1"/>
    <col min="6914" max="6918" width="0" style="250" hidden="1" customWidth="1"/>
    <col min="6919" max="7168" width="9.140625" style="250"/>
    <col min="7169" max="7169" width="38.7109375" style="250" customWidth="1"/>
    <col min="7170" max="7174" width="0" style="250" hidden="1" customWidth="1"/>
    <col min="7175" max="7424" width="9.140625" style="250"/>
    <col min="7425" max="7425" width="38.7109375" style="250" customWidth="1"/>
    <col min="7426" max="7430" width="0" style="250" hidden="1" customWidth="1"/>
    <col min="7431" max="7680" width="9.140625" style="250"/>
    <col min="7681" max="7681" width="38.7109375" style="250" customWidth="1"/>
    <col min="7682" max="7686" width="0" style="250" hidden="1" customWidth="1"/>
    <col min="7687" max="7936" width="9.140625" style="250"/>
    <col min="7937" max="7937" width="38.7109375" style="250" customWidth="1"/>
    <col min="7938" max="7942" width="0" style="250" hidden="1" customWidth="1"/>
    <col min="7943" max="8192" width="9.140625" style="250"/>
    <col min="8193" max="8193" width="38.7109375" style="250" customWidth="1"/>
    <col min="8194" max="8198" width="0" style="250" hidden="1" customWidth="1"/>
    <col min="8199" max="8448" width="9.140625" style="250"/>
    <col min="8449" max="8449" width="38.7109375" style="250" customWidth="1"/>
    <col min="8450" max="8454" width="0" style="250" hidden="1" customWidth="1"/>
    <col min="8455" max="8704" width="9.140625" style="250"/>
    <col min="8705" max="8705" width="38.7109375" style="250" customWidth="1"/>
    <col min="8706" max="8710" width="0" style="250" hidden="1" customWidth="1"/>
    <col min="8711" max="8960" width="9.140625" style="250"/>
    <col min="8961" max="8961" width="38.7109375" style="250" customWidth="1"/>
    <col min="8962" max="8966" width="0" style="250" hidden="1" customWidth="1"/>
    <col min="8967" max="9216" width="9.140625" style="250"/>
    <col min="9217" max="9217" width="38.7109375" style="250" customWidth="1"/>
    <col min="9218" max="9222" width="0" style="250" hidden="1" customWidth="1"/>
    <col min="9223" max="9472" width="9.140625" style="250"/>
    <col min="9473" max="9473" width="38.7109375" style="250" customWidth="1"/>
    <col min="9474" max="9478" width="0" style="250" hidden="1" customWidth="1"/>
    <col min="9479" max="9728" width="9.140625" style="250"/>
    <col min="9729" max="9729" width="38.7109375" style="250" customWidth="1"/>
    <col min="9730" max="9734" width="0" style="250" hidden="1" customWidth="1"/>
    <col min="9735" max="9984" width="9.140625" style="250"/>
    <col min="9985" max="9985" width="38.7109375" style="250" customWidth="1"/>
    <col min="9986" max="9990" width="0" style="250" hidden="1" customWidth="1"/>
    <col min="9991" max="10240" width="9.140625" style="250"/>
    <col min="10241" max="10241" width="38.7109375" style="250" customWidth="1"/>
    <col min="10242" max="10246" width="0" style="250" hidden="1" customWidth="1"/>
    <col min="10247" max="10496" width="9.140625" style="250"/>
    <col min="10497" max="10497" width="38.7109375" style="250" customWidth="1"/>
    <col min="10498" max="10502" width="0" style="250" hidden="1" customWidth="1"/>
    <col min="10503" max="10752" width="9.140625" style="250"/>
    <col min="10753" max="10753" width="38.7109375" style="250" customWidth="1"/>
    <col min="10754" max="10758" width="0" style="250" hidden="1" customWidth="1"/>
    <col min="10759" max="11008" width="9.140625" style="250"/>
    <col min="11009" max="11009" width="38.7109375" style="250" customWidth="1"/>
    <col min="11010" max="11014" width="0" style="250" hidden="1" customWidth="1"/>
    <col min="11015" max="11264" width="9.140625" style="250"/>
    <col min="11265" max="11265" width="38.7109375" style="250" customWidth="1"/>
    <col min="11266" max="11270" width="0" style="250" hidden="1" customWidth="1"/>
    <col min="11271" max="11520" width="9.140625" style="250"/>
    <col min="11521" max="11521" width="38.7109375" style="250" customWidth="1"/>
    <col min="11522" max="11526" width="0" style="250" hidden="1" customWidth="1"/>
    <col min="11527" max="11776" width="9.140625" style="250"/>
    <col min="11777" max="11777" width="38.7109375" style="250" customWidth="1"/>
    <col min="11778" max="11782" width="0" style="250" hidden="1" customWidth="1"/>
    <col min="11783" max="12032" width="9.140625" style="250"/>
    <col min="12033" max="12033" width="38.7109375" style="250" customWidth="1"/>
    <col min="12034" max="12038" width="0" style="250" hidden="1" customWidth="1"/>
    <col min="12039" max="12288" width="9.140625" style="250"/>
    <col min="12289" max="12289" width="38.7109375" style="250" customWidth="1"/>
    <col min="12290" max="12294" width="0" style="250" hidden="1" customWidth="1"/>
    <col min="12295" max="12544" width="9.140625" style="250"/>
    <col min="12545" max="12545" width="38.7109375" style="250" customWidth="1"/>
    <col min="12546" max="12550" width="0" style="250" hidden="1" customWidth="1"/>
    <col min="12551" max="12800" width="9.140625" style="250"/>
    <col min="12801" max="12801" width="38.7109375" style="250" customWidth="1"/>
    <col min="12802" max="12806" width="0" style="250" hidden="1" customWidth="1"/>
    <col min="12807" max="13056" width="9.140625" style="250"/>
    <col min="13057" max="13057" width="38.7109375" style="250" customWidth="1"/>
    <col min="13058" max="13062" width="0" style="250" hidden="1" customWidth="1"/>
    <col min="13063" max="13312" width="9.140625" style="250"/>
    <col min="13313" max="13313" width="38.7109375" style="250" customWidth="1"/>
    <col min="13314" max="13318" width="0" style="250" hidden="1" customWidth="1"/>
    <col min="13319" max="13568" width="9.140625" style="250"/>
    <col min="13569" max="13569" width="38.7109375" style="250" customWidth="1"/>
    <col min="13570" max="13574" width="0" style="250" hidden="1" customWidth="1"/>
    <col min="13575" max="13824" width="9.140625" style="250"/>
    <col min="13825" max="13825" width="38.7109375" style="250" customWidth="1"/>
    <col min="13826" max="13830" width="0" style="250" hidden="1" customWidth="1"/>
    <col min="13831" max="14080" width="9.140625" style="250"/>
    <col min="14081" max="14081" width="38.7109375" style="250" customWidth="1"/>
    <col min="14082" max="14086" width="0" style="250" hidden="1" customWidth="1"/>
    <col min="14087" max="14336" width="9.140625" style="250"/>
    <col min="14337" max="14337" width="38.7109375" style="250" customWidth="1"/>
    <col min="14338" max="14342" width="0" style="250" hidden="1" customWidth="1"/>
    <col min="14343" max="14592" width="9.140625" style="250"/>
    <col min="14593" max="14593" width="38.7109375" style="250" customWidth="1"/>
    <col min="14594" max="14598" width="0" style="250" hidden="1" customWidth="1"/>
    <col min="14599" max="14848" width="9.140625" style="250"/>
    <col min="14849" max="14849" width="38.7109375" style="250" customWidth="1"/>
    <col min="14850" max="14854" width="0" style="250" hidden="1" customWidth="1"/>
    <col min="14855" max="15104" width="9.140625" style="250"/>
    <col min="15105" max="15105" width="38.7109375" style="250" customWidth="1"/>
    <col min="15106" max="15110" width="0" style="250" hidden="1" customWidth="1"/>
    <col min="15111" max="15360" width="9.140625" style="250"/>
    <col min="15361" max="15361" width="38.7109375" style="250" customWidth="1"/>
    <col min="15362" max="15366" width="0" style="250" hidden="1" customWidth="1"/>
    <col min="15367" max="15616" width="9.140625" style="250"/>
    <col min="15617" max="15617" width="38.7109375" style="250" customWidth="1"/>
    <col min="15618" max="15622" width="0" style="250" hidden="1" customWidth="1"/>
    <col min="15623" max="15872" width="9.140625" style="250"/>
    <col min="15873" max="15873" width="38.7109375" style="250" customWidth="1"/>
    <col min="15874" max="15878" width="0" style="250" hidden="1" customWidth="1"/>
    <col min="15879" max="16128" width="9.140625" style="250"/>
    <col min="16129" max="16129" width="38.7109375" style="250" customWidth="1"/>
    <col min="16130" max="16134" width="0" style="250" hidden="1" customWidth="1"/>
    <col min="16135" max="16384" width="9.140625" style="250"/>
  </cols>
  <sheetData>
    <row r="1" spans="1:13" ht="18" customHeight="1" x14ac:dyDescent="0.2">
      <c r="A1" s="950" t="s">
        <v>1346</v>
      </c>
    </row>
    <row r="2" spans="1:13" ht="18" customHeight="1" x14ac:dyDescent="0.2">
      <c r="A2" s="32" t="s">
        <v>201</v>
      </c>
    </row>
    <row r="3" spans="1:13" ht="18" customHeight="1" x14ac:dyDescent="0.2">
      <c r="A3" s="32" t="s">
        <v>202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19608.900000000001</v>
      </c>
      <c r="C7" s="160">
        <v>25989.200000000001</v>
      </c>
      <c r="D7" s="160">
        <v>25885.3</v>
      </c>
      <c r="E7" s="160">
        <v>31345.7</v>
      </c>
      <c r="F7" s="160">
        <v>30431.599999999999</v>
      </c>
      <c r="G7" s="160">
        <v>29185.3</v>
      </c>
      <c r="H7" s="160">
        <v>29619.1</v>
      </c>
      <c r="I7" s="160">
        <v>33092.800000000003</v>
      </c>
      <c r="J7" s="160">
        <v>45914.3</v>
      </c>
      <c r="K7" s="160">
        <v>42823.8</v>
      </c>
      <c r="L7" s="160">
        <v>55471.9</v>
      </c>
      <c r="M7" s="160">
        <v>65879.100000000006</v>
      </c>
    </row>
    <row r="8" spans="1:13" ht="12.95" customHeight="1" x14ac:dyDescent="0.2">
      <c r="A8" s="254" t="s">
        <v>3</v>
      </c>
      <c r="B8" s="160">
        <v>-2852.2</v>
      </c>
      <c r="C8" s="160">
        <v>-9100.7000000000007</v>
      </c>
      <c r="D8" s="160">
        <v>4836</v>
      </c>
      <c r="E8" s="160">
        <v>-12784.1</v>
      </c>
      <c r="F8" s="160">
        <v>-3759.8</v>
      </c>
      <c r="G8" s="160">
        <v>-1843.4</v>
      </c>
      <c r="H8" s="160">
        <v>-14304.5</v>
      </c>
      <c r="I8" s="160">
        <v>-6874.6</v>
      </c>
      <c r="J8" s="160">
        <v>-7239.5</v>
      </c>
      <c r="K8" s="160">
        <v>-11575.2</v>
      </c>
      <c r="L8" s="160">
        <v>-16088</v>
      </c>
      <c r="M8" s="160">
        <v>-28702.3</v>
      </c>
    </row>
    <row r="9" spans="1:13" ht="24" x14ac:dyDescent="0.2">
      <c r="A9" s="240" t="s">
        <v>4</v>
      </c>
      <c r="B9" s="160">
        <v>-3241.6</v>
      </c>
      <c r="C9" s="160">
        <v>-11283.8</v>
      </c>
      <c r="D9" s="160">
        <v>4247.6000000000004</v>
      </c>
      <c r="E9" s="160">
        <v>-8601.4</v>
      </c>
      <c r="F9" s="160">
        <v>-2853.3</v>
      </c>
      <c r="G9" s="160">
        <v>-1777.3</v>
      </c>
      <c r="H9" s="160">
        <v>-14774</v>
      </c>
      <c r="I9" s="160">
        <v>-7809.7</v>
      </c>
      <c r="J9" s="160">
        <v>-10930.9</v>
      </c>
      <c r="K9" s="160">
        <v>-17964.3</v>
      </c>
      <c r="L9" s="160">
        <v>-20671.7</v>
      </c>
      <c r="M9" s="160">
        <v>-26058.1</v>
      </c>
    </row>
    <row r="10" spans="1:13" ht="12.95" customHeight="1" x14ac:dyDescent="0.2">
      <c r="A10" s="254" t="s">
        <v>5</v>
      </c>
      <c r="B10" s="160">
        <v>216.8</v>
      </c>
      <c r="C10" s="160">
        <v>20.3</v>
      </c>
      <c r="D10" s="160">
        <v>4756.5</v>
      </c>
      <c r="E10" s="160">
        <v>4434.7</v>
      </c>
      <c r="F10" s="160">
        <v>316.10000000000002</v>
      </c>
      <c r="G10" s="160">
        <v>217.6</v>
      </c>
      <c r="H10" s="160">
        <v>144.9</v>
      </c>
      <c r="I10" s="160">
        <v>393.2</v>
      </c>
      <c r="J10" s="160">
        <v>1733.5</v>
      </c>
      <c r="K10" s="160">
        <v>396.3</v>
      </c>
      <c r="L10" s="160">
        <v>3448.6</v>
      </c>
      <c r="M10" s="160">
        <v>1187.7</v>
      </c>
    </row>
    <row r="11" spans="1:13" ht="12.95" customHeight="1" x14ac:dyDescent="0.2">
      <c r="A11" s="254" t="s">
        <v>6</v>
      </c>
      <c r="B11" s="160">
        <v>3458.4</v>
      </c>
      <c r="C11" s="160">
        <v>11304.1</v>
      </c>
      <c r="D11" s="160">
        <v>508.9</v>
      </c>
      <c r="E11" s="160">
        <v>13036.1</v>
      </c>
      <c r="F11" s="160">
        <v>3169.4</v>
      </c>
      <c r="G11" s="160">
        <v>1994.9</v>
      </c>
      <c r="H11" s="160">
        <v>14918.9</v>
      </c>
      <c r="I11" s="160">
        <v>8202.9</v>
      </c>
      <c r="J11" s="160">
        <v>12664.5</v>
      </c>
      <c r="K11" s="160">
        <v>18360.599999999999</v>
      </c>
      <c r="L11" s="160">
        <v>24120.3</v>
      </c>
      <c r="M11" s="160">
        <v>27245.8</v>
      </c>
    </row>
    <row r="12" spans="1:13" ht="23.45" customHeight="1" x14ac:dyDescent="0.2">
      <c r="A12" s="254" t="s">
        <v>7</v>
      </c>
      <c r="B12" s="160">
        <v>19998.3</v>
      </c>
      <c r="C12" s="160">
        <v>28172.3</v>
      </c>
      <c r="D12" s="160">
        <v>26473.7</v>
      </c>
      <c r="E12" s="160">
        <v>27163</v>
      </c>
      <c r="F12" s="160">
        <v>29525.1</v>
      </c>
      <c r="G12" s="160">
        <v>29119.1</v>
      </c>
      <c r="H12" s="160">
        <v>30088.6</v>
      </c>
      <c r="I12" s="160">
        <v>34027.9</v>
      </c>
      <c r="J12" s="160">
        <v>49605.599999999999</v>
      </c>
      <c r="K12" s="160">
        <v>49212.9</v>
      </c>
      <c r="L12" s="160">
        <v>60055.6</v>
      </c>
      <c r="M12" s="160">
        <v>63234.9</v>
      </c>
    </row>
    <row r="13" spans="1:13" ht="12.95" customHeight="1" x14ac:dyDescent="0.2">
      <c r="A13" s="254" t="s">
        <v>8</v>
      </c>
      <c r="B13" s="160">
        <v>3270.8</v>
      </c>
      <c r="C13" s="160">
        <v>1919.1</v>
      </c>
      <c r="D13" s="160">
        <v>2276.5</v>
      </c>
      <c r="E13" s="160">
        <v>3002</v>
      </c>
      <c r="F13" s="160">
        <v>3427.3</v>
      </c>
      <c r="G13" s="160">
        <v>2209.5</v>
      </c>
      <c r="H13" s="160">
        <v>4342.3999999999996</v>
      </c>
      <c r="I13" s="160">
        <v>5440.2</v>
      </c>
      <c r="J13" s="160">
        <v>6381.3</v>
      </c>
      <c r="K13" s="160">
        <v>5015.7</v>
      </c>
      <c r="L13" s="160">
        <v>7868.5</v>
      </c>
      <c r="M13" s="160">
        <v>11338.7</v>
      </c>
    </row>
    <row r="14" spans="1:13" ht="12.95" customHeight="1" x14ac:dyDescent="0.2">
      <c r="A14" s="254" t="s">
        <v>9</v>
      </c>
      <c r="B14" s="160">
        <v>2759.8</v>
      </c>
      <c r="C14" s="160">
        <v>1302.3</v>
      </c>
      <c r="D14" s="160">
        <v>1647.5</v>
      </c>
      <c r="E14" s="160">
        <v>2193</v>
      </c>
      <c r="F14" s="160">
        <v>2734.7</v>
      </c>
      <c r="G14" s="160">
        <v>1604.4</v>
      </c>
      <c r="H14" s="160">
        <v>3691.6</v>
      </c>
      <c r="I14" s="160">
        <v>4734.8999999999996</v>
      </c>
      <c r="J14" s="160">
        <v>5561.5</v>
      </c>
      <c r="K14" s="160">
        <v>4122.3</v>
      </c>
      <c r="L14" s="160">
        <v>6928.9</v>
      </c>
      <c r="M14" s="160">
        <v>9189.2999999999993</v>
      </c>
    </row>
    <row r="15" spans="1:13" ht="12.95" customHeight="1" x14ac:dyDescent="0.2">
      <c r="A15" s="254" t="s">
        <v>10</v>
      </c>
      <c r="B15" s="160">
        <v>22.5</v>
      </c>
      <c r="C15" s="160">
        <v>28.8</v>
      </c>
      <c r="D15" s="160">
        <v>28.8</v>
      </c>
      <c r="E15" s="160">
        <v>41.8</v>
      </c>
      <c r="F15" s="160">
        <v>25.1</v>
      </c>
      <c r="G15" s="160">
        <v>154.6</v>
      </c>
      <c r="H15" s="160">
        <v>73.5</v>
      </c>
      <c r="I15" s="160">
        <v>40.6</v>
      </c>
      <c r="J15" s="160">
        <v>358.4</v>
      </c>
      <c r="K15" s="160">
        <v>39.299999999999997</v>
      </c>
      <c r="L15" s="160">
        <v>34.5</v>
      </c>
      <c r="M15" s="160">
        <v>118.2</v>
      </c>
    </row>
    <row r="16" spans="1:13" ht="12.95" customHeight="1" x14ac:dyDescent="0.2">
      <c r="A16" s="254" t="s">
        <v>11</v>
      </c>
      <c r="B16" s="160">
        <v>1555.2</v>
      </c>
      <c r="C16" s="160">
        <v>879.1</v>
      </c>
      <c r="D16" s="160">
        <v>1415.6</v>
      </c>
      <c r="E16" s="160">
        <v>1153.4000000000001</v>
      </c>
      <c r="F16" s="160">
        <v>1453.1</v>
      </c>
      <c r="G16" s="160">
        <v>1101</v>
      </c>
      <c r="H16" s="160">
        <v>1858.5</v>
      </c>
      <c r="I16" s="160">
        <v>1934.2</v>
      </c>
      <c r="J16" s="160">
        <v>4840.3999999999996</v>
      </c>
      <c r="K16" s="160">
        <v>3597.4</v>
      </c>
      <c r="L16" s="160">
        <v>6500.6</v>
      </c>
      <c r="M16" s="160">
        <v>8015.2</v>
      </c>
    </row>
    <row r="17" spans="1:13" ht="12.95" customHeight="1" x14ac:dyDescent="0.2">
      <c r="A17" s="254" t="s">
        <v>12</v>
      </c>
      <c r="B17" s="160">
        <v>1182.0999999999999</v>
      </c>
      <c r="C17" s="160">
        <v>394.3</v>
      </c>
      <c r="D17" s="160">
        <v>202.6</v>
      </c>
      <c r="E17" s="160">
        <v>997.8</v>
      </c>
      <c r="F17" s="160">
        <v>1256.5999999999999</v>
      </c>
      <c r="G17" s="160">
        <v>348.8</v>
      </c>
      <c r="H17" s="160">
        <v>1751.1</v>
      </c>
      <c r="I17" s="160">
        <v>2760.1</v>
      </c>
      <c r="J17" s="160">
        <v>362.6</v>
      </c>
      <c r="K17" s="160">
        <v>485.6</v>
      </c>
      <c r="L17" s="160">
        <v>393.8</v>
      </c>
      <c r="M17" s="160">
        <v>1056</v>
      </c>
    </row>
    <row r="18" spans="1:13" ht="12.95" customHeight="1" x14ac:dyDescent="0.2">
      <c r="A18" s="254" t="s">
        <v>154</v>
      </c>
      <c r="B18" s="160">
        <v>63728.1</v>
      </c>
      <c r="C18" s="160">
        <v>88237.2</v>
      </c>
      <c r="D18" s="160">
        <v>92745.2</v>
      </c>
      <c r="E18" s="160">
        <v>86905.5</v>
      </c>
      <c r="F18" s="160">
        <v>103564.9</v>
      </c>
      <c r="G18" s="160">
        <v>106377.7</v>
      </c>
      <c r="H18" s="160">
        <v>129070.9</v>
      </c>
      <c r="I18" s="160">
        <v>138596.9</v>
      </c>
      <c r="J18" s="160">
        <v>149390</v>
      </c>
      <c r="K18" s="160">
        <v>166100</v>
      </c>
      <c r="L18" s="160">
        <v>96726.1</v>
      </c>
      <c r="M18" s="160">
        <v>62626.2</v>
      </c>
    </row>
    <row r="19" spans="1:13" ht="12.95" customHeight="1" x14ac:dyDescent="0.2">
      <c r="A19" s="254" t="s">
        <v>14</v>
      </c>
      <c r="B19" s="160">
        <v>3532.7</v>
      </c>
      <c r="C19" s="160">
        <v>3832.3</v>
      </c>
      <c r="D19" s="160">
        <v>3712.8</v>
      </c>
      <c r="E19" s="160">
        <v>4452.5</v>
      </c>
      <c r="F19" s="160">
        <v>4465.8999999999996</v>
      </c>
      <c r="G19" s="160">
        <v>4672.2</v>
      </c>
      <c r="H19" s="160">
        <v>4239.2</v>
      </c>
      <c r="I19" s="160">
        <v>3934</v>
      </c>
      <c r="J19" s="160">
        <v>5150.8</v>
      </c>
      <c r="K19" s="160">
        <v>7588</v>
      </c>
      <c r="L19" s="160">
        <v>15446.8</v>
      </c>
      <c r="M19" s="160">
        <v>14450.5</v>
      </c>
    </row>
    <row r="20" spans="1:13" ht="12.95" customHeight="1" x14ac:dyDescent="0.2">
      <c r="A20" s="254" t="s">
        <v>15</v>
      </c>
      <c r="B20" s="160">
        <v>2737.1</v>
      </c>
      <c r="C20" s="160">
        <v>2973.6</v>
      </c>
      <c r="D20" s="160">
        <v>2770.3</v>
      </c>
      <c r="E20" s="160">
        <v>2053</v>
      </c>
      <c r="F20" s="160">
        <v>3123.9</v>
      </c>
      <c r="G20" s="160">
        <v>3400.4</v>
      </c>
      <c r="H20" s="160">
        <v>2976.6</v>
      </c>
      <c r="I20" s="160">
        <v>2599.1999999999998</v>
      </c>
      <c r="J20" s="160">
        <v>3550.8</v>
      </c>
      <c r="K20" s="160">
        <v>5699</v>
      </c>
      <c r="L20" s="160">
        <v>12704.6</v>
      </c>
      <c r="M20" s="160">
        <v>10496.6</v>
      </c>
    </row>
    <row r="21" spans="1:13" ht="12.95" customHeight="1" x14ac:dyDescent="0.2">
      <c r="A21" s="254" t="s">
        <v>16</v>
      </c>
      <c r="B21" s="160" t="s">
        <v>26</v>
      </c>
      <c r="C21" s="160" t="s">
        <v>26</v>
      </c>
      <c r="D21" s="160">
        <v>0.3</v>
      </c>
      <c r="E21" s="160">
        <v>0.3</v>
      </c>
      <c r="F21" s="160">
        <v>0.2</v>
      </c>
      <c r="G21" s="160">
        <v>0.2</v>
      </c>
      <c r="H21" s="160" t="s">
        <v>26</v>
      </c>
      <c r="I21" s="160" t="s">
        <v>26</v>
      </c>
      <c r="J21" s="160">
        <v>0.2</v>
      </c>
      <c r="K21" s="160">
        <v>0</v>
      </c>
      <c r="L21" s="160">
        <v>11.8</v>
      </c>
      <c r="M21" s="160">
        <v>21.3</v>
      </c>
    </row>
    <row r="22" spans="1:13" ht="12.95" customHeight="1" x14ac:dyDescent="0.2">
      <c r="A22" s="254" t="s">
        <v>17</v>
      </c>
      <c r="B22" s="160">
        <v>1.4</v>
      </c>
      <c r="C22" s="160">
        <v>1.7</v>
      </c>
      <c r="D22" s="160">
        <v>1.3</v>
      </c>
      <c r="E22" s="160">
        <v>0.1</v>
      </c>
      <c r="F22" s="160">
        <v>0.9</v>
      </c>
      <c r="G22" s="160">
        <v>0.9</v>
      </c>
      <c r="H22" s="160">
        <v>99.2</v>
      </c>
      <c r="I22" s="160">
        <v>101</v>
      </c>
      <c r="J22" s="160">
        <v>111</v>
      </c>
      <c r="K22" s="160">
        <v>121.2</v>
      </c>
      <c r="L22" s="160">
        <v>276.5</v>
      </c>
      <c r="M22" s="160">
        <v>165.2</v>
      </c>
    </row>
    <row r="23" spans="1:13" ht="12.95" customHeight="1" x14ac:dyDescent="0.2">
      <c r="A23" s="254" t="s">
        <v>18</v>
      </c>
      <c r="B23" s="160">
        <v>19.100000000000001</v>
      </c>
      <c r="C23" s="160">
        <v>0.6</v>
      </c>
      <c r="D23" s="160">
        <v>4.0999999999999996</v>
      </c>
      <c r="E23" s="160">
        <v>4.0999999999999996</v>
      </c>
      <c r="F23" s="160">
        <v>29.9</v>
      </c>
      <c r="G23" s="160">
        <v>42</v>
      </c>
      <c r="H23" s="160">
        <v>46.4</v>
      </c>
      <c r="I23" s="160">
        <v>41.7</v>
      </c>
      <c r="J23" s="160">
        <v>183.7</v>
      </c>
      <c r="K23" s="160">
        <v>433.2</v>
      </c>
      <c r="L23" s="160">
        <v>771.8</v>
      </c>
      <c r="M23" s="160">
        <v>920.9</v>
      </c>
    </row>
    <row r="24" spans="1:13" ht="12.95" customHeight="1" x14ac:dyDescent="0.2">
      <c r="A24" s="254" t="s">
        <v>19</v>
      </c>
      <c r="B24" s="160">
        <v>60273</v>
      </c>
      <c r="C24" s="160">
        <v>78218.2</v>
      </c>
      <c r="D24" s="160">
        <v>85617.2</v>
      </c>
      <c r="E24" s="160">
        <v>94466.7</v>
      </c>
      <c r="F24" s="160">
        <v>103417</v>
      </c>
      <c r="G24" s="160">
        <v>102876.7</v>
      </c>
      <c r="H24" s="160">
        <v>103204.5</v>
      </c>
      <c r="I24" s="160">
        <v>105547.9</v>
      </c>
      <c r="J24" s="160">
        <v>113641.8</v>
      </c>
      <c r="K24" s="160">
        <v>124101.1</v>
      </c>
      <c r="L24" s="160">
        <v>142217.4</v>
      </c>
      <c r="M24" s="160">
        <v>140257.79999999999</v>
      </c>
    </row>
    <row r="25" spans="1:13" ht="12.95" customHeight="1" x14ac:dyDescent="0.2">
      <c r="A25" s="254" t="s">
        <v>20</v>
      </c>
      <c r="B25" s="160">
        <v>16605.2</v>
      </c>
      <c r="C25" s="160">
        <v>18389.900000000001</v>
      </c>
      <c r="D25" s="160">
        <v>25624.5</v>
      </c>
      <c r="E25" s="160">
        <v>7016.9</v>
      </c>
      <c r="F25" s="160">
        <v>8486.1</v>
      </c>
      <c r="G25" s="160">
        <v>9825.5</v>
      </c>
      <c r="H25" s="160">
        <v>9070.9</v>
      </c>
      <c r="I25" s="160">
        <v>9190.7999999999993</v>
      </c>
      <c r="J25" s="160">
        <v>10349.4</v>
      </c>
      <c r="K25" s="160">
        <v>12379.7</v>
      </c>
      <c r="L25" s="160">
        <v>19279.3</v>
      </c>
      <c r="M25" s="160">
        <v>26910.2</v>
      </c>
    </row>
    <row r="26" spans="1:13" ht="12.95" customHeight="1" x14ac:dyDescent="0.2">
      <c r="A26" s="254" t="s">
        <v>21</v>
      </c>
      <c r="B26" s="160">
        <v>7843.9</v>
      </c>
      <c r="C26" s="160">
        <v>9360.2999999999993</v>
      </c>
      <c r="D26" s="160">
        <v>8024.5</v>
      </c>
      <c r="E26" s="160">
        <v>14233.5</v>
      </c>
      <c r="F26" s="160">
        <v>8599.1</v>
      </c>
      <c r="G26" s="160">
        <v>7718</v>
      </c>
      <c r="H26" s="160">
        <v>7678.7</v>
      </c>
      <c r="I26" s="160">
        <v>7012.3</v>
      </c>
      <c r="J26" s="160">
        <v>9085.9</v>
      </c>
      <c r="K26" s="160">
        <v>13098.2</v>
      </c>
      <c r="L26" s="160">
        <v>19895.099999999999</v>
      </c>
      <c r="M26" s="160">
        <v>16497.2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38</v>
      </c>
      <c r="C30" s="255">
        <v>35</v>
      </c>
      <c r="D30" s="255">
        <v>36</v>
      </c>
      <c r="E30" s="255">
        <v>49</v>
      </c>
      <c r="F30" s="255">
        <v>58</v>
      </c>
      <c r="G30" s="255">
        <v>65</v>
      </c>
      <c r="H30" s="255">
        <v>84</v>
      </c>
      <c r="I30" s="255">
        <v>96</v>
      </c>
      <c r="J30" s="255">
        <v>132</v>
      </c>
      <c r="K30" s="255">
        <v>170</v>
      </c>
      <c r="L30" s="255">
        <v>198</v>
      </c>
      <c r="M30" s="255">
        <v>180</v>
      </c>
    </row>
    <row r="31" spans="1:13" ht="12.95" customHeight="1" x14ac:dyDescent="0.2">
      <c r="A31" s="254" t="s">
        <v>160</v>
      </c>
      <c r="B31" s="255">
        <v>10</v>
      </c>
      <c r="C31" s="255">
        <v>17</v>
      </c>
      <c r="D31" s="255">
        <v>13</v>
      </c>
      <c r="E31" s="255">
        <v>10</v>
      </c>
      <c r="F31" s="255">
        <v>18</v>
      </c>
      <c r="G31" s="255">
        <v>21</v>
      </c>
      <c r="H31" s="255">
        <v>25</v>
      </c>
      <c r="I31" s="255">
        <v>20</v>
      </c>
      <c r="J31" s="255">
        <v>23</v>
      </c>
      <c r="K31" s="255">
        <v>46</v>
      </c>
      <c r="L31" s="255">
        <v>46</v>
      </c>
      <c r="M31" s="255">
        <v>54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-1.9</v>
      </c>
      <c r="C33" s="256">
        <v>-7.7</v>
      </c>
      <c r="D33" s="256">
        <v>-2.2000000000000002</v>
      </c>
      <c r="E33" s="256">
        <v>15.4</v>
      </c>
      <c r="F33" s="256">
        <v>3.1</v>
      </c>
      <c r="G33" s="256">
        <v>0.2</v>
      </c>
      <c r="H33" s="256">
        <v>-1.6</v>
      </c>
      <c r="I33" s="256">
        <v>-2.7</v>
      </c>
      <c r="J33" s="256">
        <v>-7.4</v>
      </c>
      <c r="K33" s="256">
        <v>-13</v>
      </c>
      <c r="L33" s="256">
        <v>-7.6</v>
      </c>
      <c r="M33" s="256">
        <v>4.2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-5.4</v>
      </c>
      <c r="C36" s="256">
        <v>-14.4</v>
      </c>
      <c r="D36" s="256">
        <v>5</v>
      </c>
      <c r="E36" s="256">
        <v>-9.1</v>
      </c>
      <c r="F36" s="256">
        <v>-2.8</v>
      </c>
      <c r="G36" s="256">
        <v>-1.7</v>
      </c>
      <c r="H36" s="256">
        <v>-14.3</v>
      </c>
      <c r="I36" s="256">
        <v>-7.4</v>
      </c>
      <c r="J36" s="256">
        <v>-9.6</v>
      </c>
      <c r="K36" s="256">
        <v>-14.5</v>
      </c>
      <c r="L36" s="256">
        <v>-14.5</v>
      </c>
      <c r="M36" s="256">
        <v>-18.600000000000001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-16.5</v>
      </c>
      <c r="C38" s="256">
        <v>-43.4</v>
      </c>
      <c r="D38" s="256">
        <v>16.399999999999999</v>
      </c>
      <c r="E38" s="256">
        <v>-27.4</v>
      </c>
      <c r="F38" s="256">
        <v>-9.4</v>
      </c>
      <c r="G38" s="256">
        <v>-6.1</v>
      </c>
      <c r="H38" s="256">
        <v>-49.9</v>
      </c>
      <c r="I38" s="256">
        <v>-23.6</v>
      </c>
      <c r="J38" s="256">
        <v>-23.8</v>
      </c>
      <c r="K38" s="256">
        <v>-41.9</v>
      </c>
      <c r="L38" s="256">
        <v>-37.299999999999997</v>
      </c>
      <c r="M38" s="256">
        <v>-39.6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116.8</v>
      </c>
      <c r="C40" s="257">
        <v>132.5</v>
      </c>
      <c r="D40" s="257">
        <v>99.6</v>
      </c>
      <c r="E40" s="257">
        <v>121.1</v>
      </c>
      <c r="F40" s="257">
        <v>97.1</v>
      </c>
      <c r="G40" s="257">
        <v>95.9</v>
      </c>
      <c r="H40" s="257">
        <v>101.5</v>
      </c>
      <c r="I40" s="257">
        <v>111.7</v>
      </c>
      <c r="J40" s="257">
        <v>138.69999999999999</v>
      </c>
      <c r="K40" s="257">
        <v>93.3</v>
      </c>
      <c r="L40" s="257">
        <v>129.5</v>
      </c>
      <c r="M40" s="257">
        <v>118.8</v>
      </c>
    </row>
    <row r="41" spans="1:13" ht="12.95" customHeight="1" x14ac:dyDescent="0.2">
      <c r="A41" s="243" t="s">
        <v>29</v>
      </c>
      <c r="B41" s="257">
        <v>1.2</v>
      </c>
      <c r="C41" s="257">
        <v>1.1000000000000001</v>
      </c>
      <c r="D41" s="257">
        <v>0.8</v>
      </c>
      <c r="E41" s="257">
        <v>1.2</v>
      </c>
      <c r="F41" s="257">
        <v>0.8</v>
      </c>
      <c r="G41" s="257">
        <v>1</v>
      </c>
      <c r="H41" s="257">
        <v>1.1000000000000001</v>
      </c>
      <c r="I41" s="257">
        <v>1.1000000000000001</v>
      </c>
      <c r="J41" s="257">
        <v>1.2</v>
      </c>
      <c r="K41" s="257">
        <v>0.7</v>
      </c>
      <c r="L41" s="257">
        <v>1.4</v>
      </c>
      <c r="M41" s="257">
        <v>0.9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2.12</v>
      </c>
      <c r="C44" s="258">
        <v>1.96</v>
      </c>
      <c r="D44" s="258">
        <v>3.19</v>
      </c>
      <c r="E44" s="258">
        <v>0.49</v>
      </c>
      <c r="F44" s="258">
        <v>0.99</v>
      </c>
      <c r="G44" s="258">
        <v>1.27</v>
      </c>
      <c r="H44" s="258">
        <v>1.18</v>
      </c>
      <c r="I44" s="258">
        <v>1.31</v>
      </c>
      <c r="J44" s="258">
        <v>1.1399999999999999</v>
      </c>
      <c r="K44" s="258">
        <v>0.95</v>
      </c>
      <c r="L44" s="258">
        <v>0.97</v>
      </c>
      <c r="M44" s="258">
        <v>1.63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7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41"/>
  <dimension ref="A1:M72"/>
  <sheetViews>
    <sheetView workbookViewId="0">
      <selection activeCell="A5" sqref="A5"/>
    </sheetView>
  </sheetViews>
  <sheetFormatPr defaultRowHeight="12.75" x14ac:dyDescent="0.2"/>
  <cols>
    <col min="1" max="1" width="38.7109375" style="250" customWidth="1"/>
    <col min="2" max="2" width="10.140625" style="250" hidden="1" customWidth="1"/>
    <col min="3" max="3" width="9.7109375" style="250" hidden="1" customWidth="1"/>
    <col min="4" max="4" width="10.85546875" style="250" hidden="1" customWidth="1"/>
    <col min="5" max="5" width="11.140625" style="250" hidden="1" customWidth="1"/>
    <col min="6" max="6" width="9.7109375" style="250" hidden="1" customWidth="1"/>
    <col min="7" max="8" width="10.28515625" style="250" hidden="1" customWidth="1"/>
    <col min="9" max="13" width="10.140625" style="250" customWidth="1"/>
    <col min="14" max="256" width="9.140625" style="250"/>
    <col min="257" max="257" width="38.7109375" style="250" customWidth="1"/>
    <col min="258" max="262" width="0" style="250" hidden="1" customWidth="1"/>
    <col min="263" max="267" width="10.28515625" style="250" customWidth="1"/>
    <col min="268" max="512" width="9.140625" style="250"/>
    <col min="513" max="513" width="38.7109375" style="250" customWidth="1"/>
    <col min="514" max="518" width="0" style="250" hidden="1" customWidth="1"/>
    <col min="519" max="523" width="10.28515625" style="250" customWidth="1"/>
    <col min="524" max="768" width="9.140625" style="250"/>
    <col min="769" max="769" width="38.7109375" style="250" customWidth="1"/>
    <col min="770" max="774" width="0" style="250" hidden="1" customWidth="1"/>
    <col min="775" max="779" width="10.28515625" style="250" customWidth="1"/>
    <col min="780" max="1024" width="9.140625" style="250"/>
    <col min="1025" max="1025" width="38.7109375" style="250" customWidth="1"/>
    <col min="1026" max="1030" width="0" style="250" hidden="1" customWidth="1"/>
    <col min="1031" max="1035" width="10.28515625" style="250" customWidth="1"/>
    <col min="1036" max="1280" width="9.140625" style="250"/>
    <col min="1281" max="1281" width="38.7109375" style="250" customWidth="1"/>
    <col min="1282" max="1286" width="0" style="250" hidden="1" customWidth="1"/>
    <col min="1287" max="1291" width="10.28515625" style="250" customWidth="1"/>
    <col min="1292" max="1536" width="9.140625" style="250"/>
    <col min="1537" max="1537" width="38.7109375" style="250" customWidth="1"/>
    <col min="1538" max="1542" width="0" style="250" hidden="1" customWidth="1"/>
    <col min="1543" max="1547" width="10.28515625" style="250" customWidth="1"/>
    <col min="1548" max="1792" width="9.140625" style="250"/>
    <col min="1793" max="1793" width="38.7109375" style="250" customWidth="1"/>
    <col min="1794" max="1798" width="0" style="250" hidden="1" customWidth="1"/>
    <col min="1799" max="1803" width="10.28515625" style="250" customWidth="1"/>
    <col min="1804" max="2048" width="9.140625" style="250"/>
    <col min="2049" max="2049" width="38.7109375" style="250" customWidth="1"/>
    <col min="2050" max="2054" width="0" style="250" hidden="1" customWidth="1"/>
    <col min="2055" max="2059" width="10.28515625" style="250" customWidth="1"/>
    <col min="2060" max="2304" width="9.140625" style="250"/>
    <col min="2305" max="2305" width="38.7109375" style="250" customWidth="1"/>
    <col min="2306" max="2310" width="0" style="250" hidden="1" customWidth="1"/>
    <col min="2311" max="2315" width="10.28515625" style="250" customWidth="1"/>
    <col min="2316" max="2560" width="9.140625" style="250"/>
    <col min="2561" max="2561" width="38.7109375" style="250" customWidth="1"/>
    <col min="2562" max="2566" width="0" style="250" hidden="1" customWidth="1"/>
    <col min="2567" max="2571" width="10.28515625" style="250" customWidth="1"/>
    <col min="2572" max="2816" width="9.140625" style="250"/>
    <col min="2817" max="2817" width="38.7109375" style="250" customWidth="1"/>
    <col min="2818" max="2822" width="0" style="250" hidden="1" customWidth="1"/>
    <col min="2823" max="2827" width="10.28515625" style="250" customWidth="1"/>
    <col min="2828" max="3072" width="9.140625" style="250"/>
    <col min="3073" max="3073" width="38.7109375" style="250" customWidth="1"/>
    <col min="3074" max="3078" width="0" style="250" hidden="1" customWidth="1"/>
    <col min="3079" max="3083" width="10.28515625" style="250" customWidth="1"/>
    <col min="3084" max="3328" width="9.140625" style="250"/>
    <col min="3329" max="3329" width="38.7109375" style="250" customWidth="1"/>
    <col min="3330" max="3334" width="0" style="250" hidden="1" customWidth="1"/>
    <col min="3335" max="3339" width="10.28515625" style="250" customWidth="1"/>
    <col min="3340" max="3584" width="9.140625" style="250"/>
    <col min="3585" max="3585" width="38.7109375" style="250" customWidth="1"/>
    <col min="3586" max="3590" width="0" style="250" hidden="1" customWidth="1"/>
    <col min="3591" max="3595" width="10.28515625" style="250" customWidth="1"/>
    <col min="3596" max="3840" width="9.140625" style="250"/>
    <col min="3841" max="3841" width="38.7109375" style="250" customWidth="1"/>
    <col min="3842" max="3846" width="0" style="250" hidden="1" customWidth="1"/>
    <col min="3847" max="3851" width="10.28515625" style="250" customWidth="1"/>
    <col min="3852" max="4096" width="9.140625" style="250"/>
    <col min="4097" max="4097" width="38.7109375" style="250" customWidth="1"/>
    <col min="4098" max="4102" width="0" style="250" hidden="1" customWidth="1"/>
    <col min="4103" max="4107" width="10.28515625" style="250" customWidth="1"/>
    <col min="4108" max="4352" width="9.140625" style="250"/>
    <col min="4353" max="4353" width="38.7109375" style="250" customWidth="1"/>
    <col min="4354" max="4358" width="0" style="250" hidden="1" customWidth="1"/>
    <col min="4359" max="4363" width="10.28515625" style="250" customWidth="1"/>
    <col min="4364" max="4608" width="9.140625" style="250"/>
    <col min="4609" max="4609" width="38.7109375" style="250" customWidth="1"/>
    <col min="4610" max="4614" width="0" style="250" hidden="1" customWidth="1"/>
    <col min="4615" max="4619" width="10.28515625" style="250" customWidth="1"/>
    <col min="4620" max="4864" width="9.140625" style="250"/>
    <col min="4865" max="4865" width="38.7109375" style="250" customWidth="1"/>
    <col min="4866" max="4870" width="0" style="250" hidden="1" customWidth="1"/>
    <col min="4871" max="4875" width="10.28515625" style="250" customWidth="1"/>
    <col min="4876" max="5120" width="9.140625" style="250"/>
    <col min="5121" max="5121" width="38.7109375" style="250" customWidth="1"/>
    <col min="5122" max="5126" width="0" style="250" hidden="1" customWidth="1"/>
    <col min="5127" max="5131" width="10.28515625" style="250" customWidth="1"/>
    <col min="5132" max="5376" width="9.140625" style="250"/>
    <col min="5377" max="5377" width="38.7109375" style="250" customWidth="1"/>
    <col min="5378" max="5382" width="0" style="250" hidden="1" customWidth="1"/>
    <col min="5383" max="5387" width="10.28515625" style="250" customWidth="1"/>
    <col min="5388" max="5632" width="9.140625" style="250"/>
    <col min="5633" max="5633" width="38.7109375" style="250" customWidth="1"/>
    <col min="5634" max="5638" width="0" style="250" hidden="1" customWidth="1"/>
    <col min="5639" max="5643" width="10.28515625" style="250" customWidth="1"/>
    <col min="5644" max="5888" width="9.140625" style="250"/>
    <col min="5889" max="5889" width="38.7109375" style="250" customWidth="1"/>
    <col min="5890" max="5894" width="0" style="250" hidden="1" customWidth="1"/>
    <col min="5895" max="5899" width="10.28515625" style="250" customWidth="1"/>
    <col min="5900" max="6144" width="9.140625" style="250"/>
    <col min="6145" max="6145" width="38.7109375" style="250" customWidth="1"/>
    <col min="6146" max="6150" width="0" style="250" hidden="1" customWidth="1"/>
    <col min="6151" max="6155" width="10.28515625" style="250" customWidth="1"/>
    <col min="6156" max="6400" width="9.140625" style="250"/>
    <col min="6401" max="6401" width="38.7109375" style="250" customWidth="1"/>
    <col min="6402" max="6406" width="0" style="250" hidden="1" customWidth="1"/>
    <col min="6407" max="6411" width="10.28515625" style="250" customWidth="1"/>
    <col min="6412" max="6656" width="9.140625" style="250"/>
    <col min="6657" max="6657" width="38.7109375" style="250" customWidth="1"/>
    <col min="6658" max="6662" width="0" style="250" hidden="1" customWidth="1"/>
    <col min="6663" max="6667" width="10.28515625" style="250" customWidth="1"/>
    <col min="6668" max="6912" width="9.140625" style="250"/>
    <col min="6913" max="6913" width="38.7109375" style="250" customWidth="1"/>
    <col min="6914" max="6918" width="0" style="250" hidden="1" customWidth="1"/>
    <col min="6919" max="6923" width="10.28515625" style="250" customWidth="1"/>
    <col min="6924" max="7168" width="9.140625" style="250"/>
    <col min="7169" max="7169" width="38.7109375" style="250" customWidth="1"/>
    <col min="7170" max="7174" width="0" style="250" hidden="1" customWidth="1"/>
    <col min="7175" max="7179" width="10.28515625" style="250" customWidth="1"/>
    <col min="7180" max="7424" width="9.140625" style="250"/>
    <col min="7425" max="7425" width="38.7109375" style="250" customWidth="1"/>
    <col min="7426" max="7430" width="0" style="250" hidden="1" customWidth="1"/>
    <col min="7431" max="7435" width="10.28515625" style="250" customWidth="1"/>
    <col min="7436" max="7680" width="9.140625" style="250"/>
    <col min="7681" max="7681" width="38.7109375" style="250" customWidth="1"/>
    <col min="7682" max="7686" width="0" style="250" hidden="1" customWidth="1"/>
    <col min="7687" max="7691" width="10.28515625" style="250" customWidth="1"/>
    <col min="7692" max="7936" width="9.140625" style="250"/>
    <col min="7937" max="7937" width="38.7109375" style="250" customWidth="1"/>
    <col min="7938" max="7942" width="0" style="250" hidden="1" customWidth="1"/>
    <col min="7943" max="7947" width="10.28515625" style="250" customWidth="1"/>
    <col min="7948" max="8192" width="9.140625" style="250"/>
    <col min="8193" max="8193" width="38.7109375" style="250" customWidth="1"/>
    <col min="8194" max="8198" width="0" style="250" hidden="1" customWidth="1"/>
    <col min="8199" max="8203" width="10.28515625" style="250" customWidth="1"/>
    <col min="8204" max="8448" width="9.140625" style="250"/>
    <col min="8449" max="8449" width="38.7109375" style="250" customWidth="1"/>
    <col min="8450" max="8454" width="0" style="250" hidden="1" customWidth="1"/>
    <col min="8455" max="8459" width="10.28515625" style="250" customWidth="1"/>
    <col min="8460" max="8704" width="9.140625" style="250"/>
    <col min="8705" max="8705" width="38.7109375" style="250" customWidth="1"/>
    <col min="8706" max="8710" width="0" style="250" hidden="1" customWidth="1"/>
    <col min="8711" max="8715" width="10.28515625" style="250" customWidth="1"/>
    <col min="8716" max="8960" width="9.140625" style="250"/>
    <col min="8961" max="8961" width="38.7109375" style="250" customWidth="1"/>
    <col min="8962" max="8966" width="0" style="250" hidden="1" customWidth="1"/>
    <col min="8967" max="8971" width="10.28515625" style="250" customWidth="1"/>
    <col min="8972" max="9216" width="9.140625" style="250"/>
    <col min="9217" max="9217" width="38.7109375" style="250" customWidth="1"/>
    <col min="9218" max="9222" width="0" style="250" hidden="1" customWidth="1"/>
    <col min="9223" max="9227" width="10.28515625" style="250" customWidth="1"/>
    <col min="9228" max="9472" width="9.140625" style="250"/>
    <col min="9473" max="9473" width="38.7109375" style="250" customWidth="1"/>
    <col min="9474" max="9478" width="0" style="250" hidden="1" customWidth="1"/>
    <col min="9479" max="9483" width="10.28515625" style="250" customWidth="1"/>
    <col min="9484" max="9728" width="9.140625" style="250"/>
    <col min="9729" max="9729" width="38.7109375" style="250" customWidth="1"/>
    <col min="9730" max="9734" width="0" style="250" hidden="1" customWidth="1"/>
    <col min="9735" max="9739" width="10.28515625" style="250" customWidth="1"/>
    <col min="9740" max="9984" width="9.140625" style="250"/>
    <col min="9985" max="9985" width="38.7109375" style="250" customWidth="1"/>
    <col min="9986" max="9990" width="0" style="250" hidden="1" customWidth="1"/>
    <col min="9991" max="9995" width="10.28515625" style="250" customWidth="1"/>
    <col min="9996" max="10240" width="9.140625" style="250"/>
    <col min="10241" max="10241" width="38.7109375" style="250" customWidth="1"/>
    <col min="10242" max="10246" width="0" style="250" hidden="1" customWidth="1"/>
    <col min="10247" max="10251" width="10.28515625" style="250" customWidth="1"/>
    <col min="10252" max="10496" width="9.140625" style="250"/>
    <col min="10497" max="10497" width="38.7109375" style="250" customWidth="1"/>
    <col min="10498" max="10502" width="0" style="250" hidden="1" customWidth="1"/>
    <col min="10503" max="10507" width="10.28515625" style="250" customWidth="1"/>
    <col min="10508" max="10752" width="9.140625" style="250"/>
    <col min="10753" max="10753" width="38.7109375" style="250" customWidth="1"/>
    <col min="10754" max="10758" width="0" style="250" hidden="1" customWidth="1"/>
    <col min="10759" max="10763" width="10.28515625" style="250" customWidth="1"/>
    <col min="10764" max="11008" width="9.140625" style="250"/>
    <col min="11009" max="11009" width="38.7109375" style="250" customWidth="1"/>
    <col min="11010" max="11014" width="0" style="250" hidden="1" customWidth="1"/>
    <col min="11015" max="11019" width="10.28515625" style="250" customWidth="1"/>
    <col min="11020" max="11264" width="9.140625" style="250"/>
    <col min="11265" max="11265" width="38.7109375" style="250" customWidth="1"/>
    <col min="11266" max="11270" width="0" style="250" hidden="1" customWidth="1"/>
    <col min="11271" max="11275" width="10.28515625" style="250" customWidth="1"/>
    <col min="11276" max="11520" width="9.140625" style="250"/>
    <col min="11521" max="11521" width="38.7109375" style="250" customWidth="1"/>
    <col min="11522" max="11526" width="0" style="250" hidden="1" customWidth="1"/>
    <col min="11527" max="11531" width="10.28515625" style="250" customWidth="1"/>
    <col min="11532" max="11776" width="9.140625" style="250"/>
    <col min="11777" max="11777" width="38.7109375" style="250" customWidth="1"/>
    <col min="11778" max="11782" width="0" style="250" hidden="1" customWidth="1"/>
    <col min="11783" max="11787" width="10.28515625" style="250" customWidth="1"/>
    <col min="11788" max="12032" width="9.140625" style="250"/>
    <col min="12033" max="12033" width="38.7109375" style="250" customWidth="1"/>
    <col min="12034" max="12038" width="0" style="250" hidden="1" customWidth="1"/>
    <col min="12039" max="12043" width="10.28515625" style="250" customWidth="1"/>
    <col min="12044" max="12288" width="9.140625" style="250"/>
    <col min="12289" max="12289" width="38.7109375" style="250" customWidth="1"/>
    <col min="12290" max="12294" width="0" style="250" hidden="1" customWidth="1"/>
    <col min="12295" max="12299" width="10.28515625" style="250" customWidth="1"/>
    <col min="12300" max="12544" width="9.140625" style="250"/>
    <col min="12545" max="12545" width="38.7109375" style="250" customWidth="1"/>
    <col min="12546" max="12550" width="0" style="250" hidden="1" customWidth="1"/>
    <col min="12551" max="12555" width="10.28515625" style="250" customWidth="1"/>
    <col min="12556" max="12800" width="9.140625" style="250"/>
    <col min="12801" max="12801" width="38.7109375" style="250" customWidth="1"/>
    <col min="12802" max="12806" width="0" style="250" hidden="1" customWidth="1"/>
    <col min="12807" max="12811" width="10.28515625" style="250" customWidth="1"/>
    <col min="12812" max="13056" width="9.140625" style="250"/>
    <col min="13057" max="13057" width="38.7109375" style="250" customWidth="1"/>
    <col min="13058" max="13062" width="0" style="250" hidden="1" customWidth="1"/>
    <col min="13063" max="13067" width="10.28515625" style="250" customWidth="1"/>
    <col min="13068" max="13312" width="9.140625" style="250"/>
    <col min="13313" max="13313" width="38.7109375" style="250" customWidth="1"/>
    <col min="13314" max="13318" width="0" style="250" hidden="1" customWidth="1"/>
    <col min="13319" max="13323" width="10.28515625" style="250" customWidth="1"/>
    <col min="13324" max="13568" width="9.140625" style="250"/>
    <col min="13569" max="13569" width="38.7109375" style="250" customWidth="1"/>
    <col min="13570" max="13574" width="0" style="250" hidden="1" customWidth="1"/>
    <col min="13575" max="13579" width="10.28515625" style="250" customWidth="1"/>
    <col min="13580" max="13824" width="9.140625" style="250"/>
    <col min="13825" max="13825" width="38.7109375" style="250" customWidth="1"/>
    <col min="13826" max="13830" width="0" style="250" hidden="1" customWidth="1"/>
    <col min="13831" max="13835" width="10.28515625" style="250" customWidth="1"/>
    <col min="13836" max="14080" width="9.140625" style="250"/>
    <col min="14081" max="14081" width="38.7109375" style="250" customWidth="1"/>
    <col min="14082" max="14086" width="0" style="250" hidden="1" customWidth="1"/>
    <col min="14087" max="14091" width="10.28515625" style="250" customWidth="1"/>
    <col min="14092" max="14336" width="9.140625" style="250"/>
    <col min="14337" max="14337" width="38.7109375" style="250" customWidth="1"/>
    <col min="14338" max="14342" width="0" style="250" hidden="1" customWidth="1"/>
    <col min="14343" max="14347" width="10.28515625" style="250" customWidth="1"/>
    <col min="14348" max="14592" width="9.140625" style="250"/>
    <col min="14593" max="14593" width="38.7109375" style="250" customWidth="1"/>
    <col min="14594" max="14598" width="0" style="250" hidden="1" customWidth="1"/>
    <col min="14599" max="14603" width="10.28515625" style="250" customWidth="1"/>
    <col min="14604" max="14848" width="9.140625" style="250"/>
    <col min="14849" max="14849" width="38.7109375" style="250" customWidth="1"/>
    <col min="14850" max="14854" width="0" style="250" hidden="1" customWidth="1"/>
    <col min="14855" max="14859" width="10.28515625" style="250" customWidth="1"/>
    <col min="14860" max="15104" width="9.140625" style="250"/>
    <col min="15105" max="15105" width="38.7109375" style="250" customWidth="1"/>
    <col min="15106" max="15110" width="0" style="250" hidden="1" customWidth="1"/>
    <col min="15111" max="15115" width="10.28515625" style="250" customWidth="1"/>
    <col min="15116" max="15360" width="9.140625" style="250"/>
    <col min="15361" max="15361" width="38.7109375" style="250" customWidth="1"/>
    <col min="15362" max="15366" width="0" style="250" hidden="1" customWidth="1"/>
    <col min="15367" max="15371" width="10.28515625" style="250" customWidth="1"/>
    <col min="15372" max="15616" width="9.140625" style="250"/>
    <col min="15617" max="15617" width="38.7109375" style="250" customWidth="1"/>
    <col min="15618" max="15622" width="0" style="250" hidden="1" customWidth="1"/>
    <col min="15623" max="15627" width="10.28515625" style="250" customWidth="1"/>
    <col min="15628" max="15872" width="9.140625" style="250"/>
    <col min="15873" max="15873" width="38.7109375" style="250" customWidth="1"/>
    <col min="15874" max="15878" width="0" style="250" hidden="1" customWidth="1"/>
    <col min="15879" max="15883" width="10.28515625" style="250" customWidth="1"/>
    <col min="15884" max="16128" width="9.140625" style="250"/>
    <col min="16129" max="16129" width="38.7109375" style="250" customWidth="1"/>
    <col min="16130" max="16134" width="0" style="250" hidden="1" customWidth="1"/>
    <col min="16135" max="16139" width="10.28515625" style="250" customWidth="1"/>
    <col min="16140" max="16384" width="9.140625" style="250"/>
  </cols>
  <sheetData>
    <row r="1" spans="1:13" ht="18" customHeight="1" x14ac:dyDescent="0.2">
      <c r="A1" s="950" t="s">
        <v>1346</v>
      </c>
    </row>
    <row r="2" spans="1:13" ht="18" customHeight="1" x14ac:dyDescent="0.2">
      <c r="A2" s="32" t="s">
        <v>203</v>
      </c>
    </row>
    <row r="3" spans="1:13" ht="18" customHeight="1" x14ac:dyDescent="0.2">
      <c r="A3" s="32" t="s">
        <v>204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2094.6999999999998</v>
      </c>
      <c r="C7" s="160">
        <v>3631.1</v>
      </c>
      <c r="D7" s="160">
        <v>4333.3999999999996</v>
      </c>
      <c r="E7" s="160">
        <v>4323.3</v>
      </c>
      <c r="F7" s="160">
        <v>4546.1000000000004</v>
      </c>
      <c r="G7" s="160">
        <v>4784.2</v>
      </c>
      <c r="H7" s="160">
        <v>5290.4</v>
      </c>
      <c r="I7" s="160">
        <v>6891.8</v>
      </c>
      <c r="J7" s="160">
        <v>7698.6</v>
      </c>
      <c r="K7" s="160">
        <v>8667.2000000000007</v>
      </c>
      <c r="L7" s="160">
        <v>11669.4</v>
      </c>
      <c r="M7" s="160">
        <v>12699.6</v>
      </c>
    </row>
    <row r="8" spans="1:13" ht="12.95" customHeight="1" x14ac:dyDescent="0.2">
      <c r="A8" s="254" t="s">
        <v>3</v>
      </c>
      <c r="B8" s="160">
        <v>-2535</v>
      </c>
      <c r="C8" s="160">
        <v>-1280.4000000000001</v>
      </c>
      <c r="D8" s="160">
        <v>175.9</v>
      </c>
      <c r="E8" s="160">
        <v>124.5</v>
      </c>
      <c r="F8" s="160">
        <v>-18.3</v>
      </c>
      <c r="G8" s="160">
        <v>104.7</v>
      </c>
      <c r="H8" s="160">
        <v>70.3</v>
      </c>
      <c r="I8" s="160">
        <v>71.400000000000006</v>
      </c>
      <c r="J8" s="160">
        <v>75.400000000000006</v>
      </c>
      <c r="K8" s="160">
        <v>2.5</v>
      </c>
      <c r="L8" s="160">
        <v>-35.200000000000003</v>
      </c>
      <c r="M8" s="160">
        <v>-323.89999999999998</v>
      </c>
    </row>
    <row r="9" spans="1:13" ht="24" x14ac:dyDescent="0.2">
      <c r="A9" s="240" t="s">
        <v>4</v>
      </c>
      <c r="B9" s="160">
        <v>-2627.8</v>
      </c>
      <c r="C9" s="160">
        <v>-3282.8</v>
      </c>
      <c r="D9" s="160">
        <v>-808.4</v>
      </c>
      <c r="E9" s="160">
        <v>-624.9</v>
      </c>
      <c r="F9" s="160">
        <v>-1403.9</v>
      </c>
      <c r="G9" s="160">
        <v>-386.9</v>
      </c>
      <c r="H9" s="160">
        <v>-258.3</v>
      </c>
      <c r="I9" s="160">
        <v>311.2</v>
      </c>
      <c r="J9" s="160">
        <v>130</v>
      </c>
      <c r="K9" s="160">
        <v>233.2</v>
      </c>
      <c r="L9" s="160">
        <v>1137.4000000000001</v>
      </c>
      <c r="M9" s="160">
        <v>494.5</v>
      </c>
    </row>
    <row r="10" spans="1:13" ht="12.95" customHeight="1" x14ac:dyDescent="0.2">
      <c r="A10" s="254" t="s">
        <v>5</v>
      </c>
      <c r="B10" s="160" t="s">
        <v>26</v>
      </c>
      <c r="C10" s="160" t="s">
        <v>26</v>
      </c>
      <c r="D10" s="160" t="s">
        <v>26</v>
      </c>
      <c r="E10" s="160" t="s">
        <v>26</v>
      </c>
      <c r="F10" s="160" t="s">
        <v>26</v>
      </c>
      <c r="G10" s="160" t="s">
        <v>26</v>
      </c>
      <c r="H10" s="160" t="s">
        <v>26</v>
      </c>
      <c r="I10" s="160">
        <v>311.2</v>
      </c>
      <c r="J10" s="160">
        <v>130</v>
      </c>
      <c r="K10" s="160">
        <v>233.2</v>
      </c>
      <c r="L10" s="160">
        <v>1137.4000000000001</v>
      </c>
      <c r="M10" s="160">
        <v>494.5</v>
      </c>
    </row>
    <row r="11" spans="1:13" ht="12.95" customHeight="1" x14ac:dyDescent="0.2">
      <c r="A11" s="254" t="s">
        <v>6</v>
      </c>
      <c r="B11" s="160">
        <v>2627.8</v>
      </c>
      <c r="C11" s="160">
        <v>3282.8</v>
      </c>
      <c r="D11" s="160">
        <v>808.4</v>
      </c>
      <c r="E11" s="160">
        <v>624.9</v>
      </c>
      <c r="F11" s="160">
        <v>1403.9</v>
      </c>
      <c r="G11" s="160">
        <v>386.9</v>
      </c>
      <c r="H11" s="160">
        <v>258.3</v>
      </c>
      <c r="I11" s="160" t="s">
        <v>26</v>
      </c>
      <c r="J11" s="160" t="s">
        <v>26</v>
      </c>
      <c r="K11" s="160" t="s">
        <v>26</v>
      </c>
      <c r="L11" s="160" t="s">
        <v>26</v>
      </c>
      <c r="M11" s="160" t="s">
        <v>26</v>
      </c>
    </row>
    <row r="12" spans="1:13" ht="23.45" customHeight="1" x14ac:dyDescent="0.2">
      <c r="A12" s="254" t="s">
        <v>7</v>
      </c>
      <c r="B12" s="160">
        <v>2187.4</v>
      </c>
      <c r="C12" s="160">
        <v>5633.5</v>
      </c>
      <c r="D12" s="160">
        <v>5317.7</v>
      </c>
      <c r="E12" s="160">
        <v>5072.7</v>
      </c>
      <c r="F12" s="160">
        <v>5931.7</v>
      </c>
      <c r="G12" s="160">
        <v>5275.8</v>
      </c>
      <c r="H12" s="160">
        <v>5619</v>
      </c>
      <c r="I12" s="160">
        <v>6652</v>
      </c>
      <c r="J12" s="160">
        <v>7644</v>
      </c>
      <c r="K12" s="160">
        <v>8436.5</v>
      </c>
      <c r="L12" s="160">
        <v>10496.8</v>
      </c>
      <c r="M12" s="160">
        <v>11881.2</v>
      </c>
    </row>
    <row r="13" spans="1:13" ht="12.95" customHeight="1" x14ac:dyDescent="0.2">
      <c r="A13" s="254" t="s">
        <v>8</v>
      </c>
      <c r="B13" s="160">
        <v>616.1</v>
      </c>
      <c r="C13" s="160">
        <v>1870.5</v>
      </c>
      <c r="D13" s="160">
        <v>882.6</v>
      </c>
      <c r="E13" s="160">
        <v>1695.3</v>
      </c>
      <c r="F13" s="160">
        <v>1375</v>
      </c>
      <c r="G13" s="160">
        <v>593.79999999999995</v>
      </c>
      <c r="H13" s="160">
        <v>838.4</v>
      </c>
      <c r="I13" s="160">
        <v>1274.2</v>
      </c>
      <c r="J13" s="160">
        <v>1124.9000000000001</v>
      </c>
      <c r="K13" s="160">
        <v>1006.9</v>
      </c>
      <c r="L13" s="160">
        <v>1594.7</v>
      </c>
      <c r="M13" s="160">
        <v>381.3</v>
      </c>
    </row>
    <row r="14" spans="1:13" ht="12.95" customHeight="1" x14ac:dyDescent="0.2">
      <c r="A14" s="254" t="s">
        <v>9</v>
      </c>
      <c r="B14" s="160">
        <v>616.1</v>
      </c>
      <c r="C14" s="160">
        <v>1870.5</v>
      </c>
      <c r="D14" s="160">
        <v>882.6</v>
      </c>
      <c r="E14" s="160">
        <v>1695.3</v>
      </c>
      <c r="F14" s="160">
        <v>1375</v>
      </c>
      <c r="G14" s="160">
        <v>593.79999999999995</v>
      </c>
      <c r="H14" s="160">
        <v>838.4</v>
      </c>
      <c r="I14" s="160">
        <v>1274.2</v>
      </c>
      <c r="J14" s="160">
        <v>1124.9000000000001</v>
      </c>
      <c r="K14" s="160">
        <v>1006.9</v>
      </c>
      <c r="L14" s="160">
        <v>1594.7</v>
      </c>
      <c r="M14" s="160">
        <v>381.3</v>
      </c>
    </row>
    <row r="15" spans="1:13" ht="12.95" customHeight="1" x14ac:dyDescent="0.2">
      <c r="A15" s="254" t="s">
        <v>10</v>
      </c>
      <c r="B15" s="160">
        <v>0.3</v>
      </c>
      <c r="C15" s="160">
        <v>0.2</v>
      </c>
      <c r="D15" s="160">
        <v>0.3</v>
      </c>
      <c r="E15" s="160">
        <v>0.2</v>
      </c>
      <c r="F15" s="160">
        <v>0.1</v>
      </c>
      <c r="G15" s="160">
        <v>0.1</v>
      </c>
      <c r="H15" s="160">
        <v>0.3</v>
      </c>
      <c r="I15" s="160">
        <v>0.4</v>
      </c>
      <c r="J15" s="160">
        <v>0.3</v>
      </c>
      <c r="K15" s="160">
        <v>0.4</v>
      </c>
      <c r="L15" s="160">
        <v>0.2</v>
      </c>
      <c r="M15" s="160">
        <v>0.6</v>
      </c>
    </row>
    <row r="16" spans="1:13" ht="12.95" customHeight="1" x14ac:dyDescent="0.2">
      <c r="A16" s="254" t="s">
        <v>11</v>
      </c>
      <c r="B16" s="160">
        <v>122.3</v>
      </c>
      <c r="C16" s="160">
        <v>233.6</v>
      </c>
      <c r="D16" s="160">
        <v>153.4</v>
      </c>
      <c r="E16" s="160">
        <v>30.1</v>
      </c>
      <c r="F16" s="160">
        <v>224.7</v>
      </c>
      <c r="G16" s="160">
        <v>248.6</v>
      </c>
      <c r="H16" s="160">
        <v>379.3</v>
      </c>
      <c r="I16" s="160">
        <v>212.9</v>
      </c>
      <c r="J16" s="160">
        <v>1124.7</v>
      </c>
      <c r="K16" s="160">
        <v>1006.6</v>
      </c>
      <c r="L16" s="160">
        <v>1565.4</v>
      </c>
      <c r="M16" s="160">
        <v>380.7</v>
      </c>
    </row>
    <row r="17" spans="1:13" ht="12.95" customHeight="1" x14ac:dyDescent="0.2">
      <c r="A17" s="254" t="s">
        <v>12</v>
      </c>
      <c r="B17" s="160">
        <v>493.5</v>
      </c>
      <c r="C17" s="160">
        <v>1636.7</v>
      </c>
      <c r="D17" s="160">
        <v>728.9</v>
      </c>
      <c r="E17" s="160">
        <v>1665.1</v>
      </c>
      <c r="F17" s="160">
        <v>1150.2</v>
      </c>
      <c r="G17" s="160">
        <v>345.1</v>
      </c>
      <c r="H17" s="160">
        <v>458.7</v>
      </c>
      <c r="I17" s="160">
        <v>1060.8</v>
      </c>
      <c r="J17" s="160">
        <v>0</v>
      </c>
      <c r="K17" s="160" t="s">
        <v>26</v>
      </c>
      <c r="L17" s="160">
        <v>29</v>
      </c>
      <c r="M17" s="160" t="s">
        <v>26</v>
      </c>
    </row>
    <row r="18" spans="1:13" ht="12.95" customHeight="1" x14ac:dyDescent="0.2">
      <c r="A18" s="254" t="s">
        <v>154</v>
      </c>
      <c r="B18" s="160">
        <v>291.39999999999998</v>
      </c>
      <c r="C18" s="160">
        <v>117.8</v>
      </c>
      <c r="D18" s="160" t="s">
        <v>26</v>
      </c>
      <c r="E18" s="160" t="s">
        <v>26</v>
      </c>
      <c r="F18" s="160" t="s">
        <v>26</v>
      </c>
      <c r="G18" s="160" t="s">
        <v>26</v>
      </c>
      <c r="H18" s="160" t="s">
        <v>26</v>
      </c>
      <c r="I18" s="160" t="s">
        <v>26</v>
      </c>
      <c r="J18" s="160" t="s">
        <v>26</v>
      </c>
      <c r="K18" s="160" t="s">
        <v>26</v>
      </c>
      <c r="L18" s="160" t="s">
        <v>26</v>
      </c>
      <c r="M18" s="160" t="s">
        <v>26</v>
      </c>
    </row>
    <row r="19" spans="1:13" ht="12.95" customHeight="1" x14ac:dyDescent="0.2">
      <c r="A19" s="254" t="s">
        <v>14</v>
      </c>
      <c r="B19" s="160">
        <v>197.6</v>
      </c>
      <c r="C19" s="160">
        <v>482</v>
      </c>
      <c r="D19" s="160">
        <v>643.79999999999995</v>
      </c>
      <c r="E19" s="160">
        <v>660.9</v>
      </c>
      <c r="F19" s="160">
        <v>699.9</v>
      </c>
      <c r="G19" s="160">
        <v>807</v>
      </c>
      <c r="H19" s="160">
        <v>820.6</v>
      </c>
      <c r="I19" s="160">
        <v>777.9</v>
      </c>
      <c r="J19" s="160">
        <v>836.1</v>
      </c>
      <c r="K19" s="160">
        <v>873.3</v>
      </c>
      <c r="L19" s="160">
        <v>955.6</v>
      </c>
      <c r="M19" s="160">
        <v>1063.5</v>
      </c>
    </row>
    <row r="20" spans="1:13" ht="12.95" customHeight="1" x14ac:dyDescent="0.2">
      <c r="A20" s="254" t="s">
        <v>15</v>
      </c>
      <c r="B20" s="160">
        <v>0</v>
      </c>
      <c r="C20" s="160">
        <v>0</v>
      </c>
      <c r="D20" s="160" t="s">
        <v>26</v>
      </c>
      <c r="E20" s="160">
        <v>6.9</v>
      </c>
      <c r="F20" s="160" t="s">
        <v>26</v>
      </c>
      <c r="G20" s="160" t="s">
        <v>26</v>
      </c>
      <c r="H20" s="160" t="s">
        <v>26</v>
      </c>
      <c r="I20" s="160" t="s">
        <v>26</v>
      </c>
      <c r="J20" s="160" t="s">
        <v>26</v>
      </c>
      <c r="K20" s="160" t="s">
        <v>26</v>
      </c>
      <c r="L20" s="160" t="s">
        <v>26</v>
      </c>
      <c r="M20" s="160" t="s">
        <v>26</v>
      </c>
    </row>
    <row r="21" spans="1:13" ht="12.95" customHeight="1" x14ac:dyDescent="0.2">
      <c r="A21" s="254" t="s">
        <v>16</v>
      </c>
      <c r="B21" s="160" t="s">
        <v>26</v>
      </c>
      <c r="C21" s="160" t="s">
        <v>26</v>
      </c>
      <c r="D21" s="160" t="s">
        <v>26</v>
      </c>
      <c r="E21" s="160" t="s">
        <v>26</v>
      </c>
      <c r="F21" s="160" t="s">
        <v>26</v>
      </c>
      <c r="G21" s="160" t="s">
        <v>26</v>
      </c>
      <c r="H21" s="160">
        <v>0</v>
      </c>
      <c r="I21" s="160">
        <v>0</v>
      </c>
      <c r="J21" s="160">
        <v>0</v>
      </c>
      <c r="K21" s="160">
        <v>0</v>
      </c>
      <c r="L21" s="160">
        <v>0</v>
      </c>
      <c r="M21" s="160">
        <v>0</v>
      </c>
    </row>
    <row r="22" spans="1:13" ht="12.95" customHeight="1" x14ac:dyDescent="0.2">
      <c r="A22" s="254" t="s">
        <v>17</v>
      </c>
      <c r="B22" s="160">
        <v>1.1000000000000001</v>
      </c>
      <c r="C22" s="160">
        <v>6.4</v>
      </c>
      <c r="D22" s="160">
        <v>41.4</v>
      </c>
      <c r="E22" s="160">
        <v>37.9</v>
      </c>
      <c r="F22" s="160">
        <v>50.1</v>
      </c>
      <c r="G22" s="160">
        <v>50.7</v>
      </c>
      <c r="H22" s="160">
        <v>46.2</v>
      </c>
      <c r="I22" s="160">
        <v>43.1</v>
      </c>
      <c r="J22" s="160">
        <v>52.8</v>
      </c>
      <c r="K22" s="160">
        <v>46.1</v>
      </c>
      <c r="L22" s="160">
        <v>44.3</v>
      </c>
      <c r="M22" s="160">
        <v>92.6</v>
      </c>
    </row>
    <row r="23" spans="1:13" ht="12.95" customHeight="1" x14ac:dyDescent="0.2">
      <c r="A23" s="254" t="s">
        <v>18</v>
      </c>
      <c r="B23" s="160">
        <v>0</v>
      </c>
      <c r="C23" s="160" t="s">
        <v>26</v>
      </c>
      <c r="D23" s="160" t="s">
        <v>26</v>
      </c>
      <c r="E23" s="160" t="s">
        <v>26</v>
      </c>
      <c r="F23" s="160" t="s">
        <v>26</v>
      </c>
      <c r="G23" s="160" t="s">
        <v>26</v>
      </c>
      <c r="H23" s="160" t="s">
        <v>26</v>
      </c>
      <c r="I23" s="160" t="s">
        <v>26</v>
      </c>
      <c r="J23" s="160" t="s">
        <v>26</v>
      </c>
      <c r="K23" s="160" t="s">
        <v>26</v>
      </c>
      <c r="L23" s="160" t="s">
        <v>26</v>
      </c>
      <c r="M23" s="160" t="s">
        <v>26</v>
      </c>
    </row>
    <row r="24" spans="1:13" ht="12.95" customHeight="1" x14ac:dyDescent="0.2">
      <c r="A24" s="254" t="s">
        <v>205</v>
      </c>
      <c r="B24" s="160">
        <v>196.5</v>
      </c>
      <c r="C24" s="160">
        <v>475.6</v>
      </c>
      <c r="D24" s="160">
        <v>602.29999999999995</v>
      </c>
      <c r="E24" s="160">
        <v>616.20000000000005</v>
      </c>
      <c r="F24" s="160">
        <v>649.79999999999995</v>
      </c>
      <c r="G24" s="160">
        <v>756.3</v>
      </c>
      <c r="H24" s="160">
        <v>774.4</v>
      </c>
      <c r="I24" s="160">
        <v>734.7</v>
      </c>
      <c r="J24" s="160">
        <v>783.3</v>
      </c>
      <c r="K24" s="160">
        <v>827.2</v>
      </c>
      <c r="L24" s="160">
        <v>911.3</v>
      </c>
      <c r="M24" s="160">
        <v>970.9</v>
      </c>
    </row>
    <row r="25" spans="1:13" ht="12.95" customHeight="1" x14ac:dyDescent="0.2">
      <c r="A25" s="254" t="s">
        <v>19</v>
      </c>
      <c r="B25" s="160">
        <v>959.5</v>
      </c>
      <c r="C25" s="160">
        <v>2564.9</v>
      </c>
      <c r="D25" s="160">
        <v>6153.5</v>
      </c>
      <c r="E25" s="160">
        <v>10898.7</v>
      </c>
      <c r="F25" s="160">
        <v>14605.3</v>
      </c>
      <c r="G25" s="160">
        <v>15956.5</v>
      </c>
      <c r="H25" s="160">
        <v>16671.900000000001</v>
      </c>
      <c r="I25" s="160">
        <v>16967</v>
      </c>
      <c r="J25" s="160">
        <v>17077.5</v>
      </c>
      <c r="K25" s="160">
        <v>17188.3</v>
      </c>
      <c r="L25" s="160">
        <v>17452.599999999999</v>
      </c>
      <c r="M25" s="160">
        <v>17710</v>
      </c>
    </row>
    <row r="26" spans="1:13" ht="12.95" customHeight="1" x14ac:dyDescent="0.2">
      <c r="A26" s="254" t="s">
        <v>20</v>
      </c>
      <c r="B26" s="160">
        <v>3443.1</v>
      </c>
      <c r="C26" s="160">
        <v>4382.3</v>
      </c>
      <c r="D26" s="160">
        <v>1694</v>
      </c>
      <c r="E26" s="160">
        <v>2591.6999999999998</v>
      </c>
      <c r="F26" s="160">
        <v>1337.5</v>
      </c>
      <c r="G26" s="160">
        <v>1165.4000000000001</v>
      </c>
      <c r="H26" s="160">
        <v>1344.8</v>
      </c>
      <c r="I26" s="160">
        <v>997.4</v>
      </c>
      <c r="J26" s="160">
        <v>1149.5999999999999</v>
      </c>
      <c r="K26" s="160">
        <v>1378</v>
      </c>
      <c r="L26" s="160">
        <v>1959.7</v>
      </c>
      <c r="M26" s="160">
        <v>2386.4</v>
      </c>
    </row>
    <row r="27" spans="1:13" ht="12.95" customHeight="1" x14ac:dyDescent="0.2">
      <c r="A27" s="254" t="s">
        <v>21</v>
      </c>
      <c r="B27" s="160">
        <v>3153</v>
      </c>
      <c r="C27" s="160">
        <v>1948.3</v>
      </c>
      <c r="D27" s="160">
        <v>1070.0999999999999</v>
      </c>
      <c r="E27" s="160">
        <v>698.8</v>
      </c>
      <c r="F27" s="160">
        <v>1197.7</v>
      </c>
      <c r="G27" s="160">
        <v>1206.5</v>
      </c>
      <c r="H27" s="160">
        <v>1729.7</v>
      </c>
      <c r="I27" s="160">
        <v>1738.6</v>
      </c>
      <c r="J27" s="160">
        <v>1292.3</v>
      </c>
      <c r="K27" s="160">
        <v>1505.7</v>
      </c>
      <c r="L27" s="160">
        <v>2013.7</v>
      </c>
      <c r="M27" s="160">
        <v>1950.1</v>
      </c>
    </row>
    <row r="28" spans="1:13" ht="12.95" customHeight="1" thickBot="1" x14ac:dyDescent="0.25">
      <c r="A28" s="60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2.95" customHeight="1" x14ac:dyDescent="0.2">
      <c r="A29" s="61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3" ht="12.95" customHeight="1" x14ac:dyDescent="0.2">
      <c r="A30" s="61" t="s">
        <v>22</v>
      </c>
    </row>
    <row r="31" spans="1:13" ht="12.95" customHeight="1" x14ac:dyDescent="0.2">
      <c r="A31" s="254" t="s">
        <v>23</v>
      </c>
      <c r="B31" s="255">
        <v>11</v>
      </c>
      <c r="C31" s="255">
        <v>10</v>
      </c>
      <c r="D31" s="255">
        <v>10</v>
      </c>
      <c r="E31" s="255">
        <v>9</v>
      </c>
      <c r="F31" s="255">
        <v>9</v>
      </c>
      <c r="G31" s="255">
        <v>9</v>
      </c>
      <c r="H31" s="255">
        <v>9</v>
      </c>
      <c r="I31" s="255">
        <v>9</v>
      </c>
      <c r="J31" s="255">
        <v>9</v>
      </c>
      <c r="K31" s="255">
        <v>9</v>
      </c>
      <c r="L31" s="255">
        <v>9</v>
      </c>
      <c r="M31" s="255">
        <v>9</v>
      </c>
    </row>
    <row r="32" spans="1:13" ht="12.95" customHeight="1" x14ac:dyDescent="0.2">
      <c r="A32" s="254" t="s">
        <v>160</v>
      </c>
      <c r="B32" s="255">
        <v>1</v>
      </c>
      <c r="C32" s="255">
        <v>1</v>
      </c>
      <c r="D32" s="255">
        <v>1</v>
      </c>
      <c r="E32" s="255">
        <v>1</v>
      </c>
      <c r="F32" s="255">
        <v>1</v>
      </c>
      <c r="G32" s="255">
        <v>1</v>
      </c>
      <c r="H32" s="255">
        <v>1</v>
      </c>
      <c r="I32" s="255" t="s">
        <v>26</v>
      </c>
      <c r="J32" s="255" t="s">
        <v>26</v>
      </c>
      <c r="K32" s="255" t="s">
        <v>26</v>
      </c>
      <c r="L32" s="255" t="s">
        <v>26</v>
      </c>
      <c r="M32" s="255" t="s">
        <v>26</v>
      </c>
    </row>
    <row r="33" spans="1:13" ht="12.95" customHeight="1" x14ac:dyDescent="0.2">
      <c r="A33" s="254" t="s">
        <v>161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</row>
    <row r="34" spans="1:13" ht="12.95" customHeight="1" x14ac:dyDescent="0.2">
      <c r="A34" s="254" t="s">
        <v>25</v>
      </c>
      <c r="B34" s="256">
        <v>-4.2</v>
      </c>
      <c r="C34" s="256">
        <v>-35.5</v>
      </c>
      <c r="D34" s="256">
        <v>-18.5</v>
      </c>
      <c r="E34" s="256">
        <v>-14.8</v>
      </c>
      <c r="F34" s="256">
        <v>-23.4</v>
      </c>
      <c r="G34" s="256">
        <v>-9.3000000000000007</v>
      </c>
      <c r="H34" s="256">
        <v>-5.8</v>
      </c>
      <c r="I34" s="256">
        <v>3.6</v>
      </c>
      <c r="J34" s="256">
        <v>0.7</v>
      </c>
      <c r="K34" s="256">
        <v>2.7</v>
      </c>
      <c r="L34" s="256">
        <v>11.2</v>
      </c>
      <c r="M34" s="256">
        <v>6.9</v>
      </c>
    </row>
    <row r="35" spans="1:13" ht="12.95" customHeight="1" x14ac:dyDescent="0.2">
      <c r="A35" s="240" t="s">
        <v>146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0" t="s">
        <v>147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</row>
    <row r="37" spans="1:13" ht="12.95" customHeight="1" x14ac:dyDescent="0.2">
      <c r="A37" s="241" t="s">
        <v>145</v>
      </c>
      <c r="B37" s="256">
        <v>-273.89999999999998</v>
      </c>
      <c r="C37" s="256">
        <v>-128</v>
      </c>
      <c r="D37" s="256">
        <v>-13.1</v>
      </c>
      <c r="E37" s="256">
        <v>-5.7</v>
      </c>
      <c r="F37" s="256">
        <v>-9.6</v>
      </c>
      <c r="G37" s="256">
        <v>-2.4</v>
      </c>
      <c r="H37" s="256">
        <v>-1.5</v>
      </c>
      <c r="I37" s="256">
        <v>1.8</v>
      </c>
      <c r="J37" s="256">
        <v>0.8</v>
      </c>
      <c r="K37" s="256">
        <v>1.4</v>
      </c>
      <c r="L37" s="256">
        <v>6.5</v>
      </c>
      <c r="M37" s="256">
        <v>2.8</v>
      </c>
    </row>
    <row r="38" spans="1:13" ht="12.95" customHeight="1" x14ac:dyDescent="0.2">
      <c r="A38" s="243" t="s">
        <v>148</v>
      </c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</row>
    <row r="39" spans="1:13" ht="12.95" customHeight="1" x14ac:dyDescent="0.2">
      <c r="A39" s="244" t="s">
        <v>149</v>
      </c>
      <c r="B39" s="256">
        <v>-125.5</v>
      </c>
      <c r="C39" s="256">
        <v>-90.4</v>
      </c>
      <c r="D39" s="256">
        <v>-18.7</v>
      </c>
      <c r="E39" s="256">
        <v>-14.5</v>
      </c>
      <c r="F39" s="256">
        <v>-30.9</v>
      </c>
      <c r="G39" s="256">
        <v>-8.1</v>
      </c>
      <c r="H39" s="256">
        <v>-4.9000000000000004</v>
      </c>
      <c r="I39" s="256">
        <v>4.5</v>
      </c>
      <c r="J39" s="256">
        <v>1.7</v>
      </c>
      <c r="K39" s="256">
        <v>2.7</v>
      </c>
      <c r="L39" s="256">
        <v>9.6999999999999993</v>
      </c>
      <c r="M39" s="256">
        <v>3.9</v>
      </c>
    </row>
    <row r="40" spans="1:13" ht="12.95" customHeight="1" x14ac:dyDescent="0.2">
      <c r="A40" s="243" t="s">
        <v>27</v>
      </c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</row>
    <row r="41" spans="1:13" ht="12.95" customHeight="1" x14ac:dyDescent="0.2">
      <c r="A41" s="243" t="s">
        <v>28</v>
      </c>
      <c r="B41" s="257">
        <v>51.8</v>
      </c>
      <c r="C41" s="257">
        <v>173.3</v>
      </c>
      <c r="D41" s="257">
        <v>119.3</v>
      </c>
      <c r="E41" s="257">
        <v>99.8</v>
      </c>
      <c r="F41" s="257">
        <v>105.2</v>
      </c>
      <c r="G41" s="257">
        <v>105.2</v>
      </c>
      <c r="H41" s="257">
        <v>110.6</v>
      </c>
      <c r="I41" s="257">
        <v>130.30000000000001</v>
      </c>
      <c r="J41" s="257">
        <v>111.7</v>
      </c>
      <c r="K41" s="257">
        <v>112.6</v>
      </c>
      <c r="L41" s="257">
        <v>134.6</v>
      </c>
      <c r="M41" s="257">
        <v>108.8</v>
      </c>
    </row>
    <row r="42" spans="1:13" ht="12.95" customHeight="1" x14ac:dyDescent="0.2">
      <c r="A42" s="243" t="s">
        <v>29</v>
      </c>
      <c r="B42" s="257">
        <v>0.6</v>
      </c>
      <c r="C42" s="257">
        <v>3.3</v>
      </c>
      <c r="D42" s="257">
        <v>0.7</v>
      </c>
      <c r="E42" s="257">
        <v>0.8</v>
      </c>
      <c r="F42" s="257">
        <v>1.1000000000000001</v>
      </c>
      <c r="G42" s="257">
        <v>1</v>
      </c>
      <c r="H42" s="257">
        <v>1.1000000000000001</v>
      </c>
      <c r="I42" s="257">
        <v>1.2</v>
      </c>
      <c r="J42" s="257">
        <v>0.9</v>
      </c>
      <c r="K42" s="257">
        <v>1</v>
      </c>
      <c r="L42" s="257">
        <v>1.2</v>
      </c>
      <c r="M42" s="257">
        <v>0.8</v>
      </c>
    </row>
    <row r="43" spans="1:13" ht="12.95" customHeight="1" x14ac:dyDescent="0.2">
      <c r="A43" s="243" t="s">
        <v>30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31</v>
      </c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</row>
    <row r="45" spans="1:13" ht="12.95" customHeight="1" x14ac:dyDescent="0.2">
      <c r="A45" s="243" t="s">
        <v>32</v>
      </c>
      <c r="B45" s="258">
        <v>1.0900000000000001</v>
      </c>
      <c r="C45" s="258">
        <v>2.25</v>
      </c>
      <c r="D45" s="258">
        <v>1.58</v>
      </c>
      <c r="E45" s="258">
        <v>3.71</v>
      </c>
      <c r="F45" s="258">
        <v>1.1200000000000001</v>
      </c>
      <c r="G45" s="258">
        <v>0.97</v>
      </c>
      <c r="H45" s="258">
        <v>0.78</v>
      </c>
      <c r="I45" s="258">
        <v>0.56999999999999995</v>
      </c>
      <c r="J45" s="258">
        <v>0.89</v>
      </c>
      <c r="K45" s="258">
        <v>0.92</v>
      </c>
      <c r="L45" s="258">
        <v>0.97</v>
      </c>
      <c r="M45" s="258">
        <v>1.22</v>
      </c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  <row r="72" spans="1:1" x14ac:dyDescent="0.2">
      <c r="A72" s="61"/>
    </row>
  </sheetData>
  <hyperlinks>
    <hyperlink ref="A1" location="Содержание!A1" display="Вернуться в СОДЕРЖАНИЕ" xr:uid="{00000000-0004-0000-2800-000000000000}"/>
  </hyperlinks>
  <pageMargins left="0.78740157480314965" right="0.59055118110236227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42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8" width="0" style="250" hidden="1" customWidth="1"/>
    <col min="9" max="13" width="9.7109375" style="250" customWidth="1"/>
    <col min="14" max="256" width="9.140625" style="250"/>
    <col min="257" max="257" width="37.7109375" style="250" customWidth="1"/>
    <col min="258" max="262" width="0" style="250" hidden="1" customWidth="1"/>
    <col min="263" max="512" width="9.140625" style="250"/>
    <col min="513" max="513" width="37.7109375" style="250" customWidth="1"/>
    <col min="514" max="518" width="0" style="250" hidden="1" customWidth="1"/>
    <col min="519" max="768" width="9.140625" style="250"/>
    <col min="769" max="769" width="37.7109375" style="250" customWidth="1"/>
    <col min="770" max="774" width="0" style="250" hidden="1" customWidth="1"/>
    <col min="775" max="1024" width="9.140625" style="250"/>
    <col min="1025" max="1025" width="37.7109375" style="250" customWidth="1"/>
    <col min="1026" max="1030" width="0" style="250" hidden="1" customWidth="1"/>
    <col min="1031" max="1280" width="9.140625" style="250"/>
    <col min="1281" max="1281" width="37.7109375" style="250" customWidth="1"/>
    <col min="1282" max="1286" width="0" style="250" hidden="1" customWidth="1"/>
    <col min="1287" max="1536" width="9.140625" style="250"/>
    <col min="1537" max="1537" width="37.7109375" style="250" customWidth="1"/>
    <col min="1538" max="1542" width="0" style="250" hidden="1" customWidth="1"/>
    <col min="1543" max="1792" width="9.140625" style="250"/>
    <col min="1793" max="1793" width="37.7109375" style="250" customWidth="1"/>
    <col min="1794" max="1798" width="0" style="250" hidden="1" customWidth="1"/>
    <col min="1799" max="2048" width="9.140625" style="250"/>
    <col min="2049" max="2049" width="37.7109375" style="250" customWidth="1"/>
    <col min="2050" max="2054" width="0" style="250" hidden="1" customWidth="1"/>
    <col min="2055" max="2304" width="9.140625" style="250"/>
    <col min="2305" max="2305" width="37.7109375" style="250" customWidth="1"/>
    <col min="2306" max="2310" width="0" style="250" hidden="1" customWidth="1"/>
    <col min="2311" max="2560" width="9.140625" style="250"/>
    <col min="2561" max="2561" width="37.7109375" style="250" customWidth="1"/>
    <col min="2562" max="2566" width="0" style="250" hidden="1" customWidth="1"/>
    <col min="2567" max="2816" width="9.140625" style="250"/>
    <col min="2817" max="2817" width="37.7109375" style="250" customWidth="1"/>
    <col min="2818" max="2822" width="0" style="250" hidden="1" customWidth="1"/>
    <col min="2823" max="3072" width="9.140625" style="250"/>
    <col min="3073" max="3073" width="37.7109375" style="250" customWidth="1"/>
    <col min="3074" max="3078" width="0" style="250" hidden="1" customWidth="1"/>
    <col min="3079" max="3328" width="9.140625" style="250"/>
    <col min="3329" max="3329" width="37.7109375" style="250" customWidth="1"/>
    <col min="3330" max="3334" width="0" style="250" hidden="1" customWidth="1"/>
    <col min="3335" max="3584" width="9.140625" style="250"/>
    <col min="3585" max="3585" width="37.7109375" style="250" customWidth="1"/>
    <col min="3586" max="3590" width="0" style="250" hidden="1" customWidth="1"/>
    <col min="3591" max="3840" width="9.140625" style="250"/>
    <col min="3841" max="3841" width="37.7109375" style="250" customWidth="1"/>
    <col min="3842" max="3846" width="0" style="250" hidden="1" customWidth="1"/>
    <col min="3847" max="4096" width="9.140625" style="250"/>
    <col min="4097" max="4097" width="37.7109375" style="250" customWidth="1"/>
    <col min="4098" max="4102" width="0" style="250" hidden="1" customWidth="1"/>
    <col min="4103" max="4352" width="9.140625" style="250"/>
    <col min="4353" max="4353" width="37.7109375" style="250" customWidth="1"/>
    <col min="4354" max="4358" width="0" style="250" hidden="1" customWidth="1"/>
    <col min="4359" max="4608" width="9.140625" style="250"/>
    <col min="4609" max="4609" width="37.7109375" style="250" customWidth="1"/>
    <col min="4610" max="4614" width="0" style="250" hidden="1" customWidth="1"/>
    <col min="4615" max="4864" width="9.140625" style="250"/>
    <col min="4865" max="4865" width="37.7109375" style="250" customWidth="1"/>
    <col min="4866" max="4870" width="0" style="250" hidden="1" customWidth="1"/>
    <col min="4871" max="5120" width="9.140625" style="250"/>
    <col min="5121" max="5121" width="37.7109375" style="250" customWidth="1"/>
    <col min="5122" max="5126" width="0" style="250" hidden="1" customWidth="1"/>
    <col min="5127" max="5376" width="9.140625" style="250"/>
    <col min="5377" max="5377" width="37.7109375" style="250" customWidth="1"/>
    <col min="5378" max="5382" width="0" style="250" hidden="1" customWidth="1"/>
    <col min="5383" max="5632" width="9.140625" style="250"/>
    <col min="5633" max="5633" width="37.7109375" style="250" customWidth="1"/>
    <col min="5634" max="5638" width="0" style="250" hidden="1" customWidth="1"/>
    <col min="5639" max="5888" width="9.140625" style="250"/>
    <col min="5889" max="5889" width="37.7109375" style="250" customWidth="1"/>
    <col min="5890" max="5894" width="0" style="250" hidden="1" customWidth="1"/>
    <col min="5895" max="6144" width="9.140625" style="250"/>
    <col min="6145" max="6145" width="37.7109375" style="250" customWidth="1"/>
    <col min="6146" max="6150" width="0" style="250" hidden="1" customWidth="1"/>
    <col min="6151" max="6400" width="9.140625" style="250"/>
    <col min="6401" max="6401" width="37.7109375" style="250" customWidth="1"/>
    <col min="6402" max="6406" width="0" style="250" hidden="1" customWidth="1"/>
    <col min="6407" max="6656" width="9.140625" style="250"/>
    <col min="6657" max="6657" width="37.7109375" style="250" customWidth="1"/>
    <col min="6658" max="6662" width="0" style="250" hidden="1" customWidth="1"/>
    <col min="6663" max="6912" width="9.140625" style="250"/>
    <col min="6913" max="6913" width="37.7109375" style="250" customWidth="1"/>
    <col min="6914" max="6918" width="0" style="250" hidden="1" customWidth="1"/>
    <col min="6919" max="7168" width="9.140625" style="250"/>
    <col min="7169" max="7169" width="37.7109375" style="250" customWidth="1"/>
    <col min="7170" max="7174" width="0" style="250" hidden="1" customWidth="1"/>
    <col min="7175" max="7424" width="9.140625" style="250"/>
    <col min="7425" max="7425" width="37.7109375" style="250" customWidth="1"/>
    <col min="7426" max="7430" width="0" style="250" hidden="1" customWidth="1"/>
    <col min="7431" max="7680" width="9.140625" style="250"/>
    <col min="7681" max="7681" width="37.7109375" style="250" customWidth="1"/>
    <col min="7682" max="7686" width="0" style="250" hidden="1" customWidth="1"/>
    <col min="7687" max="7936" width="9.140625" style="250"/>
    <col min="7937" max="7937" width="37.7109375" style="250" customWidth="1"/>
    <col min="7938" max="7942" width="0" style="250" hidden="1" customWidth="1"/>
    <col min="7943" max="8192" width="9.140625" style="250"/>
    <col min="8193" max="8193" width="37.7109375" style="250" customWidth="1"/>
    <col min="8194" max="8198" width="0" style="250" hidden="1" customWidth="1"/>
    <col min="8199" max="8448" width="9.140625" style="250"/>
    <col min="8449" max="8449" width="37.7109375" style="250" customWidth="1"/>
    <col min="8450" max="8454" width="0" style="250" hidden="1" customWidth="1"/>
    <col min="8455" max="8704" width="9.140625" style="250"/>
    <col min="8705" max="8705" width="37.7109375" style="250" customWidth="1"/>
    <col min="8706" max="8710" width="0" style="250" hidden="1" customWidth="1"/>
    <col min="8711" max="8960" width="9.140625" style="250"/>
    <col min="8961" max="8961" width="37.7109375" style="250" customWidth="1"/>
    <col min="8962" max="8966" width="0" style="250" hidden="1" customWidth="1"/>
    <col min="8967" max="9216" width="9.140625" style="250"/>
    <col min="9217" max="9217" width="37.7109375" style="250" customWidth="1"/>
    <col min="9218" max="9222" width="0" style="250" hidden="1" customWidth="1"/>
    <col min="9223" max="9472" width="9.140625" style="250"/>
    <col min="9473" max="9473" width="37.7109375" style="250" customWidth="1"/>
    <col min="9474" max="9478" width="0" style="250" hidden="1" customWidth="1"/>
    <col min="9479" max="9728" width="9.140625" style="250"/>
    <col min="9729" max="9729" width="37.7109375" style="250" customWidth="1"/>
    <col min="9730" max="9734" width="0" style="250" hidden="1" customWidth="1"/>
    <col min="9735" max="9984" width="9.140625" style="250"/>
    <col min="9985" max="9985" width="37.7109375" style="250" customWidth="1"/>
    <col min="9986" max="9990" width="0" style="250" hidden="1" customWidth="1"/>
    <col min="9991" max="10240" width="9.140625" style="250"/>
    <col min="10241" max="10241" width="37.7109375" style="250" customWidth="1"/>
    <col min="10242" max="10246" width="0" style="250" hidden="1" customWidth="1"/>
    <col min="10247" max="10496" width="9.140625" style="250"/>
    <col min="10497" max="10497" width="37.7109375" style="250" customWidth="1"/>
    <col min="10498" max="10502" width="0" style="250" hidden="1" customWidth="1"/>
    <col min="10503" max="10752" width="9.140625" style="250"/>
    <col min="10753" max="10753" width="37.7109375" style="250" customWidth="1"/>
    <col min="10754" max="10758" width="0" style="250" hidden="1" customWidth="1"/>
    <col min="10759" max="11008" width="9.140625" style="250"/>
    <col min="11009" max="11009" width="37.7109375" style="250" customWidth="1"/>
    <col min="11010" max="11014" width="0" style="250" hidden="1" customWidth="1"/>
    <col min="11015" max="11264" width="9.140625" style="250"/>
    <col min="11265" max="11265" width="37.7109375" style="250" customWidth="1"/>
    <col min="11266" max="11270" width="0" style="250" hidden="1" customWidth="1"/>
    <col min="11271" max="11520" width="9.140625" style="250"/>
    <col min="11521" max="11521" width="37.7109375" style="250" customWidth="1"/>
    <col min="11522" max="11526" width="0" style="250" hidden="1" customWidth="1"/>
    <col min="11527" max="11776" width="9.140625" style="250"/>
    <col min="11777" max="11777" width="37.7109375" style="250" customWidth="1"/>
    <col min="11778" max="11782" width="0" style="250" hidden="1" customWidth="1"/>
    <col min="11783" max="12032" width="9.140625" style="250"/>
    <col min="12033" max="12033" width="37.7109375" style="250" customWidth="1"/>
    <col min="12034" max="12038" width="0" style="250" hidden="1" customWidth="1"/>
    <col min="12039" max="12288" width="9.140625" style="250"/>
    <col min="12289" max="12289" width="37.7109375" style="250" customWidth="1"/>
    <col min="12290" max="12294" width="0" style="250" hidden="1" customWidth="1"/>
    <col min="12295" max="12544" width="9.140625" style="250"/>
    <col min="12545" max="12545" width="37.7109375" style="250" customWidth="1"/>
    <col min="12546" max="12550" width="0" style="250" hidden="1" customWidth="1"/>
    <col min="12551" max="12800" width="9.140625" style="250"/>
    <col min="12801" max="12801" width="37.7109375" style="250" customWidth="1"/>
    <col min="12802" max="12806" width="0" style="250" hidden="1" customWidth="1"/>
    <col min="12807" max="13056" width="9.140625" style="250"/>
    <col min="13057" max="13057" width="37.7109375" style="250" customWidth="1"/>
    <col min="13058" max="13062" width="0" style="250" hidden="1" customWidth="1"/>
    <col min="13063" max="13312" width="9.140625" style="250"/>
    <col min="13313" max="13313" width="37.7109375" style="250" customWidth="1"/>
    <col min="13314" max="13318" width="0" style="250" hidden="1" customWidth="1"/>
    <col min="13319" max="13568" width="9.140625" style="250"/>
    <col min="13569" max="13569" width="37.7109375" style="250" customWidth="1"/>
    <col min="13570" max="13574" width="0" style="250" hidden="1" customWidth="1"/>
    <col min="13575" max="13824" width="9.140625" style="250"/>
    <col min="13825" max="13825" width="37.7109375" style="250" customWidth="1"/>
    <col min="13826" max="13830" width="0" style="250" hidden="1" customWidth="1"/>
    <col min="13831" max="14080" width="9.140625" style="250"/>
    <col min="14081" max="14081" width="37.7109375" style="250" customWidth="1"/>
    <col min="14082" max="14086" width="0" style="250" hidden="1" customWidth="1"/>
    <col min="14087" max="14336" width="9.140625" style="250"/>
    <col min="14337" max="14337" width="37.7109375" style="250" customWidth="1"/>
    <col min="14338" max="14342" width="0" style="250" hidden="1" customWidth="1"/>
    <col min="14343" max="14592" width="9.140625" style="250"/>
    <col min="14593" max="14593" width="37.7109375" style="250" customWidth="1"/>
    <col min="14594" max="14598" width="0" style="250" hidden="1" customWidth="1"/>
    <col min="14599" max="14848" width="9.140625" style="250"/>
    <col min="14849" max="14849" width="37.7109375" style="250" customWidth="1"/>
    <col min="14850" max="14854" width="0" style="250" hidden="1" customWidth="1"/>
    <col min="14855" max="15104" width="9.140625" style="250"/>
    <col min="15105" max="15105" width="37.7109375" style="250" customWidth="1"/>
    <col min="15106" max="15110" width="0" style="250" hidden="1" customWidth="1"/>
    <col min="15111" max="15360" width="9.140625" style="250"/>
    <col min="15361" max="15361" width="37.7109375" style="250" customWidth="1"/>
    <col min="15362" max="15366" width="0" style="250" hidden="1" customWidth="1"/>
    <col min="15367" max="15616" width="9.140625" style="250"/>
    <col min="15617" max="15617" width="37.7109375" style="250" customWidth="1"/>
    <col min="15618" max="15622" width="0" style="250" hidden="1" customWidth="1"/>
    <col min="15623" max="15872" width="9.140625" style="250"/>
    <col min="15873" max="15873" width="37.7109375" style="250" customWidth="1"/>
    <col min="15874" max="15878" width="0" style="250" hidden="1" customWidth="1"/>
    <col min="15879" max="16128" width="9.140625" style="250"/>
    <col min="16129" max="16129" width="37.7109375" style="250" customWidth="1"/>
    <col min="16130" max="16134" width="0" style="250" hidden="1" customWidth="1"/>
    <col min="16135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206</v>
      </c>
    </row>
    <row r="3" spans="1:13" ht="18" customHeight="1" x14ac:dyDescent="0.2">
      <c r="A3" s="32" t="s">
        <v>207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3618.6</v>
      </c>
      <c r="C7" s="160">
        <v>4218.7</v>
      </c>
      <c r="D7" s="160">
        <v>4158.3</v>
      </c>
      <c r="E7" s="160">
        <v>4663.5</v>
      </c>
      <c r="F7" s="160">
        <v>4218.3</v>
      </c>
      <c r="G7" s="160">
        <v>4013.4</v>
      </c>
      <c r="H7" s="160">
        <v>4438.3</v>
      </c>
      <c r="I7" s="160">
        <v>4745.6000000000004</v>
      </c>
      <c r="J7" s="160">
        <v>3921.6</v>
      </c>
      <c r="K7" s="160">
        <v>3358.9</v>
      </c>
      <c r="L7" s="160">
        <v>8290.6</v>
      </c>
      <c r="M7" s="160">
        <v>13405.2</v>
      </c>
    </row>
    <row r="8" spans="1:13" ht="12.95" customHeight="1" x14ac:dyDescent="0.2">
      <c r="A8" s="254" t="s">
        <v>3</v>
      </c>
      <c r="B8" s="160">
        <v>31.8</v>
      </c>
      <c r="C8" s="160">
        <v>154.9</v>
      </c>
      <c r="D8" s="160">
        <v>287.2</v>
      </c>
      <c r="E8" s="160">
        <v>220.5</v>
      </c>
      <c r="F8" s="160">
        <v>84.1</v>
      </c>
      <c r="G8" s="160">
        <v>117.4</v>
      </c>
      <c r="H8" s="160">
        <v>-38.799999999999997</v>
      </c>
      <c r="I8" s="160">
        <v>57.8</v>
      </c>
      <c r="J8" s="160">
        <v>44.5</v>
      </c>
      <c r="K8" s="160">
        <v>603.20000000000005</v>
      </c>
      <c r="L8" s="160">
        <v>461.6</v>
      </c>
      <c r="M8" s="160">
        <v>676.7</v>
      </c>
    </row>
    <row r="9" spans="1:13" ht="24" x14ac:dyDescent="0.2">
      <c r="A9" s="240" t="s">
        <v>4</v>
      </c>
      <c r="B9" s="160">
        <v>-0.2</v>
      </c>
      <c r="C9" s="160">
        <v>-113.4</v>
      </c>
      <c r="D9" s="160">
        <v>-160.80000000000001</v>
      </c>
      <c r="E9" s="160">
        <v>106.7</v>
      </c>
      <c r="F9" s="160">
        <v>-57.1</v>
      </c>
      <c r="G9" s="160">
        <v>-49.9</v>
      </c>
      <c r="H9" s="160">
        <v>-227.9</v>
      </c>
      <c r="I9" s="160">
        <v>-86.7</v>
      </c>
      <c r="J9" s="160">
        <v>-142.4</v>
      </c>
      <c r="K9" s="160">
        <v>89.4</v>
      </c>
      <c r="L9" s="160">
        <v>-1007.7</v>
      </c>
      <c r="M9" s="160">
        <v>-880.3</v>
      </c>
    </row>
    <row r="10" spans="1:13" ht="12.95" customHeight="1" x14ac:dyDescent="0.2">
      <c r="A10" s="254" t="s">
        <v>5</v>
      </c>
      <c r="B10" s="160">
        <v>142.19999999999999</v>
      </c>
      <c r="C10" s="160">
        <v>66.599999999999994</v>
      </c>
      <c r="D10" s="160">
        <v>142.5</v>
      </c>
      <c r="E10" s="160">
        <v>249.2</v>
      </c>
      <c r="F10" s="160">
        <v>58.6</v>
      </c>
      <c r="G10" s="160">
        <v>69.3</v>
      </c>
      <c r="H10" s="160">
        <v>48.6</v>
      </c>
      <c r="I10" s="160">
        <v>22.5</v>
      </c>
      <c r="J10" s="160">
        <v>112.8</v>
      </c>
      <c r="K10" s="160">
        <v>263.39999999999998</v>
      </c>
      <c r="L10" s="160">
        <v>110.7</v>
      </c>
      <c r="M10" s="160">
        <v>245.3</v>
      </c>
    </row>
    <row r="11" spans="1:13" ht="12.95" customHeight="1" x14ac:dyDescent="0.2">
      <c r="A11" s="254" t="s">
        <v>6</v>
      </c>
      <c r="B11" s="160">
        <v>142.30000000000001</v>
      </c>
      <c r="C11" s="160">
        <v>180</v>
      </c>
      <c r="D11" s="160">
        <v>303.2</v>
      </c>
      <c r="E11" s="160">
        <v>142.5</v>
      </c>
      <c r="F11" s="160">
        <v>115.7</v>
      </c>
      <c r="G11" s="160">
        <v>119.3</v>
      </c>
      <c r="H11" s="160">
        <v>276.5</v>
      </c>
      <c r="I11" s="160">
        <v>109.2</v>
      </c>
      <c r="J11" s="160">
        <v>255.2</v>
      </c>
      <c r="K11" s="160">
        <v>174.1</v>
      </c>
      <c r="L11" s="160">
        <v>1118.4000000000001</v>
      </c>
      <c r="M11" s="160">
        <v>1125.5</v>
      </c>
    </row>
    <row r="12" spans="1:13" ht="23.45" customHeight="1" x14ac:dyDescent="0.2">
      <c r="A12" s="254" t="s">
        <v>7</v>
      </c>
      <c r="B12" s="160">
        <v>3650.6</v>
      </c>
      <c r="C12" s="160">
        <v>4487</v>
      </c>
      <c r="D12" s="160">
        <v>4606.2</v>
      </c>
      <c r="E12" s="160">
        <v>4777.3</v>
      </c>
      <c r="F12" s="160">
        <v>4359.3999999999996</v>
      </c>
      <c r="G12" s="160">
        <v>4180.7</v>
      </c>
      <c r="H12" s="160">
        <v>4627.3999999999996</v>
      </c>
      <c r="I12" s="160">
        <v>4890.2</v>
      </c>
      <c r="J12" s="160">
        <v>4108.5</v>
      </c>
      <c r="K12" s="160">
        <v>3872.7</v>
      </c>
      <c r="L12" s="160">
        <v>9759.9</v>
      </c>
      <c r="M12" s="160">
        <v>14962.2</v>
      </c>
    </row>
    <row r="13" spans="1:13" ht="12.95" customHeight="1" x14ac:dyDescent="0.2">
      <c r="A13" s="254" t="s">
        <v>8</v>
      </c>
      <c r="B13" s="160">
        <v>118.3</v>
      </c>
      <c r="C13" s="160">
        <v>148</v>
      </c>
      <c r="D13" s="160">
        <v>138.5</v>
      </c>
      <c r="E13" s="160">
        <v>143.6</v>
      </c>
      <c r="F13" s="160">
        <v>85.6</v>
      </c>
      <c r="G13" s="160">
        <v>104.2</v>
      </c>
      <c r="H13" s="160">
        <v>199.8</v>
      </c>
      <c r="I13" s="160">
        <v>238.3</v>
      </c>
      <c r="J13" s="160">
        <v>48.1</v>
      </c>
      <c r="K13" s="160">
        <v>74</v>
      </c>
      <c r="L13" s="160">
        <v>450.3</v>
      </c>
      <c r="M13" s="160">
        <v>1015.4</v>
      </c>
    </row>
    <row r="14" spans="1:13" ht="12.95" customHeight="1" x14ac:dyDescent="0.2">
      <c r="A14" s="254" t="s">
        <v>9</v>
      </c>
      <c r="B14" s="160">
        <v>118.2</v>
      </c>
      <c r="C14" s="160">
        <v>147.9</v>
      </c>
      <c r="D14" s="160">
        <v>137.69999999999999</v>
      </c>
      <c r="E14" s="160">
        <v>142.80000000000001</v>
      </c>
      <c r="F14" s="160">
        <v>66.900000000000006</v>
      </c>
      <c r="G14" s="160">
        <v>88.5</v>
      </c>
      <c r="H14" s="160">
        <v>181</v>
      </c>
      <c r="I14" s="160">
        <v>236.9</v>
      </c>
      <c r="J14" s="160">
        <v>47.3</v>
      </c>
      <c r="K14" s="160">
        <v>73.3</v>
      </c>
      <c r="L14" s="160">
        <v>450.2</v>
      </c>
      <c r="M14" s="160">
        <v>1014.4</v>
      </c>
    </row>
    <row r="15" spans="1:13" ht="12.95" customHeight="1" x14ac:dyDescent="0.2">
      <c r="A15" s="254" t="s">
        <v>10</v>
      </c>
      <c r="B15" s="160">
        <v>11.3</v>
      </c>
      <c r="C15" s="160">
        <v>5.6</v>
      </c>
      <c r="D15" s="160">
        <v>6.1</v>
      </c>
      <c r="E15" s="160">
        <v>5.3</v>
      </c>
      <c r="F15" s="160">
        <v>3.5</v>
      </c>
      <c r="G15" s="160">
        <v>2.2000000000000002</v>
      </c>
      <c r="H15" s="160">
        <v>2</v>
      </c>
      <c r="I15" s="160">
        <v>3.2</v>
      </c>
      <c r="J15" s="160">
        <v>3</v>
      </c>
      <c r="K15" s="160">
        <v>4.3</v>
      </c>
      <c r="L15" s="160">
        <v>2.2999999999999998</v>
      </c>
      <c r="M15" s="160">
        <v>5.9</v>
      </c>
    </row>
    <row r="16" spans="1:13" ht="12.95" customHeight="1" x14ac:dyDescent="0.2">
      <c r="A16" s="254" t="s">
        <v>11</v>
      </c>
      <c r="B16" s="160">
        <v>106.9</v>
      </c>
      <c r="C16" s="160">
        <v>142.30000000000001</v>
      </c>
      <c r="D16" s="160">
        <v>131.6</v>
      </c>
      <c r="E16" s="160">
        <v>133.1</v>
      </c>
      <c r="F16" s="160">
        <v>58.7</v>
      </c>
      <c r="G16" s="160">
        <v>82</v>
      </c>
      <c r="H16" s="160">
        <v>175.8</v>
      </c>
      <c r="I16" s="160">
        <v>231.6</v>
      </c>
      <c r="J16" s="160">
        <v>44.3</v>
      </c>
      <c r="K16" s="160">
        <v>69</v>
      </c>
      <c r="L16" s="160">
        <v>373.7</v>
      </c>
      <c r="M16" s="160">
        <v>957.3</v>
      </c>
    </row>
    <row r="17" spans="1:13" ht="12.95" customHeight="1" x14ac:dyDescent="0.2">
      <c r="A17" s="254" t="s">
        <v>12</v>
      </c>
      <c r="B17" s="160">
        <v>0</v>
      </c>
      <c r="C17" s="160">
        <v>0</v>
      </c>
      <c r="D17" s="160">
        <v>0</v>
      </c>
      <c r="E17" s="160">
        <v>4.4000000000000004</v>
      </c>
      <c r="F17" s="160">
        <v>4.7</v>
      </c>
      <c r="G17" s="160">
        <v>4.3</v>
      </c>
      <c r="H17" s="160">
        <v>3.3</v>
      </c>
      <c r="I17" s="160">
        <v>2.1</v>
      </c>
      <c r="J17" s="160" t="s">
        <v>26</v>
      </c>
      <c r="K17" s="160" t="s">
        <v>26</v>
      </c>
      <c r="L17" s="160">
        <v>74.2</v>
      </c>
      <c r="M17" s="160">
        <v>49.1</v>
      </c>
    </row>
    <row r="18" spans="1:13" ht="12.95" customHeight="1" x14ac:dyDescent="0.2">
      <c r="A18" s="254" t="s">
        <v>154</v>
      </c>
      <c r="B18" s="160">
        <v>626</v>
      </c>
      <c r="C18" s="160">
        <v>409.8</v>
      </c>
      <c r="D18" s="160">
        <v>454.3</v>
      </c>
      <c r="E18" s="160">
        <v>525.29999999999995</v>
      </c>
      <c r="F18" s="160">
        <v>580.4</v>
      </c>
      <c r="G18" s="160">
        <v>828.4</v>
      </c>
      <c r="H18" s="160">
        <v>922</v>
      </c>
      <c r="I18" s="160">
        <v>847.4</v>
      </c>
      <c r="J18" s="160">
        <v>277.39999999999998</v>
      </c>
      <c r="K18" s="160">
        <v>234.7</v>
      </c>
      <c r="L18" s="160">
        <v>1115.8</v>
      </c>
      <c r="M18" s="160">
        <v>1418.2</v>
      </c>
    </row>
    <row r="19" spans="1:13" ht="12.95" customHeight="1" x14ac:dyDescent="0.2">
      <c r="A19" s="254" t="s">
        <v>14</v>
      </c>
      <c r="B19" s="160">
        <v>518.5</v>
      </c>
      <c r="C19" s="160">
        <v>642.4</v>
      </c>
      <c r="D19" s="160">
        <v>599.1</v>
      </c>
      <c r="E19" s="160">
        <v>545.29999999999995</v>
      </c>
      <c r="F19" s="160">
        <v>460.7</v>
      </c>
      <c r="G19" s="160">
        <v>476.2</v>
      </c>
      <c r="H19" s="160">
        <v>502.7</v>
      </c>
      <c r="I19" s="160">
        <v>431.7</v>
      </c>
      <c r="J19" s="160">
        <v>417.8</v>
      </c>
      <c r="K19" s="160">
        <v>752.4</v>
      </c>
      <c r="L19" s="160">
        <v>871.5</v>
      </c>
      <c r="M19" s="160">
        <v>1039.8</v>
      </c>
    </row>
    <row r="20" spans="1:13" ht="12.95" customHeight="1" x14ac:dyDescent="0.2">
      <c r="A20" s="254" t="s">
        <v>15</v>
      </c>
      <c r="B20" s="160">
        <v>286.2</v>
      </c>
      <c r="C20" s="160">
        <v>352.5</v>
      </c>
      <c r="D20" s="160">
        <v>312.10000000000002</v>
      </c>
      <c r="E20" s="160">
        <v>273</v>
      </c>
      <c r="F20" s="160">
        <v>323.10000000000002</v>
      </c>
      <c r="G20" s="160">
        <v>323.10000000000002</v>
      </c>
      <c r="H20" s="160">
        <v>351.4</v>
      </c>
      <c r="I20" s="160">
        <v>294.89999999999998</v>
      </c>
      <c r="J20" s="160">
        <v>215</v>
      </c>
      <c r="K20" s="160">
        <v>412.8</v>
      </c>
      <c r="L20" s="160">
        <v>502.4</v>
      </c>
      <c r="M20" s="160">
        <v>685.7</v>
      </c>
    </row>
    <row r="21" spans="1:13" ht="12.95" customHeight="1" x14ac:dyDescent="0.2">
      <c r="A21" s="254" t="s">
        <v>16</v>
      </c>
      <c r="B21" s="160" t="s">
        <v>26</v>
      </c>
      <c r="C21" s="160" t="s">
        <v>26</v>
      </c>
      <c r="D21" s="160" t="s">
        <v>26</v>
      </c>
      <c r="E21" s="160" t="s">
        <v>26</v>
      </c>
      <c r="F21" s="160" t="s">
        <v>26</v>
      </c>
      <c r="G21" s="160" t="s">
        <v>26</v>
      </c>
      <c r="H21" s="160" t="s">
        <v>26</v>
      </c>
      <c r="I21" s="160" t="s">
        <v>26</v>
      </c>
      <c r="J21" s="160" t="s">
        <v>26</v>
      </c>
      <c r="K21" s="160" t="s">
        <v>26</v>
      </c>
      <c r="L21" s="160">
        <v>2.7</v>
      </c>
      <c r="M21" s="160">
        <v>1.6</v>
      </c>
    </row>
    <row r="22" spans="1:13" ht="12.95" customHeight="1" x14ac:dyDescent="0.2">
      <c r="A22" s="254" t="s">
        <v>17</v>
      </c>
      <c r="B22" s="160">
        <v>4.4000000000000004</v>
      </c>
      <c r="C22" s="160">
        <v>0.9</v>
      </c>
      <c r="D22" s="160">
        <v>1</v>
      </c>
      <c r="E22" s="160">
        <v>1.1000000000000001</v>
      </c>
      <c r="F22" s="160">
        <v>1.9</v>
      </c>
      <c r="G22" s="160">
        <v>1.3</v>
      </c>
      <c r="H22" s="160">
        <v>1</v>
      </c>
      <c r="I22" s="160">
        <v>0.8</v>
      </c>
      <c r="J22" s="160">
        <v>16.8</v>
      </c>
      <c r="K22" s="160">
        <v>1.9</v>
      </c>
      <c r="L22" s="160">
        <v>1.7</v>
      </c>
      <c r="M22" s="160">
        <v>12.8</v>
      </c>
    </row>
    <row r="23" spans="1:13" ht="12.95" customHeight="1" x14ac:dyDescent="0.2">
      <c r="A23" s="254" t="s">
        <v>18</v>
      </c>
      <c r="B23" s="160">
        <v>76</v>
      </c>
      <c r="C23" s="160">
        <v>104.4</v>
      </c>
      <c r="D23" s="160">
        <v>92.1</v>
      </c>
      <c r="E23" s="160">
        <v>30.5</v>
      </c>
      <c r="F23" s="160">
        <v>56.1</v>
      </c>
      <c r="G23" s="160">
        <v>69.099999999999994</v>
      </c>
      <c r="H23" s="160">
        <v>66.599999999999994</v>
      </c>
      <c r="I23" s="160">
        <v>67</v>
      </c>
      <c r="J23" s="160">
        <v>105.6</v>
      </c>
      <c r="K23" s="160">
        <v>211</v>
      </c>
      <c r="L23" s="160">
        <v>223.5</v>
      </c>
      <c r="M23" s="160">
        <v>167.1</v>
      </c>
    </row>
    <row r="24" spans="1:13" ht="12.95" customHeight="1" x14ac:dyDescent="0.2">
      <c r="A24" s="254" t="s">
        <v>19</v>
      </c>
      <c r="B24" s="160">
        <v>1605</v>
      </c>
      <c r="C24" s="160">
        <v>1923.3</v>
      </c>
      <c r="D24" s="160">
        <v>2282.9</v>
      </c>
      <c r="E24" s="160">
        <v>2658.8</v>
      </c>
      <c r="F24" s="160">
        <v>3003.2</v>
      </c>
      <c r="G24" s="160">
        <v>3380.6</v>
      </c>
      <c r="H24" s="160">
        <v>3727.5</v>
      </c>
      <c r="I24" s="160">
        <v>3822.6</v>
      </c>
      <c r="J24" s="160">
        <v>2616.3000000000002</v>
      </c>
      <c r="K24" s="160">
        <v>1712</v>
      </c>
      <c r="L24" s="160">
        <v>4630.7</v>
      </c>
      <c r="M24" s="160">
        <v>7856.5</v>
      </c>
    </row>
    <row r="25" spans="1:13" ht="12.95" customHeight="1" x14ac:dyDescent="0.2">
      <c r="A25" s="254" t="s">
        <v>20</v>
      </c>
      <c r="B25" s="160">
        <v>1050.5</v>
      </c>
      <c r="C25" s="160">
        <v>1296.5999999999999</v>
      </c>
      <c r="D25" s="160">
        <v>1457.3</v>
      </c>
      <c r="E25" s="160">
        <v>1303.0999999999999</v>
      </c>
      <c r="F25" s="160">
        <v>1180.9000000000001</v>
      </c>
      <c r="G25" s="160">
        <v>1220.7</v>
      </c>
      <c r="H25" s="160">
        <v>1597.9</v>
      </c>
      <c r="I25" s="160">
        <v>1682.1</v>
      </c>
      <c r="J25" s="160">
        <v>1209.8</v>
      </c>
      <c r="K25" s="160">
        <v>1350.8</v>
      </c>
      <c r="L25" s="160">
        <v>2806.3</v>
      </c>
      <c r="M25" s="160">
        <v>2494.3000000000002</v>
      </c>
    </row>
    <row r="26" spans="1:13" ht="12.95" customHeight="1" x14ac:dyDescent="0.2">
      <c r="A26" s="254" t="s">
        <v>21</v>
      </c>
      <c r="B26" s="160">
        <v>1648.5</v>
      </c>
      <c r="C26" s="160">
        <v>2316.3000000000002</v>
      </c>
      <c r="D26" s="160">
        <v>2213</v>
      </c>
      <c r="E26" s="160">
        <v>1759.6</v>
      </c>
      <c r="F26" s="160">
        <v>1689.2</v>
      </c>
      <c r="G26" s="160">
        <v>1744.5</v>
      </c>
      <c r="H26" s="160">
        <v>2206.1999999999998</v>
      </c>
      <c r="I26" s="160">
        <v>2274.9</v>
      </c>
      <c r="J26" s="160">
        <v>1946.3</v>
      </c>
      <c r="K26" s="160">
        <v>2697.1</v>
      </c>
      <c r="L26" s="160">
        <v>5538.6</v>
      </c>
      <c r="M26" s="160">
        <v>7789.8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25</v>
      </c>
      <c r="C30" s="255">
        <v>27</v>
      </c>
      <c r="D30" s="255">
        <v>26</v>
      </c>
      <c r="E30" s="255">
        <v>25</v>
      </c>
      <c r="F30" s="255">
        <v>24</v>
      </c>
      <c r="G30" s="255">
        <v>23</v>
      </c>
      <c r="H30" s="255">
        <v>24</v>
      </c>
      <c r="I30" s="255">
        <v>23</v>
      </c>
      <c r="J30" s="255">
        <v>23</v>
      </c>
      <c r="K30" s="255">
        <v>26</v>
      </c>
      <c r="L30" s="255">
        <v>28</v>
      </c>
      <c r="M30" s="255">
        <v>27</v>
      </c>
    </row>
    <row r="31" spans="1:13" ht="12.95" customHeight="1" x14ac:dyDescent="0.2">
      <c r="A31" s="254" t="s">
        <v>160</v>
      </c>
      <c r="B31" s="255">
        <v>15</v>
      </c>
      <c r="C31" s="255">
        <v>17</v>
      </c>
      <c r="D31" s="255">
        <v>9</v>
      </c>
      <c r="E31" s="255">
        <v>14</v>
      </c>
      <c r="F31" s="255">
        <v>14</v>
      </c>
      <c r="G31" s="255">
        <v>14</v>
      </c>
      <c r="H31" s="255">
        <v>14</v>
      </c>
      <c r="I31" s="255">
        <v>17</v>
      </c>
      <c r="J31" s="255">
        <v>14</v>
      </c>
      <c r="K31" s="255">
        <v>16</v>
      </c>
      <c r="L31" s="255">
        <v>15</v>
      </c>
      <c r="M31" s="255">
        <v>11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-0.9</v>
      </c>
      <c r="C33" s="256">
        <v>-6</v>
      </c>
      <c r="D33" s="256">
        <v>-9.6999999999999993</v>
      </c>
      <c r="E33" s="256">
        <v>-2.4</v>
      </c>
      <c r="F33" s="256">
        <v>-3.2</v>
      </c>
      <c r="G33" s="256">
        <v>-4</v>
      </c>
      <c r="H33" s="256">
        <v>-4.0999999999999996</v>
      </c>
      <c r="I33" s="256">
        <v>-3</v>
      </c>
      <c r="J33" s="256">
        <v>-4.5</v>
      </c>
      <c r="K33" s="256">
        <v>-13.3</v>
      </c>
      <c r="L33" s="256">
        <v>-15.1</v>
      </c>
      <c r="M33" s="256">
        <v>-10.4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 t="s">
        <v>208</v>
      </c>
      <c r="C36" s="256">
        <v>-5.9</v>
      </c>
      <c r="D36" s="256">
        <v>-7</v>
      </c>
      <c r="E36" s="256">
        <v>4</v>
      </c>
      <c r="F36" s="256">
        <v>-1.9</v>
      </c>
      <c r="G36" s="256">
        <v>-1.5</v>
      </c>
      <c r="H36" s="256">
        <v>-6.1</v>
      </c>
      <c r="I36" s="256">
        <v>-2.2999999999999998</v>
      </c>
      <c r="J36" s="256">
        <v>-5.4</v>
      </c>
      <c r="K36" s="256">
        <v>5.2</v>
      </c>
      <c r="L36" s="256">
        <v>-21.8</v>
      </c>
      <c r="M36" s="256">
        <v>-11.2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 t="s">
        <v>208</v>
      </c>
      <c r="C38" s="256">
        <v>-2.7</v>
      </c>
      <c r="D38" s="256">
        <v>-3.9</v>
      </c>
      <c r="E38" s="256">
        <v>2.2999999999999998</v>
      </c>
      <c r="F38" s="256">
        <v>-1.4</v>
      </c>
      <c r="G38" s="256">
        <v>-1.2</v>
      </c>
      <c r="H38" s="256">
        <v>-5.0999999999999996</v>
      </c>
      <c r="I38" s="256">
        <v>-1.8</v>
      </c>
      <c r="J38" s="256">
        <v>-3.6</v>
      </c>
      <c r="K38" s="256">
        <v>2.7</v>
      </c>
      <c r="L38" s="256">
        <v>-12.2</v>
      </c>
      <c r="M38" s="256">
        <v>-6.6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118.6</v>
      </c>
      <c r="C40" s="257">
        <v>116.6</v>
      </c>
      <c r="D40" s="257">
        <v>98.6</v>
      </c>
      <c r="E40" s="257">
        <v>112.1</v>
      </c>
      <c r="F40" s="257">
        <v>90.5</v>
      </c>
      <c r="G40" s="257">
        <v>95.1</v>
      </c>
      <c r="H40" s="257">
        <v>110.6</v>
      </c>
      <c r="I40" s="257">
        <v>106.9</v>
      </c>
      <c r="J40" s="257">
        <v>82.6</v>
      </c>
      <c r="K40" s="257">
        <v>85.7</v>
      </c>
      <c r="L40" s="257">
        <v>246.8</v>
      </c>
      <c r="M40" s="257">
        <v>161.69999999999999</v>
      </c>
    </row>
    <row r="41" spans="1:13" ht="12.95" customHeight="1" x14ac:dyDescent="0.2">
      <c r="A41" s="243" t="s">
        <v>29</v>
      </c>
      <c r="B41" s="257">
        <v>1.3</v>
      </c>
      <c r="C41" s="257">
        <v>1</v>
      </c>
      <c r="D41" s="257">
        <v>0.8</v>
      </c>
      <c r="E41" s="257">
        <v>1.1000000000000001</v>
      </c>
      <c r="F41" s="257">
        <v>0.8</v>
      </c>
      <c r="G41" s="257">
        <v>1.1000000000000001</v>
      </c>
      <c r="H41" s="257">
        <v>1.2</v>
      </c>
      <c r="I41" s="257">
        <v>1</v>
      </c>
      <c r="J41" s="257">
        <v>0.8</v>
      </c>
      <c r="K41" s="257">
        <v>1</v>
      </c>
      <c r="L41" s="257">
        <v>2.9</v>
      </c>
      <c r="M41" s="257">
        <v>0.7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0.64</v>
      </c>
      <c r="C44" s="258">
        <v>0.56000000000000005</v>
      </c>
      <c r="D44" s="258">
        <v>0.66</v>
      </c>
      <c r="E44" s="258">
        <v>0.74</v>
      </c>
      <c r="F44" s="258">
        <v>0.7</v>
      </c>
      <c r="G44" s="258">
        <v>0.7</v>
      </c>
      <c r="H44" s="258">
        <v>0.72</v>
      </c>
      <c r="I44" s="258">
        <v>0.74</v>
      </c>
      <c r="J44" s="258">
        <v>0.62</v>
      </c>
      <c r="K44" s="258">
        <v>0.5</v>
      </c>
      <c r="L44" s="258">
        <v>0.51</v>
      </c>
      <c r="M44" s="258">
        <v>0.32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9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43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8" width="0" style="250" hidden="1" customWidth="1"/>
    <col min="9" max="13" width="9.42578125" style="250" customWidth="1"/>
    <col min="14" max="256" width="9.140625" style="250"/>
    <col min="257" max="257" width="37.7109375" style="250" customWidth="1"/>
    <col min="258" max="262" width="0" style="250" hidden="1" customWidth="1"/>
    <col min="263" max="512" width="9.140625" style="250"/>
    <col min="513" max="513" width="37.7109375" style="250" customWidth="1"/>
    <col min="514" max="518" width="0" style="250" hidden="1" customWidth="1"/>
    <col min="519" max="768" width="9.140625" style="250"/>
    <col min="769" max="769" width="37.7109375" style="250" customWidth="1"/>
    <col min="770" max="774" width="0" style="250" hidden="1" customWidth="1"/>
    <col min="775" max="1024" width="9.140625" style="250"/>
    <col min="1025" max="1025" width="37.7109375" style="250" customWidth="1"/>
    <col min="1026" max="1030" width="0" style="250" hidden="1" customWidth="1"/>
    <col min="1031" max="1280" width="9.140625" style="250"/>
    <col min="1281" max="1281" width="37.7109375" style="250" customWidth="1"/>
    <col min="1282" max="1286" width="0" style="250" hidden="1" customWidth="1"/>
    <col min="1287" max="1536" width="9.140625" style="250"/>
    <col min="1537" max="1537" width="37.7109375" style="250" customWidth="1"/>
    <col min="1538" max="1542" width="0" style="250" hidden="1" customWidth="1"/>
    <col min="1543" max="1792" width="9.140625" style="250"/>
    <col min="1793" max="1793" width="37.7109375" style="250" customWidth="1"/>
    <col min="1794" max="1798" width="0" style="250" hidden="1" customWidth="1"/>
    <col min="1799" max="2048" width="9.140625" style="250"/>
    <col min="2049" max="2049" width="37.7109375" style="250" customWidth="1"/>
    <col min="2050" max="2054" width="0" style="250" hidden="1" customWidth="1"/>
    <col min="2055" max="2304" width="9.140625" style="250"/>
    <col min="2305" max="2305" width="37.7109375" style="250" customWidth="1"/>
    <col min="2306" max="2310" width="0" style="250" hidden="1" customWidth="1"/>
    <col min="2311" max="2560" width="9.140625" style="250"/>
    <col min="2561" max="2561" width="37.7109375" style="250" customWidth="1"/>
    <col min="2562" max="2566" width="0" style="250" hidden="1" customWidth="1"/>
    <col min="2567" max="2816" width="9.140625" style="250"/>
    <col min="2817" max="2817" width="37.7109375" style="250" customWidth="1"/>
    <col min="2818" max="2822" width="0" style="250" hidden="1" customWidth="1"/>
    <col min="2823" max="3072" width="9.140625" style="250"/>
    <col min="3073" max="3073" width="37.7109375" style="250" customWidth="1"/>
    <col min="3074" max="3078" width="0" style="250" hidden="1" customWidth="1"/>
    <col min="3079" max="3328" width="9.140625" style="250"/>
    <col min="3329" max="3329" width="37.7109375" style="250" customWidth="1"/>
    <col min="3330" max="3334" width="0" style="250" hidden="1" customWidth="1"/>
    <col min="3335" max="3584" width="9.140625" style="250"/>
    <col min="3585" max="3585" width="37.7109375" style="250" customWidth="1"/>
    <col min="3586" max="3590" width="0" style="250" hidden="1" customWidth="1"/>
    <col min="3591" max="3840" width="9.140625" style="250"/>
    <col min="3841" max="3841" width="37.7109375" style="250" customWidth="1"/>
    <col min="3842" max="3846" width="0" style="250" hidden="1" customWidth="1"/>
    <col min="3847" max="4096" width="9.140625" style="250"/>
    <col min="4097" max="4097" width="37.7109375" style="250" customWidth="1"/>
    <col min="4098" max="4102" width="0" style="250" hidden="1" customWidth="1"/>
    <col min="4103" max="4352" width="9.140625" style="250"/>
    <col min="4353" max="4353" width="37.7109375" style="250" customWidth="1"/>
    <col min="4354" max="4358" width="0" style="250" hidden="1" customWidth="1"/>
    <col min="4359" max="4608" width="9.140625" style="250"/>
    <col min="4609" max="4609" width="37.7109375" style="250" customWidth="1"/>
    <col min="4610" max="4614" width="0" style="250" hidden="1" customWidth="1"/>
    <col min="4615" max="4864" width="9.140625" style="250"/>
    <col min="4865" max="4865" width="37.7109375" style="250" customWidth="1"/>
    <col min="4866" max="4870" width="0" style="250" hidden="1" customWidth="1"/>
    <col min="4871" max="5120" width="9.140625" style="250"/>
    <col min="5121" max="5121" width="37.7109375" style="250" customWidth="1"/>
    <col min="5122" max="5126" width="0" style="250" hidden="1" customWidth="1"/>
    <col min="5127" max="5376" width="9.140625" style="250"/>
    <col min="5377" max="5377" width="37.7109375" style="250" customWidth="1"/>
    <col min="5378" max="5382" width="0" style="250" hidden="1" customWidth="1"/>
    <col min="5383" max="5632" width="9.140625" style="250"/>
    <col min="5633" max="5633" width="37.7109375" style="250" customWidth="1"/>
    <col min="5634" max="5638" width="0" style="250" hidden="1" customWidth="1"/>
    <col min="5639" max="5888" width="9.140625" style="250"/>
    <col min="5889" max="5889" width="37.7109375" style="250" customWidth="1"/>
    <col min="5890" max="5894" width="0" style="250" hidden="1" customWidth="1"/>
    <col min="5895" max="6144" width="9.140625" style="250"/>
    <col min="6145" max="6145" width="37.7109375" style="250" customWidth="1"/>
    <col min="6146" max="6150" width="0" style="250" hidden="1" customWidth="1"/>
    <col min="6151" max="6400" width="9.140625" style="250"/>
    <col min="6401" max="6401" width="37.7109375" style="250" customWidth="1"/>
    <col min="6402" max="6406" width="0" style="250" hidden="1" customWidth="1"/>
    <col min="6407" max="6656" width="9.140625" style="250"/>
    <col min="6657" max="6657" width="37.7109375" style="250" customWidth="1"/>
    <col min="6658" max="6662" width="0" style="250" hidden="1" customWidth="1"/>
    <col min="6663" max="6912" width="9.140625" style="250"/>
    <col min="6913" max="6913" width="37.7109375" style="250" customWidth="1"/>
    <col min="6914" max="6918" width="0" style="250" hidden="1" customWidth="1"/>
    <col min="6919" max="7168" width="9.140625" style="250"/>
    <col min="7169" max="7169" width="37.7109375" style="250" customWidth="1"/>
    <col min="7170" max="7174" width="0" style="250" hidden="1" customWidth="1"/>
    <col min="7175" max="7424" width="9.140625" style="250"/>
    <col min="7425" max="7425" width="37.7109375" style="250" customWidth="1"/>
    <col min="7426" max="7430" width="0" style="250" hidden="1" customWidth="1"/>
    <col min="7431" max="7680" width="9.140625" style="250"/>
    <col min="7681" max="7681" width="37.7109375" style="250" customWidth="1"/>
    <col min="7682" max="7686" width="0" style="250" hidden="1" customWidth="1"/>
    <col min="7687" max="7936" width="9.140625" style="250"/>
    <col min="7937" max="7937" width="37.7109375" style="250" customWidth="1"/>
    <col min="7938" max="7942" width="0" style="250" hidden="1" customWidth="1"/>
    <col min="7943" max="8192" width="9.140625" style="250"/>
    <col min="8193" max="8193" width="37.7109375" style="250" customWidth="1"/>
    <col min="8194" max="8198" width="0" style="250" hidden="1" customWidth="1"/>
    <col min="8199" max="8448" width="9.140625" style="250"/>
    <col min="8449" max="8449" width="37.7109375" style="250" customWidth="1"/>
    <col min="8450" max="8454" width="0" style="250" hidden="1" customWidth="1"/>
    <col min="8455" max="8704" width="9.140625" style="250"/>
    <col min="8705" max="8705" width="37.7109375" style="250" customWidth="1"/>
    <col min="8706" max="8710" width="0" style="250" hidden="1" customWidth="1"/>
    <col min="8711" max="8960" width="9.140625" style="250"/>
    <col min="8961" max="8961" width="37.7109375" style="250" customWidth="1"/>
    <col min="8962" max="8966" width="0" style="250" hidden="1" customWidth="1"/>
    <col min="8967" max="9216" width="9.140625" style="250"/>
    <col min="9217" max="9217" width="37.7109375" style="250" customWidth="1"/>
    <col min="9218" max="9222" width="0" style="250" hidden="1" customWidth="1"/>
    <col min="9223" max="9472" width="9.140625" style="250"/>
    <col min="9473" max="9473" width="37.7109375" style="250" customWidth="1"/>
    <col min="9474" max="9478" width="0" style="250" hidden="1" customWidth="1"/>
    <col min="9479" max="9728" width="9.140625" style="250"/>
    <col min="9729" max="9729" width="37.7109375" style="250" customWidth="1"/>
    <col min="9730" max="9734" width="0" style="250" hidden="1" customWidth="1"/>
    <col min="9735" max="9984" width="9.140625" style="250"/>
    <col min="9985" max="9985" width="37.7109375" style="250" customWidth="1"/>
    <col min="9986" max="9990" width="0" style="250" hidden="1" customWidth="1"/>
    <col min="9991" max="10240" width="9.140625" style="250"/>
    <col min="10241" max="10241" width="37.7109375" style="250" customWidth="1"/>
    <col min="10242" max="10246" width="0" style="250" hidden="1" customWidth="1"/>
    <col min="10247" max="10496" width="9.140625" style="250"/>
    <col min="10497" max="10497" width="37.7109375" style="250" customWidth="1"/>
    <col min="10498" max="10502" width="0" style="250" hidden="1" customWidth="1"/>
    <col min="10503" max="10752" width="9.140625" style="250"/>
    <col min="10753" max="10753" width="37.7109375" style="250" customWidth="1"/>
    <col min="10754" max="10758" width="0" style="250" hidden="1" customWidth="1"/>
    <col min="10759" max="11008" width="9.140625" style="250"/>
    <col min="11009" max="11009" width="37.7109375" style="250" customWidth="1"/>
    <col min="11010" max="11014" width="0" style="250" hidden="1" customWidth="1"/>
    <col min="11015" max="11264" width="9.140625" style="250"/>
    <col min="11265" max="11265" width="37.7109375" style="250" customWidth="1"/>
    <col min="11266" max="11270" width="0" style="250" hidden="1" customWidth="1"/>
    <col min="11271" max="11520" width="9.140625" style="250"/>
    <col min="11521" max="11521" width="37.7109375" style="250" customWidth="1"/>
    <col min="11522" max="11526" width="0" style="250" hidden="1" customWidth="1"/>
    <col min="11527" max="11776" width="9.140625" style="250"/>
    <col min="11777" max="11777" width="37.7109375" style="250" customWidth="1"/>
    <col min="11778" max="11782" width="0" style="250" hidden="1" customWidth="1"/>
    <col min="11783" max="12032" width="9.140625" style="250"/>
    <col min="12033" max="12033" width="37.7109375" style="250" customWidth="1"/>
    <col min="12034" max="12038" width="0" style="250" hidden="1" customWidth="1"/>
    <col min="12039" max="12288" width="9.140625" style="250"/>
    <col min="12289" max="12289" width="37.7109375" style="250" customWidth="1"/>
    <col min="12290" max="12294" width="0" style="250" hidden="1" customWidth="1"/>
    <col min="12295" max="12544" width="9.140625" style="250"/>
    <col min="12545" max="12545" width="37.7109375" style="250" customWidth="1"/>
    <col min="12546" max="12550" width="0" style="250" hidden="1" customWidth="1"/>
    <col min="12551" max="12800" width="9.140625" style="250"/>
    <col min="12801" max="12801" width="37.7109375" style="250" customWidth="1"/>
    <col min="12802" max="12806" width="0" style="250" hidden="1" customWidth="1"/>
    <col min="12807" max="13056" width="9.140625" style="250"/>
    <col min="13057" max="13057" width="37.7109375" style="250" customWidth="1"/>
    <col min="13058" max="13062" width="0" style="250" hidden="1" customWidth="1"/>
    <col min="13063" max="13312" width="9.140625" style="250"/>
    <col min="13313" max="13313" width="37.7109375" style="250" customWidth="1"/>
    <col min="13314" max="13318" width="0" style="250" hidden="1" customWidth="1"/>
    <col min="13319" max="13568" width="9.140625" style="250"/>
    <col min="13569" max="13569" width="37.7109375" style="250" customWidth="1"/>
    <col min="13570" max="13574" width="0" style="250" hidden="1" customWidth="1"/>
    <col min="13575" max="13824" width="9.140625" style="250"/>
    <col min="13825" max="13825" width="37.7109375" style="250" customWidth="1"/>
    <col min="13826" max="13830" width="0" style="250" hidden="1" customWidth="1"/>
    <col min="13831" max="14080" width="9.140625" style="250"/>
    <col min="14081" max="14081" width="37.7109375" style="250" customWidth="1"/>
    <col min="14082" max="14086" width="0" style="250" hidden="1" customWidth="1"/>
    <col min="14087" max="14336" width="9.140625" style="250"/>
    <col min="14337" max="14337" width="37.7109375" style="250" customWidth="1"/>
    <col min="14338" max="14342" width="0" style="250" hidden="1" customWidth="1"/>
    <col min="14343" max="14592" width="9.140625" style="250"/>
    <col min="14593" max="14593" width="37.7109375" style="250" customWidth="1"/>
    <col min="14594" max="14598" width="0" style="250" hidden="1" customWidth="1"/>
    <col min="14599" max="14848" width="9.140625" style="250"/>
    <col min="14849" max="14849" width="37.7109375" style="250" customWidth="1"/>
    <col min="14850" max="14854" width="0" style="250" hidden="1" customWidth="1"/>
    <col min="14855" max="15104" width="9.140625" style="250"/>
    <col min="15105" max="15105" width="37.7109375" style="250" customWidth="1"/>
    <col min="15106" max="15110" width="0" style="250" hidden="1" customWidth="1"/>
    <col min="15111" max="15360" width="9.140625" style="250"/>
    <col min="15361" max="15361" width="37.7109375" style="250" customWidth="1"/>
    <col min="15362" max="15366" width="0" style="250" hidden="1" customWidth="1"/>
    <col min="15367" max="15616" width="9.140625" style="250"/>
    <col min="15617" max="15617" width="37.7109375" style="250" customWidth="1"/>
    <col min="15618" max="15622" width="0" style="250" hidden="1" customWidth="1"/>
    <col min="15623" max="15872" width="9.140625" style="250"/>
    <col min="15873" max="15873" width="37.7109375" style="250" customWidth="1"/>
    <col min="15874" max="15878" width="0" style="250" hidden="1" customWidth="1"/>
    <col min="15879" max="16128" width="9.140625" style="250"/>
    <col min="16129" max="16129" width="37.7109375" style="250" customWidth="1"/>
    <col min="16130" max="16134" width="0" style="250" hidden="1" customWidth="1"/>
    <col min="16135" max="16384" width="9.140625" style="250"/>
  </cols>
  <sheetData>
    <row r="1" spans="1:13" ht="19.5" customHeight="1" x14ac:dyDescent="0.2">
      <c r="A1" s="950" t="s">
        <v>1346</v>
      </c>
    </row>
    <row r="2" spans="1:13" ht="18" customHeight="1" x14ac:dyDescent="0.2">
      <c r="A2" s="32" t="s">
        <v>209</v>
      </c>
    </row>
    <row r="3" spans="1:13" ht="18" customHeight="1" x14ac:dyDescent="0.2">
      <c r="A3" s="32" t="s">
        <v>210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2018.7</v>
      </c>
      <c r="C7" s="160">
        <v>2208.3000000000002</v>
      </c>
      <c r="D7" s="160">
        <v>2490</v>
      </c>
      <c r="E7" s="160">
        <v>2743.6</v>
      </c>
      <c r="F7" s="160">
        <v>3826.5</v>
      </c>
      <c r="G7" s="160">
        <v>3962.8</v>
      </c>
      <c r="H7" s="160">
        <v>4189.8</v>
      </c>
      <c r="I7" s="160">
        <v>5372</v>
      </c>
      <c r="J7" s="160">
        <v>5460</v>
      </c>
      <c r="K7" s="160">
        <v>6371.7</v>
      </c>
      <c r="L7" s="160">
        <v>8385</v>
      </c>
      <c r="M7" s="160">
        <v>10606.2</v>
      </c>
    </row>
    <row r="8" spans="1:13" ht="12.95" customHeight="1" x14ac:dyDescent="0.2">
      <c r="A8" s="254" t="s">
        <v>3</v>
      </c>
      <c r="B8" s="160">
        <v>-1.1000000000000001</v>
      </c>
      <c r="C8" s="160">
        <v>-67.400000000000006</v>
      </c>
      <c r="D8" s="160">
        <v>154.1</v>
      </c>
      <c r="E8" s="160">
        <v>-70.3</v>
      </c>
      <c r="F8" s="160">
        <v>-8.3000000000000007</v>
      </c>
      <c r="G8" s="160">
        <v>72.900000000000006</v>
      </c>
      <c r="H8" s="160">
        <v>-110.9</v>
      </c>
      <c r="I8" s="160">
        <v>54.8</v>
      </c>
      <c r="J8" s="160">
        <v>-37.799999999999997</v>
      </c>
      <c r="K8" s="160">
        <v>-143.4</v>
      </c>
      <c r="L8" s="160">
        <v>-123.5</v>
      </c>
      <c r="M8" s="160">
        <v>-189.2</v>
      </c>
    </row>
    <row r="9" spans="1:13" ht="24" x14ac:dyDescent="0.2">
      <c r="A9" s="240" t="s">
        <v>4</v>
      </c>
      <c r="B9" s="160">
        <v>-99.1</v>
      </c>
      <c r="C9" s="160">
        <v>-213.2</v>
      </c>
      <c r="D9" s="160">
        <v>23.5</v>
      </c>
      <c r="E9" s="160">
        <v>-166.5</v>
      </c>
      <c r="F9" s="160">
        <v>-68.7</v>
      </c>
      <c r="G9" s="160">
        <v>31.4</v>
      </c>
      <c r="H9" s="160">
        <v>-183.7</v>
      </c>
      <c r="I9" s="160">
        <v>4.9000000000000004</v>
      </c>
      <c r="J9" s="160">
        <v>-71.8</v>
      </c>
      <c r="K9" s="160">
        <v>-20.6</v>
      </c>
      <c r="L9" s="160">
        <v>666.2</v>
      </c>
      <c r="M9" s="160">
        <v>785.4</v>
      </c>
    </row>
    <row r="10" spans="1:13" ht="12.95" customHeight="1" x14ac:dyDescent="0.2">
      <c r="A10" s="254" t="s">
        <v>5</v>
      </c>
      <c r="B10" s="160">
        <v>39.799999999999997</v>
      </c>
      <c r="C10" s="160">
        <v>13.4</v>
      </c>
      <c r="D10" s="160">
        <v>120.6</v>
      </c>
      <c r="E10" s="160">
        <v>23.8</v>
      </c>
      <c r="F10" s="160">
        <v>45.7</v>
      </c>
      <c r="G10" s="160">
        <v>139.5</v>
      </c>
      <c r="H10" s="160">
        <v>38.4</v>
      </c>
      <c r="I10" s="160">
        <v>214.5</v>
      </c>
      <c r="J10" s="160">
        <v>133.30000000000001</v>
      </c>
      <c r="K10" s="160">
        <v>200.3</v>
      </c>
      <c r="L10" s="160">
        <v>871.7</v>
      </c>
      <c r="M10" s="160">
        <v>1202.0999999999999</v>
      </c>
    </row>
    <row r="11" spans="1:13" ht="12.95" customHeight="1" x14ac:dyDescent="0.2">
      <c r="A11" s="254" t="s">
        <v>6</v>
      </c>
      <c r="B11" s="160">
        <v>138.9</v>
      </c>
      <c r="C11" s="160">
        <v>226.6</v>
      </c>
      <c r="D11" s="160">
        <v>97.1</v>
      </c>
      <c r="E11" s="160">
        <v>190.3</v>
      </c>
      <c r="F11" s="160">
        <v>114.3</v>
      </c>
      <c r="G11" s="160">
        <v>108.2</v>
      </c>
      <c r="H11" s="160">
        <v>222.1</v>
      </c>
      <c r="I11" s="160">
        <v>209.5</v>
      </c>
      <c r="J11" s="160">
        <v>205.2</v>
      </c>
      <c r="K11" s="160">
        <v>220.9</v>
      </c>
      <c r="L11" s="160">
        <v>205.5</v>
      </c>
      <c r="M11" s="160">
        <v>416.8</v>
      </c>
    </row>
    <row r="12" spans="1:13" ht="23.45" customHeight="1" x14ac:dyDescent="0.2">
      <c r="A12" s="254" t="s">
        <v>7</v>
      </c>
      <c r="B12" s="160">
        <v>2116.6999999999998</v>
      </c>
      <c r="C12" s="160">
        <v>2354.1</v>
      </c>
      <c r="D12" s="160">
        <v>2620.6</v>
      </c>
      <c r="E12" s="160">
        <v>2839.9</v>
      </c>
      <c r="F12" s="160">
        <v>3886.9</v>
      </c>
      <c r="G12" s="160">
        <v>4004.3</v>
      </c>
      <c r="H12" s="160">
        <v>4262.6000000000004</v>
      </c>
      <c r="I12" s="160">
        <v>5421.9</v>
      </c>
      <c r="J12" s="160">
        <v>5494</v>
      </c>
      <c r="K12" s="160">
        <v>6249</v>
      </c>
      <c r="L12" s="160">
        <v>7595.3</v>
      </c>
      <c r="M12" s="160">
        <v>9631.7000000000007</v>
      </c>
    </row>
    <row r="13" spans="1:13" ht="12.95" customHeight="1" x14ac:dyDescent="0.2">
      <c r="A13" s="254" t="s">
        <v>8</v>
      </c>
      <c r="B13" s="160">
        <v>44.1</v>
      </c>
      <c r="C13" s="160">
        <v>46.6</v>
      </c>
      <c r="D13" s="160">
        <v>79.5</v>
      </c>
      <c r="E13" s="160">
        <v>89.7</v>
      </c>
      <c r="F13" s="160">
        <v>249.1</v>
      </c>
      <c r="G13" s="160">
        <v>224.2</v>
      </c>
      <c r="H13" s="160">
        <v>319.89999999999998</v>
      </c>
      <c r="I13" s="160">
        <v>373.5</v>
      </c>
      <c r="J13" s="160">
        <v>710.2</v>
      </c>
      <c r="K13" s="160">
        <v>728.8</v>
      </c>
      <c r="L13" s="160">
        <v>1289.2</v>
      </c>
      <c r="M13" s="160">
        <v>2389.6</v>
      </c>
    </row>
    <row r="14" spans="1:13" ht="12.95" customHeight="1" x14ac:dyDescent="0.2">
      <c r="A14" s="254" t="s">
        <v>9</v>
      </c>
      <c r="B14" s="160">
        <v>43.5</v>
      </c>
      <c r="C14" s="160">
        <v>44.5</v>
      </c>
      <c r="D14" s="160">
        <v>76.7</v>
      </c>
      <c r="E14" s="160">
        <v>85.7</v>
      </c>
      <c r="F14" s="160">
        <v>244.1</v>
      </c>
      <c r="G14" s="160">
        <v>214.7</v>
      </c>
      <c r="H14" s="160">
        <v>301.60000000000002</v>
      </c>
      <c r="I14" s="160">
        <v>354.5</v>
      </c>
      <c r="J14" s="160">
        <v>689.9</v>
      </c>
      <c r="K14" s="160">
        <v>705.8</v>
      </c>
      <c r="L14" s="160">
        <v>1262.5</v>
      </c>
      <c r="M14" s="160">
        <v>2375.1</v>
      </c>
    </row>
    <row r="15" spans="1:13" ht="12.95" customHeight="1" x14ac:dyDescent="0.2">
      <c r="A15" s="254" t="s">
        <v>10</v>
      </c>
      <c r="B15" s="160">
        <v>3.3</v>
      </c>
      <c r="C15" s="160">
        <v>3.6</v>
      </c>
      <c r="D15" s="160">
        <v>7.5</v>
      </c>
      <c r="E15" s="160">
        <v>9.1999999999999993</v>
      </c>
      <c r="F15" s="160">
        <v>18.899999999999999</v>
      </c>
      <c r="G15" s="160">
        <v>42.4</v>
      </c>
      <c r="H15" s="160">
        <v>49.6</v>
      </c>
      <c r="I15" s="160">
        <v>20</v>
      </c>
      <c r="J15" s="160">
        <v>30.8</v>
      </c>
      <c r="K15" s="160">
        <v>22.4</v>
      </c>
      <c r="L15" s="160">
        <v>22.2</v>
      </c>
      <c r="M15" s="160">
        <v>61.3</v>
      </c>
    </row>
    <row r="16" spans="1:13" ht="12.95" customHeight="1" x14ac:dyDescent="0.2">
      <c r="A16" s="254" t="s">
        <v>11</v>
      </c>
      <c r="B16" s="160">
        <v>38.5</v>
      </c>
      <c r="C16" s="160">
        <v>39.1</v>
      </c>
      <c r="D16" s="160">
        <v>67.5</v>
      </c>
      <c r="E16" s="160">
        <v>76.400000000000006</v>
      </c>
      <c r="F16" s="160">
        <v>208.3</v>
      </c>
      <c r="G16" s="160">
        <v>168.9</v>
      </c>
      <c r="H16" s="160">
        <v>251.8</v>
      </c>
      <c r="I16" s="160">
        <v>334.3</v>
      </c>
      <c r="J16" s="160">
        <v>658.7</v>
      </c>
      <c r="K16" s="160">
        <v>681.4</v>
      </c>
      <c r="L16" s="160">
        <v>1239.5</v>
      </c>
      <c r="M16" s="160">
        <v>1905.3</v>
      </c>
    </row>
    <row r="17" spans="1:13" ht="12.95" customHeight="1" x14ac:dyDescent="0.2">
      <c r="A17" s="254" t="s">
        <v>12</v>
      </c>
      <c r="B17" s="160">
        <v>1.7</v>
      </c>
      <c r="C17" s="160">
        <v>1.7</v>
      </c>
      <c r="D17" s="160">
        <v>1.6</v>
      </c>
      <c r="E17" s="160">
        <v>0.1</v>
      </c>
      <c r="F17" s="160">
        <v>16.899999999999999</v>
      </c>
      <c r="G17" s="160">
        <v>3.4</v>
      </c>
      <c r="H17" s="160">
        <v>0.3</v>
      </c>
      <c r="I17" s="160">
        <v>0.3</v>
      </c>
      <c r="J17" s="160">
        <v>0.3</v>
      </c>
      <c r="K17" s="160">
        <v>0.2</v>
      </c>
      <c r="L17" s="160">
        <v>0.8</v>
      </c>
      <c r="M17" s="160">
        <v>408.5</v>
      </c>
    </row>
    <row r="18" spans="1:13" ht="12.95" customHeight="1" x14ac:dyDescent="0.2">
      <c r="A18" s="254" t="s">
        <v>154</v>
      </c>
      <c r="B18" s="160">
        <v>252.7</v>
      </c>
      <c r="C18" s="160">
        <v>519.6</v>
      </c>
      <c r="D18" s="160">
        <v>458.6</v>
      </c>
      <c r="E18" s="160">
        <v>551.20000000000005</v>
      </c>
      <c r="F18" s="160">
        <v>840</v>
      </c>
      <c r="G18" s="160">
        <v>1133</v>
      </c>
      <c r="H18" s="160">
        <v>922.8</v>
      </c>
      <c r="I18" s="160">
        <v>870.9</v>
      </c>
      <c r="J18" s="160">
        <v>1286.0999999999999</v>
      </c>
      <c r="K18" s="160">
        <v>1378.4</v>
      </c>
      <c r="L18" s="160">
        <v>1359.2</v>
      </c>
      <c r="M18" s="160">
        <v>6456.4</v>
      </c>
    </row>
    <row r="19" spans="1:13" ht="12.95" customHeight="1" x14ac:dyDescent="0.2">
      <c r="A19" s="254" t="s">
        <v>14</v>
      </c>
      <c r="B19" s="160">
        <v>214.6</v>
      </c>
      <c r="C19" s="160">
        <v>216.9</v>
      </c>
      <c r="D19" s="160">
        <v>224.1</v>
      </c>
      <c r="E19" s="160">
        <v>188.3</v>
      </c>
      <c r="F19" s="160">
        <v>211</v>
      </c>
      <c r="G19" s="160">
        <v>209.2</v>
      </c>
      <c r="H19" s="160">
        <v>235.9</v>
      </c>
      <c r="I19" s="160">
        <v>385.4</v>
      </c>
      <c r="J19" s="160">
        <v>376</v>
      </c>
      <c r="K19" s="160">
        <v>445.6</v>
      </c>
      <c r="L19" s="160">
        <v>524.29999999999995</v>
      </c>
      <c r="M19" s="160">
        <v>801.3</v>
      </c>
    </row>
    <row r="20" spans="1:13" ht="12.95" customHeight="1" x14ac:dyDescent="0.2">
      <c r="A20" s="254" t="s">
        <v>15</v>
      </c>
      <c r="B20" s="160">
        <v>120.8</v>
      </c>
      <c r="C20" s="160">
        <v>139.1</v>
      </c>
      <c r="D20" s="160">
        <v>154.5</v>
      </c>
      <c r="E20" s="160">
        <v>130.19999999999999</v>
      </c>
      <c r="F20" s="160">
        <v>133.80000000000001</v>
      </c>
      <c r="G20" s="160">
        <v>122.7</v>
      </c>
      <c r="H20" s="160">
        <v>138.5</v>
      </c>
      <c r="I20" s="160">
        <v>269.8</v>
      </c>
      <c r="J20" s="160">
        <v>227.6</v>
      </c>
      <c r="K20" s="160">
        <v>282</v>
      </c>
      <c r="L20" s="160">
        <v>337.6</v>
      </c>
      <c r="M20" s="160">
        <v>521.1</v>
      </c>
    </row>
    <row r="21" spans="1:13" ht="12.95" customHeight="1" x14ac:dyDescent="0.2">
      <c r="A21" s="254" t="s">
        <v>16</v>
      </c>
      <c r="B21" s="160">
        <v>1.5</v>
      </c>
      <c r="C21" s="160">
        <v>2.1</v>
      </c>
      <c r="D21" s="160">
        <v>2.5</v>
      </c>
      <c r="E21" s="160">
        <v>2.2999999999999998</v>
      </c>
      <c r="F21" s="160">
        <v>11.2</v>
      </c>
      <c r="G21" s="160">
        <v>15.8</v>
      </c>
      <c r="H21" s="160">
        <v>11</v>
      </c>
      <c r="I21" s="160">
        <v>17.5</v>
      </c>
      <c r="J21" s="160">
        <v>20.5</v>
      </c>
      <c r="K21" s="160">
        <v>24</v>
      </c>
      <c r="L21" s="160">
        <v>16.399999999999999</v>
      </c>
      <c r="M21" s="160">
        <v>17.2</v>
      </c>
    </row>
    <row r="22" spans="1:13" ht="12.95" customHeight="1" x14ac:dyDescent="0.2">
      <c r="A22" s="254" t="s">
        <v>17</v>
      </c>
      <c r="B22" s="160">
        <v>2.2000000000000002</v>
      </c>
      <c r="C22" s="160">
        <v>2.5</v>
      </c>
      <c r="D22" s="160">
        <v>2.7</v>
      </c>
      <c r="E22" s="160">
        <v>2.6</v>
      </c>
      <c r="F22" s="160">
        <v>2.7</v>
      </c>
      <c r="G22" s="160">
        <v>2.9</v>
      </c>
      <c r="H22" s="160">
        <v>7.5</v>
      </c>
      <c r="I22" s="160">
        <v>4.5</v>
      </c>
      <c r="J22" s="160">
        <v>1.5</v>
      </c>
      <c r="K22" s="160">
        <v>0.3</v>
      </c>
      <c r="L22" s="160">
        <v>4</v>
      </c>
      <c r="M22" s="160">
        <v>0.6</v>
      </c>
    </row>
    <row r="23" spans="1:13" ht="12.95" customHeight="1" x14ac:dyDescent="0.2">
      <c r="A23" s="254" t="s">
        <v>18</v>
      </c>
      <c r="B23" s="160">
        <v>1.2</v>
      </c>
      <c r="C23" s="160">
        <v>1.2</v>
      </c>
      <c r="D23" s="160">
        <v>1.5</v>
      </c>
      <c r="E23" s="160">
        <v>1.3</v>
      </c>
      <c r="F23" s="160">
        <v>1.1000000000000001</v>
      </c>
      <c r="G23" s="160">
        <v>2.4</v>
      </c>
      <c r="H23" s="160">
        <v>1.8</v>
      </c>
      <c r="I23" s="160">
        <v>1.9</v>
      </c>
      <c r="J23" s="160">
        <v>15.6</v>
      </c>
      <c r="K23" s="160">
        <v>11</v>
      </c>
      <c r="L23" s="160">
        <v>9.3000000000000007</v>
      </c>
      <c r="M23" s="160">
        <v>34.200000000000003</v>
      </c>
    </row>
    <row r="24" spans="1:13" ht="12.95" customHeight="1" x14ac:dyDescent="0.2">
      <c r="A24" s="254" t="s">
        <v>19</v>
      </c>
      <c r="B24" s="160">
        <v>4214.3999999999996</v>
      </c>
      <c r="C24" s="160">
        <v>3635.5</v>
      </c>
      <c r="D24" s="160">
        <v>3166.8</v>
      </c>
      <c r="E24" s="160">
        <v>3872.4</v>
      </c>
      <c r="F24" s="160">
        <v>4600.3</v>
      </c>
      <c r="G24" s="160">
        <v>5159</v>
      </c>
      <c r="H24" s="160">
        <v>5648</v>
      </c>
      <c r="I24" s="160">
        <v>6369.9</v>
      </c>
      <c r="J24" s="160">
        <v>7521.5</v>
      </c>
      <c r="K24" s="160">
        <v>8839.5</v>
      </c>
      <c r="L24" s="160">
        <v>10141.6</v>
      </c>
      <c r="M24" s="160">
        <v>16661.7</v>
      </c>
    </row>
    <row r="25" spans="1:13" ht="12.95" customHeight="1" x14ac:dyDescent="0.2">
      <c r="A25" s="254" t="s">
        <v>20</v>
      </c>
      <c r="B25" s="160">
        <v>413.6</v>
      </c>
      <c r="C25" s="160">
        <v>448.9</v>
      </c>
      <c r="D25" s="160">
        <v>398.1</v>
      </c>
      <c r="E25" s="160">
        <v>405.1</v>
      </c>
      <c r="F25" s="160">
        <v>610.9</v>
      </c>
      <c r="G25" s="160">
        <v>1074.8</v>
      </c>
      <c r="H25" s="160">
        <v>952.3</v>
      </c>
      <c r="I25" s="160">
        <v>844.8</v>
      </c>
      <c r="J25" s="160">
        <v>1882.1</v>
      </c>
      <c r="K25" s="160">
        <v>2117.5</v>
      </c>
      <c r="L25" s="160">
        <v>2419</v>
      </c>
      <c r="M25" s="160">
        <v>1652.9</v>
      </c>
    </row>
    <row r="26" spans="1:13" ht="12.95" customHeight="1" x14ac:dyDescent="0.2">
      <c r="A26" s="254" t="s">
        <v>21</v>
      </c>
      <c r="B26" s="160">
        <v>538.1</v>
      </c>
      <c r="C26" s="160">
        <v>615.6</v>
      </c>
      <c r="D26" s="160">
        <v>526</v>
      </c>
      <c r="E26" s="160">
        <v>462.2</v>
      </c>
      <c r="F26" s="160">
        <v>786.7</v>
      </c>
      <c r="G26" s="160">
        <v>896.1</v>
      </c>
      <c r="H26" s="160">
        <v>767</v>
      </c>
      <c r="I26" s="160">
        <v>987.5</v>
      </c>
      <c r="J26" s="160">
        <v>1466.6</v>
      </c>
      <c r="K26" s="160">
        <v>1722.1</v>
      </c>
      <c r="L26" s="160">
        <v>2151.9</v>
      </c>
      <c r="M26" s="160">
        <v>3533.7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306</v>
      </c>
      <c r="C30" s="255">
        <v>261</v>
      </c>
      <c r="D30" s="255">
        <v>269</v>
      </c>
      <c r="E30" s="255">
        <v>279</v>
      </c>
      <c r="F30" s="255">
        <v>506</v>
      </c>
      <c r="G30" s="255">
        <v>540</v>
      </c>
      <c r="H30" s="255">
        <v>539</v>
      </c>
      <c r="I30" s="255">
        <v>569</v>
      </c>
      <c r="J30" s="255">
        <v>614</v>
      </c>
      <c r="K30" s="255">
        <v>611</v>
      </c>
      <c r="L30" s="255">
        <v>604</v>
      </c>
      <c r="M30" s="255">
        <v>492</v>
      </c>
    </row>
    <row r="31" spans="1:13" ht="12.95" customHeight="1" x14ac:dyDescent="0.2">
      <c r="A31" s="254" t="s">
        <v>160</v>
      </c>
      <c r="B31" s="255">
        <v>95</v>
      </c>
      <c r="C31" s="255">
        <v>77</v>
      </c>
      <c r="D31" s="255">
        <v>73</v>
      </c>
      <c r="E31" s="255">
        <v>80</v>
      </c>
      <c r="F31" s="255">
        <v>90</v>
      </c>
      <c r="G31" s="255">
        <v>101</v>
      </c>
      <c r="H31" s="255">
        <v>99</v>
      </c>
      <c r="I31" s="255">
        <v>122</v>
      </c>
      <c r="J31" s="255">
        <v>119</v>
      </c>
      <c r="K31" s="255">
        <v>120</v>
      </c>
      <c r="L31" s="255">
        <v>113</v>
      </c>
      <c r="M31" s="255">
        <v>90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-4.5999999999999996</v>
      </c>
      <c r="C33" s="256">
        <v>-6.2</v>
      </c>
      <c r="D33" s="256">
        <v>-5</v>
      </c>
      <c r="E33" s="256">
        <v>-3.4</v>
      </c>
      <c r="F33" s="256">
        <v>-1.6</v>
      </c>
      <c r="G33" s="256">
        <v>-1</v>
      </c>
      <c r="H33" s="256">
        <v>-1.7</v>
      </c>
      <c r="I33" s="256">
        <v>-0.9</v>
      </c>
      <c r="J33" s="256">
        <v>-0.6</v>
      </c>
      <c r="K33" s="256">
        <v>2</v>
      </c>
      <c r="L33" s="256">
        <v>10.4</v>
      </c>
      <c r="M33" s="256">
        <v>10.1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-2.4</v>
      </c>
      <c r="C36" s="256">
        <v>-5.9</v>
      </c>
      <c r="D36" s="256">
        <v>0.7</v>
      </c>
      <c r="E36" s="256">
        <v>-4.3</v>
      </c>
      <c r="F36" s="256">
        <v>-1.5</v>
      </c>
      <c r="G36" s="256">
        <v>0.6</v>
      </c>
      <c r="H36" s="256">
        <v>-3.3</v>
      </c>
      <c r="I36" s="256">
        <v>0.1</v>
      </c>
      <c r="J36" s="256">
        <v>-1</v>
      </c>
      <c r="K36" s="256">
        <v>-0.2</v>
      </c>
      <c r="L36" s="256">
        <v>6.6</v>
      </c>
      <c r="M36" s="256">
        <v>4.7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-4.9000000000000004</v>
      </c>
      <c r="C38" s="256">
        <v>-9.6999999999999993</v>
      </c>
      <c r="D38" s="256">
        <v>0.9</v>
      </c>
      <c r="E38" s="256">
        <v>-6.1</v>
      </c>
      <c r="F38" s="256">
        <v>-1.8</v>
      </c>
      <c r="G38" s="256">
        <v>0.8</v>
      </c>
      <c r="H38" s="256">
        <v>-4.4000000000000004</v>
      </c>
      <c r="I38" s="256">
        <v>0.1</v>
      </c>
      <c r="J38" s="256">
        <v>-1.3</v>
      </c>
      <c r="K38" s="256">
        <v>-0.3</v>
      </c>
      <c r="L38" s="256">
        <v>7.9</v>
      </c>
      <c r="M38" s="256">
        <v>7.4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106.7</v>
      </c>
      <c r="C40" s="257">
        <v>109.4</v>
      </c>
      <c r="D40" s="257">
        <v>112.8</v>
      </c>
      <c r="E40" s="257">
        <v>110.2</v>
      </c>
      <c r="F40" s="257">
        <v>139.5</v>
      </c>
      <c r="G40" s="257">
        <v>103.6</v>
      </c>
      <c r="H40" s="257">
        <v>105.7</v>
      </c>
      <c r="I40" s="257">
        <v>128.19999999999999</v>
      </c>
      <c r="J40" s="257">
        <v>101.6</v>
      </c>
      <c r="K40" s="257">
        <v>116.7</v>
      </c>
      <c r="L40" s="257">
        <v>131.6</v>
      </c>
      <c r="M40" s="257">
        <v>126.5</v>
      </c>
    </row>
    <row r="41" spans="1:13" ht="12.95" customHeight="1" x14ac:dyDescent="0.2">
      <c r="A41" s="243" t="s">
        <v>29</v>
      </c>
      <c r="B41" s="257">
        <v>1</v>
      </c>
      <c r="C41" s="257">
        <v>1</v>
      </c>
      <c r="D41" s="257">
        <v>1</v>
      </c>
      <c r="E41" s="257">
        <v>1</v>
      </c>
      <c r="F41" s="257">
        <v>1.3</v>
      </c>
      <c r="G41" s="257">
        <v>0.7</v>
      </c>
      <c r="H41" s="257">
        <v>1</v>
      </c>
      <c r="I41" s="257">
        <v>1.2</v>
      </c>
      <c r="J41" s="257">
        <v>0.8</v>
      </c>
      <c r="K41" s="257">
        <v>1.1000000000000001</v>
      </c>
      <c r="L41" s="257">
        <v>1.1000000000000001</v>
      </c>
      <c r="M41" s="257">
        <v>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0.77</v>
      </c>
      <c r="C44" s="258">
        <v>0.73</v>
      </c>
      <c r="D44" s="258">
        <v>0.76</v>
      </c>
      <c r="E44" s="258">
        <v>0.88</v>
      </c>
      <c r="F44" s="258">
        <v>0.78</v>
      </c>
      <c r="G44" s="258">
        <v>1.2</v>
      </c>
      <c r="H44" s="258">
        <v>1.24</v>
      </c>
      <c r="I44" s="258">
        <v>0.86</v>
      </c>
      <c r="J44" s="258">
        <v>1.28</v>
      </c>
      <c r="K44" s="258">
        <v>1.23</v>
      </c>
      <c r="L44" s="258">
        <v>1.1200000000000001</v>
      </c>
      <c r="M44" s="258">
        <v>0.47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A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Лист44"/>
  <dimension ref="A1:M70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3" width="0" style="250" hidden="1" customWidth="1"/>
    <col min="4" max="6" width="8.7109375" style="250" hidden="1" customWidth="1"/>
    <col min="7" max="8" width="9" style="250" hidden="1" customWidth="1"/>
    <col min="9" max="13" width="9.28515625" style="250" customWidth="1"/>
    <col min="14" max="256" width="9.140625" style="250"/>
    <col min="257" max="257" width="37.7109375" style="250" customWidth="1"/>
    <col min="258" max="262" width="0" style="250" hidden="1" customWidth="1"/>
    <col min="263" max="267" width="9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9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9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9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9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9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9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9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9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9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9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9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9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9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9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9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9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9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9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9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9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9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9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9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9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9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9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9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9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9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9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9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9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9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9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9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9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9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9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9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9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9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9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9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9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9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9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9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9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9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9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9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9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9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9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9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9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9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9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9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9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9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9" style="250" customWidth="1"/>
    <col min="16140" max="16384" width="9.140625" style="250"/>
  </cols>
  <sheetData>
    <row r="1" spans="1:13" ht="15.75" customHeight="1" x14ac:dyDescent="0.2">
      <c r="A1" s="950" t="s">
        <v>1346</v>
      </c>
    </row>
    <row r="2" spans="1:13" ht="18" customHeight="1" x14ac:dyDescent="0.2">
      <c r="A2" s="32" t="s">
        <v>211</v>
      </c>
    </row>
    <row r="3" spans="1:13" ht="18" customHeight="1" thickBot="1" x14ac:dyDescent="0.25">
      <c r="A3" s="251" t="s">
        <v>212</v>
      </c>
    </row>
    <row r="4" spans="1:13" s="38" customFormat="1" ht="18" customHeight="1" thickBot="1" x14ac:dyDescent="0.25">
      <c r="A4" s="39"/>
      <c r="B4" s="252">
        <v>2014</v>
      </c>
      <c r="C4" s="252">
        <v>2015</v>
      </c>
      <c r="D4" s="252">
        <v>2016</v>
      </c>
      <c r="E4" s="252">
        <v>2017</v>
      </c>
      <c r="F4" s="252">
        <v>2018</v>
      </c>
      <c r="G4" s="252">
        <v>2019</v>
      </c>
      <c r="H4" s="252">
        <v>2020</v>
      </c>
      <c r="I4" s="252">
        <v>2021</v>
      </c>
      <c r="J4" s="252">
        <v>2022</v>
      </c>
      <c r="K4" s="252">
        <v>2023</v>
      </c>
      <c r="L4" s="252">
        <v>2024</v>
      </c>
      <c r="M4" s="252">
        <v>2025</v>
      </c>
    </row>
    <row r="5" spans="1:13" s="38" customFormat="1" ht="12" x14ac:dyDescent="0.2">
      <c r="A5" s="37"/>
      <c r="B5" s="253"/>
      <c r="C5" s="253"/>
      <c r="D5" s="253"/>
      <c r="E5" s="253"/>
      <c r="F5" s="253"/>
    </row>
    <row r="6" spans="1:13" ht="24" customHeight="1" x14ac:dyDescent="0.2">
      <c r="A6" s="254" t="s">
        <v>159</v>
      </c>
      <c r="B6" s="160">
        <v>21924</v>
      </c>
      <c r="C6" s="160">
        <v>25847.9</v>
      </c>
      <c r="D6" s="160">
        <v>36582.6</v>
      </c>
      <c r="E6" s="160">
        <v>52303.9</v>
      </c>
      <c r="F6" s="160">
        <v>41961.599999999999</v>
      </c>
      <c r="G6" s="160">
        <v>40117.800000000003</v>
      </c>
      <c r="H6" s="160">
        <v>37917.199999999997</v>
      </c>
      <c r="I6" s="160">
        <v>55022.9</v>
      </c>
      <c r="J6" s="160">
        <v>58445.3</v>
      </c>
      <c r="K6" s="160">
        <v>79743.8</v>
      </c>
      <c r="L6" s="160">
        <v>106933.4</v>
      </c>
      <c r="M6" s="160">
        <v>209738</v>
      </c>
    </row>
    <row r="7" spans="1:13" ht="12.95" customHeight="1" x14ac:dyDescent="0.2">
      <c r="A7" s="254" t="s">
        <v>3</v>
      </c>
      <c r="B7" s="160">
        <v>-1242.3</v>
      </c>
      <c r="C7" s="160">
        <v>-3227.6</v>
      </c>
      <c r="D7" s="160">
        <v>445</v>
      </c>
      <c r="E7" s="160">
        <v>-585</v>
      </c>
      <c r="F7" s="160">
        <v>-289.5</v>
      </c>
      <c r="G7" s="160">
        <v>-110.7</v>
      </c>
      <c r="H7" s="160">
        <v>-1390</v>
      </c>
      <c r="I7" s="160">
        <v>-433.3</v>
      </c>
      <c r="J7" s="160">
        <v>-666</v>
      </c>
      <c r="K7" s="160">
        <v>-1113.3</v>
      </c>
      <c r="L7" s="160">
        <v>18.5</v>
      </c>
      <c r="M7" s="160">
        <v>592.70000000000005</v>
      </c>
    </row>
    <row r="8" spans="1:13" ht="24" x14ac:dyDescent="0.2">
      <c r="A8" s="240" t="s">
        <v>4</v>
      </c>
      <c r="B8" s="160">
        <v>-268.7</v>
      </c>
      <c r="C8" s="160">
        <v>-1619.1</v>
      </c>
      <c r="D8" s="160">
        <v>3898.8</v>
      </c>
      <c r="E8" s="160">
        <v>1873.6</v>
      </c>
      <c r="F8" s="160">
        <v>1295.5</v>
      </c>
      <c r="G8" s="160">
        <v>1073</v>
      </c>
      <c r="H8" s="160">
        <v>546</v>
      </c>
      <c r="I8" s="160">
        <v>2636.7</v>
      </c>
      <c r="J8" s="160">
        <v>61.2</v>
      </c>
      <c r="K8" s="160">
        <v>1599.7</v>
      </c>
      <c r="L8" s="160">
        <v>3155.5</v>
      </c>
      <c r="M8" s="160">
        <v>11206.9</v>
      </c>
    </row>
    <row r="9" spans="1:13" ht="12.95" customHeight="1" x14ac:dyDescent="0.2">
      <c r="A9" s="254" t="s">
        <v>5</v>
      </c>
      <c r="B9" s="160">
        <v>1899.5</v>
      </c>
      <c r="C9" s="160">
        <v>2033.6</v>
      </c>
      <c r="D9" s="160">
        <v>4943.8999999999996</v>
      </c>
      <c r="E9" s="160">
        <v>3207.4</v>
      </c>
      <c r="F9" s="160">
        <v>3400.1</v>
      </c>
      <c r="G9" s="160">
        <v>3182</v>
      </c>
      <c r="H9" s="160">
        <v>3343.8</v>
      </c>
      <c r="I9" s="160">
        <v>5353.8</v>
      </c>
      <c r="J9" s="160">
        <v>4845.2</v>
      </c>
      <c r="K9" s="160">
        <v>8527.7999999999993</v>
      </c>
      <c r="L9" s="160">
        <v>12364.8</v>
      </c>
      <c r="M9" s="160">
        <v>23040.799999999999</v>
      </c>
    </row>
    <row r="10" spans="1:13" ht="12.95" customHeight="1" x14ac:dyDescent="0.2">
      <c r="A10" s="254" t="s">
        <v>6</v>
      </c>
      <c r="B10" s="160">
        <v>2168.1999999999998</v>
      </c>
      <c r="C10" s="160">
        <v>3652.7</v>
      </c>
      <c r="D10" s="160">
        <v>1045.0999999999999</v>
      </c>
      <c r="E10" s="160">
        <v>1333.7</v>
      </c>
      <c r="F10" s="160">
        <v>2104.6</v>
      </c>
      <c r="G10" s="160">
        <v>2109</v>
      </c>
      <c r="H10" s="160">
        <v>2797.8</v>
      </c>
      <c r="I10" s="160">
        <v>2717.1</v>
      </c>
      <c r="J10" s="160">
        <v>4784</v>
      </c>
      <c r="K10" s="160">
        <v>6928.1</v>
      </c>
      <c r="L10" s="160">
        <v>9209.2999999999993</v>
      </c>
      <c r="M10" s="160">
        <v>11833.9</v>
      </c>
    </row>
    <row r="11" spans="1:13" ht="24" x14ac:dyDescent="0.2">
      <c r="A11" s="254" t="s">
        <v>7</v>
      </c>
      <c r="B11" s="160">
        <v>20950.3</v>
      </c>
      <c r="C11" s="160">
        <v>24239.4</v>
      </c>
      <c r="D11" s="160">
        <v>33128.300000000003</v>
      </c>
      <c r="E11" s="160">
        <v>49835.7</v>
      </c>
      <c r="F11" s="160">
        <v>40376.300000000003</v>
      </c>
      <c r="G11" s="160">
        <v>38934</v>
      </c>
      <c r="H11" s="160">
        <v>35980.1</v>
      </c>
      <c r="I11" s="160">
        <v>51952.9</v>
      </c>
      <c r="J11" s="160">
        <v>57718.1</v>
      </c>
      <c r="K11" s="160">
        <v>77011.7</v>
      </c>
      <c r="L11" s="160">
        <v>103796.4</v>
      </c>
      <c r="M11" s="160">
        <v>199123.8</v>
      </c>
    </row>
    <row r="12" spans="1:13" ht="12.95" customHeight="1" x14ac:dyDescent="0.2">
      <c r="A12" s="254" t="s">
        <v>8</v>
      </c>
      <c r="B12" s="160">
        <v>5440.6</v>
      </c>
      <c r="C12" s="160">
        <v>5031.1000000000004</v>
      </c>
      <c r="D12" s="160">
        <v>8643.5</v>
      </c>
      <c r="E12" s="160">
        <v>8944.5</v>
      </c>
      <c r="F12" s="160">
        <v>9116.7999999999993</v>
      </c>
      <c r="G12" s="160">
        <v>9353.7999999999993</v>
      </c>
      <c r="H12" s="160">
        <v>10975</v>
      </c>
      <c r="I12" s="160">
        <v>14408.9</v>
      </c>
      <c r="J12" s="160">
        <v>20675.900000000001</v>
      </c>
      <c r="K12" s="160">
        <v>30296.9</v>
      </c>
      <c r="L12" s="160">
        <v>47503.4</v>
      </c>
      <c r="M12" s="160">
        <v>92487.2</v>
      </c>
    </row>
    <row r="13" spans="1:13" ht="12.95" customHeight="1" x14ac:dyDescent="0.2">
      <c r="A13" s="254" t="s">
        <v>9</v>
      </c>
      <c r="B13" s="160">
        <v>4009.4</v>
      </c>
      <c r="C13" s="160">
        <v>3611.6</v>
      </c>
      <c r="D13" s="160">
        <v>7433.2</v>
      </c>
      <c r="E13" s="160">
        <v>7379.1</v>
      </c>
      <c r="F13" s="160">
        <v>7427.8</v>
      </c>
      <c r="G13" s="160">
        <v>6163.4</v>
      </c>
      <c r="H13" s="160">
        <v>7935.1</v>
      </c>
      <c r="I13" s="160">
        <v>9144.7000000000007</v>
      </c>
      <c r="J13" s="160">
        <v>14599.4</v>
      </c>
      <c r="K13" s="160">
        <v>22006</v>
      </c>
      <c r="L13" s="160">
        <v>32826.800000000003</v>
      </c>
      <c r="M13" s="160">
        <v>70354.7</v>
      </c>
    </row>
    <row r="14" spans="1:13" ht="12.95" customHeight="1" x14ac:dyDescent="0.2">
      <c r="A14" s="254" t="s">
        <v>10</v>
      </c>
      <c r="B14" s="160">
        <v>2445.6999999999998</v>
      </c>
      <c r="C14" s="160">
        <v>2290.4</v>
      </c>
      <c r="D14" s="160">
        <v>5160</v>
      </c>
      <c r="E14" s="160">
        <v>3880.6</v>
      </c>
      <c r="F14" s="160">
        <v>4316.3999999999996</v>
      </c>
      <c r="G14" s="160">
        <v>3270.7</v>
      </c>
      <c r="H14" s="160">
        <v>4927</v>
      </c>
      <c r="I14" s="160">
        <v>4575.7</v>
      </c>
      <c r="J14" s="160">
        <v>6787.6</v>
      </c>
      <c r="K14" s="160">
        <v>11703.9</v>
      </c>
      <c r="L14" s="160">
        <v>17974.8</v>
      </c>
      <c r="M14" s="160">
        <v>22519.1</v>
      </c>
    </row>
    <row r="15" spans="1:13" ht="12.95" customHeight="1" x14ac:dyDescent="0.2">
      <c r="A15" s="254" t="s">
        <v>11</v>
      </c>
      <c r="B15" s="160">
        <v>1056</v>
      </c>
      <c r="C15" s="160">
        <v>1024.5</v>
      </c>
      <c r="D15" s="160">
        <v>1879.6</v>
      </c>
      <c r="E15" s="160">
        <v>2731.5</v>
      </c>
      <c r="F15" s="160">
        <v>2350.1</v>
      </c>
      <c r="G15" s="160">
        <v>2587.6</v>
      </c>
      <c r="H15" s="160">
        <v>2436.3000000000002</v>
      </c>
      <c r="I15" s="160">
        <v>3242.5</v>
      </c>
      <c r="J15" s="160">
        <v>4628.8</v>
      </c>
      <c r="K15" s="160">
        <v>7336.5</v>
      </c>
      <c r="L15" s="160">
        <v>7749.8</v>
      </c>
      <c r="M15" s="160">
        <v>15865.4</v>
      </c>
    </row>
    <row r="16" spans="1:13" ht="12.95" customHeight="1" x14ac:dyDescent="0.2">
      <c r="A16" s="254" t="s">
        <v>12</v>
      </c>
      <c r="B16" s="160">
        <v>507.6</v>
      </c>
      <c r="C16" s="160">
        <v>285.39999999999998</v>
      </c>
      <c r="D16" s="160">
        <v>380.9</v>
      </c>
      <c r="E16" s="160">
        <v>746.5</v>
      </c>
      <c r="F16" s="160">
        <v>744.1</v>
      </c>
      <c r="G16" s="160">
        <v>298.39999999999998</v>
      </c>
      <c r="H16" s="160">
        <v>509.9</v>
      </c>
      <c r="I16" s="160">
        <v>1302.0999999999999</v>
      </c>
      <c r="J16" s="160">
        <v>3169.8</v>
      </c>
      <c r="K16" s="160">
        <v>2798.9</v>
      </c>
      <c r="L16" s="160">
        <v>7090.2</v>
      </c>
      <c r="M16" s="160">
        <v>30827.3</v>
      </c>
    </row>
    <row r="17" spans="1:13" ht="12.95" customHeight="1" x14ac:dyDescent="0.2">
      <c r="A17" s="254" t="s">
        <v>154</v>
      </c>
      <c r="B17" s="160">
        <v>11403.8</v>
      </c>
      <c r="C17" s="160">
        <v>13136.6</v>
      </c>
      <c r="D17" s="160">
        <v>16394.3</v>
      </c>
      <c r="E17" s="160">
        <v>15919.4</v>
      </c>
      <c r="F17" s="160">
        <v>17595.2</v>
      </c>
      <c r="G17" s="160">
        <v>19251.5</v>
      </c>
      <c r="H17" s="160">
        <v>27114.7</v>
      </c>
      <c r="I17" s="160">
        <v>29741.599999999999</v>
      </c>
      <c r="J17" s="160">
        <v>29388.7</v>
      </c>
      <c r="K17" s="160">
        <v>40468</v>
      </c>
      <c r="L17" s="160">
        <v>44405.3</v>
      </c>
      <c r="M17" s="160">
        <v>64590.7</v>
      </c>
    </row>
    <row r="18" spans="1:13" ht="12.95" customHeight="1" x14ac:dyDescent="0.2">
      <c r="A18" s="254" t="s">
        <v>14</v>
      </c>
      <c r="B18" s="160">
        <v>13398.2</v>
      </c>
      <c r="C18" s="160">
        <v>20169.599999999999</v>
      </c>
      <c r="D18" s="160">
        <v>25157.7</v>
      </c>
      <c r="E18" s="160">
        <v>31323.3</v>
      </c>
      <c r="F18" s="160">
        <v>33440.9</v>
      </c>
      <c r="G18" s="160">
        <v>46489.8</v>
      </c>
      <c r="H18" s="160">
        <v>51097.4</v>
      </c>
      <c r="I18" s="160">
        <v>60765.2</v>
      </c>
      <c r="J18" s="160">
        <v>76184.100000000006</v>
      </c>
      <c r="K18" s="160">
        <v>99087.6</v>
      </c>
      <c r="L18" s="160">
        <v>149536.6</v>
      </c>
      <c r="M18" s="160">
        <v>236169.1</v>
      </c>
    </row>
    <row r="19" spans="1:13" ht="12.95" customHeight="1" x14ac:dyDescent="0.2">
      <c r="A19" s="254" t="s">
        <v>15</v>
      </c>
      <c r="B19" s="160">
        <v>3217</v>
      </c>
      <c r="C19" s="160">
        <v>3493.3</v>
      </c>
      <c r="D19" s="160">
        <v>5102.8</v>
      </c>
      <c r="E19" s="160">
        <v>9552.2999999999993</v>
      </c>
      <c r="F19" s="160">
        <v>9694.7000000000007</v>
      </c>
      <c r="G19" s="160">
        <v>13548</v>
      </c>
      <c r="H19" s="160">
        <v>11275.9</v>
      </c>
      <c r="I19" s="160">
        <v>13501.8</v>
      </c>
      <c r="J19" s="160">
        <v>16529.900000000001</v>
      </c>
      <c r="K19" s="160">
        <v>19543</v>
      </c>
      <c r="L19" s="160">
        <v>29693</v>
      </c>
      <c r="M19" s="160">
        <v>65868.600000000006</v>
      </c>
    </row>
    <row r="20" spans="1:13" ht="12.95" customHeight="1" x14ac:dyDescent="0.2">
      <c r="A20" s="254" t="s">
        <v>16</v>
      </c>
      <c r="B20" s="160">
        <v>1373.6</v>
      </c>
      <c r="C20" s="160">
        <v>3709.1</v>
      </c>
      <c r="D20" s="160">
        <v>4085.7</v>
      </c>
      <c r="E20" s="160">
        <v>5487.1</v>
      </c>
      <c r="F20" s="160">
        <v>4846.7</v>
      </c>
      <c r="G20" s="160">
        <v>5897.3</v>
      </c>
      <c r="H20" s="160">
        <v>6749.7</v>
      </c>
      <c r="I20" s="160">
        <v>9320.7999999999993</v>
      </c>
      <c r="J20" s="160">
        <v>12771.2</v>
      </c>
      <c r="K20" s="160">
        <v>8146.3</v>
      </c>
      <c r="L20" s="160">
        <v>13178.4</v>
      </c>
      <c r="M20" s="160">
        <v>11868.3</v>
      </c>
    </row>
    <row r="21" spans="1:13" ht="12.95" customHeight="1" x14ac:dyDescent="0.2">
      <c r="A21" s="254" t="s">
        <v>17</v>
      </c>
      <c r="B21" s="160">
        <v>355.4</v>
      </c>
      <c r="C21" s="160">
        <v>332.3</v>
      </c>
      <c r="D21" s="160">
        <v>448.8</v>
      </c>
      <c r="E21" s="160">
        <v>255.7</v>
      </c>
      <c r="F21" s="160">
        <v>264.2</v>
      </c>
      <c r="G21" s="160">
        <v>312.3</v>
      </c>
      <c r="H21" s="160">
        <v>409.2</v>
      </c>
      <c r="I21" s="160">
        <v>429</v>
      </c>
      <c r="J21" s="160">
        <v>1368.3</v>
      </c>
      <c r="K21" s="160">
        <v>714.4</v>
      </c>
      <c r="L21" s="160">
        <v>1341.4</v>
      </c>
      <c r="M21" s="160">
        <v>1469</v>
      </c>
    </row>
    <row r="22" spans="1:13" ht="12.95" customHeight="1" x14ac:dyDescent="0.2">
      <c r="A22" s="254" t="s">
        <v>18</v>
      </c>
      <c r="B22" s="160">
        <v>7627</v>
      </c>
      <c r="C22" s="160">
        <v>11504.3</v>
      </c>
      <c r="D22" s="160">
        <v>13062.4</v>
      </c>
      <c r="E22" s="160">
        <v>14498</v>
      </c>
      <c r="F22" s="160">
        <v>15979.9</v>
      </c>
      <c r="G22" s="160">
        <v>23807.9</v>
      </c>
      <c r="H22" s="160">
        <v>29666.9</v>
      </c>
      <c r="I22" s="160">
        <v>34028.6</v>
      </c>
      <c r="J22" s="160">
        <v>40772.199999999997</v>
      </c>
      <c r="K22" s="160">
        <v>66327.7</v>
      </c>
      <c r="L22" s="160">
        <v>97734.1</v>
      </c>
      <c r="M22" s="160">
        <v>147322.4</v>
      </c>
    </row>
    <row r="23" spans="1:13" ht="12.95" customHeight="1" x14ac:dyDescent="0.2">
      <c r="A23" s="254" t="s">
        <v>19</v>
      </c>
      <c r="B23" s="160">
        <v>16332.8</v>
      </c>
      <c r="C23" s="160">
        <v>21776.7</v>
      </c>
      <c r="D23" s="160">
        <v>26546.9</v>
      </c>
      <c r="E23" s="160">
        <v>26111.599999999999</v>
      </c>
      <c r="F23" s="160">
        <v>27988</v>
      </c>
      <c r="G23" s="160">
        <v>33272.300000000003</v>
      </c>
      <c r="H23" s="160">
        <v>35734</v>
      </c>
      <c r="I23" s="160">
        <v>34263.699999999997</v>
      </c>
      <c r="J23" s="160">
        <v>39907</v>
      </c>
      <c r="K23" s="160">
        <v>49403.9</v>
      </c>
      <c r="L23" s="160">
        <v>62903.199999999997</v>
      </c>
      <c r="M23" s="160">
        <v>92656.4</v>
      </c>
    </row>
    <row r="24" spans="1:13" ht="12.95" customHeight="1" x14ac:dyDescent="0.2">
      <c r="A24" s="254" t="s">
        <v>20</v>
      </c>
      <c r="B24" s="160">
        <v>6900.7</v>
      </c>
      <c r="C24" s="160">
        <v>7839.1</v>
      </c>
      <c r="D24" s="160">
        <v>8613.9</v>
      </c>
      <c r="E24" s="160">
        <v>12331.1</v>
      </c>
      <c r="F24" s="160">
        <v>13257.2</v>
      </c>
      <c r="G24" s="160">
        <v>23973</v>
      </c>
      <c r="H24" s="160">
        <v>25951.200000000001</v>
      </c>
      <c r="I24" s="160">
        <v>31041.3</v>
      </c>
      <c r="J24" s="160">
        <v>44909.8</v>
      </c>
      <c r="K24" s="160">
        <v>83796.3</v>
      </c>
      <c r="L24" s="160">
        <v>90463.8</v>
      </c>
      <c r="M24" s="160">
        <v>279517.7</v>
      </c>
    </row>
    <row r="25" spans="1:13" ht="12.95" customHeight="1" x14ac:dyDescent="0.2">
      <c r="A25" s="254" t="s">
        <v>21</v>
      </c>
      <c r="B25" s="160">
        <v>22583.200000000001</v>
      </c>
      <c r="C25" s="160">
        <v>29080.7</v>
      </c>
      <c r="D25" s="160">
        <v>34846.699999999997</v>
      </c>
      <c r="E25" s="160">
        <v>37234.300000000003</v>
      </c>
      <c r="F25" s="160">
        <v>44341.3</v>
      </c>
      <c r="G25" s="160">
        <v>66487.3</v>
      </c>
      <c r="H25" s="160">
        <v>68604.899999999994</v>
      </c>
      <c r="I25" s="160">
        <v>77816</v>
      </c>
      <c r="J25" s="160">
        <v>99771.8</v>
      </c>
      <c r="K25" s="160">
        <v>154909.4</v>
      </c>
      <c r="L25" s="160">
        <v>220190.1</v>
      </c>
      <c r="M25" s="160">
        <v>466358.5</v>
      </c>
    </row>
    <row r="26" spans="1:13" ht="12.95" customHeight="1" thickBot="1" x14ac:dyDescent="0.25">
      <c r="A26" s="60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2.95" customHeight="1" x14ac:dyDescent="0.2">
      <c r="A27" s="6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ht="12.95" customHeight="1" x14ac:dyDescent="0.2">
      <c r="A28" s="61" t="s">
        <v>22</v>
      </c>
    </row>
    <row r="29" spans="1:13" ht="12.95" customHeight="1" x14ac:dyDescent="0.2">
      <c r="A29" s="254" t="s">
        <v>23</v>
      </c>
      <c r="B29" s="49">
        <v>1633</v>
      </c>
      <c r="C29" s="49">
        <v>1702</v>
      </c>
      <c r="D29" s="49">
        <v>1793</v>
      </c>
      <c r="E29" s="49">
        <v>1941</v>
      </c>
      <c r="F29" s="49">
        <v>2162</v>
      </c>
      <c r="G29" s="49">
        <v>2452</v>
      </c>
      <c r="H29" s="49">
        <v>2624</v>
      </c>
      <c r="I29" s="49">
        <v>2607</v>
      </c>
      <c r="J29" s="49">
        <v>2651</v>
      </c>
      <c r="K29" s="49">
        <v>3189</v>
      </c>
      <c r="L29" s="49">
        <v>3390</v>
      </c>
      <c r="M29" s="49">
        <v>3286</v>
      </c>
    </row>
    <row r="30" spans="1:13" ht="12.95" customHeight="1" x14ac:dyDescent="0.2">
      <c r="A30" s="254" t="s">
        <v>160</v>
      </c>
      <c r="B30" s="255">
        <v>455</v>
      </c>
      <c r="C30" s="255">
        <v>433</v>
      </c>
      <c r="D30" s="255">
        <v>400</v>
      </c>
      <c r="E30" s="255">
        <v>423</v>
      </c>
      <c r="F30" s="255">
        <v>471</v>
      </c>
      <c r="G30" s="255">
        <v>482</v>
      </c>
      <c r="H30" s="255">
        <v>524</v>
      </c>
      <c r="I30" s="255">
        <v>487</v>
      </c>
      <c r="J30" s="255">
        <v>508</v>
      </c>
      <c r="K30" s="255">
        <v>503</v>
      </c>
      <c r="L30" s="255">
        <v>584</v>
      </c>
      <c r="M30" s="255">
        <v>659</v>
      </c>
    </row>
    <row r="31" spans="1:13" ht="12.95" customHeight="1" x14ac:dyDescent="0.2">
      <c r="A31" s="254" t="s">
        <v>161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</row>
    <row r="32" spans="1:13" ht="12.95" customHeight="1" x14ac:dyDescent="0.2">
      <c r="A32" s="254" t="s">
        <v>25</v>
      </c>
      <c r="B32" s="256">
        <v>4.5999999999999996</v>
      </c>
      <c r="C32" s="256">
        <v>6.6</v>
      </c>
      <c r="D32" s="256">
        <v>10.4</v>
      </c>
      <c r="E32" s="256">
        <v>5</v>
      </c>
      <c r="F32" s="256">
        <v>3.9</v>
      </c>
      <c r="G32" s="256">
        <v>3</v>
      </c>
      <c r="H32" s="256">
        <v>5.4</v>
      </c>
      <c r="I32" s="256">
        <v>5.9</v>
      </c>
      <c r="J32" s="256">
        <v>1.3</v>
      </c>
      <c r="K32" s="256">
        <v>3.5</v>
      </c>
      <c r="L32" s="256">
        <v>3</v>
      </c>
      <c r="M32" s="256">
        <v>5.3</v>
      </c>
    </row>
    <row r="33" spans="1:13" ht="12.95" customHeight="1" x14ac:dyDescent="0.2">
      <c r="A33" s="240" t="s">
        <v>146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</row>
    <row r="34" spans="1:13" ht="12.95" customHeight="1" x14ac:dyDescent="0.2">
      <c r="A34" s="240" t="s">
        <v>147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1" t="s">
        <v>145</v>
      </c>
      <c r="B35" s="256">
        <v>-1.6</v>
      </c>
      <c r="C35" s="256">
        <v>-7.4</v>
      </c>
      <c r="D35" s="256">
        <v>14.7</v>
      </c>
      <c r="E35" s="256">
        <v>7.2</v>
      </c>
      <c r="F35" s="256">
        <v>4.5999999999999996</v>
      </c>
      <c r="G35" s="256">
        <v>3.2</v>
      </c>
      <c r="H35" s="256">
        <v>1.5</v>
      </c>
      <c r="I35" s="256">
        <v>7.7</v>
      </c>
      <c r="J35" s="256">
        <v>0.2</v>
      </c>
      <c r="K35" s="256">
        <v>3.2</v>
      </c>
      <c r="L35" s="256">
        <v>5</v>
      </c>
      <c r="M35" s="256">
        <v>12.1</v>
      </c>
    </row>
    <row r="36" spans="1:13" ht="12.95" customHeight="1" x14ac:dyDescent="0.2">
      <c r="A36" s="243" t="s">
        <v>148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</row>
    <row r="37" spans="1:13" ht="12.95" customHeight="1" x14ac:dyDescent="0.2">
      <c r="A37" s="244" t="s">
        <v>149</v>
      </c>
      <c r="B37" s="256">
        <v>-1.2</v>
      </c>
      <c r="C37" s="256">
        <v>-6.3</v>
      </c>
      <c r="D37" s="256">
        <v>10.7</v>
      </c>
      <c r="E37" s="256">
        <v>3.6</v>
      </c>
      <c r="F37" s="256">
        <v>3.1</v>
      </c>
      <c r="G37" s="256">
        <v>2.7</v>
      </c>
      <c r="H37" s="256">
        <v>1.4</v>
      </c>
      <c r="I37" s="256">
        <v>4.8</v>
      </c>
      <c r="J37" s="256">
        <v>0.1</v>
      </c>
      <c r="K37" s="256">
        <v>2</v>
      </c>
      <c r="L37" s="256">
        <v>3</v>
      </c>
      <c r="M37" s="256">
        <v>5.3</v>
      </c>
    </row>
    <row r="38" spans="1:13" ht="12.95" customHeight="1" x14ac:dyDescent="0.2">
      <c r="A38" s="243" t="s">
        <v>27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</row>
    <row r="39" spans="1:13" ht="12.95" customHeight="1" x14ac:dyDescent="0.2">
      <c r="A39" s="243" t="s">
        <v>28</v>
      </c>
      <c r="B39" s="257">
        <v>98.6</v>
      </c>
      <c r="C39" s="257">
        <v>117.9</v>
      </c>
      <c r="D39" s="257">
        <v>141.5</v>
      </c>
      <c r="E39" s="257">
        <v>143</v>
      </c>
      <c r="F39" s="257">
        <v>80.2</v>
      </c>
      <c r="G39" s="257">
        <v>95.6</v>
      </c>
      <c r="H39" s="257">
        <v>94.5</v>
      </c>
      <c r="I39" s="257">
        <v>145.1</v>
      </c>
      <c r="J39" s="257">
        <v>106.2</v>
      </c>
      <c r="K39" s="257">
        <v>136.4</v>
      </c>
      <c r="L39" s="257">
        <v>134.1</v>
      </c>
      <c r="M39" s="257">
        <v>196.1</v>
      </c>
    </row>
    <row r="40" spans="1:13" ht="12.95" customHeight="1" x14ac:dyDescent="0.2">
      <c r="A40" s="243" t="s">
        <v>29</v>
      </c>
      <c r="B40" s="257">
        <v>1.1000000000000001</v>
      </c>
      <c r="C40" s="257">
        <v>1.2</v>
      </c>
      <c r="D40" s="257">
        <v>1.2</v>
      </c>
      <c r="E40" s="257">
        <v>1</v>
      </c>
      <c r="F40" s="257">
        <v>0.6</v>
      </c>
      <c r="G40" s="257">
        <v>1.2</v>
      </c>
      <c r="H40" s="257">
        <v>1</v>
      </c>
      <c r="I40" s="257">
        <v>1.5</v>
      </c>
      <c r="J40" s="257">
        <v>0.7</v>
      </c>
      <c r="K40" s="257">
        <v>1.3</v>
      </c>
      <c r="L40" s="257">
        <v>1</v>
      </c>
      <c r="M40" s="257">
        <v>1.5</v>
      </c>
    </row>
    <row r="41" spans="1:13" ht="12.95" customHeight="1" x14ac:dyDescent="0.2">
      <c r="A41" s="243" t="s">
        <v>30</v>
      </c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</row>
    <row r="42" spans="1:13" ht="12.95" customHeight="1" x14ac:dyDescent="0.2">
      <c r="A42" s="243" t="s">
        <v>31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32</v>
      </c>
      <c r="B43" s="258">
        <v>0.31</v>
      </c>
      <c r="C43" s="258">
        <v>0.27</v>
      </c>
      <c r="D43" s="258">
        <v>0.25</v>
      </c>
      <c r="E43" s="258">
        <v>0.33</v>
      </c>
      <c r="F43" s="258">
        <v>0.3</v>
      </c>
      <c r="G43" s="258">
        <v>0.36</v>
      </c>
      <c r="H43" s="258">
        <v>0.38</v>
      </c>
      <c r="I43" s="258">
        <v>0.4</v>
      </c>
      <c r="J43" s="258">
        <v>0.45</v>
      </c>
      <c r="K43" s="258">
        <v>0.54</v>
      </c>
      <c r="L43" s="258">
        <v>0.41</v>
      </c>
      <c r="M43" s="258">
        <v>0.6</v>
      </c>
    </row>
    <row r="44" spans="1:13" x14ac:dyDescent="0.2">
      <c r="A44" s="61"/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</sheetData>
  <hyperlinks>
    <hyperlink ref="A1" location="Содержание!A1" display="Вернуться в СОДЕРЖАНИЕ" xr:uid="{00000000-0004-0000-2B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Лист45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6" width="0" style="250" hidden="1" customWidth="1"/>
    <col min="7" max="8" width="9.85546875" style="250" hidden="1" customWidth="1"/>
    <col min="9" max="13" width="9.85546875" style="250" customWidth="1"/>
    <col min="14" max="256" width="9.140625" style="250"/>
    <col min="257" max="257" width="37.7109375" style="250" customWidth="1"/>
    <col min="258" max="262" width="0" style="250" hidden="1" customWidth="1"/>
    <col min="263" max="267" width="9.85546875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9.85546875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9.85546875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9.85546875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9.85546875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9.85546875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9.85546875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9.85546875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9.85546875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9.85546875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9.85546875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9.85546875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9.85546875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9.85546875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9.85546875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9.85546875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9.85546875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9.85546875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9.85546875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9.85546875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9.85546875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9.85546875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9.85546875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9.85546875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9.85546875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9.85546875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9.85546875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9.85546875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9.85546875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9.85546875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9.85546875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9.85546875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9.85546875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9.85546875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9.85546875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9.85546875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9.85546875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9.85546875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9.85546875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9.85546875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9.85546875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9.85546875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9.85546875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9.85546875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9.85546875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9.85546875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9.85546875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9.85546875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9.85546875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9.85546875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9.85546875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9.85546875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9.85546875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9.85546875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9.85546875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9.85546875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9.85546875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9.85546875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9.85546875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9.85546875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9.85546875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9.85546875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9.85546875" style="250" customWidth="1"/>
    <col min="16140" max="16384" width="9.140625" style="250"/>
  </cols>
  <sheetData>
    <row r="1" spans="1:13" ht="19.5" customHeight="1" x14ac:dyDescent="0.2">
      <c r="A1" s="950" t="s">
        <v>1346</v>
      </c>
    </row>
    <row r="2" spans="1:13" ht="18" customHeight="1" x14ac:dyDescent="0.2">
      <c r="A2" s="32" t="s">
        <v>213</v>
      </c>
    </row>
    <row r="3" spans="1:13" ht="21" customHeight="1" x14ac:dyDescent="0.2">
      <c r="A3" s="32" t="s">
        <v>214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23410.3</v>
      </c>
      <c r="C7" s="160">
        <v>25287.9</v>
      </c>
      <c r="D7" s="160">
        <v>27721.5</v>
      </c>
      <c r="E7" s="160">
        <v>30659</v>
      </c>
      <c r="F7" s="160">
        <v>35139.4</v>
      </c>
      <c r="G7" s="160">
        <v>45643.9</v>
      </c>
      <c r="H7" s="160">
        <v>46396</v>
      </c>
      <c r="I7" s="160">
        <v>65123.8</v>
      </c>
      <c r="J7" s="160">
        <v>93314.4</v>
      </c>
      <c r="K7" s="160">
        <v>134978.79999999999</v>
      </c>
      <c r="L7" s="160">
        <v>166806.79999999999</v>
      </c>
      <c r="M7" s="160">
        <v>233144.9</v>
      </c>
    </row>
    <row r="8" spans="1:13" ht="12.95" customHeight="1" x14ac:dyDescent="0.2">
      <c r="A8" s="254" t="s">
        <v>3</v>
      </c>
      <c r="B8" s="160">
        <v>-2686.3</v>
      </c>
      <c r="C8" s="160">
        <v>-5752.5</v>
      </c>
      <c r="D8" s="160">
        <v>-355.1</v>
      </c>
      <c r="E8" s="160">
        <v>-1011.5</v>
      </c>
      <c r="F8" s="160">
        <v>-1292.8</v>
      </c>
      <c r="G8" s="160">
        <v>-1104.8</v>
      </c>
      <c r="H8" s="160">
        <v>-6702</v>
      </c>
      <c r="I8" s="160">
        <v>-655.6</v>
      </c>
      <c r="J8" s="160">
        <v>-10623.7</v>
      </c>
      <c r="K8" s="160">
        <v>-20777.599999999999</v>
      </c>
      <c r="L8" s="160">
        <v>-7303.7</v>
      </c>
      <c r="M8" s="160">
        <v>-3702.9</v>
      </c>
    </row>
    <row r="9" spans="1:13" ht="24" x14ac:dyDescent="0.2">
      <c r="A9" s="240" t="s">
        <v>4</v>
      </c>
      <c r="B9" s="160">
        <v>3806.3</v>
      </c>
      <c r="C9" s="160">
        <v>115.2</v>
      </c>
      <c r="D9" s="160">
        <v>5393.1</v>
      </c>
      <c r="E9" s="160">
        <v>6958.9</v>
      </c>
      <c r="F9" s="160">
        <v>7140.6</v>
      </c>
      <c r="G9" s="160">
        <v>10456.4</v>
      </c>
      <c r="H9" s="160">
        <v>6851.2</v>
      </c>
      <c r="I9" s="160">
        <v>23036.799999999999</v>
      </c>
      <c r="J9" s="160">
        <v>30201.200000000001</v>
      </c>
      <c r="K9" s="160">
        <v>41233.199999999997</v>
      </c>
      <c r="L9" s="160">
        <v>72586</v>
      </c>
      <c r="M9" s="160">
        <v>100561.60000000001</v>
      </c>
    </row>
    <row r="10" spans="1:13" ht="12.95" customHeight="1" x14ac:dyDescent="0.2">
      <c r="A10" s="254" t="s">
        <v>5</v>
      </c>
      <c r="B10" s="160">
        <v>5879.4</v>
      </c>
      <c r="C10" s="160">
        <v>5707.5</v>
      </c>
      <c r="D10" s="160">
        <v>7376.6</v>
      </c>
      <c r="E10" s="160">
        <v>8810.1</v>
      </c>
      <c r="F10" s="160">
        <v>9398.2000000000007</v>
      </c>
      <c r="G10" s="160">
        <v>12297.6</v>
      </c>
      <c r="H10" s="160">
        <v>12763.9</v>
      </c>
      <c r="I10" s="160">
        <v>25017.3</v>
      </c>
      <c r="J10" s="160">
        <v>34473.5</v>
      </c>
      <c r="K10" s="160">
        <v>62775.6</v>
      </c>
      <c r="L10" s="160">
        <v>80307.7</v>
      </c>
      <c r="M10" s="160">
        <v>111924.9</v>
      </c>
    </row>
    <row r="11" spans="1:13" ht="12.95" customHeight="1" x14ac:dyDescent="0.2">
      <c r="A11" s="254" t="s">
        <v>6</v>
      </c>
      <c r="B11" s="160">
        <v>2073.1</v>
      </c>
      <c r="C11" s="160">
        <v>5592.2</v>
      </c>
      <c r="D11" s="160">
        <v>1983.6</v>
      </c>
      <c r="E11" s="160">
        <v>1851.1</v>
      </c>
      <c r="F11" s="160">
        <v>2257.6</v>
      </c>
      <c r="G11" s="160">
        <v>1841.2</v>
      </c>
      <c r="H11" s="160">
        <v>5912.6</v>
      </c>
      <c r="I11" s="160">
        <v>1980.5</v>
      </c>
      <c r="J11" s="160">
        <v>4272.2</v>
      </c>
      <c r="K11" s="160">
        <v>21542.5</v>
      </c>
      <c r="L11" s="160">
        <v>7721.6</v>
      </c>
      <c r="M11" s="160">
        <v>11363.3</v>
      </c>
    </row>
    <row r="12" spans="1:13" ht="24" x14ac:dyDescent="0.2">
      <c r="A12" s="254" t="s">
        <v>7</v>
      </c>
      <c r="B12" s="160">
        <v>16913.400000000001</v>
      </c>
      <c r="C12" s="160">
        <v>19417.099999999999</v>
      </c>
      <c r="D12" s="160">
        <v>21972.5</v>
      </c>
      <c r="E12" s="160">
        <v>22681.9</v>
      </c>
      <c r="F12" s="160">
        <v>26705.9</v>
      </c>
      <c r="G12" s="160">
        <v>33998.699999999997</v>
      </c>
      <c r="H12" s="160">
        <v>32842.699999999997</v>
      </c>
      <c r="I12" s="160">
        <v>41429.800000000003</v>
      </c>
      <c r="J12" s="160">
        <v>52486.2</v>
      </c>
      <c r="K12" s="160">
        <v>72907.899999999994</v>
      </c>
      <c r="L12" s="160">
        <v>86917.1</v>
      </c>
      <c r="M12" s="160">
        <v>128880.4</v>
      </c>
    </row>
    <row r="13" spans="1:13" ht="12.95" customHeight="1" x14ac:dyDescent="0.2">
      <c r="A13" s="254" t="s">
        <v>8</v>
      </c>
      <c r="B13" s="160">
        <v>7677.8</v>
      </c>
      <c r="C13" s="160">
        <v>12816.5</v>
      </c>
      <c r="D13" s="160">
        <v>13712.3</v>
      </c>
      <c r="E13" s="160">
        <v>13128.9</v>
      </c>
      <c r="F13" s="160">
        <v>14631.9</v>
      </c>
      <c r="G13" s="160">
        <v>21568.5</v>
      </c>
      <c r="H13" s="160">
        <v>26379.7</v>
      </c>
      <c r="I13" s="160">
        <v>30979.4</v>
      </c>
      <c r="J13" s="160">
        <v>45455.199999999997</v>
      </c>
      <c r="K13" s="160">
        <v>54572.1</v>
      </c>
      <c r="L13" s="160">
        <v>77070.8</v>
      </c>
      <c r="M13" s="160">
        <v>95030.3</v>
      </c>
    </row>
    <row r="14" spans="1:13" ht="12.95" customHeight="1" x14ac:dyDescent="0.2">
      <c r="A14" s="254" t="s">
        <v>9</v>
      </c>
      <c r="B14" s="160">
        <v>3862.2</v>
      </c>
      <c r="C14" s="160">
        <v>5303</v>
      </c>
      <c r="D14" s="160">
        <v>9478.9</v>
      </c>
      <c r="E14" s="160">
        <v>11425.6</v>
      </c>
      <c r="F14" s="160">
        <v>12162.4</v>
      </c>
      <c r="G14" s="160">
        <v>14271.5</v>
      </c>
      <c r="H14" s="160">
        <v>17624.5</v>
      </c>
      <c r="I14" s="160">
        <v>21292.1</v>
      </c>
      <c r="J14" s="160">
        <v>33927.699999999997</v>
      </c>
      <c r="K14" s="160">
        <v>43285.2</v>
      </c>
      <c r="L14" s="160">
        <v>59004</v>
      </c>
      <c r="M14" s="160">
        <v>70626</v>
      </c>
    </row>
    <row r="15" spans="1:13" ht="12.95" customHeight="1" x14ac:dyDescent="0.2">
      <c r="A15" s="254" t="s">
        <v>10</v>
      </c>
      <c r="B15" s="160">
        <v>1077.4000000000001</v>
      </c>
      <c r="C15" s="160">
        <v>1826.2</v>
      </c>
      <c r="D15" s="160">
        <v>4167.8</v>
      </c>
      <c r="E15" s="160">
        <v>5068.3999999999996</v>
      </c>
      <c r="F15" s="160">
        <v>5271.7</v>
      </c>
      <c r="G15" s="160">
        <v>6122</v>
      </c>
      <c r="H15" s="160">
        <v>6082.7</v>
      </c>
      <c r="I15" s="160">
        <v>9343.5</v>
      </c>
      <c r="J15" s="160">
        <v>13340.6</v>
      </c>
      <c r="K15" s="160">
        <v>15272.2</v>
      </c>
      <c r="L15" s="160">
        <v>21313.200000000001</v>
      </c>
      <c r="M15" s="160">
        <v>25099.4</v>
      </c>
    </row>
    <row r="16" spans="1:13" ht="12.95" customHeight="1" x14ac:dyDescent="0.2">
      <c r="A16" s="254" t="s">
        <v>11</v>
      </c>
      <c r="B16" s="160">
        <v>1815.3</v>
      </c>
      <c r="C16" s="160">
        <v>1805.3</v>
      </c>
      <c r="D16" s="160">
        <v>3680.1</v>
      </c>
      <c r="E16" s="160">
        <v>3961.1</v>
      </c>
      <c r="F16" s="160">
        <v>4584.3</v>
      </c>
      <c r="G16" s="160">
        <v>6012.9</v>
      </c>
      <c r="H16" s="160">
        <v>6838.8</v>
      </c>
      <c r="I16" s="160">
        <v>7284.2</v>
      </c>
      <c r="J16" s="160">
        <v>12685.4</v>
      </c>
      <c r="K16" s="160">
        <v>15505.4</v>
      </c>
      <c r="L16" s="160">
        <v>21672.9</v>
      </c>
      <c r="M16" s="160">
        <v>29445.200000000001</v>
      </c>
    </row>
    <row r="17" spans="1:13" ht="12.95" customHeight="1" x14ac:dyDescent="0.2">
      <c r="A17" s="254" t="s">
        <v>12</v>
      </c>
      <c r="B17" s="160">
        <v>916.4</v>
      </c>
      <c r="C17" s="160">
        <v>1227.5</v>
      </c>
      <c r="D17" s="160">
        <v>1593.5</v>
      </c>
      <c r="E17" s="160">
        <v>2363.5</v>
      </c>
      <c r="F17" s="160">
        <v>2306.3000000000002</v>
      </c>
      <c r="G17" s="160">
        <v>2136.6</v>
      </c>
      <c r="H17" s="160">
        <v>4666</v>
      </c>
      <c r="I17" s="160">
        <v>4662.1000000000004</v>
      </c>
      <c r="J17" s="160">
        <v>7862.1</v>
      </c>
      <c r="K17" s="160">
        <v>12448</v>
      </c>
      <c r="L17" s="160">
        <v>16008.9</v>
      </c>
      <c r="M17" s="160">
        <v>15966.9</v>
      </c>
    </row>
    <row r="18" spans="1:13" ht="12.95" customHeight="1" x14ac:dyDescent="0.2">
      <c r="A18" s="254" t="s">
        <v>154</v>
      </c>
      <c r="B18" s="160">
        <v>24188.1</v>
      </c>
      <c r="C18" s="160">
        <v>33783.9</v>
      </c>
      <c r="D18" s="160">
        <v>33494.800000000003</v>
      </c>
      <c r="E18" s="160">
        <v>31050.7</v>
      </c>
      <c r="F18" s="160">
        <v>37310.800000000003</v>
      </c>
      <c r="G18" s="160">
        <v>45059.9</v>
      </c>
      <c r="H18" s="160">
        <v>53702.6</v>
      </c>
      <c r="I18" s="160">
        <v>61260.800000000003</v>
      </c>
      <c r="J18" s="160">
        <v>77723.199999999997</v>
      </c>
      <c r="K18" s="160">
        <v>77679.899999999994</v>
      </c>
      <c r="L18" s="160">
        <v>80072.7</v>
      </c>
      <c r="M18" s="160">
        <v>102786.3</v>
      </c>
    </row>
    <row r="19" spans="1:13" ht="12.95" customHeight="1" x14ac:dyDescent="0.2">
      <c r="A19" s="254" t="s">
        <v>14</v>
      </c>
      <c r="B19" s="160">
        <v>37720.1</v>
      </c>
      <c r="C19" s="160">
        <v>39240.5</v>
      </c>
      <c r="D19" s="160">
        <v>42650.400000000001</v>
      </c>
      <c r="E19" s="160">
        <v>46772.3</v>
      </c>
      <c r="F19" s="160">
        <v>59749.7</v>
      </c>
      <c r="G19" s="160">
        <v>63230.1</v>
      </c>
      <c r="H19" s="160">
        <v>69548.800000000003</v>
      </c>
      <c r="I19" s="160">
        <v>85159.7</v>
      </c>
      <c r="J19" s="160">
        <v>98975.8</v>
      </c>
      <c r="K19" s="160">
        <v>237236.9</v>
      </c>
      <c r="L19" s="160">
        <v>166651.29999999999</v>
      </c>
      <c r="M19" s="160">
        <v>196794.8</v>
      </c>
    </row>
    <row r="20" spans="1:13" ht="12.95" customHeight="1" x14ac:dyDescent="0.2">
      <c r="A20" s="254" t="s">
        <v>15</v>
      </c>
      <c r="B20" s="160">
        <v>870.5</v>
      </c>
      <c r="C20" s="160">
        <v>1852.2</v>
      </c>
      <c r="D20" s="160">
        <v>493.3</v>
      </c>
      <c r="E20" s="160">
        <v>341.1</v>
      </c>
      <c r="F20" s="160">
        <v>399.4</v>
      </c>
      <c r="G20" s="160">
        <v>523.29999999999995</v>
      </c>
      <c r="H20" s="160">
        <v>633.5</v>
      </c>
      <c r="I20" s="160">
        <v>1449.1</v>
      </c>
      <c r="J20" s="160">
        <v>2149.6</v>
      </c>
      <c r="K20" s="160">
        <v>2078.3000000000002</v>
      </c>
      <c r="L20" s="160">
        <v>1381.6</v>
      </c>
      <c r="M20" s="160">
        <v>1803.4</v>
      </c>
    </row>
    <row r="21" spans="1:13" ht="12.95" customHeight="1" x14ac:dyDescent="0.2">
      <c r="A21" s="254" t="s">
        <v>16</v>
      </c>
      <c r="B21" s="160">
        <v>126.6</v>
      </c>
      <c r="C21" s="160">
        <v>90.5</v>
      </c>
      <c r="D21" s="160">
        <v>785.2</v>
      </c>
      <c r="E21" s="160">
        <v>98.8</v>
      </c>
      <c r="F21" s="160">
        <v>209</v>
      </c>
      <c r="G21" s="160">
        <v>163.69999999999999</v>
      </c>
      <c r="H21" s="160">
        <v>267.8</v>
      </c>
      <c r="I21" s="160">
        <v>758.6</v>
      </c>
      <c r="J21" s="160">
        <v>494.8</v>
      </c>
      <c r="K21" s="160">
        <v>770.2</v>
      </c>
      <c r="L21" s="160">
        <v>355.3</v>
      </c>
      <c r="M21" s="160">
        <v>1068.0999999999999</v>
      </c>
    </row>
    <row r="22" spans="1:13" ht="12.95" customHeight="1" x14ac:dyDescent="0.2">
      <c r="A22" s="254" t="s">
        <v>17</v>
      </c>
      <c r="B22" s="160">
        <v>36054.199999999997</v>
      </c>
      <c r="C22" s="160">
        <v>36542.400000000001</v>
      </c>
      <c r="D22" s="160">
        <v>40766.699999999997</v>
      </c>
      <c r="E22" s="160">
        <v>45468.4</v>
      </c>
      <c r="F22" s="160">
        <v>58364.9</v>
      </c>
      <c r="G22" s="160">
        <v>61456.4</v>
      </c>
      <c r="H22" s="160">
        <v>67422.7</v>
      </c>
      <c r="I22" s="160">
        <v>81246</v>
      </c>
      <c r="J22" s="160">
        <v>94304.4</v>
      </c>
      <c r="K22" s="160">
        <v>231701.6</v>
      </c>
      <c r="L22" s="160">
        <v>161016.9</v>
      </c>
      <c r="M22" s="160">
        <v>190542.7</v>
      </c>
    </row>
    <row r="23" spans="1:13" ht="12.95" customHeight="1" x14ac:dyDescent="0.2">
      <c r="A23" s="254" t="s">
        <v>18</v>
      </c>
      <c r="B23" s="160">
        <v>177.6</v>
      </c>
      <c r="C23" s="160">
        <v>38.700000000000003</v>
      </c>
      <c r="D23" s="160">
        <v>46.1</v>
      </c>
      <c r="E23" s="160">
        <v>57.6</v>
      </c>
      <c r="F23" s="160">
        <v>54.7</v>
      </c>
      <c r="G23" s="160">
        <v>65.3</v>
      </c>
      <c r="H23" s="160">
        <v>81</v>
      </c>
      <c r="I23" s="160">
        <v>232.8</v>
      </c>
      <c r="J23" s="160">
        <v>206.5</v>
      </c>
      <c r="K23" s="160">
        <v>679</v>
      </c>
      <c r="L23" s="160">
        <v>1200.9000000000001</v>
      </c>
      <c r="M23" s="160">
        <v>968.1</v>
      </c>
    </row>
    <row r="24" spans="1:13" ht="12.95" customHeight="1" x14ac:dyDescent="0.2">
      <c r="A24" s="254" t="s">
        <v>19</v>
      </c>
      <c r="B24" s="160">
        <v>10879.6</v>
      </c>
      <c r="C24" s="160">
        <v>12789.2</v>
      </c>
      <c r="D24" s="160">
        <v>12602.7</v>
      </c>
      <c r="E24" s="160">
        <v>13307.6</v>
      </c>
      <c r="F24" s="160">
        <v>14426.1</v>
      </c>
      <c r="G24" s="160">
        <v>16475.3</v>
      </c>
      <c r="H24" s="160">
        <v>18126.3</v>
      </c>
      <c r="I24" s="160">
        <v>19021.3</v>
      </c>
      <c r="J24" s="160">
        <v>20170.099999999999</v>
      </c>
      <c r="K24" s="160">
        <v>22758.799999999999</v>
      </c>
      <c r="L24" s="160">
        <v>26715.3</v>
      </c>
      <c r="M24" s="160">
        <v>33370.400000000001</v>
      </c>
    </row>
    <row r="25" spans="1:13" ht="12.95" customHeight="1" x14ac:dyDescent="0.2">
      <c r="A25" s="254" t="s">
        <v>20</v>
      </c>
      <c r="B25" s="160">
        <v>16726.599999999999</v>
      </c>
      <c r="C25" s="160">
        <v>20597.5</v>
      </c>
      <c r="D25" s="160">
        <v>30676</v>
      </c>
      <c r="E25" s="160">
        <v>33559.1</v>
      </c>
      <c r="F25" s="160">
        <v>35329</v>
      </c>
      <c r="G25" s="160">
        <v>45887.3</v>
      </c>
      <c r="H25" s="160">
        <v>55618.6</v>
      </c>
      <c r="I25" s="160">
        <v>76697.899999999994</v>
      </c>
      <c r="J25" s="160">
        <v>109712.5</v>
      </c>
      <c r="K25" s="160">
        <v>136155</v>
      </c>
      <c r="L25" s="160">
        <v>217637.9</v>
      </c>
      <c r="M25" s="160">
        <v>332722.59999999998</v>
      </c>
    </row>
    <row r="26" spans="1:13" ht="12.95" customHeight="1" x14ac:dyDescent="0.2">
      <c r="A26" s="254" t="s">
        <v>21</v>
      </c>
      <c r="B26" s="160">
        <v>27758.9</v>
      </c>
      <c r="C26" s="160">
        <v>34179.4</v>
      </c>
      <c r="D26" s="160">
        <v>40163.599999999999</v>
      </c>
      <c r="E26" s="160">
        <v>43701.3</v>
      </c>
      <c r="F26" s="160">
        <v>50965.2</v>
      </c>
      <c r="G26" s="160">
        <v>57319.8</v>
      </c>
      <c r="H26" s="160">
        <v>65752.399999999994</v>
      </c>
      <c r="I26" s="160">
        <v>85633.3</v>
      </c>
      <c r="J26" s="160">
        <v>116722</v>
      </c>
      <c r="K26" s="160">
        <v>152517.79999999999</v>
      </c>
      <c r="L26" s="160">
        <v>261998.3</v>
      </c>
      <c r="M26" s="160">
        <v>342134.6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49">
        <v>3907</v>
      </c>
      <c r="C30" s="49">
        <v>4035</v>
      </c>
      <c r="D30" s="49">
        <v>4310</v>
      </c>
      <c r="E30" s="49">
        <v>4539</v>
      </c>
      <c r="F30" s="49">
        <v>4886</v>
      </c>
      <c r="G30" s="49">
        <v>5666</v>
      </c>
      <c r="H30" s="49">
        <v>6065</v>
      </c>
      <c r="I30" s="49">
        <v>6131</v>
      </c>
      <c r="J30" s="49">
        <v>7170</v>
      </c>
      <c r="K30" s="49">
        <v>9535</v>
      </c>
      <c r="L30" s="49">
        <v>11370</v>
      </c>
      <c r="M30" s="49">
        <v>9985</v>
      </c>
    </row>
    <row r="31" spans="1:13" ht="12.95" customHeight="1" x14ac:dyDescent="0.2">
      <c r="A31" s="254" t="s">
        <v>160</v>
      </c>
      <c r="B31" s="49">
        <v>1062</v>
      </c>
      <c r="C31" s="49">
        <v>1222</v>
      </c>
      <c r="D31" s="49">
        <v>1124</v>
      </c>
      <c r="E31" s="49">
        <v>1117</v>
      </c>
      <c r="F31" s="49">
        <v>1122</v>
      </c>
      <c r="G31" s="49">
        <v>1283</v>
      </c>
      <c r="H31" s="49">
        <v>1282</v>
      </c>
      <c r="I31" s="49">
        <v>1125</v>
      </c>
      <c r="J31" s="49">
        <v>1263</v>
      </c>
      <c r="K31" s="49">
        <v>1542</v>
      </c>
      <c r="L31" s="49">
        <v>1953</v>
      </c>
      <c r="M31" s="49">
        <v>2108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38.4</v>
      </c>
      <c r="C33" s="256">
        <v>30.2</v>
      </c>
      <c r="D33" s="256">
        <v>26.2</v>
      </c>
      <c r="E33" s="256">
        <v>35.200000000000003</v>
      </c>
      <c r="F33" s="256">
        <v>31.6</v>
      </c>
      <c r="G33" s="256">
        <v>34.299999999999997</v>
      </c>
      <c r="H33" s="256">
        <v>41.3</v>
      </c>
      <c r="I33" s="256">
        <v>57.2</v>
      </c>
      <c r="J33" s="256">
        <v>77.8</v>
      </c>
      <c r="K33" s="256">
        <v>85.1</v>
      </c>
      <c r="L33" s="256">
        <v>91.9</v>
      </c>
      <c r="M33" s="256">
        <v>80.900000000000006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35</v>
      </c>
      <c r="C36" s="256">
        <v>0.9</v>
      </c>
      <c r="D36" s="256">
        <v>42.8</v>
      </c>
      <c r="E36" s="256">
        <v>52.3</v>
      </c>
      <c r="F36" s="256">
        <v>49.5</v>
      </c>
      <c r="G36" s="256">
        <v>63.5</v>
      </c>
      <c r="H36" s="256">
        <v>37.799999999999997</v>
      </c>
      <c r="I36" s="256">
        <v>121.1</v>
      </c>
      <c r="J36" s="256">
        <v>149.69999999999999</v>
      </c>
      <c r="K36" s="256">
        <v>181.2</v>
      </c>
      <c r="L36" s="256">
        <v>271.7</v>
      </c>
      <c r="M36" s="256">
        <v>301.3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16.3</v>
      </c>
      <c r="C38" s="256">
        <v>0.5</v>
      </c>
      <c r="D38" s="256">
        <v>19.5</v>
      </c>
      <c r="E38" s="256">
        <v>22.7</v>
      </c>
      <c r="F38" s="256">
        <v>20.3</v>
      </c>
      <c r="G38" s="256">
        <v>22.9</v>
      </c>
      <c r="H38" s="256">
        <v>14.8</v>
      </c>
      <c r="I38" s="256">
        <v>35.4</v>
      </c>
      <c r="J38" s="256">
        <v>32.4</v>
      </c>
      <c r="K38" s="256">
        <v>30.5</v>
      </c>
      <c r="L38" s="256">
        <v>43.5</v>
      </c>
      <c r="M38" s="256">
        <v>43.1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95.5</v>
      </c>
      <c r="C40" s="257">
        <v>108</v>
      </c>
      <c r="D40" s="257">
        <v>109.6</v>
      </c>
      <c r="E40" s="257">
        <v>110.6</v>
      </c>
      <c r="F40" s="257">
        <v>114.6</v>
      </c>
      <c r="G40" s="257">
        <v>129.9</v>
      </c>
      <c r="H40" s="257">
        <v>101.6</v>
      </c>
      <c r="I40" s="257">
        <v>140.4</v>
      </c>
      <c r="J40" s="257">
        <v>143.30000000000001</v>
      </c>
      <c r="K40" s="257">
        <v>144.6</v>
      </c>
      <c r="L40" s="257">
        <v>123.6</v>
      </c>
      <c r="M40" s="257">
        <v>139.80000000000001</v>
      </c>
    </row>
    <row r="41" spans="1:13" ht="12.95" customHeight="1" x14ac:dyDescent="0.2">
      <c r="A41" s="243" t="s">
        <v>29</v>
      </c>
      <c r="B41" s="257">
        <v>1</v>
      </c>
      <c r="C41" s="257">
        <v>1.1000000000000001</v>
      </c>
      <c r="D41" s="257">
        <v>1</v>
      </c>
      <c r="E41" s="257">
        <v>1</v>
      </c>
      <c r="F41" s="257">
        <v>1</v>
      </c>
      <c r="G41" s="257">
        <v>1.1000000000000001</v>
      </c>
      <c r="H41" s="257">
        <v>0.8</v>
      </c>
      <c r="I41" s="257">
        <v>1.4</v>
      </c>
      <c r="J41" s="257">
        <v>1</v>
      </c>
      <c r="K41" s="257">
        <v>1</v>
      </c>
      <c r="L41" s="257">
        <v>0.9</v>
      </c>
      <c r="M41" s="257">
        <v>1.1000000000000001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0.6</v>
      </c>
      <c r="C44" s="258">
        <v>0.6</v>
      </c>
      <c r="D44" s="258">
        <v>0.76</v>
      </c>
      <c r="E44" s="258">
        <v>0.77</v>
      </c>
      <c r="F44" s="258">
        <v>0.69</v>
      </c>
      <c r="G44" s="258">
        <v>0.8</v>
      </c>
      <c r="H44" s="258">
        <v>0.85</v>
      </c>
      <c r="I44" s="258">
        <v>0.9</v>
      </c>
      <c r="J44" s="258">
        <v>0.94</v>
      </c>
      <c r="K44" s="258">
        <v>0.89</v>
      </c>
      <c r="L44" s="258">
        <v>0.83</v>
      </c>
      <c r="M44" s="258">
        <v>0.97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C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Лист46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5" width="0" style="250" hidden="1" customWidth="1"/>
    <col min="6" max="6" width="8.85546875" style="250" hidden="1" customWidth="1"/>
    <col min="7" max="8" width="9.5703125" style="250" hidden="1" customWidth="1"/>
    <col min="9" max="13" width="9.5703125" style="250" customWidth="1"/>
    <col min="14" max="256" width="9.140625" style="250"/>
    <col min="257" max="257" width="37.7109375" style="250" customWidth="1"/>
    <col min="258" max="262" width="0" style="250" hidden="1" customWidth="1"/>
    <col min="263" max="267" width="9.5703125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9.5703125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9.5703125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9.5703125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9.5703125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9.5703125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9.5703125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9.5703125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9.5703125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9.5703125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9.5703125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9.5703125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9.5703125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9.5703125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9.5703125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9.5703125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9.5703125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9.5703125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9.5703125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9.5703125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9.5703125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9.5703125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9.5703125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9.5703125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9.5703125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9.5703125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9.5703125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9.5703125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9.5703125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9.5703125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9.5703125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9.5703125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9.5703125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9.5703125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9.5703125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9.5703125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9.5703125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9.5703125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9.5703125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9.5703125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9.5703125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9.5703125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9.5703125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9.5703125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9.5703125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9.5703125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9.5703125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9.5703125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9.5703125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9.5703125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9.5703125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9.5703125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9.5703125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9.5703125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9.5703125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9.5703125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9.5703125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9.5703125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9.5703125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9.5703125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9.5703125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9.5703125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9.5703125" style="250" customWidth="1"/>
    <col min="16140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215</v>
      </c>
    </row>
    <row r="3" spans="1:13" ht="18" customHeight="1" x14ac:dyDescent="0.2">
      <c r="A3" s="32" t="s">
        <v>216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</row>
    <row r="7" spans="1:13" ht="24" customHeight="1" x14ac:dyDescent="0.2">
      <c r="A7" s="254" t="s">
        <v>159</v>
      </c>
      <c r="B7" s="160">
        <v>20755.599999999999</v>
      </c>
      <c r="C7" s="160">
        <v>20133.2</v>
      </c>
      <c r="D7" s="160">
        <v>20386.400000000001</v>
      </c>
      <c r="E7" s="160">
        <v>26004.5</v>
      </c>
      <c r="F7" s="160">
        <v>28065.9</v>
      </c>
      <c r="G7" s="160">
        <v>26283.5</v>
      </c>
      <c r="H7" s="160">
        <v>18547.099999999999</v>
      </c>
      <c r="I7" s="160">
        <v>33726.6</v>
      </c>
      <c r="J7" s="160">
        <v>45658.6</v>
      </c>
      <c r="K7" s="160">
        <v>61844.3</v>
      </c>
      <c r="L7" s="160">
        <v>72517.399999999994</v>
      </c>
      <c r="M7" s="160">
        <v>83679.3</v>
      </c>
    </row>
    <row r="8" spans="1:13" ht="12.95" customHeight="1" x14ac:dyDescent="0.2">
      <c r="A8" s="254" t="s">
        <v>3</v>
      </c>
      <c r="B8" s="160">
        <v>-267</v>
      </c>
      <c r="C8" s="160">
        <v>-1056</v>
      </c>
      <c r="D8" s="160">
        <v>-94.5</v>
      </c>
      <c r="E8" s="160">
        <v>134.30000000000001</v>
      </c>
      <c r="F8" s="160">
        <v>-187.5</v>
      </c>
      <c r="G8" s="160">
        <v>2778.4</v>
      </c>
      <c r="H8" s="160">
        <v>263</v>
      </c>
      <c r="I8" s="160">
        <v>90.4</v>
      </c>
      <c r="J8" s="160">
        <v>463.6</v>
      </c>
      <c r="K8" s="160">
        <v>-279.89999999999998</v>
      </c>
      <c r="L8" s="160">
        <v>-885.8</v>
      </c>
      <c r="M8" s="160">
        <v>402.1</v>
      </c>
    </row>
    <row r="9" spans="1:13" ht="24" x14ac:dyDescent="0.2">
      <c r="A9" s="240" t="s">
        <v>4</v>
      </c>
      <c r="B9" s="160">
        <v>1359.4</v>
      </c>
      <c r="C9" s="160">
        <v>977.4</v>
      </c>
      <c r="D9" s="160">
        <v>3036.6</v>
      </c>
      <c r="E9" s="160">
        <v>3987.8</v>
      </c>
      <c r="F9" s="160">
        <v>2960.5</v>
      </c>
      <c r="G9" s="160">
        <v>6050.8</v>
      </c>
      <c r="H9" s="160">
        <v>1936.6</v>
      </c>
      <c r="I9" s="160">
        <v>7105.8</v>
      </c>
      <c r="J9" s="160">
        <v>8836.4</v>
      </c>
      <c r="K9" s="160">
        <v>10487.7</v>
      </c>
      <c r="L9" s="160">
        <v>8650.7999999999993</v>
      </c>
      <c r="M9" s="160">
        <v>13601.9</v>
      </c>
    </row>
    <row r="10" spans="1:13" ht="12.95" customHeight="1" x14ac:dyDescent="0.2">
      <c r="A10" s="254" t="s">
        <v>5</v>
      </c>
      <c r="B10" s="160">
        <v>2831.7</v>
      </c>
      <c r="C10" s="160">
        <v>2992</v>
      </c>
      <c r="D10" s="160">
        <v>3787.8</v>
      </c>
      <c r="E10" s="160">
        <v>4418</v>
      </c>
      <c r="F10" s="160">
        <v>3740.2</v>
      </c>
      <c r="G10" s="160">
        <v>6496.1</v>
      </c>
      <c r="H10" s="160">
        <v>2945</v>
      </c>
      <c r="I10" s="160">
        <v>8170.1</v>
      </c>
      <c r="J10" s="160">
        <v>10251.200000000001</v>
      </c>
      <c r="K10" s="160">
        <v>12528.8</v>
      </c>
      <c r="L10" s="160">
        <v>10710.7</v>
      </c>
      <c r="M10" s="160">
        <v>16563</v>
      </c>
    </row>
    <row r="11" spans="1:13" ht="12.95" customHeight="1" x14ac:dyDescent="0.2">
      <c r="A11" s="254" t="s">
        <v>6</v>
      </c>
      <c r="B11" s="160">
        <v>1472.3</v>
      </c>
      <c r="C11" s="160">
        <v>2014.6</v>
      </c>
      <c r="D11" s="160">
        <v>751.2</v>
      </c>
      <c r="E11" s="160">
        <v>430.2</v>
      </c>
      <c r="F11" s="160">
        <v>779.6</v>
      </c>
      <c r="G11" s="160">
        <v>445.3</v>
      </c>
      <c r="H11" s="160">
        <v>1008.3</v>
      </c>
      <c r="I11" s="160">
        <v>1064.3</v>
      </c>
      <c r="J11" s="160">
        <v>1414.7</v>
      </c>
      <c r="K11" s="160">
        <v>2041.1</v>
      </c>
      <c r="L11" s="160">
        <v>2059.9</v>
      </c>
      <c r="M11" s="160">
        <v>2961.1</v>
      </c>
    </row>
    <row r="12" spans="1:13" ht="24" x14ac:dyDescent="0.2">
      <c r="A12" s="254" t="s">
        <v>7</v>
      </c>
      <c r="B12" s="160">
        <v>19129.2</v>
      </c>
      <c r="C12" s="160">
        <v>18099.8</v>
      </c>
      <c r="D12" s="160">
        <v>17255.400000000001</v>
      </c>
      <c r="E12" s="160">
        <v>22151</v>
      </c>
      <c r="F12" s="160">
        <v>24918</v>
      </c>
      <c r="G12" s="160">
        <v>23011</v>
      </c>
      <c r="H12" s="160">
        <v>16873.5</v>
      </c>
      <c r="I12" s="160">
        <v>26711.1</v>
      </c>
      <c r="J12" s="160">
        <v>37285.699999999997</v>
      </c>
      <c r="K12" s="160">
        <v>51076.7</v>
      </c>
      <c r="L12" s="160">
        <v>62980.800000000003</v>
      </c>
      <c r="M12" s="160">
        <v>70479.5</v>
      </c>
    </row>
    <row r="13" spans="1:13" ht="12.95" customHeight="1" x14ac:dyDescent="0.2">
      <c r="A13" s="254" t="s">
        <v>8</v>
      </c>
      <c r="B13" s="160">
        <v>3444.5</v>
      </c>
      <c r="C13" s="160">
        <v>3842.4</v>
      </c>
      <c r="D13" s="160">
        <v>5118.3999999999996</v>
      </c>
      <c r="E13" s="160">
        <v>6155.3</v>
      </c>
      <c r="F13" s="160">
        <v>5749.8</v>
      </c>
      <c r="G13" s="160">
        <v>7137.9</v>
      </c>
      <c r="H13" s="160">
        <v>6657.5</v>
      </c>
      <c r="I13" s="160">
        <v>11884.1</v>
      </c>
      <c r="J13" s="160">
        <v>14436.8</v>
      </c>
      <c r="K13" s="160">
        <v>16513.599999999999</v>
      </c>
      <c r="L13" s="160">
        <v>23002.1</v>
      </c>
      <c r="M13" s="160">
        <v>28745.4</v>
      </c>
    </row>
    <row r="14" spans="1:13" ht="12.95" customHeight="1" x14ac:dyDescent="0.2">
      <c r="A14" s="254" t="s">
        <v>9</v>
      </c>
      <c r="B14" s="160">
        <v>2558.4</v>
      </c>
      <c r="C14" s="160">
        <v>2235.1999999999998</v>
      </c>
      <c r="D14" s="160">
        <v>3158.1</v>
      </c>
      <c r="E14" s="160">
        <v>4485.8</v>
      </c>
      <c r="F14" s="160">
        <v>3785.5</v>
      </c>
      <c r="G14" s="160">
        <v>2309.5</v>
      </c>
      <c r="H14" s="160">
        <v>2527.8000000000002</v>
      </c>
      <c r="I14" s="160">
        <v>8333.9</v>
      </c>
      <c r="J14" s="160">
        <v>10304.799999999999</v>
      </c>
      <c r="K14" s="160">
        <v>12471.4</v>
      </c>
      <c r="L14" s="160">
        <v>12365.9</v>
      </c>
      <c r="M14" s="160">
        <v>14453.3</v>
      </c>
    </row>
    <row r="15" spans="1:13" ht="12.95" customHeight="1" x14ac:dyDescent="0.2">
      <c r="A15" s="254" t="s">
        <v>10</v>
      </c>
      <c r="B15" s="160">
        <v>152.5</v>
      </c>
      <c r="C15" s="160">
        <v>129.9</v>
      </c>
      <c r="D15" s="160">
        <v>686.8</v>
      </c>
      <c r="E15" s="160">
        <v>523.79999999999995</v>
      </c>
      <c r="F15" s="160">
        <v>466.1</v>
      </c>
      <c r="G15" s="160">
        <v>695</v>
      </c>
      <c r="H15" s="160">
        <v>404.6</v>
      </c>
      <c r="I15" s="160">
        <v>556.70000000000005</v>
      </c>
      <c r="J15" s="160">
        <v>937.4</v>
      </c>
      <c r="K15" s="160">
        <v>1034.0999999999999</v>
      </c>
      <c r="L15" s="160">
        <v>1459</v>
      </c>
      <c r="M15" s="160">
        <v>1404.9</v>
      </c>
    </row>
    <row r="16" spans="1:13" ht="12.95" customHeight="1" x14ac:dyDescent="0.2">
      <c r="A16" s="254" t="s">
        <v>11</v>
      </c>
      <c r="B16" s="160">
        <v>693.8</v>
      </c>
      <c r="C16" s="160">
        <v>632.5</v>
      </c>
      <c r="D16" s="160">
        <v>852.3</v>
      </c>
      <c r="E16" s="160">
        <v>1390.1</v>
      </c>
      <c r="F16" s="160">
        <v>2828.6</v>
      </c>
      <c r="G16" s="160">
        <v>1028.4000000000001</v>
      </c>
      <c r="H16" s="160">
        <v>1175.9000000000001</v>
      </c>
      <c r="I16" s="160">
        <v>1883.5</v>
      </c>
      <c r="J16" s="160">
        <v>1486.8</v>
      </c>
      <c r="K16" s="160">
        <v>2974.2</v>
      </c>
      <c r="L16" s="160">
        <v>2933.9</v>
      </c>
      <c r="M16" s="160">
        <v>5443.5</v>
      </c>
    </row>
    <row r="17" spans="1:13" ht="12.95" customHeight="1" x14ac:dyDescent="0.2">
      <c r="A17" s="254" t="s">
        <v>12</v>
      </c>
      <c r="B17" s="160">
        <v>1620.2</v>
      </c>
      <c r="C17" s="160">
        <v>1467.3</v>
      </c>
      <c r="D17" s="160">
        <v>1616.1</v>
      </c>
      <c r="E17" s="160">
        <v>2569.8000000000002</v>
      </c>
      <c r="F17" s="160">
        <v>490.8</v>
      </c>
      <c r="G17" s="160">
        <v>584</v>
      </c>
      <c r="H17" s="160">
        <v>947.2</v>
      </c>
      <c r="I17" s="160">
        <v>5893.6</v>
      </c>
      <c r="J17" s="160">
        <v>7880.6</v>
      </c>
      <c r="K17" s="160">
        <v>8462.9</v>
      </c>
      <c r="L17" s="160">
        <v>7969.4</v>
      </c>
      <c r="M17" s="160">
        <v>7604.9</v>
      </c>
    </row>
    <row r="18" spans="1:13" ht="12.95" customHeight="1" x14ac:dyDescent="0.2">
      <c r="A18" s="254" t="s">
        <v>154</v>
      </c>
      <c r="B18" s="160">
        <v>4604.3</v>
      </c>
      <c r="C18" s="160">
        <v>4114.3</v>
      </c>
      <c r="D18" s="160">
        <v>10890.7</v>
      </c>
      <c r="E18" s="160">
        <v>6268.7</v>
      </c>
      <c r="F18" s="160">
        <v>6968.4</v>
      </c>
      <c r="G18" s="160">
        <v>4271.8</v>
      </c>
      <c r="H18" s="160">
        <v>4533.5</v>
      </c>
      <c r="I18" s="160">
        <v>8900.7999999999993</v>
      </c>
      <c r="J18" s="160">
        <v>8917.1</v>
      </c>
      <c r="K18" s="160">
        <v>8862.4</v>
      </c>
      <c r="L18" s="160">
        <v>10414.9</v>
      </c>
      <c r="M18" s="160">
        <v>12136.1</v>
      </c>
    </row>
    <row r="19" spans="1:13" ht="12.95" customHeight="1" x14ac:dyDescent="0.2">
      <c r="A19" s="254" t="s">
        <v>14</v>
      </c>
      <c r="B19" s="160">
        <v>1643</v>
      </c>
      <c r="C19" s="160">
        <v>1687.1</v>
      </c>
      <c r="D19" s="160">
        <v>2141.6</v>
      </c>
      <c r="E19" s="160">
        <v>2195</v>
      </c>
      <c r="F19" s="160">
        <v>2599.4</v>
      </c>
      <c r="G19" s="160">
        <v>2710.4</v>
      </c>
      <c r="H19" s="160">
        <v>2886</v>
      </c>
      <c r="I19" s="160">
        <v>3732.9</v>
      </c>
      <c r="J19" s="160">
        <v>4506.7</v>
      </c>
      <c r="K19" s="160">
        <v>5319.3</v>
      </c>
      <c r="L19" s="160">
        <v>6104</v>
      </c>
      <c r="M19" s="160">
        <v>8759.7999999999993</v>
      </c>
    </row>
    <row r="20" spans="1:13" ht="12.95" customHeight="1" x14ac:dyDescent="0.2">
      <c r="A20" s="254" t="s">
        <v>15</v>
      </c>
      <c r="B20" s="160">
        <v>785</v>
      </c>
      <c r="C20" s="160">
        <v>759.8</v>
      </c>
      <c r="D20" s="160">
        <v>890</v>
      </c>
      <c r="E20" s="160">
        <v>1254</v>
      </c>
      <c r="F20" s="160">
        <v>1584.2</v>
      </c>
      <c r="G20" s="160">
        <v>1444.1</v>
      </c>
      <c r="H20" s="160">
        <v>1499</v>
      </c>
      <c r="I20" s="160">
        <v>2083.4</v>
      </c>
      <c r="J20" s="160">
        <v>2453.3000000000002</v>
      </c>
      <c r="K20" s="160">
        <v>2554.6999999999998</v>
      </c>
      <c r="L20" s="160">
        <v>2568</v>
      </c>
      <c r="M20" s="160">
        <v>3495.7</v>
      </c>
    </row>
    <row r="21" spans="1:13" ht="12.95" customHeight="1" x14ac:dyDescent="0.2">
      <c r="A21" s="254" t="s">
        <v>16</v>
      </c>
      <c r="B21" s="160">
        <v>18.899999999999999</v>
      </c>
      <c r="C21" s="160">
        <v>44</v>
      </c>
      <c r="D21" s="160">
        <v>43.1</v>
      </c>
      <c r="E21" s="160">
        <v>13.4</v>
      </c>
      <c r="F21" s="160">
        <v>21.6</v>
      </c>
      <c r="G21" s="160">
        <v>18.5</v>
      </c>
      <c r="H21" s="160">
        <v>20.9</v>
      </c>
      <c r="I21" s="160">
        <v>31.2</v>
      </c>
      <c r="J21" s="160">
        <v>35.6</v>
      </c>
      <c r="K21" s="160">
        <v>30.8</v>
      </c>
      <c r="L21" s="160">
        <v>43.3</v>
      </c>
      <c r="M21" s="160">
        <v>137.5</v>
      </c>
    </row>
    <row r="22" spans="1:13" ht="12.95" customHeight="1" x14ac:dyDescent="0.2">
      <c r="A22" s="254" t="s">
        <v>17</v>
      </c>
      <c r="B22" s="160">
        <v>42</v>
      </c>
      <c r="C22" s="160">
        <v>52</v>
      </c>
      <c r="D22" s="160">
        <v>54</v>
      </c>
      <c r="E22" s="160">
        <v>79.8</v>
      </c>
      <c r="F22" s="160">
        <v>91.8</v>
      </c>
      <c r="G22" s="160">
        <v>98</v>
      </c>
      <c r="H22" s="160">
        <v>250.7</v>
      </c>
      <c r="I22" s="160">
        <v>169.2</v>
      </c>
      <c r="J22" s="160">
        <v>234.8</v>
      </c>
      <c r="K22" s="160">
        <v>682.2</v>
      </c>
      <c r="L22" s="160">
        <v>277.89999999999998</v>
      </c>
      <c r="M22" s="160">
        <v>617.6</v>
      </c>
    </row>
    <row r="23" spans="1:13" ht="12.95" customHeight="1" x14ac:dyDescent="0.2">
      <c r="A23" s="254" t="s">
        <v>18</v>
      </c>
      <c r="B23" s="160">
        <v>15.3</v>
      </c>
      <c r="C23" s="160">
        <v>11.8</v>
      </c>
      <c r="D23" s="160">
        <v>17.7</v>
      </c>
      <c r="E23" s="160">
        <v>0.7</v>
      </c>
      <c r="F23" s="160">
        <v>2.6</v>
      </c>
      <c r="G23" s="160">
        <v>7.1</v>
      </c>
      <c r="H23" s="160">
        <v>5.4</v>
      </c>
      <c r="I23" s="160">
        <v>111.2</v>
      </c>
      <c r="J23" s="160">
        <v>8.6</v>
      </c>
      <c r="K23" s="160">
        <v>3.7</v>
      </c>
      <c r="L23" s="160">
        <v>828.7</v>
      </c>
      <c r="M23" s="160">
        <v>1928.8</v>
      </c>
    </row>
    <row r="24" spans="1:13" ht="12.95" customHeight="1" x14ac:dyDescent="0.2">
      <c r="A24" s="254" t="s">
        <v>19</v>
      </c>
      <c r="B24" s="160">
        <v>13862.4</v>
      </c>
      <c r="C24" s="160">
        <v>16611.099999999999</v>
      </c>
      <c r="D24" s="160">
        <v>18789.400000000001</v>
      </c>
      <c r="E24" s="160">
        <v>20433.900000000001</v>
      </c>
      <c r="F24" s="160">
        <v>19922.8</v>
      </c>
      <c r="G24" s="160">
        <v>19985.8</v>
      </c>
      <c r="H24" s="160">
        <v>19819.400000000001</v>
      </c>
      <c r="I24" s="160">
        <v>20716.900000000001</v>
      </c>
      <c r="J24" s="160">
        <v>25788.1</v>
      </c>
      <c r="K24" s="160">
        <v>44427.6</v>
      </c>
      <c r="L24" s="160">
        <v>77724.5</v>
      </c>
      <c r="M24" s="160">
        <v>99468.7</v>
      </c>
    </row>
    <row r="25" spans="1:13" ht="12.95" customHeight="1" x14ac:dyDescent="0.2">
      <c r="A25" s="254" t="s">
        <v>20</v>
      </c>
      <c r="B25" s="160">
        <v>8106.2</v>
      </c>
      <c r="C25" s="160">
        <v>9234.9</v>
      </c>
      <c r="D25" s="160">
        <v>10594.7</v>
      </c>
      <c r="E25" s="160">
        <v>11144.9</v>
      </c>
      <c r="F25" s="160">
        <v>3828</v>
      </c>
      <c r="G25" s="160">
        <v>11071.5</v>
      </c>
      <c r="H25" s="160">
        <v>6923.1</v>
      </c>
      <c r="I25" s="160">
        <v>8785.7000000000007</v>
      </c>
      <c r="J25" s="160">
        <v>12101.2</v>
      </c>
      <c r="K25" s="160">
        <v>18572.3</v>
      </c>
      <c r="L25" s="160">
        <v>20439.5</v>
      </c>
      <c r="M25" s="160">
        <v>34677.199999999997</v>
      </c>
    </row>
    <row r="26" spans="1:13" ht="12.95" customHeight="1" x14ac:dyDescent="0.2">
      <c r="A26" s="254" t="s">
        <v>21</v>
      </c>
      <c r="B26" s="160">
        <v>11857.9</v>
      </c>
      <c r="C26" s="160">
        <v>12043.3</v>
      </c>
      <c r="D26" s="160">
        <v>13826.3</v>
      </c>
      <c r="E26" s="160">
        <v>12808.1</v>
      </c>
      <c r="F26" s="160">
        <v>11603.3</v>
      </c>
      <c r="G26" s="160">
        <v>11478.8</v>
      </c>
      <c r="H26" s="160">
        <v>6051.3</v>
      </c>
      <c r="I26" s="160">
        <v>7704</v>
      </c>
      <c r="J26" s="160">
        <v>10342.200000000001</v>
      </c>
      <c r="K26" s="160">
        <v>16258.8</v>
      </c>
      <c r="L26" s="160">
        <v>23466.400000000001</v>
      </c>
      <c r="M26" s="160">
        <v>26382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49">
        <v>876</v>
      </c>
      <c r="C30" s="49">
        <v>918</v>
      </c>
      <c r="D30" s="49">
        <v>900</v>
      </c>
      <c r="E30" s="49">
        <v>942</v>
      </c>
      <c r="F30" s="49">
        <v>1018</v>
      </c>
      <c r="G30" s="49">
        <v>1074</v>
      </c>
      <c r="H30" s="49">
        <v>1118</v>
      </c>
      <c r="I30" s="49">
        <v>1132</v>
      </c>
      <c r="J30" s="49">
        <v>1249</v>
      </c>
      <c r="K30" s="49">
        <v>1519</v>
      </c>
      <c r="L30" s="49">
        <v>1629</v>
      </c>
      <c r="M30" s="49">
        <v>1501</v>
      </c>
    </row>
    <row r="31" spans="1:13" ht="12.95" customHeight="1" x14ac:dyDescent="0.2">
      <c r="A31" s="254" t="s">
        <v>160</v>
      </c>
      <c r="B31" s="255">
        <v>240</v>
      </c>
      <c r="C31" s="255">
        <v>296</v>
      </c>
      <c r="D31" s="255">
        <v>254</v>
      </c>
      <c r="E31" s="255">
        <v>228</v>
      </c>
      <c r="F31" s="255">
        <v>245</v>
      </c>
      <c r="G31" s="255">
        <v>240</v>
      </c>
      <c r="H31" s="255">
        <v>250</v>
      </c>
      <c r="I31" s="255">
        <v>236</v>
      </c>
      <c r="J31" s="255">
        <v>236</v>
      </c>
      <c r="K31" s="255">
        <v>272</v>
      </c>
      <c r="L31" s="255">
        <v>264</v>
      </c>
      <c r="M31" s="255">
        <v>287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8.5</v>
      </c>
      <c r="C33" s="256">
        <v>11.2</v>
      </c>
      <c r="D33" s="256">
        <v>18.100000000000001</v>
      </c>
      <c r="E33" s="256">
        <v>17.399999999999999</v>
      </c>
      <c r="F33" s="256">
        <v>12.6</v>
      </c>
      <c r="G33" s="256">
        <v>14.2</v>
      </c>
      <c r="H33" s="256">
        <v>9.9</v>
      </c>
      <c r="I33" s="256">
        <v>26.3</v>
      </c>
      <c r="J33" s="256">
        <v>22.5</v>
      </c>
      <c r="K33" s="256">
        <v>21.1</v>
      </c>
      <c r="L33" s="256">
        <v>15.1</v>
      </c>
      <c r="M33" s="256">
        <v>18.7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9.8000000000000007</v>
      </c>
      <c r="C36" s="256">
        <v>5.9</v>
      </c>
      <c r="D36" s="256">
        <v>16.2</v>
      </c>
      <c r="E36" s="256">
        <v>19.5</v>
      </c>
      <c r="F36" s="256">
        <v>14.9</v>
      </c>
      <c r="G36" s="256">
        <v>30.3</v>
      </c>
      <c r="H36" s="256">
        <v>9.8000000000000007</v>
      </c>
      <c r="I36" s="256">
        <v>34.299999999999997</v>
      </c>
      <c r="J36" s="256">
        <v>34.299999999999997</v>
      </c>
      <c r="K36" s="256">
        <v>23.6</v>
      </c>
      <c r="L36" s="256">
        <v>11.1</v>
      </c>
      <c r="M36" s="256">
        <v>13.7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6.5</v>
      </c>
      <c r="C38" s="256">
        <v>4.9000000000000004</v>
      </c>
      <c r="D38" s="256">
        <v>14.9</v>
      </c>
      <c r="E38" s="256">
        <v>15.3</v>
      </c>
      <c r="F38" s="256">
        <v>10.5</v>
      </c>
      <c r="G38" s="256">
        <v>23</v>
      </c>
      <c r="H38" s="256">
        <v>10.4</v>
      </c>
      <c r="I38" s="256">
        <v>21.1</v>
      </c>
      <c r="J38" s="256">
        <v>19.399999999999999</v>
      </c>
      <c r="K38" s="256">
        <v>17</v>
      </c>
      <c r="L38" s="256">
        <v>11.9</v>
      </c>
      <c r="M38" s="256">
        <v>16.3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98.4</v>
      </c>
      <c r="C40" s="257">
        <v>97</v>
      </c>
      <c r="D40" s="257">
        <v>101.3</v>
      </c>
      <c r="E40" s="257">
        <v>127.6</v>
      </c>
      <c r="F40" s="257">
        <v>107.9</v>
      </c>
      <c r="G40" s="257">
        <v>93.6</v>
      </c>
      <c r="H40" s="257">
        <v>70.599999999999994</v>
      </c>
      <c r="I40" s="257">
        <v>181.8</v>
      </c>
      <c r="J40" s="257">
        <v>135.4</v>
      </c>
      <c r="K40" s="257">
        <v>135.4</v>
      </c>
      <c r="L40" s="257">
        <v>117.3</v>
      </c>
      <c r="M40" s="257">
        <v>115.4</v>
      </c>
    </row>
    <row r="41" spans="1:13" ht="12.95" customHeight="1" x14ac:dyDescent="0.2">
      <c r="A41" s="243" t="s">
        <v>29</v>
      </c>
      <c r="B41" s="257">
        <v>0.9</v>
      </c>
      <c r="C41" s="257">
        <v>1</v>
      </c>
      <c r="D41" s="257">
        <v>1</v>
      </c>
      <c r="E41" s="257">
        <v>1.3</v>
      </c>
      <c r="F41" s="257">
        <v>0.8</v>
      </c>
      <c r="G41" s="257">
        <v>0.9</v>
      </c>
      <c r="H41" s="257">
        <v>0.8</v>
      </c>
      <c r="I41" s="257">
        <v>2.6</v>
      </c>
      <c r="J41" s="257">
        <v>0.7</v>
      </c>
      <c r="K41" s="257">
        <v>1</v>
      </c>
      <c r="L41" s="257">
        <v>0.9</v>
      </c>
      <c r="M41" s="257">
        <v>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0.68</v>
      </c>
      <c r="C44" s="258">
        <v>0.77</v>
      </c>
      <c r="D44" s="258">
        <v>0.77</v>
      </c>
      <c r="E44" s="258">
        <v>0.87</v>
      </c>
      <c r="F44" s="258">
        <v>0.33</v>
      </c>
      <c r="G44" s="258">
        <v>0.96</v>
      </c>
      <c r="H44" s="258">
        <v>1.1399999999999999</v>
      </c>
      <c r="I44" s="258">
        <v>1.1399999999999999</v>
      </c>
      <c r="J44" s="258">
        <v>1.17</v>
      </c>
      <c r="K44" s="258">
        <v>1.1399999999999999</v>
      </c>
      <c r="L44" s="258">
        <v>0.87</v>
      </c>
      <c r="M44" s="258">
        <v>1.31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D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Лист47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6" width="0" style="250" hidden="1" customWidth="1"/>
    <col min="7" max="8" width="10" style="250" hidden="1" customWidth="1"/>
    <col min="9" max="13" width="10" style="250" customWidth="1"/>
    <col min="14" max="256" width="9.140625" style="250"/>
    <col min="257" max="257" width="37.7109375" style="250" customWidth="1"/>
    <col min="258" max="262" width="0" style="250" hidden="1" customWidth="1"/>
    <col min="263" max="267" width="10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10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10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10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10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10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10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10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10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10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10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10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10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10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10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10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10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10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10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10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10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10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10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10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10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10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10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10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10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10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10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10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10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10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10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10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10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10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10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10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10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10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10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10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10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10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10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10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10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10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10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10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10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10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10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10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10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10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10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10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10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10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10" style="250" customWidth="1"/>
    <col min="16140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217</v>
      </c>
    </row>
    <row r="3" spans="1:13" ht="17.25" customHeight="1" x14ac:dyDescent="0.2">
      <c r="A3" s="32" t="s">
        <v>218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2097.1999999999998</v>
      </c>
      <c r="C7" s="160">
        <v>2348.6</v>
      </c>
      <c r="D7" s="160">
        <v>2138.1999999999998</v>
      </c>
      <c r="E7" s="160">
        <v>2445.1999999999998</v>
      </c>
      <c r="F7" s="160">
        <v>2892.1</v>
      </c>
      <c r="G7" s="160">
        <v>3355.5</v>
      </c>
      <c r="H7" s="160">
        <v>1150.9000000000001</v>
      </c>
      <c r="I7" s="160">
        <v>4269.7</v>
      </c>
      <c r="J7" s="160">
        <v>8004.3</v>
      </c>
      <c r="K7" s="160">
        <v>12362</v>
      </c>
      <c r="L7" s="160">
        <v>17803.900000000001</v>
      </c>
      <c r="M7" s="160">
        <v>25718.1</v>
      </c>
    </row>
    <row r="8" spans="1:13" ht="12.95" customHeight="1" x14ac:dyDescent="0.2">
      <c r="A8" s="254" t="s">
        <v>3</v>
      </c>
      <c r="B8" s="160">
        <v>-530.20000000000005</v>
      </c>
      <c r="C8" s="160">
        <v>-819.9</v>
      </c>
      <c r="D8" s="160">
        <v>-104</v>
      </c>
      <c r="E8" s="160">
        <v>-247.8</v>
      </c>
      <c r="F8" s="160">
        <v>-96.2</v>
      </c>
      <c r="G8" s="160">
        <v>-160.4</v>
      </c>
      <c r="H8" s="160">
        <v>-406.3</v>
      </c>
      <c r="I8" s="160">
        <v>-76.599999999999994</v>
      </c>
      <c r="J8" s="160">
        <v>-135</v>
      </c>
      <c r="K8" s="160">
        <v>-515.29999999999995</v>
      </c>
      <c r="L8" s="160">
        <v>94.1</v>
      </c>
      <c r="M8" s="160">
        <v>-518</v>
      </c>
    </row>
    <row r="9" spans="1:13" ht="24" x14ac:dyDescent="0.2">
      <c r="A9" s="240" t="s">
        <v>4</v>
      </c>
      <c r="B9" s="160">
        <v>-442.7</v>
      </c>
      <c r="C9" s="160">
        <v>-573.79999999999995</v>
      </c>
      <c r="D9" s="160">
        <v>-0.3</v>
      </c>
      <c r="E9" s="160">
        <v>-182.1</v>
      </c>
      <c r="F9" s="160">
        <v>-66.3</v>
      </c>
      <c r="G9" s="160">
        <v>-204.4</v>
      </c>
      <c r="H9" s="160">
        <v>-1022.7</v>
      </c>
      <c r="I9" s="160">
        <v>-427</v>
      </c>
      <c r="J9" s="160">
        <v>-1215.7</v>
      </c>
      <c r="K9" s="160">
        <v>1783.6</v>
      </c>
      <c r="L9" s="160">
        <v>3623.4</v>
      </c>
      <c r="M9" s="160">
        <v>4902.3999999999996</v>
      </c>
    </row>
    <row r="10" spans="1:13" ht="12.95" customHeight="1" x14ac:dyDescent="0.2">
      <c r="A10" s="254" t="s">
        <v>5</v>
      </c>
      <c r="B10" s="160">
        <v>180.2</v>
      </c>
      <c r="C10" s="160">
        <v>239.9</v>
      </c>
      <c r="D10" s="160">
        <v>229.4</v>
      </c>
      <c r="E10" s="160">
        <v>264.8</v>
      </c>
      <c r="F10" s="160">
        <v>238.7</v>
      </c>
      <c r="G10" s="160">
        <v>179.6</v>
      </c>
      <c r="H10" s="160">
        <v>67.7</v>
      </c>
      <c r="I10" s="160">
        <v>406.9</v>
      </c>
      <c r="J10" s="160">
        <v>913.1</v>
      </c>
      <c r="K10" s="160">
        <v>2415.5</v>
      </c>
      <c r="L10" s="160">
        <v>4074.7</v>
      </c>
      <c r="M10" s="160">
        <v>5670.4</v>
      </c>
    </row>
    <row r="11" spans="1:13" ht="12.95" customHeight="1" x14ac:dyDescent="0.2">
      <c r="A11" s="254" t="s">
        <v>6</v>
      </c>
      <c r="B11" s="160">
        <v>623</v>
      </c>
      <c r="C11" s="160">
        <v>813.7</v>
      </c>
      <c r="D11" s="160">
        <v>229.7</v>
      </c>
      <c r="E11" s="160">
        <v>446.9</v>
      </c>
      <c r="F11" s="160">
        <v>305</v>
      </c>
      <c r="G11" s="160">
        <v>384</v>
      </c>
      <c r="H11" s="160">
        <v>1090.4000000000001</v>
      </c>
      <c r="I11" s="160">
        <v>833.9</v>
      </c>
      <c r="J11" s="160">
        <v>2128.8000000000002</v>
      </c>
      <c r="K11" s="160">
        <v>631.9</v>
      </c>
      <c r="L11" s="160">
        <v>451.3</v>
      </c>
      <c r="M11" s="160">
        <v>768.1</v>
      </c>
    </row>
    <row r="12" spans="1:13" ht="23.45" customHeight="1" x14ac:dyDescent="0.2">
      <c r="A12" s="254" t="s">
        <v>7</v>
      </c>
      <c r="B12" s="160">
        <v>2009.7</v>
      </c>
      <c r="C12" s="160">
        <v>2102.5</v>
      </c>
      <c r="D12" s="160">
        <v>2034.5</v>
      </c>
      <c r="E12" s="160">
        <v>2379.5</v>
      </c>
      <c r="F12" s="160">
        <v>2858.3</v>
      </c>
      <c r="G12" s="160">
        <v>3399.5</v>
      </c>
      <c r="H12" s="160">
        <v>1767.2</v>
      </c>
      <c r="I12" s="160">
        <v>4620.1000000000004</v>
      </c>
      <c r="J12" s="160">
        <v>9084.9</v>
      </c>
      <c r="K12" s="160">
        <v>10063.1</v>
      </c>
      <c r="L12" s="160">
        <v>14274.7</v>
      </c>
      <c r="M12" s="160">
        <v>20297.8</v>
      </c>
    </row>
    <row r="13" spans="1:13" ht="12.95" customHeight="1" x14ac:dyDescent="0.2">
      <c r="A13" s="254" t="s">
        <v>8</v>
      </c>
      <c r="B13" s="160">
        <v>352.8</v>
      </c>
      <c r="C13" s="160">
        <v>413.6</v>
      </c>
      <c r="D13" s="160">
        <v>408.9</v>
      </c>
      <c r="E13" s="160">
        <v>495.2</v>
      </c>
      <c r="F13" s="160">
        <v>645.1</v>
      </c>
      <c r="G13" s="160">
        <v>700.1</v>
      </c>
      <c r="H13" s="160">
        <v>729.3</v>
      </c>
      <c r="I13" s="160">
        <v>521.9</v>
      </c>
      <c r="J13" s="160">
        <v>1031.0999999999999</v>
      </c>
      <c r="K13" s="160">
        <v>1609.7</v>
      </c>
      <c r="L13" s="160">
        <v>4047.1</v>
      </c>
      <c r="M13" s="160">
        <v>4858.3</v>
      </c>
    </row>
    <row r="14" spans="1:13" ht="12.95" customHeight="1" x14ac:dyDescent="0.2">
      <c r="A14" s="254" t="s">
        <v>9</v>
      </c>
      <c r="B14" s="160">
        <v>277</v>
      </c>
      <c r="C14" s="160">
        <v>244.7</v>
      </c>
      <c r="D14" s="160">
        <v>349.3</v>
      </c>
      <c r="E14" s="160">
        <v>377.4</v>
      </c>
      <c r="F14" s="160">
        <v>627.9</v>
      </c>
      <c r="G14" s="160">
        <v>500.4</v>
      </c>
      <c r="H14" s="160">
        <v>306.39999999999998</v>
      </c>
      <c r="I14" s="160">
        <v>521.9</v>
      </c>
      <c r="J14" s="160">
        <v>602.1</v>
      </c>
      <c r="K14" s="160">
        <v>1013.3</v>
      </c>
      <c r="L14" s="160">
        <v>2236.4</v>
      </c>
      <c r="M14" s="160">
        <v>3132.4</v>
      </c>
    </row>
    <row r="15" spans="1:13" ht="12.95" customHeight="1" x14ac:dyDescent="0.2">
      <c r="A15" s="254" t="s">
        <v>10</v>
      </c>
      <c r="B15" s="160">
        <v>66.900000000000006</v>
      </c>
      <c r="C15" s="160">
        <v>76.3</v>
      </c>
      <c r="D15" s="160">
        <v>148.9</v>
      </c>
      <c r="E15" s="160">
        <v>220.5</v>
      </c>
      <c r="F15" s="160">
        <v>465.4</v>
      </c>
      <c r="G15" s="160">
        <v>262.89999999999998</v>
      </c>
      <c r="H15" s="160">
        <v>188.9</v>
      </c>
      <c r="I15" s="160">
        <v>233.8</v>
      </c>
      <c r="J15" s="160">
        <v>301.8</v>
      </c>
      <c r="K15" s="160">
        <v>507.5</v>
      </c>
      <c r="L15" s="160">
        <v>1394.3</v>
      </c>
      <c r="M15" s="160">
        <v>1915.7</v>
      </c>
    </row>
    <row r="16" spans="1:13" ht="12.95" customHeight="1" x14ac:dyDescent="0.2">
      <c r="A16" s="254" t="s">
        <v>11</v>
      </c>
      <c r="B16" s="160">
        <v>45.2</v>
      </c>
      <c r="C16" s="160">
        <v>57</v>
      </c>
      <c r="D16" s="160">
        <v>67.8</v>
      </c>
      <c r="E16" s="160">
        <v>81.099999999999994</v>
      </c>
      <c r="F16" s="160">
        <v>87</v>
      </c>
      <c r="G16" s="160">
        <v>99.3</v>
      </c>
      <c r="H16" s="160">
        <v>78.599999999999994</v>
      </c>
      <c r="I16" s="160">
        <v>151.1</v>
      </c>
      <c r="J16" s="160">
        <v>181.3</v>
      </c>
      <c r="K16" s="160">
        <v>391.4</v>
      </c>
      <c r="L16" s="160">
        <v>663.7</v>
      </c>
      <c r="M16" s="160">
        <v>991</v>
      </c>
    </row>
    <row r="17" spans="1:13" ht="12.95" customHeight="1" x14ac:dyDescent="0.2">
      <c r="A17" s="254" t="s">
        <v>12</v>
      </c>
      <c r="B17" s="160">
        <v>164.9</v>
      </c>
      <c r="C17" s="160">
        <v>109.4</v>
      </c>
      <c r="D17" s="160">
        <v>132.6</v>
      </c>
      <c r="E17" s="160">
        <v>75.599999999999994</v>
      </c>
      <c r="F17" s="160">
        <v>75.5</v>
      </c>
      <c r="G17" s="160">
        <v>138.30000000000001</v>
      </c>
      <c r="H17" s="160">
        <v>38.799999999999997</v>
      </c>
      <c r="I17" s="160">
        <v>135.9</v>
      </c>
      <c r="J17" s="160">
        <v>109</v>
      </c>
      <c r="K17" s="160">
        <v>112.7</v>
      </c>
      <c r="L17" s="160">
        <v>175.9</v>
      </c>
      <c r="M17" s="160">
        <v>206.6</v>
      </c>
    </row>
    <row r="18" spans="1:13" ht="12.95" customHeight="1" x14ac:dyDescent="0.2">
      <c r="A18" s="254" t="s">
        <v>154</v>
      </c>
      <c r="B18" s="160">
        <v>4089.4</v>
      </c>
      <c r="C18" s="160">
        <v>4868.7</v>
      </c>
      <c r="D18" s="160">
        <v>4801</v>
      </c>
      <c r="E18" s="160">
        <v>5358.1</v>
      </c>
      <c r="F18" s="160">
        <v>5077.8999999999996</v>
      </c>
      <c r="G18" s="160">
        <v>5096.6000000000004</v>
      </c>
      <c r="H18" s="160">
        <v>5450.7</v>
      </c>
      <c r="I18" s="160">
        <v>8371.2999999999993</v>
      </c>
      <c r="J18" s="160">
        <v>9473.9</v>
      </c>
      <c r="K18" s="160">
        <v>9960</v>
      </c>
      <c r="L18" s="160">
        <v>10210.4</v>
      </c>
      <c r="M18" s="160">
        <v>11288</v>
      </c>
    </row>
    <row r="19" spans="1:13" ht="12.95" customHeight="1" x14ac:dyDescent="0.2">
      <c r="A19" s="254" t="s">
        <v>14</v>
      </c>
      <c r="B19" s="160">
        <v>549.79999999999995</v>
      </c>
      <c r="C19" s="160">
        <v>565.4</v>
      </c>
      <c r="D19" s="160">
        <v>516.4</v>
      </c>
      <c r="E19" s="160">
        <v>684.9</v>
      </c>
      <c r="F19" s="160">
        <v>742.5</v>
      </c>
      <c r="G19" s="160">
        <v>850.9</v>
      </c>
      <c r="H19" s="160">
        <v>762.2</v>
      </c>
      <c r="I19" s="160">
        <v>694.1</v>
      </c>
      <c r="J19" s="160">
        <v>946.9</v>
      </c>
      <c r="K19" s="160">
        <v>1278.3</v>
      </c>
      <c r="L19" s="160">
        <v>1582.5</v>
      </c>
      <c r="M19" s="160">
        <v>1973.1</v>
      </c>
    </row>
    <row r="20" spans="1:13" ht="12.95" customHeight="1" x14ac:dyDescent="0.2">
      <c r="A20" s="254" t="s">
        <v>15</v>
      </c>
      <c r="B20" s="160">
        <v>49.6</v>
      </c>
      <c r="C20" s="160">
        <v>104.3</v>
      </c>
      <c r="D20" s="160">
        <v>62.4</v>
      </c>
      <c r="E20" s="160">
        <v>191.2</v>
      </c>
      <c r="F20" s="160">
        <v>184.8</v>
      </c>
      <c r="G20" s="160">
        <v>242</v>
      </c>
      <c r="H20" s="160">
        <v>173.6</v>
      </c>
      <c r="I20" s="160">
        <v>281.8</v>
      </c>
      <c r="J20" s="160">
        <v>497.8</v>
      </c>
      <c r="K20" s="160">
        <v>676.5</v>
      </c>
      <c r="L20" s="160">
        <v>814.9</v>
      </c>
      <c r="M20" s="160">
        <v>906</v>
      </c>
    </row>
    <row r="21" spans="1:13" ht="12.95" customHeight="1" x14ac:dyDescent="0.2">
      <c r="A21" s="254" t="s">
        <v>16</v>
      </c>
      <c r="B21" s="160">
        <v>0.3</v>
      </c>
      <c r="C21" s="160">
        <v>0.2</v>
      </c>
      <c r="D21" s="160">
        <v>0.2</v>
      </c>
      <c r="E21" s="160">
        <v>0.1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9.6999999999999993</v>
      </c>
      <c r="L21" s="160">
        <v>15.8</v>
      </c>
      <c r="M21" s="160">
        <v>23.6</v>
      </c>
    </row>
    <row r="22" spans="1:13" ht="12.95" customHeight="1" x14ac:dyDescent="0.2">
      <c r="A22" s="254" t="s">
        <v>17</v>
      </c>
      <c r="B22" s="160">
        <v>15.8</v>
      </c>
      <c r="C22" s="160">
        <v>20.100000000000001</v>
      </c>
      <c r="D22" s="160">
        <v>32.700000000000003</v>
      </c>
      <c r="E22" s="160">
        <v>51.9</v>
      </c>
      <c r="F22" s="160">
        <v>89.6</v>
      </c>
      <c r="G22" s="160">
        <v>111</v>
      </c>
      <c r="H22" s="160">
        <v>103.3</v>
      </c>
      <c r="I22" s="160">
        <v>84.4</v>
      </c>
      <c r="J22" s="160">
        <v>97</v>
      </c>
      <c r="K22" s="160">
        <v>168.4</v>
      </c>
      <c r="L22" s="160">
        <v>243.9</v>
      </c>
      <c r="M22" s="160">
        <v>271.39999999999998</v>
      </c>
    </row>
    <row r="23" spans="1:13" ht="12.95" customHeight="1" x14ac:dyDescent="0.2">
      <c r="A23" s="254" t="s">
        <v>18</v>
      </c>
      <c r="B23" s="160">
        <v>6.5</v>
      </c>
      <c r="C23" s="160">
        <v>7.1</v>
      </c>
      <c r="D23" s="160">
        <v>1.2</v>
      </c>
      <c r="E23" s="160">
        <v>1.4</v>
      </c>
      <c r="F23" s="160">
        <v>35.6</v>
      </c>
      <c r="G23" s="160">
        <v>37.700000000000003</v>
      </c>
      <c r="H23" s="160">
        <v>37.5</v>
      </c>
      <c r="I23" s="160">
        <v>10.7</v>
      </c>
      <c r="J23" s="160">
        <v>11.8</v>
      </c>
      <c r="K23" s="160">
        <v>12.3</v>
      </c>
      <c r="L23" s="160">
        <v>44</v>
      </c>
      <c r="M23" s="160">
        <v>79</v>
      </c>
    </row>
    <row r="24" spans="1:13" ht="12.95" customHeight="1" x14ac:dyDescent="0.2">
      <c r="A24" s="254" t="s">
        <v>19</v>
      </c>
      <c r="B24" s="160">
        <v>6239.4</v>
      </c>
      <c r="C24" s="160">
        <v>7330.5</v>
      </c>
      <c r="D24" s="160">
        <v>7506</v>
      </c>
      <c r="E24" s="160">
        <v>7519.4</v>
      </c>
      <c r="F24" s="160">
        <v>7294.1</v>
      </c>
      <c r="G24" s="160">
        <v>7170.5</v>
      </c>
      <c r="H24" s="160">
        <v>7084.9</v>
      </c>
      <c r="I24" s="160">
        <v>9608.1</v>
      </c>
      <c r="J24" s="160">
        <v>10677.3</v>
      </c>
      <c r="K24" s="160">
        <v>11344.2</v>
      </c>
      <c r="L24" s="160">
        <v>11935.2</v>
      </c>
      <c r="M24" s="160">
        <v>13702.4</v>
      </c>
    </row>
    <row r="25" spans="1:13" ht="12.95" customHeight="1" x14ac:dyDescent="0.2">
      <c r="A25" s="254" t="s">
        <v>20</v>
      </c>
      <c r="B25" s="160">
        <v>706.3</v>
      </c>
      <c r="C25" s="160">
        <v>782.6</v>
      </c>
      <c r="D25" s="160">
        <v>983</v>
      </c>
      <c r="E25" s="160">
        <v>850.2</v>
      </c>
      <c r="F25" s="160">
        <v>505.8</v>
      </c>
      <c r="G25" s="160">
        <v>539.9</v>
      </c>
      <c r="H25" s="160">
        <v>460.1</v>
      </c>
      <c r="I25" s="160">
        <v>899.8</v>
      </c>
      <c r="J25" s="160">
        <v>1295</v>
      </c>
      <c r="K25" s="160">
        <v>1922.3</v>
      </c>
      <c r="L25" s="160">
        <v>1978.8</v>
      </c>
      <c r="M25" s="160">
        <v>3328.5</v>
      </c>
    </row>
    <row r="26" spans="1:13" ht="12.95" customHeight="1" x14ac:dyDescent="0.2">
      <c r="A26" s="254" t="s">
        <v>21</v>
      </c>
      <c r="B26" s="160">
        <v>1446.8</v>
      </c>
      <c r="C26" s="160">
        <v>1505.2</v>
      </c>
      <c r="D26" s="160">
        <v>1807.3</v>
      </c>
      <c r="E26" s="160">
        <v>1447.4</v>
      </c>
      <c r="F26" s="160">
        <v>942.4</v>
      </c>
      <c r="G26" s="160">
        <v>899.4</v>
      </c>
      <c r="H26" s="160">
        <v>1197.2</v>
      </c>
      <c r="I26" s="160">
        <v>1734.2</v>
      </c>
      <c r="J26" s="160">
        <v>1958.9</v>
      </c>
      <c r="K26" s="160">
        <v>2851.9</v>
      </c>
      <c r="L26" s="160">
        <v>2999.9</v>
      </c>
      <c r="M26" s="160">
        <v>3659.7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255">
        <v>283</v>
      </c>
      <c r="C30" s="255">
        <v>292</v>
      </c>
      <c r="D30" s="255">
        <v>296</v>
      </c>
      <c r="E30" s="255">
        <v>321</v>
      </c>
      <c r="F30" s="255">
        <v>332</v>
      </c>
      <c r="G30" s="255">
        <v>392</v>
      </c>
      <c r="H30" s="255">
        <v>397</v>
      </c>
      <c r="I30" s="255">
        <v>384</v>
      </c>
      <c r="J30" s="255">
        <v>390</v>
      </c>
      <c r="K30" s="255">
        <v>528</v>
      </c>
      <c r="L30" s="255">
        <v>598</v>
      </c>
      <c r="M30" s="255">
        <v>570</v>
      </c>
    </row>
    <row r="31" spans="1:13" ht="12.95" customHeight="1" x14ac:dyDescent="0.2">
      <c r="A31" s="254" t="s">
        <v>160</v>
      </c>
      <c r="B31" s="255">
        <v>87</v>
      </c>
      <c r="C31" s="255">
        <v>98</v>
      </c>
      <c r="D31" s="255">
        <v>108</v>
      </c>
      <c r="E31" s="255">
        <v>120</v>
      </c>
      <c r="F31" s="255">
        <v>114</v>
      </c>
      <c r="G31" s="255">
        <v>138</v>
      </c>
      <c r="H31" s="255">
        <v>154</v>
      </c>
      <c r="I31" s="255">
        <v>99</v>
      </c>
      <c r="J31" s="255">
        <v>84</v>
      </c>
      <c r="K31" s="255">
        <v>97</v>
      </c>
      <c r="L31" s="255">
        <v>96</v>
      </c>
      <c r="M31" s="255">
        <v>122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4.4000000000000004</v>
      </c>
      <c r="C33" s="256">
        <v>11.7</v>
      </c>
      <c r="D33" s="256">
        <v>5.0999999999999996</v>
      </c>
      <c r="E33" s="256">
        <v>2.8</v>
      </c>
      <c r="F33" s="256">
        <v>1.2</v>
      </c>
      <c r="G33" s="256">
        <v>-1.3</v>
      </c>
      <c r="H33" s="256">
        <v>-34.9</v>
      </c>
      <c r="I33" s="256">
        <v>-7.6</v>
      </c>
      <c r="J33" s="256">
        <v>-11.9</v>
      </c>
      <c r="K33" s="256">
        <v>22.8</v>
      </c>
      <c r="L33" s="256">
        <v>24.7</v>
      </c>
      <c r="M33" s="256">
        <v>26.7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-7.1</v>
      </c>
      <c r="C36" s="256">
        <v>-7.8</v>
      </c>
      <c r="D36" s="256">
        <v>0</v>
      </c>
      <c r="E36" s="256">
        <v>-2.4</v>
      </c>
      <c r="F36" s="256">
        <v>-0.9</v>
      </c>
      <c r="G36" s="256">
        <v>-2.9</v>
      </c>
      <c r="H36" s="256">
        <v>-14.4</v>
      </c>
      <c r="I36" s="256">
        <v>-4.4000000000000004</v>
      </c>
      <c r="J36" s="256">
        <v>-11.4</v>
      </c>
      <c r="K36" s="256">
        <v>15.7</v>
      </c>
      <c r="L36" s="256">
        <v>30.4</v>
      </c>
      <c r="M36" s="256">
        <v>35.799999999999997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-21.1</v>
      </c>
      <c r="C38" s="256">
        <v>-24.4</v>
      </c>
      <c r="D38" s="256">
        <v>0</v>
      </c>
      <c r="E38" s="256">
        <v>-7.4</v>
      </c>
      <c r="F38" s="256">
        <v>-2.2999999999999998</v>
      </c>
      <c r="G38" s="256">
        <v>-6.1</v>
      </c>
      <c r="H38" s="256">
        <v>-88.9</v>
      </c>
      <c r="I38" s="256">
        <v>-10</v>
      </c>
      <c r="J38" s="256">
        <v>-15.2</v>
      </c>
      <c r="K38" s="256">
        <v>14.4</v>
      </c>
      <c r="L38" s="256">
        <v>20.399999999999999</v>
      </c>
      <c r="M38" s="256">
        <v>19.100000000000001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117.4</v>
      </c>
      <c r="C40" s="257">
        <v>112</v>
      </c>
      <c r="D40" s="257">
        <v>91</v>
      </c>
      <c r="E40" s="257">
        <v>114.4</v>
      </c>
      <c r="F40" s="257">
        <v>118.3</v>
      </c>
      <c r="G40" s="257">
        <v>116</v>
      </c>
      <c r="H40" s="257">
        <v>34.299999999999997</v>
      </c>
      <c r="I40" s="257">
        <v>371</v>
      </c>
      <c r="J40" s="257">
        <v>187.5</v>
      </c>
      <c r="K40" s="257">
        <v>154.4</v>
      </c>
      <c r="L40" s="257">
        <v>144</v>
      </c>
      <c r="M40" s="257">
        <v>144.5</v>
      </c>
    </row>
    <row r="41" spans="1:13" ht="12.95" customHeight="1" x14ac:dyDescent="0.2">
      <c r="A41" s="243" t="s">
        <v>29</v>
      </c>
      <c r="B41" s="257">
        <v>1.1000000000000001</v>
      </c>
      <c r="C41" s="257">
        <v>1</v>
      </c>
      <c r="D41" s="257">
        <v>0.8</v>
      </c>
      <c r="E41" s="257">
        <v>1.3</v>
      </c>
      <c r="F41" s="257">
        <v>1</v>
      </c>
      <c r="G41" s="257">
        <v>1</v>
      </c>
      <c r="H41" s="257">
        <v>0.3</v>
      </c>
      <c r="I41" s="257">
        <v>10.8</v>
      </c>
      <c r="J41" s="257">
        <v>0.5</v>
      </c>
      <c r="K41" s="257">
        <v>0.8</v>
      </c>
      <c r="L41" s="257">
        <v>0.9</v>
      </c>
      <c r="M41" s="257">
        <v>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0.49</v>
      </c>
      <c r="C44" s="258">
        <v>0.52</v>
      </c>
      <c r="D44" s="258">
        <v>0.54</v>
      </c>
      <c r="E44" s="258">
        <v>0.59</v>
      </c>
      <c r="F44" s="258">
        <v>0.54</v>
      </c>
      <c r="G44" s="258">
        <v>0.6</v>
      </c>
      <c r="H44" s="258">
        <v>0.38</v>
      </c>
      <c r="I44" s="258">
        <v>0.52</v>
      </c>
      <c r="J44" s="258">
        <v>0.66</v>
      </c>
      <c r="K44" s="258">
        <v>0.67</v>
      </c>
      <c r="L44" s="258">
        <v>0.66</v>
      </c>
      <c r="M44" s="258">
        <v>0.91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2E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Лист48"/>
  <dimension ref="A1:M70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6" width="0" style="250" hidden="1" customWidth="1"/>
    <col min="7" max="8" width="10.140625" style="250" hidden="1" customWidth="1"/>
    <col min="9" max="13" width="10.140625" style="250" customWidth="1"/>
    <col min="14" max="256" width="9.140625" style="250"/>
    <col min="257" max="257" width="37.7109375" style="250" customWidth="1"/>
    <col min="258" max="262" width="0" style="250" hidden="1" customWidth="1"/>
    <col min="263" max="267" width="10.140625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10.140625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10.140625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10.140625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10.140625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10.140625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10.140625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10.140625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10.140625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10.140625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10.140625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10.140625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10.140625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10.140625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10.140625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10.140625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10.140625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10.140625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10.140625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10.140625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10.140625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10.140625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10.140625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10.140625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10.140625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10.140625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10.140625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10.140625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10.140625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10.140625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10.140625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10.140625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10.140625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10.140625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10.140625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10.140625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10.140625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10.140625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10.140625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10.140625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10.140625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10.140625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10.140625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10.140625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10.140625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10.140625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10.140625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10.140625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10.140625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10.140625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10.140625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10.140625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10.140625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10.140625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10.140625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10.140625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10.140625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10.140625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10.140625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10.140625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10.140625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10.140625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10.140625" style="250" customWidth="1"/>
    <col min="16140" max="16384" width="9.140625" style="250"/>
  </cols>
  <sheetData>
    <row r="1" spans="1:13" ht="17.25" customHeight="1" x14ac:dyDescent="0.2">
      <c r="A1" s="950" t="s">
        <v>1346</v>
      </c>
    </row>
    <row r="2" spans="1:13" ht="18" customHeight="1" x14ac:dyDescent="0.2">
      <c r="A2" s="32" t="s">
        <v>219</v>
      </c>
    </row>
    <row r="3" spans="1:13" ht="18" customHeight="1" thickBot="1" x14ac:dyDescent="0.25">
      <c r="A3" s="251" t="s">
        <v>158</v>
      </c>
    </row>
    <row r="4" spans="1:13" s="38" customFormat="1" ht="18" customHeight="1" thickBot="1" x14ac:dyDescent="0.25">
      <c r="A4" s="39"/>
      <c r="B4" s="252">
        <v>2014</v>
      </c>
      <c r="C4" s="252">
        <v>2015</v>
      </c>
      <c r="D4" s="252">
        <v>2016</v>
      </c>
      <c r="E4" s="252">
        <v>2017</v>
      </c>
      <c r="F4" s="252">
        <v>2018</v>
      </c>
      <c r="G4" s="252">
        <v>2019</v>
      </c>
      <c r="H4" s="252">
        <v>2020</v>
      </c>
      <c r="I4" s="252">
        <v>2021</v>
      </c>
      <c r="J4" s="252">
        <v>2022</v>
      </c>
      <c r="K4" s="252">
        <v>2023</v>
      </c>
      <c r="L4" s="252">
        <v>2024</v>
      </c>
      <c r="M4" s="252">
        <v>2025</v>
      </c>
    </row>
    <row r="5" spans="1:13" s="38" customFormat="1" ht="12" x14ac:dyDescent="0.2">
      <c r="A5" s="37"/>
      <c r="B5" s="253"/>
      <c r="C5" s="253"/>
      <c r="D5" s="253"/>
      <c r="E5" s="253"/>
      <c r="F5" s="253"/>
    </row>
    <row r="6" spans="1:13" ht="24" customHeight="1" x14ac:dyDescent="0.2">
      <c r="A6" s="254" t="s">
        <v>159</v>
      </c>
      <c r="B6" s="160">
        <v>2110.1999999999998</v>
      </c>
      <c r="C6" s="160">
        <v>2242.8000000000002</v>
      </c>
      <c r="D6" s="160">
        <v>2575.5</v>
      </c>
      <c r="E6" s="160">
        <v>2913.9</v>
      </c>
      <c r="F6" s="160">
        <v>3613</v>
      </c>
      <c r="G6" s="160">
        <v>4008</v>
      </c>
      <c r="H6" s="160">
        <v>4283.3</v>
      </c>
      <c r="I6" s="160">
        <v>5750.6</v>
      </c>
      <c r="J6" s="160">
        <v>8236.9</v>
      </c>
      <c r="K6" s="160">
        <v>16540.599999999999</v>
      </c>
      <c r="L6" s="160">
        <v>24388.6</v>
      </c>
      <c r="M6" s="160">
        <v>37682.199999999997</v>
      </c>
    </row>
    <row r="7" spans="1:13" ht="12.95" customHeight="1" x14ac:dyDescent="0.2">
      <c r="A7" s="254" t="s">
        <v>3</v>
      </c>
      <c r="B7" s="160">
        <v>-25.5</v>
      </c>
      <c r="C7" s="160">
        <v>29.2</v>
      </c>
      <c r="D7" s="160">
        <v>-28.2</v>
      </c>
      <c r="E7" s="160">
        <v>114.2</v>
      </c>
      <c r="F7" s="160">
        <v>27.1</v>
      </c>
      <c r="G7" s="160">
        <v>24.5</v>
      </c>
      <c r="H7" s="160">
        <v>-45.3</v>
      </c>
      <c r="I7" s="160">
        <v>68</v>
      </c>
      <c r="J7" s="160">
        <v>135.30000000000001</v>
      </c>
      <c r="K7" s="160">
        <v>110</v>
      </c>
      <c r="L7" s="160">
        <v>409.4</v>
      </c>
      <c r="M7" s="160">
        <v>-1300.3</v>
      </c>
    </row>
    <row r="8" spans="1:13" ht="24" x14ac:dyDescent="0.2">
      <c r="A8" s="240" t="s">
        <v>4</v>
      </c>
      <c r="B8" s="160">
        <v>255.9</v>
      </c>
      <c r="C8" s="160">
        <v>345.5</v>
      </c>
      <c r="D8" s="160">
        <v>337.6</v>
      </c>
      <c r="E8" s="160">
        <v>509.1</v>
      </c>
      <c r="F8" s="160">
        <v>435.2</v>
      </c>
      <c r="G8" s="160">
        <v>582</v>
      </c>
      <c r="H8" s="160">
        <v>534.70000000000005</v>
      </c>
      <c r="I8" s="160">
        <v>1322.7</v>
      </c>
      <c r="J8" s="160">
        <v>1528.7</v>
      </c>
      <c r="K8" s="160">
        <v>3394.3</v>
      </c>
      <c r="L8" s="160">
        <v>3957.3</v>
      </c>
      <c r="M8" s="160">
        <v>5501.1</v>
      </c>
    </row>
    <row r="9" spans="1:13" ht="12.95" customHeight="1" x14ac:dyDescent="0.2">
      <c r="A9" s="254" t="s">
        <v>5</v>
      </c>
      <c r="B9" s="160">
        <v>352</v>
      </c>
      <c r="C9" s="160">
        <v>414.6</v>
      </c>
      <c r="D9" s="160">
        <v>473.7</v>
      </c>
      <c r="E9" s="160">
        <v>605.79999999999995</v>
      </c>
      <c r="F9" s="160">
        <v>696.2</v>
      </c>
      <c r="G9" s="160">
        <v>852</v>
      </c>
      <c r="H9" s="160">
        <v>868.7</v>
      </c>
      <c r="I9" s="160">
        <v>1688.3</v>
      </c>
      <c r="J9" s="160">
        <v>2077.6</v>
      </c>
      <c r="K9" s="160">
        <v>4159.1000000000004</v>
      </c>
      <c r="L9" s="160">
        <v>5716.9</v>
      </c>
      <c r="M9" s="160">
        <v>8299.6</v>
      </c>
    </row>
    <row r="10" spans="1:13" ht="12.95" customHeight="1" x14ac:dyDescent="0.2">
      <c r="A10" s="254" t="s">
        <v>6</v>
      </c>
      <c r="B10" s="160">
        <v>96.1</v>
      </c>
      <c r="C10" s="160">
        <v>69</v>
      </c>
      <c r="D10" s="160">
        <v>136.1</v>
      </c>
      <c r="E10" s="160">
        <v>96.8</v>
      </c>
      <c r="F10" s="160">
        <v>261</v>
      </c>
      <c r="G10" s="160">
        <v>270</v>
      </c>
      <c r="H10" s="160">
        <v>334</v>
      </c>
      <c r="I10" s="160">
        <v>365.6</v>
      </c>
      <c r="J10" s="160">
        <v>548.9</v>
      </c>
      <c r="K10" s="160">
        <v>764.8</v>
      </c>
      <c r="L10" s="160">
        <v>1759.6</v>
      </c>
      <c r="M10" s="160">
        <v>2798.4</v>
      </c>
    </row>
    <row r="11" spans="1:13" ht="23.45" customHeight="1" x14ac:dyDescent="0.2">
      <c r="A11" s="254" t="s">
        <v>7</v>
      </c>
      <c r="B11" s="160">
        <v>1828.8</v>
      </c>
      <c r="C11" s="160">
        <v>1926.4</v>
      </c>
      <c r="D11" s="160">
        <v>2209.6999999999998</v>
      </c>
      <c r="E11" s="160">
        <v>2519</v>
      </c>
      <c r="F11" s="160">
        <v>3205</v>
      </c>
      <c r="G11" s="160">
        <v>3447.8</v>
      </c>
      <c r="H11" s="160">
        <v>3703.2</v>
      </c>
      <c r="I11" s="160">
        <v>4496</v>
      </c>
      <c r="J11" s="160">
        <v>6843.5</v>
      </c>
      <c r="K11" s="160">
        <v>13256.4</v>
      </c>
      <c r="L11" s="160">
        <v>20840.7</v>
      </c>
      <c r="M11" s="160">
        <v>30880.799999999999</v>
      </c>
    </row>
    <row r="12" spans="1:13" ht="12.95" customHeight="1" x14ac:dyDescent="0.2">
      <c r="A12" s="254" t="s">
        <v>8</v>
      </c>
      <c r="B12" s="160">
        <v>500.5</v>
      </c>
      <c r="C12" s="160">
        <v>476.5</v>
      </c>
      <c r="D12" s="160">
        <v>678.1</v>
      </c>
      <c r="E12" s="160">
        <v>832.8</v>
      </c>
      <c r="F12" s="160">
        <v>1027.5</v>
      </c>
      <c r="G12" s="160">
        <v>1261.3</v>
      </c>
      <c r="H12" s="160">
        <v>1308.0999999999999</v>
      </c>
      <c r="I12" s="160">
        <v>1842.3</v>
      </c>
      <c r="J12" s="160">
        <v>3012</v>
      </c>
      <c r="K12" s="160">
        <v>6193</v>
      </c>
      <c r="L12" s="160">
        <v>9131.2999999999993</v>
      </c>
      <c r="M12" s="160">
        <v>16092.6</v>
      </c>
    </row>
    <row r="13" spans="1:13" ht="12.95" customHeight="1" x14ac:dyDescent="0.2">
      <c r="A13" s="254" t="s">
        <v>9</v>
      </c>
      <c r="B13" s="160">
        <v>358.5</v>
      </c>
      <c r="C13" s="160">
        <v>391</v>
      </c>
      <c r="D13" s="160">
        <v>559.1</v>
      </c>
      <c r="E13" s="160">
        <v>723.8</v>
      </c>
      <c r="F13" s="160">
        <v>783.6</v>
      </c>
      <c r="G13" s="160">
        <v>944.7</v>
      </c>
      <c r="H13" s="160">
        <v>1061.3</v>
      </c>
      <c r="I13" s="160">
        <v>1575.8</v>
      </c>
      <c r="J13" s="160">
        <v>2539.5</v>
      </c>
      <c r="K13" s="160">
        <v>5171.3999999999996</v>
      </c>
      <c r="L13" s="160">
        <v>7586.7</v>
      </c>
      <c r="M13" s="160">
        <v>13986.8</v>
      </c>
    </row>
    <row r="14" spans="1:13" ht="12.95" customHeight="1" x14ac:dyDescent="0.2">
      <c r="A14" s="254" t="s">
        <v>10</v>
      </c>
      <c r="B14" s="160">
        <v>85.7</v>
      </c>
      <c r="C14" s="160">
        <v>65.2</v>
      </c>
      <c r="D14" s="160">
        <v>159.9</v>
      </c>
      <c r="E14" s="160">
        <v>313.7</v>
      </c>
      <c r="F14" s="160">
        <v>347.9</v>
      </c>
      <c r="G14" s="160">
        <v>451.5</v>
      </c>
      <c r="H14" s="160">
        <v>478</v>
      </c>
      <c r="I14" s="160">
        <v>693.3</v>
      </c>
      <c r="J14" s="160">
        <v>970.1</v>
      </c>
      <c r="K14" s="160">
        <v>1435.3</v>
      </c>
      <c r="L14" s="160">
        <v>1593.2</v>
      </c>
      <c r="M14" s="160">
        <v>1888.3</v>
      </c>
    </row>
    <row r="15" spans="1:13" ht="12.95" customHeight="1" x14ac:dyDescent="0.2">
      <c r="A15" s="254" t="s">
        <v>11</v>
      </c>
      <c r="B15" s="160">
        <v>257.7</v>
      </c>
      <c r="C15" s="160">
        <v>270.60000000000002</v>
      </c>
      <c r="D15" s="160">
        <v>334.7</v>
      </c>
      <c r="E15" s="160">
        <v>333.4</v>
      </c>
      <c r="F15" s="160">
        <v>361.9</v>
      </c>
      <c r="G15" s="160">
        <v>391.8</v>
      </c>
      <c r="H15" s="160">
        <v>350.8</v>
      </c>
      <c r="I15" s="160">
        <v>571.1</v>
      </c>
      <c r="J15" s="160">
        <v>1008.4</v>
      </c>
      <c r="K15" s="160">
        <v>2676.3</v>
      </c>
      <c r="L15" s="160">
        <v>4678.7</v>
      </c>
      <c r="M15" s="160">
        <v>10068.5</v>
      </c>
    </row>
    <row r="16" spans="1:13" ht="12.95" customHeight="1" x14ac:dyDescent="0.2">
      <c r="A16" s="254" t="s">
        <v>12</v>
      </c>
      <c r="B16" s="160">
        <v>2.2000000000000002</v>
      </c>
      <c r="C16" s="160">
        <v>55.2</v>
      </c>
      <c r="D16" s="160">
        <v>64</v>
      </c>
      <c r="E16" s="160">
        <v>76.599999999999994</v>
      </c>
      <c r="F16" s="160">
        <v>73.7</v>
      </c>
      <c r="G16" s="160">
        <v>101.4</v>
      </c>
      <c r="H16" s="160">
        <v>166.7</v>
      </c>
      <c r="I16" s="160">
        <v>311.39999999999998</v>
      </c>
      <c r="J16" s="160">
        <v>552.6</v>
      </c>
      <c r="K16" s="160">
        <v>1054.8</v>
      </c>
      <c r="L16" s="160">
        <v>1311.8</v>
      </c>
      <c r="M16" s="160">
        <v>2030</v>
      </c>
    </row>
    <row r="17" spans="1:13" ht="12.95" customHeight="1" x14ac:dyDescent="0.2">
      <c r="A17" s="254" t="s">
        <v>154</v>
      </c>
      <c r="B17" s="160">
        <v>395.7</v>
      </c>
      <c r="C17" s="160">
        <v>364</v>
      </c>
      <c r="D17" s="160">
        <v>365.7</v>
      </c>
      <c r="E17" s="160">
        <v>465.6</v>
      </c>
      <c r="F17" s="160">
        <v>508.6</v>
      </c>
      <c r="G17" s="160">
        <v>444</v>
      </c>
      <c r="H17" s="160">
        <v>487.7</v>
      </c>
      <c r="I17" s="160">
        <v>632.4</v>
      </c>
      <c r="J17" s="160">
        <v>680</v>
      </c>
      <c r="K17" s="160">
        <v>1016</v>
      </c>
      <c r="L17" s="160">
        <v>2232.4</v>
      </c>
      <c r="M17" s="160">
        <v>2782.9</v>
      </c>
    </row>
    <row r="18" spans="1:13" ht="12.95" customHeight="1" x14ac:dyDescent="0.2">
      <c r="A18" s="254" t="s">
        <v>14</v>
      </c>
      <c r="B18" s="160">
        <v>142.5</v>
      </c>
      <c r="C18" s="160">
        <v>103.4</v>
      </c>
      <c r="D18" s="160">
        <v>157.80000000000001</v>
      </c>
      <c r="E18" s="160">
        <v>162.30000000000001</v>
      </c>
      <c r="F18" s="160">
        <v>187.8</v>
      </c>
      <c r="G18" s="160">
        <v>192.8</v>
      </c>
      <c r="H18" s="160">
        <v>485.7</v>
      </c>
      <c r="I18" s="160">
        <v>299</v>
      </c>
      <c r="J18" s="160">
        <v>324.89999999999998</v>
      </c>
      <c r="K18" s="160">
        <v>522.79999999999995</v>
      </c>
      <c r="L18" s="160">
        <v>686.5</v>
      </c>
      <c r="M18" s="160">
        <v>1486.6</v>
      </c>
    </row>
    <row r="19" spans="1:13" ht="12.95" customHeight="1" x14ac:dyDescent="0.2">
      <c r="A19" s="254" t="s">
        <v>15</v>
      </c>
      <c r="B19" s="160">
        <v>33.9</v>
      </c>
      <c r="C19" s="160">
        <v>37.799999999999997</v>
      </c>
      <c r="D19" s="160">
        <v>61.1</v>
      </c>
      <c r="E19" s="160">
        <v>69.900000000000006</v>
      </c>
      <c r="F19" s="160">
        <v>82.6</v>
      </c>
      <c r="G19" s="160">
        <v>52.6</v>
      </c>
      <c r="H19" s="160">
        <v>56.9</v>
      </c>
      <c r="I19" s="160">
        <v>76.400000000000006</v>
      </c>
      <c r="J19" s="160">
        <v>84.1</v>
      </c>
      <c r="K19" s="160">
        <v>144.80000000000001</v>
      </c>
      <c r="L19" s="160">
        <v>90.1</v>
      </c>
      <c r="M19" s="160">
        <v>64</v>
      </c>
    </row>
    <row r="20" spans="1:13" ht="12.95" customHeight="1" x14ac:dyDescent="0.2">
      <c r="A20" s="254" t="s">
        <v>16</v>
      </c>
      <c r="B20" s="160">
        <v>25.7</v>
      </c>
      <c r="C20" s="160">
        <v>13.1</v>
      </c>
      <c r="D20" s="160">
        <v>10.5</v>
      </c>
      <c r="E20" s="160">
        <v>10.8</v>
      </c>
      <c r="F20" s="160">
        <v>13.7</v>
      </c>
      <c r="G20" s="160">
        <v>13</v>
      </c>
      <c r="H20" s="160">
        <v>13.4</v>
      </c>
      <c r="I20" s="160">
        <v>8.4</v>
      </c>
      <c r="J20" s="160">
        <v>5.9</v>
      </c>
      <c r="K20" s="160">
        <v>7.8</v>
      </c>
      <c r="L20" s="160">
        <v>11.1</v>
      </c>
      <c r="M20" s="160">
        <v>12.9</v>
      </c>
    </row>
    <row r="21" spans="1:13" ht="12.95" customHeight="1" x14ac:dyDescent="0.2">
      <c r="A21" s="254" t="s">
        <v>17</v>
      </c>
      <c r="B21" s="160">
        <v>14.4</v>
      </c>
      <c r="C21" s="160">
        <v>8.5</v>
      </c>
      <c r="D21" s="160">
        <v>34.9</v>
      </c>
      <c r="E21" s="160">
        <v>23.2</v>
      </c>
      <c r="F21" s="160">
        <v>31.6</v>
      </c>
      <c r="G21" s="160">
        <v>44.1</v>
      </c>
      <c r="H21" s="160">
        <v>288.10000000000002</v>
      </c>
      <c r="I21" s="160">
        <v>94.4</v>
      </c>
      <c r="J21" s="160">
        <v>49.4</v>
      </c>
      <c r="K21" s="160">
        <v>95</v>
      </c>
      <c r="L21" s="160">
        <v>112.8</v>
      </c>
      <c r="M21" s="160">
        <v>367.5</v>
      </c>
    </row>
    <row r="22" spans="1:13" ht="12.95" customHeight="1" x14ac:dyDescent="0.2">
      <c r="A22" s="254" t="s">
        <v>18</v>
      </c>
      <c r="B22" s="160">
        <v>11.6</v>
      </c>
      <c r="C22" s="160">
        <v>1.1000000000000001</v>
      </c>
      <c r="D22" s="160">
        <v>0.6</v>
      </c>
      <c r="E22" s="160">
        <v>0.6</v>
      </c>
      <c r="F22" s="160">
        <v>2</v>
      </c>
      <c r="G22" s="160">
        <v>1.8</v>
      </c>
      <c r="H22" s="160">
        <v>1.3</v>
      </c>
      <c r="I22" s="160">
        <v>1.9</v>
      </c>
      <c r="J22" s="160">
        <v>6.3</v>
      </c>
      <c r="K22" s="160">
        <v>7.4</v>
      </c>
      <c r="L22" s="160">
        <v>180.5</v>
      </c>
      <c r="M22" s="160">
        <v>503.7</v>
      </c>
    </row>
    <row r="23" spans="1:13" ht="12.95" customHeight="1" x14ac:dyDescent="0.2">
      <c r="A23" s="254" t="s">
        <v>19</v>
      </c>
      <c r="B23" s="160">
        <v>523.20000000000005</v>
      </c>
      <c r="C23" s="160">
        <v>562</v>
      </c>
      <c r="D23" s="160">
        <v>641.20000000000005</v>
      </c>
      <c r="E23" s="160">
        <v>849</v>
      </c>
      <c r="F23" s="160">
        <v>926.6</v>
      </c>
      <c r="G23" s="160">
        <v>901.6</v>
      </c>
      <c r="H23" s="160">
        <v>916.7</v>
      </c>
      <c r="I23" s="160">
        <v>1051.7</v>
      </c>
      <c r="J23" s="160">
        <v>1216.9000000000001</v>
      </c>
      <c r="K23" s="160">
        <v>2180.4</v>
      </c>
      <c r="L23" s="160">
        <v>2296.5</v>
      </c>
      <c r="M23" s="160">
        <v>3726.8</v>
      </c>
    </row>
    <row r="24" spans="1:13" ht="12.95" customHeight="1" x14ac:dyDescent="0.2">
      <c r="A24" s="254" t="s">
        <v>20</v>
      </c>
      <c r="B24" s="160">
        <v>330.1</v>
      </c>
      <c r="C24" s="160">
        <v>277.5</v>
      </c>
      <c r="D24" s="160">
        <v>279.10000000000002</v>
      </c>
      <c r="E24" s="160">
        <v>348.8</v>
      </c>
      <c r="F24" s="160">
        <v>618.6</v>
      </c>
      <c r="G24" s="160">
        <v>807.3</v>
      </c>
      <c r="H24" s="160">
        <v>1039.7</v>
      </c>
      <c r="I24" s="160">
        <v>1577.1</v>
      </c>
      <c r="J24" s="160">
        <v>2134.6999999999998</v>
      </c>
      <c r="K24" s="160">
        <v>3255.8</v>
      </c>
      <c r="L24" s="160">
        <v>10258.6</v>
      </c>
      <c r="M24" s="160">
        <v>11998.9</v>
      </c>
    </row>
    <row r="25" spans="1:13" ht="12.95" customHeight="1" x14ac:dyDescent="0.2">
      <c r="A25" s="254" t="s">
        <v>21</v>
      </c>
      <c r="B25" s="160">
        <v>459.8</v>
      </c>
      <c r="C25" s="160">
        <v>420.9</v>
      </c>
      <c r="D25" s="160">
        <v>462.6</v>
      </c>
      <c r="E25" s="160">
        <v>504.6</v>
      </c>
      <c r="F25" s="160">
        <v>790.4</v>
      </c>
      <c r="G25" s="160">
        <v>1004.5</v>
      </c>
      <c r="H25" s="160">
        <v>1668.8</v>
      </c>
      <c r="I25" s="160">
        <v>1943.4</v>
      </c>
      <c r="J25" s="160">
        <v>2805.3</v>
      </c>
      <c r="K25" s="160">
        <v>5770.1</v>
      </c>
      <c r="L25" s="160">
        <v>13186.7</v>
      </c>
      <c r="M25" s="160">
        <v>21322.6</v>
      </c>
    </row>
    <row r="26" spans="1:13" ht="12.95" customHeight="1" thickBot="1" x14ac:dyDescent="0.25">
      <c r="A26" s="60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2.95" customHeight="1" x14ac:dyDescent="0.2">
      <c r="A27" s="6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ht="12.95" customHeight="1" x14ac:dyDescent="0.2">
      <c r="A28" s="61" t="s">
        <v>22</v>
      </c>
    </row>
    <row r="29" spans="1:13" ht="12.95" customHeight="1" x14ac:dyDescent="0.2">
      <c r="A29" s="254" t="s">
        <v>23</v>
      </c>
      <c r="B29" s="255">
        <v>501</v>
      </c>
      <c r="C29" s="255">
        <v>508</v>
      </c>
      <c r="D29" s="255">
        <v>527</v>
      </c>
      <c r="E29" s="255">
        <v>546</v>
      </c>
      <c r="F29" s="255">
        <v>623</v>
      </c>
      <c r="G29" s="255">
        <v>720</v>
      </c>
      <c r="H29" s="255">
        <v>771</v>
      </c>
      <c r="I29" s="255">
        <v>756</v>
      </c>
      <c r="J29" s="255">
        <v>894</v>
      </c>
      <c r="K29" s="49">
        <v>1174</v>
      </c>
      <c r="L29" s="49">
        <v>1333</v>
      </c>
      <c r="M29" s="49">
        <v>1254</v>
      </c>
    </row>
    <row r="30" spans="1:13" ht="12.95" customHeight="1" x14ac:dyDescent="0.2">
      <c r="A30" s="254" t="s">
        <v>160</v>
      </c>
      <c r="B30" s="255">
        <v>119</v>
      </c>
      <c r="C30" s="255">
        <v>125</v>
      </c>
      <c r="D30" s="255">
        <v>129</v>
      </c>
      <c r="E30" s="255">
        <v>126</v>
      </c>
      <c r="F30" s="255">
        <v>143</v>
      </c>
      <c r="G30" s="255">
        <v>154</v>
      </c>
      <c r="H30" s="255">
        <v>175</v>
      </c>
      <c r="I30" s="255">
        <v>149</v>
      </c>
      <c r="J30" s="255">
        <v>178</v>
      </c>
      <c r="K30" s="255">
        <v>228</v>
      </c>
      <c r="L30" s="255">
        <v>281</v>
      </c>
      <c r="M30" s="255">
        <v>308</v>
      </c>
    </row>
    <row r="31" spans="1:13" ht="12.95" customHeight="1" x14ac:dyDescent="0.2">
      <c r="A31" s="254" t="s">
        <v>161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</row>
    <row r="32" spans="1:13" ht="12.95" customHeight="1" x14ac:dyDescent="0.2">
      <c r="A32" s="254" t="s">
        <v>25</v>
      </c>
      <c r="B32" s="256">
        <v>15.4</v>
      </c>
      <c r="C32" s="256">
        <v>16.399999999999999</v>
      </c>
      <c r="D32" s="256">
        <v>16.600000000000001</v>
      </c>
      <c r="E32" s="256">
        <v>15.7</v>
      </c>
      <c r="F32" s="256">
        <v>12.7</v>
      </c>
      <c r="G32" s="256">
        <v>16.2</v>
      </c>
      <c r="H32" s="256">
        <v>15.7</v>
      </c>
      <c r="I32" s="256">
        <v>27.9</v>
      </c>
      <c r="J32" s="256">
        <v>20.399999999999999</v>
      </c>
      <c r="K32" s="256">
        <v>24.8</v>
      </c>
      <c r="L32" s="256">
        <v>17</v>
      </c>
      <c r="M32" s="256">
        <v>22</v>
      </c>
    </row>
    <row r="33" spans="1:13" ht="12.95" customHeight="1" x14ac:dyDescent="0.2">
      <c r="A33" s="240" t="s">
        <v>146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</row>
    <row r="34" spans="1:13" ht="12.95" customHeight="1" x14ac:dyDescent="0.2">
      <c r="A34" s="240" t="s">
        <v>147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1" t="s">
        <v>145</v>
      </c>
      <c r="B35" s="256">
        <v>48.9</v>
      </c>
      <c r="C35" s="256">
        <v>61.5</v>
      </c>
      <c r="D35" s="256">
        <v>52.7</v>
      </c>
      <c r="E35" s="256">
        <v>60</v>
      </c>
      <c r="F35" s="256">
        <v>47</v>
      </c>
      <c r="G35" s="256">
        <v>64.599999999999994</v>
      </c>
      <c r="H35" s="256">
        <v>58.3</v>
      </c>
      <c r="I35" s="256">
        <v>125.8</v>
      </c>
      <c r="J35" s="256">
        <v>125.6</v>
      </c>
      <c r="K35" s="256">
        <v>155.69999999999999</v>
      </c>
      <c r="L35" s="256">
        <v>172.3</v>
      </c>
      <c r="M35" s="256">
        <v>147.6</v>
      </c>
    </row>
    <row r="36" spans="1:13" ht="12.95" customHeight="1" x14ac:dyDescent="0.2">
      <c r="A36" s="243" t="s">
        <v>148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</row>
    <row r="37" spans="1:13" ht="12.95" customHeight="1" x14ac:dyDescent="0.2">
      <c r="A37" s="244" t="s">
        <v>149</v>
      </c>
      <c r="B37" s="256">
        <v>12.1</v>
      </c>
      <c r="C37" s="256">
        <v>15.4</v>
      </c>
      <c r="D37" s="256">
        <v>13.1</v>
      </c>
      <c r="E37" s="256">
        <v>17.5</v>
      </c>
      <c r="F37" s="256">
        <v>12</v>
      </c>
      <c r="G37" s="256">
        <v>14.5</v>
      </c>
      <c r="H37" s="256">
        <v>12.5</v>
      </c>
      <c r="I37" s="256">
        <v>23</v>
      </c>
      <c r="J37" s="256">
        <v>18.600000000000001</v>
      </c>
      <c r="K37" s="256">
        <v>20.5</v>
      </c>
      <c r="L37" s="256">
        <v>16.2</v>
      </c>
      <c r="M37" s="256">
        <v>14.6</v>
      </c>
    </row>
    <row r="38" spans="1:13" ht="12.95" customHeight="1" x14ac:dyDescent="0.2">
      <c r="A38" s="243" t="s">
        <v>27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</row>
    <row r="39" spans="1:13" ht="12.95" customHeight="1" x14ac:dyDescent="0.2">
      <c r="A39" s="243" t="s">
        <v>28</v>
      </c>
      <c r="B39" s="257">
        <v>106.3</v>
      </c>
      <c r="C39" s="257">
        <v>106.3</v>
      </c>
      <c r="D39" s="257">
        <v>114.8</v>
      </c>
      <c r="E39" s="257">
        <v>113.1</v>
      </c>
      <c r="F39" s="257">
        <v>124</v>
      </c>
      <c r="G39" s="257">
        <v>110.9</v>
      </c>
      <c r="H39" s="257">
        <v>106.9</v>
      </c>
      <c r="I39" s="257">
        <v>134.30000000000001</v>
      </c>
      <c r="J39" s="257">
        <v>143.19999999999999</v>
      </c>
      <c r="K39" s="257">
        <v>200.8</v>
      </c>
      <c r="L39" s="257">
        <v>147.4</v>
      </c>
      <c r="M39" s="257">
        <v>154.5</v>
      </c>
    </row>
    <row r="40" spans="1:13" ht="12.95" customHeight="1" x14ac:dyDescent="0.2">
      <c r="A40" s="243" t="s">
        <v>29</v>
      </c>
      <c r="B40" s="257">
        <v>1</v>
      </c>
      <c r="C40" s="257">
        <v>1</v>
      </c>
      <c r="D40" s="257">
        <v>1.1000000000000001</v>
      </c>
      <c r="E40" s="257">
        <v>1</v>
      </c>
      <c r="F40" s="257">
        <v>1.1000000000000001</v>
      </c>
      <c r="G40" s="257">
        <v>0.9</v>
      </c>
      <c r="H40" s="257">
        <v>1</v>
      </c>
      <c r="I40" s="257">
        <v>1.3</v>
      </c>
      <c r="J40" s="257">
        <v>1.1000000000000001</v>
      </c>
      <c r="K40" s="257">
        <v>1.4</v>
      </c>
      <c r="L40" s="257">
        <v>0.7</v>
      </c>
      <c r="M40" s="257">
        <v>1</v>
      </c>
    </row>
    <row r="41" spans="1:13" ht="12.95" customHeight="1" x14ac:dyDescent="0.2">
      <c r="A41" s="243" t="s">
        <v>30</v>
      </c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</row>
    <row r="42" spans="1:13" ht="12.95" customHeight="1" x14ac:dyDescent="0.2">
      <c r="A42" s="243" t="s">
        <v>31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32</v>
      </c>
      <c r="B43" s="258">
        <v>0.72</v>
      </c>
      <c r="C43" s="258">
        <v>0.66</v>
      </c>
      <c r="D43" s="258">
        <v>0.6</v>
      </c>
      <c r="E43" s="258">
        <v>0.69</v>
      </c>
      <c r="F43" s="258">
        <v>0.78</v>
      </c>
      <c r="G43" s="258">
        <v>0.8</v>
      </c>
      <c r="H43" s="258">
        <v>0.62</v>
      </c>
      <c r="I43" s="258">
        <v>0.81</v>
      </c>
      <c r="J43" s="258">
        <v>0.76</v>
      </c>
      <c r="K43" s="258">
        <v>0.56000000000000005</v>
      </c>
      <c r="L43" s="258">
        <v>0.78</v>
      </c>
      <c r="M43" s="258">
        <v>0.56000000000000005</v>
      </c>
    </row>
    <row r="44" spans="1:13" x14ac:dyDescent="0.2">
      <c r="A44" s="61"/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</sheetData>
  <hyperlinks>
    <hyperlink ref="A1" location="Содержание!A1" display="Вернуться в СОДЕРЖАНИЕ" xr:uid="{00000000-0004-0000-2F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Лист49"/>
  <dimension ref="A1:M70"/>
  <sheetViews>
    <sheetView workbookViewId="0">
      <selection activeCell="A5" sqref="A5"/>
    </sheetView>
  </sheetViews>
  <sheetFormatPr defaultRowHeight="12.75" x14ac:dyDescent="0.2"/>
  <cols>
    <col min="1" max="1" width="39" style="250" customWidth="1"/>
    <col min="2" max="6" width="0" style="250" hidden="1" customWidth="1"/>
    <col min="7" max="8" width="10.5703125" style="250" hidden="1" customWidth="1"/>
    <col min="9" max="13" width="10.5703125" style="250" customWidth="1"/>
    <col min="14" max="256" width="9.140625" style="250"/>
    <col min="257" max="257" width="39" style="250" customWidth="1"/>
    <col min="258" max="262" width="0" style="250" hidden="1" customWidth="1"/>
    <col min="263" max="267" width="10.5703125" style="250" customWidth="1"/>
    <col min="268" max="512" width="9.140625" style="250"/>
    <col min="513" max="513" width="39" style="250" customWidth="1"/>
    <col min="514" max="518" width="0" style="250" hidden="1" customWidth="1"/>
    <col min="519" max="523" width="10.5703125" style="250" customWidth="1"/>
    <col min="524" max="768" width="9.140625" style="250"/>
    <col min="769" max="769" width="39" style="250" customWidth="1"/>
    <col min="770" max="774" width="0" style="250" hidden="1" customWidth="1"/>
    <col min="775" max="779" width="10.5703125" style="250" customWidth="1"/>
    <col min="780" max="1024" width="9.140625" style="250"/>
    <col min="1025" max="1025" width="39" style="250" customWidth="1"/>
    <col min="1026" max="1030" width="0" style="250" hidden="1" customWidth="1"/>
    <col min="1031" max="1035" width="10.5703125" style="250" customWidth="1"/>
    <col min="1036" max="1280" width="9.140625" style="250"/>
    <col min="1281" max="1281" width="39" style="250" customWidth="1"/>
    <col min="1282" max="1286" width="0" style="250" hidden="1" customWidth="1"/>
    <col min="1287" max="1291" width="10.5703125" style="250" customWidth="1"/>
    <col min="1292" max="1536" width="9.140625" style="250"/>
    <col min="1537" max="1537" width="39" style="250" customWidth="1"/>
    <col min="1538" max="1542" width="0" style="250" hidden="1" customWidth="1"/>
    <col min="1543" max="1547" width="10.5703125" style="250" customWidth="1"/>
    <col min="1548" max="1792" width="9.140625" style="250"/>
    <col min="1793" max="1793" width="39" style="250" customWidth="1"/>
    <col min="1794" max="1798" width="0" style="250" hidden="1" customWidth="1"/>
    <col min="1799" max="1803" width="10.5703125" style="250" customWidth="1"/>
    <col min="1804" max="2048" width="9.140625" style="250"/>
    <col min="2049" max="2049" width="39" style="250" customWidth="1"/>
    <col min="2050" max="2054" width="0" style="250" hidden="1" customWidth="1"/>
    <col min="2055" max="2059" width="10.5703125" style="250" customWidth="1"/>
    <col min="2060" max="2304" width="9.140625" style="250"/>
    <col min="2305" max="2305" width="39" style="250" customWidth="1"/>
    <col min="2306" max="2310" width="0" style="250" hidden="1" customWidth="1"/>
    <col min="2311" max="2315" width="10.5703125" style="250" customWidth="1"/>
    <col min="2316" max="2560" width="9.140625" style="250"/>
    <col min="2561" max="2561" width="39" style="250" customWidth="1"/>
    <col min="2562" max="2566" width="0" style="250" hidden="1" customWidth="1"/>
    <col min="2567" max="2571" width="10.5703125" style="250" customWidth="1"/>
    <col min="2572" max="2816" width="9.140625" style="250"/>
    <col min="2817" max="2817" width="39" style="250" customWidth="1"/>
    <col min="2818" max="2822" width="0" style="250" hidden="1" customWidth="1"/>
    <col min="2823" max="2827" width="10.5703125" style="250" customWidth="1"/>
    <col min="2828" max="3072" width="9.140625" style="250"/>
    <col min="3073" max="3073" width="39" style="250" customWidth="1"/>
    <col min="3074" max="3078" width="0" style="250" hidden="1" customWidth="1"/>
    <col min="3079" max="3083" width="10.5703125" style="250" customWidth="1"/>
    <col min="3084" max="3328" width="9.140625" style="250"/>
    <col min="3329" max="3329" width="39" style="250" customWidth="1"/>
    <col min="3330" max="3334" width="0" style="250" hidden="1" customWidth="1"/>
    <col min="3335" max="3339" width="10.5703125" style="250" customWidth="1"/>
    <col min="3340" max="3584" width="9.140625" style="250"/>
    <col min="3585" max="3585" width="39" style="250" customWidth="1"/>
    <col min="3586" max="3590" width="0" style="250" hidden="1" customWidth="1"/>
    <col min="3591" max="3595" width="10.5703125" style="250" customWidth="1"/>
    <col min="3596" max="3840" width="9.140625" style="250"/>
    <col min="3841" max="3841" width="39" style="250" customWidth="1"/>
    <col min="3842" max="3846" width="0" style="250" hidden="1" customWidth="1"/>
    <col min="3847" max="3851" width="10.5703125" style="250" customWidth="1"/>
    <col min="3852" max="4096" width="9.140625" style="250"/>
    <col min="4097" max="4097" width="39" style="250" customWidth="1"/>
    <col min="4098" max="4102" width="0" style="250" hidden="1" customWidth="1"/>
    <col min="4103" max="4107" width="10.5703125" style="250" customWidth="1"/>
    <col min="4108" max="4352" width="9.140625" style="250"/>
    <col min="4353" max="4353" width="39" style="250" customWidth="1"/>
    <col min="4354" max="4358" width="0" style="250" hidden="1" customWidth="1"/>
    <col min="4359" max="4363" width="10.5703125" style="250" customWidth="1"/>
    <col min="4364" max="4608" width="9.140625" style="250"/>
    <col min="4609" max="4609" width="39" style="250" customWidth="1"/>
    <col min="4610" max="4614" width="0" style="250" hidden="1" customWidth="1"/>
    <col min="4615" max="4619" width="10.5703125" style="250" customWidth="1"/>
    <col min="4620" max="4864" width="9.140625" style="250"/>
    <col min="4865" max="4865" width="39" style="250" customWidth="1"/>
    <col min="4866" max="4870" width="0" style="250" hidden="1" customWidth="1"/>
    <col min="4871" max="4875" width="10.5703125" style="250" customWidth="1"/>
    <col min="4876" max="5120" width="9.140625" style="250"/>
    <col min="5121" max="5121" width="39" style="250" customWidth="1"/>
    <col min="5122" max="5126" width="0" style="250" hidden="1" customWidth="1"/>
    <col min="5127" max="5131" width="10.5703125" style="250" customWidth="1"/>
    <col min="5132" max="5376" width="9.140625" style="250"/>
    <col min="5377" max="5377" width="39" style="250" customWidth="1"/>
    <col min="5378" max="5382" width="0" style="250" hidden="1" customWidth="1"/>
    <col min="5383" max="5387" width="10.5703125" style="250" customWidth="1"/>
    <col min="5388" max="5632" width="9.140625" style="250"/>
    <col min="5633" max="5633" width="39" style="250" customWidth="1"/>
    <col min="5634" max="5638" width="0" style="250" hidden="1" customWidth="1"/>
    <col min="5639" max="5643" width="10.5703125" style="250" customWidth="1"/>
    <col min="5644" max="5888" width="9.140625" style="250"/>
    <col min="5889" max="5889" width="39" style="250" customWidth="1"/>
    <col min="5890" max="5894" width="0" style="250" hidden="1" customWidth="1"/>
    <col min="5895" max="5899" width="10.5703125" style="250" customWidth="1"/>
    <col min="5900" max="6144" width="9.140625" style="250"/>
    <col min="6145" max="6145" width="39" style="250" customWidth="1"/>
    <col min="6146" max="6150" width="0" style="250" hidden="1" customWidth="1"/>
    <col min="6151" max="6155" width="10.5703125" style="250" customWidth="1"/>
    <col min="6156" max="6400" width="9.140625" style="250"/>
    <col min="6401" max="6401" width="39" style="250" customWidth="1"/>
    <col min="6402" max="6406" width="0" style="250" hidden="1" customWidth="1"/>
    <col min="6407" max="6411" width="10.5703125" style="250" customWidth="1"/>
    <col min="6412" max="6656" width="9.140625" style="250"/>
    <col min="6657" max="6657" width="39" style="250" customWidth="1"/>
    <col min="6658" max="6662" width="0" style="250" hidden="1" customWidth="1"/>
    <col min="6663" max="6667" width="10.5703125" style="250" customWidth="1"/>
    <col min="6668" max="6912" width="9.140625" style="250"/>
    <col min="6913" max="6913" width="39" style="250" customWidth="1"/>
    <col min="6914" max="6918" width="0" style="250" hidden="1" customWidth="1"/>
    <col min="6919" max="6923" width="10.5703125" style="250" customWidth="1"/>
    <col min="6924" max="7168" width="9.140625" style="250"/>
    <col min="7169" max="7169" width="39" style="250" customWidth="1"/>
    <col min="7170" max="7174" width="0" style="250" hidden="1" customWidth="1"/>
    <col min="7175" max="7179" width="10.5703125" style="250" customWidth="1"/>
    <col min="7180" max="7424" width="9.140625" style="250"/>
    <col min="7425" max="7425" width="39" style="250" customWidth="1"/>
    <col min="7426" max="7430" width="0" style="250" hidden="1" customWidth="1"/>
    <col min="7431" max="7435" width="10.5703125" style="250" customWidth="1"/>
    <col min="7436" max="7680" width="9.140625" style="250"/>
    <col min="7681" max="7681" width="39" style="250" customWidth="1"/>
    <col min="7682" max="7686" width="0" style="250" hidden="1" customWidth="1"/>
    <col min="7687" max="7691" width="10.5703125" style="250" customWidth="1"/>
    <col min="7692" max="7936" width="9.140625" style="250"/>
    <col min="7937" max="7937" width="39" style="250" customWidth="1"/>
    <col min="7938" max="7942" width="0" style="250" hidden="1" customWidth="1"/>
    <col min="7943" max="7947" width="10.5703125" style="250" customWidth="1"/>
    <col min="7948" max="8192" width="9.140625" style="250"/>
    <col min="8193" max="8193" width="39" style="250" customWidth="1"/>
    <col min="8194" max="8198" width="0" style="250" hidden="1" customWidth="1"/>
    <col min="8199" max="8203" width="10.5703125" style="250" customWidth="1"/>
    <col min="8204" max="8448" width="9.140625" style="250"/>
    <col min="8449" max="8449" width="39" style="250" customWidth="1"/>
    <col min="8450" max="8454" width="0" style="250" hidden="1" customWidth="1"/>
    <col min="8455" max="8459" width="10.5703125" style="250" customWidth="1"/>
    <col min="8460" max="8704" width="9.140625" style="250"/>
    <col min="8705" max="8705" width="39" style="250" customWidth="1"/>
    <col min="8706" max="8710" width="0" style="250" hidden="1" customWidth="1"/>
    <col min="8711" max="8715" width="10.5703125" style="250" customWidth="1"/>
    <col min="8716" max="8960" width="9.140625" style="250"/>
    <col min="8961" max="8961" width="39" style="250" customWidth="1"/>
    <col min="8962" max="8966" width="0" style="250" hidden="1" customWidth="1"/>
    <col min="8967" max="8971" width="10.5703125" style="250" customWidth="1"/>
    <col min="8972" max="9216" width="9.140625" style="250"/>
    <col min="9217" max="9217" width="39" style="250" customWidth="1"/>
    <col min="9218" max="9222" width="0" style="250" hidden="1" customWidth="1"/>
    <col min="9223" max="9227" width="10.5703125" style="250" customWidth="1"/>
    <col min="9228" max="9472" width="9.140625" style="250"/>
    <col min="9473" max="9473" width="39" style="250" customWidth="1"/>
    <col min="9474" max="9478" width="0" style="250" hidden="1" customWidth="1"/>
    <col min="9479" max="9483" width="10.5703125" style="250" customWidth="1"/>
    <col min="9484" max="9728" width="9.140625" style="250"/>
    <col min="9729" max="9729" width="39" style="250" customWidth="1"/>
    <col min="9730" max="9734" width="0" style="250" hidden="1" customWidth="1"/>
    <col min="9735" max="9739" width="10.5703125" style="250" customWidth="1"/>
    <col min="9740" max="9984" width="9.140625" style="250"/>
    <col min="9985" max="9985" width="39" style="250" customWidth="1"/>
    <col min="9986" max="9990" width="0" style="250" hidden="1" customWidth="1"/>
    <col min="9991" max="9995" width="10.5703125" style="250" customWidth="1"/>
    <col min="9996" max="10240" width="9.140625" style="250"/>
    <col min="10241" max="10241" width="39" style="250" customWidth="1"/>
    <col min="10242" max="10246" width="0" style="250" hidden="1" customWidth="1"/>
    <col min="10247" max="10251" width="10.5703125" style="250" customWidth="1"/>
    <col min="10252" max="10496" width="9.140625" style="250"/>
    <col min="10497" max="10497" width="39" style="250" customWidth="1"/>
    <col min="10498" max="10502" width="0" style="250" hidden="1" customWidth="1"/>
    <col min="10503" max="10507" width="10.5703125" style="250" customWidth="1"/>
    <col min="10508" max="10752" width="9.140625" style="250"/>
    <col min="10753" max="10753" width="39" style="250" customWidth="1"/>
    <col min="10754" max="10758" width="0" style="250" hidden="1" customWidth="1"/>
    <col min="10759" max="10763" width="10.5703125" style="250" customWidth="1"/>
    <col min="10764" max="11008" width="9.140625" style="250"/>
    <col min="11009" max="11009" width="39" style="250" customWidth="1"/>
    <col min="11010" max="11014" width="0" style="250" hidden="1" customWidth="1"/>
    <col min="11015" max="11019" width="10.5703125" style="250" customWidth="1"/>
    <col min="11020" max="11264" width="9.140625" style="250"/>
    <col min="11265" max="11265" width="39" style="250" customWidth="1"/>
    <col min="11266" max="11270" width="0" style="250" hidden="1" customWidth="1"/>
    <col min="11271" max="11275" width="10.5703125" style="250" customWidth="1"/>
    <col min="11276" max="11520" width="9.140625" style="250"/>
    <col min="11521" max="11521" width="39" style="250" customWidth="1"/>
    <col min="11522" max="11526" width="0" style="250" hidden="1" customWidth="1"/>
    <col min="11527" max="11531" width="10.5703125" style="250" customWidth="1"/>
    <col min="11532" max="11776" width="9.140625" style="250"/>
    <col min="11777" max="11777" width="39" style="250" customWidth="1"/>
    <col min="11778" max="11782" width="0" style="250" hidden="1" customWidth="1"/>
    <col min="11783" max="11787" width="10.5703125" style="250" customWidth="1"/>
    <col min="11788" max="12032" width="9.140625" style="250"/>
    <col min="12033" max="12033" width="39" style="250" customWidth="1"/>
    <col min="12034" max="12038" width="0" style="250" hidden="1" customWidth="1"/>
    <col min="12039" max="12043" width="10.5703125" style="250" customWidth="1"/>
    <col min="12044" max="12288" width="9.140625" style="250"/>
    <col min="12289" max="12289" width="39" style="250" customWidth="1"/>
    <col min="12290" max="12294" width="0" style="250" hidden="1" customWidth="1"/>
    <col min="12295" max="12299" width="10.5703125" style="250" customWidth="1"/>
    <col min="12300" max="12544" width="9.140625" style="250"/>
    <col min="12545" max="12545" width="39" style="250" customWidth="1"/>
    <col min="12546" max="12550" width="0" style="250" hidden="1" customWidth="1"/>
    <col min="12551" max="12555" width="10.5703125" style="250" customWidth="1"/>
    <col min="12556" max="12800" width="9.140625" style="250"/>
    <col min="12801" max="12801" width="39" style="250" customWidth="1"/>
    <col min="12802" max="12806" width="0" style="250" hidden="1" customWidth="1"/>
    <col min="12807" max="12811" width="10.5703125" style="250" customWidth="1"/>
    <col min="12812" max="13056" width="9.140625" style="250"/>
    <col min="13057" max="13057" width="39" style="250" customWidth="1"/>
    <col min="13058" max="13062" width="0" style="250" hidden="1" customWidth="1"/>
    <col min="13063" max="13067" width="10.5703125" style="250" customWidth="1"/>
    <col min="13068" max="13312" width="9.140625" style="250"/>
    <col min="13313" max="13313" width="39" style="250" customWidth="1"/>
    <col min="13314" max="13318" width="0" style="250" hidden="1" customWidth="1"/>
    <col min="13319" max="13323" width="10.5703125" style="250" customWidth="1"/>
    <col min="13324" max="13568" width="9.140625" style="250"/>
    <col min="13569" max="13569" width="39" style="250" customWidth="1"/>
    <col min="13570" max="13574" width="0" style="250" hidden="1" customWidth="1"/>
    <col min="13575" max="13579" width="10.5703125" style="250" customWidth="1"/>
    <col min="13580" max="13824" width="9.140625" style="250"/>
    <col min="13825" max="13825" width="39" style="250" customWidth="1"/>
    <col min="13826" max="13830" width="0" style="250" hidden="1" customWidth="1"/>
    <col min="13831" max="13835" width="10.5703125" style="250" customWidth="1"/>
    <col min="13836" max="14080" width="9.140625" style="250"/>
    <col min="14081" max="14081" width="39" style="250" customWidth="1"/>
    <col min="14082" max="14086" width="0" style="250" hidden="1" customWidth="1"/>
    <col min="14087" max="14091" width="10.5703125" style="250" customWidth="1"/>
    <col min="14092" max="14336" width="9.140625" style="250"/>
    <col min="14337" max="14337" width="39" style="250" customWidth="1"/>
    <col min="14338" max="14342" width="0" style="250" hidden="1" customWidth="1"/>
    <col min="14343" max="14347" width="10.5703125" style="250" customWidth="1"/>
    <col min="14348" max="14592" width="9.140625" style="250"/>
    <col min="14593" max="14593" width="39" style="250" customWidth="1"/>
    <col min="14594" max="14598" width="0" style="250" hidden="1" customWidth="1"/>
    <col min="14599" max="14603" width="10.5703125" style="250" customWidth="1"/>
    <col min="14604" max="14848" width="9.140625" style="250"/>
    <col min="14849" max="14849" width="39" style="250" customWidth="1"/>
    <col min="14850" max="14854" width="0" style="250" hidden="1" customWidth="1"/>
    <col min="14855" max="14859" width="10.5703125" style="250" customWidth="1"/>
    <col min="14860" max="15104" width="9.140625" style="250"/>
    <col min="15105" max="15105" width="39" style="250" customWidth="1"/>
    <col min="15106" max="15110" width="0" style="250" hidden="1" customWidth="1"/>
    <col min="15111" max="15115" width="10.5703125" style="250" customWidth="1"/>
    <col min="15116" max="15360" width="9.140625" style="250"/>
    <col min="15361" max="15361" width="39" style="250" customWidth="1"/>
    <col min="15362" max="15366" width="0" style="250" hidden="1" customWidth="1"/>
    <col min="15367" max="15371" width="10.5703125" style="250" customWidth="1"/>
    <col min="15372" max="15616" width="9.140625" style="250"/>
    <col min="15617" max="15617" width="39" style="250" customWidth="1"/>
    <col min="15618" max="15622" width="0" style="250" hidden="1" customWidth="1"/>
    <col min="15623" max="15627" width="10.5703125" style="250" customWidth="1"/>
    <col min="15628" max="15872" width="9.140625" style="250"/>
    <col min="15873" max="15873" width="39" style="250" customWidth="1"/>
    <col min="15874" max="15878" width="0" style="250" hidden="1" customWidth="1"/>
    <col min="15879" max="15883" width="10.5703125" style="250" customWidth="1"/>
    <col min="15884" max="16128" width="9.140625" style="250"/>
    <col min="16129" max="16129" width="39" style="250" customWidth="1"/>
    <col min="16130" max="16134" width="0" style="250" hidden="1" customWidth="1"/>
    <col min="16135" max="16139" width="10.5703125" style="250" customWidth="1"/>
    <col min="16140" max="16384" width="9.140625" style="250"/>
  </cols>
  <sheetData>
    <row r="1" spans="1:13" ht="18.75" customHeight="1" x14ac:dyDescent="0.2">
      <c r="A1" s="950" t="s">
        <v>1346</v>
      </c>
    </row>
    <row r="2" spans="1:13" ht="18" customHeight="1" x14ac:dyDescent="0.2">
      <c r="A2" s="32" t="s">
        <v>220</v>
      </c>
    </row>
    <row r="3" spans="1:13" ht="18" customHeight="1" thickBot="1" x14ac:dyDescent="0.25">
      <c r="A3" s="251" t="s">
        <v>158</v>
      </c>
    </row>
    <row r="4" spans="1:13" s="38" customFormat="1" ht="18" customHeight="1" thickBot="1" x14ac:dyDescent="0.25">
      <c r="A4" s="39"/>
      <c r="B4" s="252">
        <v>2014</v>
      </c>
      <c r="C4" s="252">
        <v>2015</v>
      </c>
      <c r="D4" s="252">
        <v>2016</v>
      </c>
      <c r="E4" s="252">
        <v>2017</v>
      </c>
      <c r="F4" s="252">
        <v>2018</v>
      </c>
      <c r="G4" s="252">
        <v>2019</v>
      </c>
      <c r="H4" s="252">
        <v>2020</v>
      </c>
      <c r="I4" s="252">
        <v>2021</v>
      </c>
      <c r="J4" s="252">
        <v>2022</v>
      </c>
      <c r="K4" s="252">
        <v>2023</v>
      </c>
      <c r="L4" s="252">
        <v>2024</v>
      </c>
      <c r="M4" s="252">
        <v>2025</v>
      </c>
    </row>
    <row r="5" spans="1:13" s="38" customFormat="1" ht="12" x14ac:dyDescent="0.2">
      <c r="A5" s="37"/>
      <c r="B5" s="253"/>
      <c r="C5" s="253"/>
      <c r="D5" s="253"/>
      <c r="E5" s="253"/>
      <c r="F5" s="253"/>
    </row>
    <row r="6" spans="1:13" ht="24" customHeight="1" x14ac:dyDescent="0.2">
      <c r="A6" s="254" t="s">
        <v>159</v>
      </c>
      <c r="B6" s="160">
        <v>27105</v>
      </c>
      <c r="C6" s="160">
        <v>28691.4</v>
      </c>
      <c r="D6" s="160">
        <v>26673.3</v>
      </c>
      <c r="E6" s="160">
        <v>24502.7</v>
      </c>
      <c r="F6" s="160">
        <v>23306.7</v>
      </c>
      <c r="G6" s="160">
        <v>22741</v>
      </c>
      <c r="H6" s="160">
        <v>22489.599999999999</v>
      </c>
      <c r="I6" s="160">
        <v>25756.3</v>
      </c>
      <c r="J6" s="160">
        <v>29333.7</v>
      </c>
      <c r="K6" s="160">
        <v>35319.800000000003</v>
      </c>
      <c r="L6" s="160">
        <v>38688.5</v>
      </c>
      <c r="M6" s="160">
        <v>42459.5</v>
      </c>
    </row>
    <row r="7" spans="1:13" ht="12.95" customHeight="1" x14ac:dyDescent="0.2">
      <c r="A7" s="254" t="s">
        <v>3</v>
      </c>
      <c r="B7" s="160">
        <v>-1077</v>
      </c>
      <c r="C7" s="160">
        <v>-1568.8</v>
      </c>
      <c r="D7" s="160">
        <v>219.7</v>
      </c>
      <c r="E7" s="160">
        <v>96.2</v>
      </c>
      <c r="F7" s="160">
        <v>-187.9</v>
      </c>
      <c r="G7" s="160">
        <v>-44</v>
      </c>
      <c r="H7" s="160">
        <v>-575.79999999999995</v>
      </c>
      <c r="I7" s="160">
        <v>-131.80000000000001</v>
      </c>
      <c r="J7" s="160">
        <v>69.2</v>
      </c>
      <c r="K7" s="160">
        <v>-27.4</v>
      </c>
      <c r="L7" s="160">
        <v>78.5</v>
      </c>
      <c r="M7" s="160">
        <v>745.4</v>
      </c>
    </row>
    <row r="8" spans="1:13" ht="24" x14ac:dyDescent="0.2">
      <c r="A8" s="240" t="s">
        <v>4</v>
      </c>
      <c r="B8" s="160">
        <v>7401.1</v>
      </c>
      <c r="C8" s="160">
        <v>7560</v>
      </c>
      <c r="D8" s="160">
        <v>5188.7</v>
      </c>
      <c r="E8" s="160">
        <v>4966</v>
      </c>
      <c r="F8" s="160">
        <v>4183.1000000000004</v>
      </c>
      <c r="G8" s="160">
        <v>4072.6</v>
      </c>
      <c r="H8" s="160">
        <v>2222.4</v>
      </c>
      <c r="I8" s="160">
        <v>6558.4</v>
      </c>
      <c r="J8" s="160">
        <v>7752</v>
      </c>
      <c r="K8" s="160">
        <v>10036.799999999999</v>
      </c>
      <c r="L8" s="160">
        <v>10963.3</v>
      </c>
      <c r="M8" s="160">
        <v>11597</v>
      </c>
    </row>
    <row r="9" spans="1:13" ht="12.95" customHeight="1" x14ac:dyDescent="0.2">
      <c r="A9" s="254" t="s">
        <v>5</v>
      </c>
      <c r="B9" s="160">
        <v>8609.6</v>
      </c>
      <c r="C9" s="160">
        <v>10113.799999999999</v>
      </c>
      <c r="D9" s="160">
        <v>5472.8</v>
      </c>
      <c r="E9" s="160">
        <v>5403.9</v>
      </c>
      <c r="F9" s="160">
        <v>4821.3</v>
      </c>
      <c r="G9" s="160">
        <v>4868.7</v>
      </c>
      <c r="H9" s="160">
        <v>5042.7</v>
      </c>
      <c r="I9" s="160">
        <v>7122.9</v>
      </c>
      <c r="J9" s="160">
        <v>8203.6</v>
      </c>
      <c r="K9" s="160">
        <v>10632</v>
      </c>
      <c r="L9" s="160">
        <v>11136.7</v>
      </c>
      <c r="M9" s="160">
        <v>12045.8</v>
      </c>
    </row>
    <row r="10" spans="1:13" ht="12.95" customHeight="1" x14ac:dyDescent="0.2">
      <c r="A10" s="254" t="s">
        <v>6</v>
      </c>
      <c r="B10" s="160">
        <v>1208.5</v>
      </c>
      <c r="C10" s="160">
        <v>2553.8000000000002</v>
      </c>
      <c r="D10" s="160">
        <v>284</v>
      </c>
      <c r="E10" s="160">
        <v>437.9</v>
      </c>
      <c r="F10" s="160">
        <v>638.20000000000005</v>
      </c>
      <c r="G10" s="160">
        <v>796</v>
      </c>
      <c r="H10" s="160">
        <v>2820.3</v>
      </c>
      <c r="I10" s="160">
        <v>564.5</v>
      </c>
      <c r="J10" s="160">
        <v>451.6</v>
      </c>
      <c r="K10" s="160">
        <v>595.20000000000005</v>
      </c>
      <c r="L10" s="160">
        <v>173.5</v>
      </c>
      <c r="M10" s="160">
        <v>448.8</v>
      </c>
    </row>
    <row r="11" spans="1:13" ht="23.45" customHeight="1" x14ac:dyDescent="0.2">
      <c r="A11" s="254" t="s">
        <v>7</v>
      </c>
      <c r="B11" s="160">
        <v>18626.900000000001</v>
      </c>
      <c r="C11" s="160">
        <v>19562.599999999999</v>
      </c>
      <c r="D11" s="160">
        <v>21704.2</v>
      </c>
      <c r="E11" s="160">
        <v>19633</v>
      </c>
      <c r="F11" s="160">
        <v>18935.7</v>
      </c>
      <c r="G11" s="160">
        <v>18624.400000000001</v>
      </c>
      <c r="H11" s="160">
        <v>19691.400000000001</v>
      </c>
      <c r="I11" s="160">
        <v>19066.099999999999</v>
      </c>
      <c r="J11" s="160">
        <v>21650.799999999999</v>
      </c>
      <c r="K11" s="160">
        <v>25255.5</v>
      </c>
      <c r="L11" s="160">
        <v>27803.7</v>
      </c>
      <c r="M11" s="160">
        <v>31607.8</v>
      </c>
    </row>
    <row r="12" spans="1:13" ht="12.95" customHeight="1" x14ac:dyDescent="0.2">
      <c r="A12" s="254" t="s">
        <v>8</v>
      </c>
      <c r="B12" s="160">
        <v>19962.2</v>
      </c>
      <c r="C12" s="160">
        <v>21785.5</v>
      </c>
      <c r="D12" s="160">
        <v>10555.7</v>
      </c>
      <c r="E12" s="160">
        <v>6168.7</v>
      </c>
      <c r="F12" s="160">
        <v>8724.7999999999993</v>
      </c>
      <c r="G12" s="160">
        <v>6324.6</v>
      </c>
      <c r="H12" s="160">
        <v>5670.1</v>
      </c>
      <c r="I12" s="160">
        <v>5740.5</v>
      </c>
      <c r="J12" s="160">
        <v>7341.4</v>
      </c>
      <c r="K12" s="160">
        <v>9461.4</v>
      </c>
      <c r="L12" s="160">
        <v>8941.7999999999993</v>
      </c>
      <c r="M12" s="160">
        <v>11141.9</v>
      </c>
    </row>
    <row r="13" spans="1:13" ht="12.95" customHeight="1" x14ac:dyDescent="0.2">
      <c r="A13" s="254" t="s">
        <v>9</v>
      </c>
      <c r="B13" s="160">
        <v>7997.8</v>
      </c>
      <c r="C13" s="160">
        <v>4539.3</v>
      </c>
      <c r="D13" s="160">
        <v>4033.1</v>
      </c>
      <c r="E13" s="160">
        <v>3041.9</v>
      </c>
      <c r="F13" s="160">
        <v>5136.2</v>
      </c>
      <c r="G13" s="160">
        <v>3096</v>
      </c>
      <c r="H13" s="160">
        <v>2653.4</v>
      </c>
      <c r="I13" s="160">
        <v>1950.6</v>
      </c>
      <c r="J13" s="160">
        <v>2939.9</v>
      </c>
      <c r="K13" s="160">
        <v>4356.8999999999996</v>
      </c>
      <c r="L13" s="160">
        <v>4096.6000000000004</v>
      </c>
      <c r="M13" s="160">
        <v>5962</v>
      </c>
    </row>
    <row r="14" spans="1:13" ht="12.95" customHeight="1" x14ac:dyDescent="0.2">
      <c r="A14" s="254" t="s">
        <v>10</v>
      </c>
      <c r="B14" s="160">
        <v>35.6</v>
      </c>
      <c r="C14" s="160">
        <v>37.799999999999997</v>
      </c>
      <c r="D14" s="160">
        <v>84.4</v>
      </c>
      <c r="E14" s="160">
        <v>72.900000000000006</v>
      </c>
      <c r="F14" s="160">
        <v>105.3</v>
      </c>
      <c r="G14" s="160">
        <v>122.5</v>
      </c>
      <c r="H14" s="160">
        <v>139</v>
      </c>
      <c r="I14" s="160">
        <v>95.3</v>
      </c>
      <c r="J14" s="160">
        <v>99.7</v>
      </c>
      <c r="K14" s="160">
        <v>100.3</v>
      </c>
      <c r="L14" s="160">
        <v>155.30000000000001</v>
      </c>
      <c r="M14" s="160">
        <v>124.1</v>
      </c>
    </row>
    <row r="15" spans="1:13" ht="12.95" customHeight="1" x14ac:dyDescent="0.2">
      <c r="A15" s="254" t="s">
        <v>11</v>
      </c>
      <c r="B15" s="160">
        <v>728.4</v>
      </c>
      <c r="C15" s="160">
        <v>714</v>
      </c>
      <c r="D15" s="160">
        <v>2316.1999999999998</v>
      </c>
      <c r="E15" s="160">
        <v>794.2</v>
      </c>
      <c r="F15" s="160">
        <v>1288.7</v>
      </c>
      <c r="G15" s="160">
        <v>1386.3</v>
      </c>
      <c r="H15" s="160">
        <v>1113.2</v>
      </c>
      <c r="I15" s="160">
        <v>831.3</v>
      </c>
      <c r="J15" s="160">
        <v>1278</v>
      </c>
      <c r="K15" s="160">
        <v>2851.7</v>
      </c>
      <c r="L15" s="160">
        <v>2932.4</v>
      </c>
      <c r="M15" s="160">
        <v>5313.4</v>
      </c>
    </row>
    <row r="16" spans="1:13" ht="12.95" customHeight="1" x14ac:dyDescent="0.2">
      <c r="A16" s="254" t="s">
        <v>12</v>
      </c>
      <c r="B16" s="160">
        <v>7233.8</v>
      </c>
      <c r="C16" s="160">
        <v>3777.8</v>
      </c>
      <c r="D16" s="160">
        <v>1624.8</v>
      </c>
      <c r="E16" s="160">
        <v>2173.8000000000002</v>
      </c>
      <c r="F16" s="160">
        <v>3742</v>
      </c>
      <c r="G16" s="160">
        <v>1583.2</v>
      </c>
      <c r="H16" s="160">
        <v>1399.7</v>
      </c>
      <c r="I16" s="160">
        <v>772.4</v>
      </c>
      <c r="J16" s="160">
        <v>1562.2</v>
      </c>
      <c r="K16" s="160">
        <v>1404.9</v>
      </c>
      <c r="L16" s="160">
        <v>1008.9</v>
      </c>
      <c r="M16" s="160">
        <v>524.4</v>
      </c>
    </row>
    <row r="17" spans="1:13" ht="12.95" customHeight="1" x14ac:dyDescent="0.2">
      <c r="A17" s="254" t="s">
        <v>154</v>
      </c>
      <c r="B17" s="160">
        <v>12529.3</v>
      </c>
      <c r="C17" s="160">
        <v>15259.5</v>
      </c>
      <c r="D17" s="160">
        <v>10116</v>
      </c>
      <c r="E17" s="160">
        <v>5362.2</v>
      </c>
      <c r="F17" s="160">
        <v>5045.5</v>
      </c>
      <c r="G17" s="160">
        <v>4646.3</v>
      </c>
      <c r="H17" s="160">
        <v>4128.6000000000004</v>
      </c>
      <c r="I17" s="160">
        <v>4837.5</v>
      </c>
      <c r="J17" s="160">
        <v>5220.1000000000004</v>
      </c>
      <c r="K17" s="160">
        <v>3892.9</v>
      </c>
      <c r="L17" s="160">
        <v>3904.8</v>
      </c>
      <c r="M17" s="160">
        <v>4037.1</v>
      </c>
    </row>
    <row r="18" spans="1:13" ht="12.95" customHeight="1" x14ac:dyDescent="0.2">
      <c r="A18" s="254" t="s">
        <v>14</v>
      </c>
      <c r="B18" s="160">
        <v>1009.6</v>
      </c>
      <c r="C18" s="160">
        <v>1311.1</v>
      </c>
      <c r="D18" s="160">
        <v>1275</v>
      </c>
      <c r="E18" s="160">
        <v>1143.0999999999999</v>
      </c>
      <c r="F18" s="160">
        <v>1003.7</v>
      </c>
      <c r="G18" s="160">
        <v>1390.4</v>
      </c>
      <c r="H18" s="160">
        <v>1870.4</v>
      </c>
      <c r="I18" s="160">
        <v>1525.2</v>
      </c>
      <c r="J18" s="160">
        <v>1909.3</v>
      </c>
      <c r="K18" s="160">
        <v>3068.3</v>
      </c>
      <c r="L18" s="160">
        <v>5001.2</v>
      </c>
      <c r="M18" s="160">
        <v>4547.1000000000004</v>
      </c>
    </row>
    <row r="19" spans="1:13" ht="12.95" customHeight="1" x14ac:dyDescent="0.2">
      <c r="A19" s="254" t="s">
        <v>15</v>
      </c>
      <c r="B19" s="160">
        <v>600.5</v>
      </c>
      <c r="C19" s="160">
        <v>700.4</v>
      </c>
      <c r="D19" s="160">
        <v>785.1</v>
      </c>
      <c r="E19" s="160">
        <v>671.4</v>
      </c>
      <c r="F19" s="160">
        <v>503</v>
      </c>
      <c r="G19" s="160">
        <v>892.4</v>
      </c>
      <c r="H19" s="160">
        <v>1221.2</v>
      </c>
      <c r="I19" s="160">
        <v>648</v>
      </c>
      <c r="J19" s="160">
        <v>778.4</v>
      </c>
      <c r="K19" s="160">
        <v>1212.9000000000001</v>
      </c>
      <c r="L19" s="160">
        <v>3005.5</v>
      </c>
      <c r="M19" s="160">
        <v>2765.6</v>
      </c>
    </row>
    <row r="20" spans="1:13" ht="12.95" customHeight="1" x14ac:dyDescent="0.2">
      <c r="A20" s="254" t="s">
        <v>16</v>
      </c>
      <c r="B20" s="160">
        <v>0.3</v>
      </c>
      <c r="C20" s="160">
        <v>0.1</v>
      </c>
      <c r="D20" s="160">
        <v>2.2999999999999998</v>
      </c>
      <c r="E20" s="160">
        <v>19</v>
      </c>
      <c r="F20" s="160">
        <v>22.7</v>
      </c>
      <c r="G20" s="160">
        <v>59.2</v>
      </c>
      <c r="H20" s="160">
        <v>143.4</v>
      </c>
      <c r="I20" s="160">
        <v>244.9</v>
      </c>
      <c r="J20" s="160">
        <v>335.5</v>
      </c>
      <c r="K20" s="160">
        <v>422.9</v>
      </c>
      <c r="L20" s="160">
        <v>517.20000000000005</v>
      </c>
      <c r="M20" s="160">
        <v>604.6</v>
      </c>
    </row>
    <row r="21" spans="1:13" ht="12.95" customHeight="1" x14ac:dyDescent="0.2">
      <c r="A21" s="254" t="s">
        <v>17</v>
      </c>
      <c r="B21" s="160">
        <v>254.3</v>
      </c>
      <c r="C21" s="160">
        <v>290.10000000000002</v>
      </c>
      <c r="D21" s="160">
        <v>225.9</v>
      </c>
      <c r="E21" s="160">
        <v>203.1</v>
      </c>
      <c r="F21" s="160">
        <v>202.6</v>
      </c>
      <c r="G21" s="160">
        <v>205.8</v>
      </c>
      <c r="H21" s="160">
        <v>212.2</v>
      </c>
      <c r="I21" s="160">
        <v>340</v>
      </c>
      <c r="J21" s="160">
        <v>453</v>
      </c>
      <c r="K21" s="160">
        <v>529.79999999999995</v>
      </c>
      <c r="L21" s="160">
        <v>541.79999999999995</v>
      </c>
      <c r="M21" s="160">
        <v>447.9</v>
      </c>
    </row>
    <row r="22" spans="1:13" ht="12.95" customHeight="1" x14ac:dyDescent="0.2">
      <c r="A22" s="254" t="s">
        <v>18</v>
      </c>
      <c r="B22" s="160">
        <v>1.3</v>
      </c>
      <c r="C22" s="160">
        <v>1.5</v>
      </c>
      <c r="D22" s="160">
        <v>3.6</v>
      </c>
      <c r="E22" s="160">
        <v>10.9</v>
      </c>
      <c r="F22" s="160">
        <v>47.4</v>
      </c>
      <c r="G22" s="160">
        <v>30.3</v>
      </c>
      <c r="H22" s="160">
        <v>58.6</v>
      </c>
      <c r="I22" s="160">
        <v>17.399999999999999</v>
      </c>
      <c r="J22" s="160">
        <v>21.9</v>
      </c>
      <c r="K22" s="160">
        <v>106.7</v>
      </c>
      <c r="L22" s="160">
        <v>105.8</v>
      </c>
      <c r="M22" s="160">
        <v>104.5</v>
      </c>
    </row>
    <row r="23" spans="1:13" ht="12.95" customHeight="1" x14ac:dyDescent="0.2">
      <c r="A23" s="254" t="s">
        <v>19</v>
      </c>
      <c r="B23" s="160">
        <v>15452.2</v>
      </c>
      <c r="C23" s="160">
        <v>16348.6</v>
      </c>
      <c r="D23" s="160">
        <v>17364.5</v>
      </c>
      <c r="E23" s="160">
        <v>18514.2</v>
      </c>
      <c r="F23" s="160">
        <v>18860.7</v>
      </c>
      <c r="G23" s="160">
        <v>18936.900000000001</v>
      </c>
      <c r="H23" s="160">
        <v>19441.2</v>
      </c>
      <c r="I23" s="160">
        <v>20626.7</v>
      </c>
      <c r="J23" s="160">
        <v>22212.400000000001</v>
      </c>
      <c r="K23" s="160">
        <v>24005.3</v>
      </c>
      <c r="L23" s="160">
        <v>32875</v>
      </c>
      <c r="M23" s="160">
        <v>42106.3</v>
      </c>
    </row>
    <row r="24" spans="1:13" ht="12.95" customHeight="1" x14ac:dyDescent="0.2">
      <c r="A24" s="254" t="s">
        <v>20</v>
      </c>
      <c r="B24" s="160">
        <v>3307.9</v>
      </c>
      <c r="C24" s="160">
        <v>4916.7</v>
      </c>
      <c r="D24" s="160">
        <v>4017.9</v>
      </c>
      <c r="E24" s="160">
        <v>4018</v>
      </c>
      <c r="F24" s="160">
        <v>3962.7</v>
      </c>
      <c r="G24" s="160">
        <v>4861.3</v>
      </c>
      <c r="H24" s="160">
        <v>4317.8999999999996</v>
      </c>
      <c r="I24" s="160">
        <v>5518.2</v>
      </c>
      <c r="J24" s="160">
        <v>4983</v>
      </c>
      <c r="K24" s="160">
        <v>7041.8</v>
      </c>
      <c r="L24" s="160">
        <v>8273.2999999999993</v>
      </c>
      <c r="M24" s="160">
        <v>8783.7999999999993</v>
      </c>
    </row>
    <row r="25" spans="1:13" ht="12.95" customHeight="1" x14ac:dyDescent="0.2">
      <c r="A25" s="254" t="s">
        <v>21</v>
      </c>
      <c r="B25" s="160">
        <v>10454.700000000001</v>
      </c>
      <c r="C25" s="160">
        <v>12440.4</v>
      </c>
      <c r="D25" s="160">
        <v>13816.5</v>
      </c>
      <c r="E25" s="160">
        <v>10716.6</v>
      </c>
      <c r="F25" s="160">
        <v>10770.4</v>
      </c>
      <c r="G25" s="160">
        <v>12638</v>
      </c>
      <c r="H25" s="160">
        <v>12798.2</v>
      </c>
      <c r="I25" s="160">
        <v>11931.2</v>
      </c>
      <c r="J25" s="160">
        <v>12466.4</v>
      </c>
      <c r="K25" s="160">
        <v>13628.1</v>
      </c>
      <c r="L25" s="160">
        <v>14593.1</v>
      </c>
      <c r="M25" s="160">
        <v>17836.3</v>
      </c>
    </row>
    <row r="26" spans="1:13" ht="12.95" customHeight="1" thickBot="1" x14ac:dyDescent="0.25">
      <c r="A26" s="60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2.95" customHeight="1" x14ac:dyDescent="0.2">
      <c r="A27" s="6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ht="12.95" customHeight="1" x14ac:dyDescent="0.2">
      <c r="A28" s="61" t="s">
        <v>22</v>
      </c>
    </row>
    <row r="29" spans="1:13" ht="12.95" customHeight="1" x14ac:dyDescent="0.2">
      <c r="A29" s="254" t="s">
        <v>23</v>
      </c>
      <c r="B29" s="255">
        <v>158</v>
      </c>
      <c r="C29" s="255">
        <v>163</v>
      </c>
      <c r="D29" s="255">
        <v>158</v>
      </c>
      <c r="E29" s="255">
        <v>159</v>
      </c>
      <c r="F29" s="255">
        <v>159</v>
      </c>
      <c r="G29" s="255">
        <v>159</v>
      </c>
      <c r="H29" s="255">
        <v>168</v>
      </c>
      <c r="I29" s="255">
        <v>153</v>
      </c>
      <c r="J29" s="255">
        <v>147</v>
      </c>
      <c r="K29" s="255">
        <v>157</v>
      </c>
      <c r="L29" s="255">
        <v>146</v>
      </c>
      <c r="M29" s="255">
        <v>127</v>
      </c>
    </row>
    <row r="30" spans="1:13" ht="12.95" customHeight="1" x14ac:dyDescent="0.2">
      <c r="A30" s="254" t="s">
        <v>160</v>
      </c>
      <c r="B30" s="255">
        <v>53</v>
      </c>
      <c r="C30" s="255">
        <v>52</v>
      </c>
      <c r="D30" s="255">
        <v>46</v>
      </c>
      <c r="E30" s="255">
        <v>48</v>
      </c>
      <c r="F30" s="255">
        <v>40</v>
      </c>
      <c r="G30" s="255">
        <v>49</v>
      </c>
      <c r="H30" s="255">
        <v>47</v>
      </c>
      <c r="I30" s="255">
        <v>47</v>
      </c>
      <c r="J30" s="255">
        <v>32</v>
      </c>
      <c r="K30" s="255">
        <v>40</v>
      </c>
      <c r="L30" s="255">
        <v>34</v>
      </c>
      <c r="M30" s="255">
        <v>36</v>
      </c>
    </row>
    <row r="31" spans="1:13" ht="12.95" customHeight="1" x14ac:dyDescent="0.2">
      <c r="A31" s="254" t="s">
        <v>161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</row>
    <row r="32" spans="1:13" ht="12.95" customHeight="1" x14ac:dyDescent="0.2">
      <c r="A32" s="254" t="s">
        <v>25</v>
      </c>
      <c r="B32" s="256">
        <v>45.5</v>
      </c>
      <c r="C32" s="256">
        <v>46.7</v>
      </c>
      <c r="D32" s="256">
        <v>22.9</v>
      </c>
      <c r="E32" s="256">
        <v>24.8</v>
      </c>
      <c r="F32" s="256">
        <v>23.1</v>
      </c>
      <c r="G32" s="256">
        <v>22.1</v>
      </c>
      <c r="H32" s="256">
        <v>14.2</v>
      </c>
      <c r="I32" s="256">
        <v>35.1</v>
      </c>
      <c r="J32" s="256">
        <v>35.5</v>
      </c>
      <c r="K32" s="256">
        <v>39.799999999999997</v>
      </c>
      <c r="L32" s="256">
        <v>39.1</v>
      </c>
      <c r="M32" s="256">
        <v>34.299999999999997</v>
      </c>
    </row>
    <row r="33" spans="1:13" ht="12.95" customHeight="1" x14ac:dyDescent="0.2">
      <c r="A33" s="240" t="s">
        <v>146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</row>
    <row r="34" spans="1:13" ht="12.95" customHeight="1" x14ac:dyDescent="0.2">
      <c r="A34" s="240" t="s">
        <v>147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1" t="s">
        <v>145</v>
      </c>
      <c r="B35" s="256">
        <v>47.9</v>
      </c>
      <c r="C35" s="256">
        <v>46.2</v>
      </c>
      <c r="D35" s="256">
        <v>29.9</v>
      </c>
      <c r="E35" s="256">
        <v>26.8</v>
      </c>
      <c r="F35" s="256">
        <v>22.2</v>
      </c>
      <c r="G35" s="256">
        <v>21.5</v>
      </c>
      <c r="H35" s="256">
        <v>11.4</v>
      </c>
      <c r="I35" s="256">
        <v>31.8</v>
      </c>
      <c r="J35" s="256">
        <v>34.9</v>
      </c>
      <c r="K35" s="256">
        <v>41.8</v>
      </c>
      <c r="L35" s="256">
        <v>33.299999999999997</v>
      </c>
      <c r="M35" s="256">
        <v>27.5</v>
      </c>
    </row>
    <row r="36" spans="1:13" ht="12.95" customHeight="1" x14ac:dyDescent="0.2">
      <c r="A36" s="243" t="s">
        <v>148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</row>
    <row r="37" spans="1:13" ht="12.95" customHeight="1" x14ac:dyDescent="0.2">
      <c r="A37" s="244" t="s">
        <v>149</v>
      </c>
      <c r="B37" s="256">
        <v>27.3</v>
      </c>
      <c r="C37" s="256">
        <v>26.3</v>
      </c>
      <c r="D37" s="256">
        <v>19.5</v>
      </c>
      <c r="E37" s="256">
        <v>20.3</v>
      </c>
      <c r="F37" s="256">
        <v>17.899999999999999</v>
      </c>
      <c r="G37" s="256">
        <v>17.899999999999999</v>
      </c>
      <c r="H37" s="256">
        <v>9.9</v>
      </c>
      <c r="I37" s="256">
        <v>25.5</v>
      </c>
      <c r="J37" s="256">
        <v>26.4</v>
      </c>
      <c r="K37" s="256">
        <v>28.4</v>
      </c>
      <c r="L37" s="256">
        <v>28.3</v>
      </c>
      <c r="M37" s="256">
        <v>27.3</v>
      </c>
    </row>
    <row r="38" spans="1:13" ht="12.95" customHeight="1" x14ac:dyDescent="0.2">
      <c r="A38" s="243" t="s">
        <v>27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</row>
    <row r="39" spans="1:13" ht="12.95" customHeight="1" x14ac:dyDescent="0.2">
      <c r="A39" s="243" t="s">
        <v>28</v>
      </c>
      <c r="B39" s="257">
        <v>108.6</v>
      </c>
      <c r="C39" s="257">
        <v>105.9</v>
      </c>
      <c r="D39" s="257">
        <v>93</v>
      </c>
      <c r="E39" s="257">
        <v>91.9</v>
      </c>
      <c r="F39" s="257">
        <v>95.1</v>
      </c>
      <c r="G39" s="257">
        <v>97.6</v>
      </c>
      <c r="H39" s="257">
        <v>98.9</v>
      </c>
      <c r="I39" s="257">
        <v>114.5</v>
      </c>
      <c r="J39" s="257">
        <v>113.9</v>
      </c>
      <c r="K39" s="257">
        <v>120.4</v>
      </c>
      <c r="L39" s="257">
        <v>109.5</v>
      </c>
      <c r="M39" s="257">
        <v>109.7</v>
      </c>
    </row>
    <row r="40" spans="1:13" ht="12.95" customHeight="1" x14ac:dyDescent="0.2">
      <c r="A40" s="243" t="s">
        <v>29</v>
      </c>
      <c r="B40" s="257">
        <v>0.9</v>
      </c>
      <c r="C40" s="257">
        <v>1</v>
      </c>
      <c r="D40" s="257">
        <v>0.9</v>
      </c>
      <c r="E40" s="257">
        <v>1</v>
      </c>
      <c r="F40" s="257">
        <v>1</v>
      </c>
      <c r="G40" s="257">
        <v>1</v>
      </c>
      <c r="H40" s="257">
        <v>1</v>
      </c>
      <c r="I40" s="257">
        <v>1.2</v>
      </c>
      <c r="J40" s="257">
        <v>1</v>
      </c>
      <c r="K40" s="257">
        <v>1.1000000000000001</v>
      </c>
      <c r="L40" s="257">
        <v>0.9</v>
      </c>
      <c r="M40" s="257">
        <v>1</v>
      </c>
    </row>
    <row r="41" spans="1:13" ht="12.95" customHeight="1" x14ac:dyDescent="0.2">
      <c r="A41" s="243" t="s">
        <v>30</v>
      </c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</row>
    <row r="42" spans="1:13" ht="12.95" customHeight="1" x14ac:dyDescent="0.2">
      <c r="A42" s="243" t="s">
        <v>31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32</v>
      </c>
      <c r="B43" s="258">
        <v>0.32</v>
      </c>
      <c r="C43" s="258">
        <v>0.4</v>
      </c>
      <c r="D43" s="258">
        <v>0.28999999999999998</v>
      </c>
      <c r="E43" s="258">
        <v>0.37</v>
      </c>
      <c r="F43" s="258">
        <v>0.37</v>
      </c>
      <c r="G43" s="258">
        <v>0.38</v>
      </c>
      <c r="H43" s="258">
        <v>0.34</v>
      </c>
      <c r="I43" s="258">
        <v>0.46</v>
      </c>
      <c r="J43" s="258">
        <v>0.4</v>
      </c>
      <c r="K43" s="258">
        <v>0.52</v>
      </c>
      <c r="L43" s="258">
        <v>0.56999999999999995</v>
      </c>
      <c r="M43" s="258">
        <v>0.49</v>
      </c>
    </row>
    <row r="44" spans="1:13" x14ac:dyDescent="0.2">
      <c r="A44" s="61"/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</sheetData>
  <hyperlinks>
    <hyperlink ref="A1" location="Содержание!A1" display="Вернуться в СОДЕРЖАНИЕ" xr:uid="{00000000-0004-0000-30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Лист50"/>
  <dimension ref="A1:M70"/>
  <sheetViews>
    <sheetView workbookViewId="0">
      <selection activeCell="A5" sqref="A5"/>
    </sheetView>
  </sheetViews>
  <sheetFormatPr defaultRowHeight="12.75" x14ac:dyDescent="0.2"/>
  <cols>
    <col min="1" max="1" width="37.85546875" style="250" customWidth="1"/>
    <col min="2" max="2" width="9.85546875" style="250" hidden="1" customWidth="1"/>
    <col min="3" max="3" width="9.5703125" style="250" hidden="1" customWidth="1"/>
    <col min="4" max="8" width="10" style="250" hidden="1" customWidth="1"/>
    <col min="9" max="10" width="10" style="250" customWidth="1"/>
    <col min="11" max="13" width="10.7109375" style="250" customWidth="1"/>
    <col min="14" max="256" width="9.140625" style="250"/>
    <col min="257" max="257" width="37.85546875" style="250" customWidth="1"/>
    <col min="258" max="262" width="0" style="250" hidden="1" customWidth="1"/>
    <col min="263" max="266" width="10" style="250" customWidth="1"/>
    <col min="267" max="267" width="10.7109375" style="250" customWidth="1"/>
    <col min="268" max="512" width="9.140625" style="250"/>
    <col min="513" max="513" width="37.85546875" style="250" customWidth="1"/>
    <col min="514" max="518" width="0" style="250" hidden="1" customWidth="1"/>
    <col min="519" max="522" width="10" style="250" customWidth="1"/>
    <col min="523" max="523" width="10.7109375" style="250" customWidth="1"/>
    <col min="524" max="768" width="9.140625" style="250"/>
    <col min="769" max="769" width="37.85546875" style="250" customWidth="1"/>
    <col min="770" max="774" width="0" style="250" hidden="1" customWidth="1"/>
    <col min="775" max="778" width="10" style="250" customWidth="1"/>
    <col min="779" max="779" width="10.7109375" style="250" customWidth="1"/>
    <col min="780" max="1024" width="9.140625" style="250"/>
    <col min="1025" max="1025" width="37.85546875" style="250" customWidth="1"/>
    <col min="1026" max="1030" width="0" style="250" hidden="1" customWidth="1"/>
    <col min="1031" max="1034" width="10" style="250" customWidth="1"/>
    <col min="1035" max="1035" width="10.7109375" style="250" customWidth="1"/>
    <col min="1036" max="1280" width="9.140625" style="250"/>
    <col min="1281" max="1281" width="37.85546875" style="250" customWidth="1"/>
    <col min="1282" max="1286" width="0" style="250" hidden="1" customWidth="1"/>
    <col min="1287" max="1290" width="10" style="250" customWidth="1"/>
    <col min="1291" max="1291" width="10.7109375" style="250" customWidth="1"/>
    <col min="1292" max="1536" width="9.140625" style="250"/>
    <col min="1537" max="1537" width="37.85546875" style="250" customWidth="1"/>
    <col min="1538" max="1542" width="0" style="250" hidden="1" customWidth="1"/>
    <col min="1543" max="1546" width="10" style="250" customWidth="1"/>
    <col min="1547" max="1547" width="10.7109375" style="250" customWidth="1"/>
    <col min="1548" max="1792" width="9.140625" style="250"/>
    <col min="1793" max="1793" width="37.85546875" style="250" customWidth="1"/>
    <col min="1794" max="1798" width="0" style="250" hidden="1" customWidth="1"/>
    <col min="1799" max="1802" width="10" style="250" customWidth="1"/>
    <col min="1803" max="1803" width="10.7109375" style="250" customWidth="1"/>
    <col min="1804" max="2048" width="9.140625" style="250"/>
    <col min="2049" max="2049" width="37.85546875" style="250" customWidth="1"/>
    <col min="2050" max="2054" width="0" style="250" hidden="1" customWidth="1"/>
    <col min="2055" max="2058" width="10" style="250" customWidth="1"/>
    <col min="2059" max="2059" width="10.7109375" style="250" customWidth="1"/>
    <col min="2060" max="2304" width="9.140625" style="250"/>
    <col min="2305" max="2305" width="37.85546875" style="250" customWidth="1"/>
    <col min="2306" max="2310" width="0" style="250" hidden="1" customWidth="1"/>
    <col min="2311" max="2314" width="10" style="250" customWidth="1"/>
    <col min="2315" max="2315" width="10.7109375" style="250" customWidth="1"/>
    <col min="2316" max="2560" width="9.140625" style="250"/>
    <col min="2561" max="2561" width="37.85546875" style="250" customWidth="1"/>
    <col min="2562" max="2566" width="0" style="250" hidden="1" customWidth="1"/>
    <col min="2567" max="2570" width="10" style="250" customWidth="1"/>
    <col min="2571" max="2571" width="10.7109375" style="250" customWidth="1"/>
    <col min="2572" max="2816" width="9.140625" style="250"/>
    <col min="2817" max="2817" width="37.85546875" style="250" customWidth="1"/>
    <col min="2818" max="2822" width="0" style="250" hidden="1" customWidth="1"/>
    <col min="2823" max="2826" width="10" style="250" customWidth="1"/>
    <col min="2827" max="2827" width="10.7109375" style="250" customWidth="1"/>
    <col min="2828" max="3072" width="9.140625" style="250"/>
    <col min="3073" max="3073" width="37.85546875" style="250" customWidth="1"/>
    <col min="3074" max="3078" width="0" style="250" hidden="1" customWidth="1"/>
    <col min="3079" max="3082" width="10" style="250" customWidth="1"/>
    <col min="3083" max="3083" width="10.7109375" style="250" customWidth="1"/>
    <col min="3084" max="3328" width="9.140625" style="250"/>
    <col min="3329" max="3329" width="37.85546875" style="250" customWidth="1"/>
    <col min="3330" max="3334" width="0" style="250" hidden="1" customWidth="1"/>
    <col min="3335" max="3338" width="10" style="250" customWidth="1"/>
    <col min="3339" max="3339" width="10.7109375" style="250" customWidth="1"/>
    <col min="3340" max="3584" width="9.140625" style="250"/>
    <col min="3585" max="3585" width="37.85546875" style="250" customWidth="1"/>
    <col min="3586" max="3590" width="0" style="250" hidden="1" customWidth="1"/>
    <col min="3591" max="3594" width="10" style="250" customWidth="1"/>
    <col min="3595" max="3595" width="10.7109375" style="250" customWidth="1"/>
    <col min="3596" max="3840" width="9.140625" style="250"/>
    <col min="3841" max="3841" width="37.85546875" style="250" customWidth="1"/>
    <col min="3842" max="3846" width="0" style="250" hidden="1" customWidth="1"/>
    <col min="3847" max="3850" width="10" style="250" customWidth="1"/>
    <col min="3851" max="3851" width="10.7109375" style="250" customWidth="1"/>
    <col min="3852" max="4096" width="9.140625" style="250"/>
    <col min="4097" max="4097" width="37.85546875" style="250" customWidth="1"/>
    <col min="4098" max="4102" width="0" style="250" hidden="1" customWidth="1"/>
    <col min="4103" max="4106" width="10" style="250" customWidth="1"/>
    <col min="4107" max="4107" width="10.7109375" style="250" customWidth="1"/>
    <col min="4108" max="4352" width="9.140625" style="250"/>
    <col min="4353" max="4353" width="37.85546875" style="250" customWidth="1"/>
    <col min="4354" max="4358" width="0" style="250" hidden="1" customWidth="1"/>
    <col min="4359" max="4362" width="10" style="250" customWidth="1"/>
    <col min="4363" max="4363" width="10.7109375" style="250" customWidth="1"/>
    <col min="4364" max="4608" width="9.140625" style="250"/>
    <col min="4609" max="4609" width="37.85546875" style="250" customWidth="1"/>
    <col min="4610" max="4614" width="0" style="250" hidden="1" customWidth="1"/>
    <col min="4615" max="4618" width="10" style="250" customWidth="1"/>
    <col min="4619" max="4619" width="10.7109375" style="250" customWidth="1"/>
    <col min="4620" max="4864" width="9.140625" style="250"/>
    <col min="4865" max="4865" width="37.85546875" style="250" customWidth="1"/>
    <col min="4866" max="4870" width="0" style="250" hidden="1" customWidth="1"/>
    <col min="4871" max="4874" width="10" style="250" customWidth="1"/>
    <col min="4875" max="4875" width="10.7109375" style="250" customWidth="1"/>
    <col min="4876" max="5120" width="9.140625" style="250"/>
    <col min="5121" max="5121" width="37.85546875" style="250" customWidth="1"/>
    <col min="5122" max="5126" width="0" style="250" hidden="1" customWidth="1"/>
    <col min="5127" max="5130" width="10" style="250" customWidth="1"/>
    <col min="5131" max="5131" width="10.7109375" style="250" customWidth="1"/>
    <col min="5132" max="5376" width="9.140625" style="250"/>
    <col min="5377" max="5377" width="37.85546875" style="250" customWidth="1"/>
    <col min="5378" max="5382" width="0" style="250" hidden="1" customWidth="1"/>
    <col min="5383" max="5386" width="10" style="250" customWidth="1"/>
    <col min="5387" max="5387" width="10.7109375" style="250" customWidth="1"/>
    <col min="5388" max="5632" width="9.140625" style="250"/>
    <col min="5633" max="5633" width="37.85546875" style="250" customWidth="1"/>
    <col min="5634" max="5638" width="0" style="250" hidden="1" customWidth="1"/>
    <col min="5639" max="5642" width="10" style="250" customWidth="1"/>
    <col min="5643" max="5643" width="10.7109375" style="250" customWidth="1"/>
    <col min="5644" max="5888" width="9.140625" style="250"/>
    <col min="5889" max="5889" width="37.85546875" style="250" customWidth="1"/>
    <col min="5890" max="5894" width="0" style="250" hidden="1" customWidth="1"/>
    <col min="5895" max="5898" width="10" style="250" customWidth="1"/>
    <col min="5899" max="5899" width="10.7109375" style="250" customWidth="1"/>
    <col min="5900" max="6144" width="9.140625" style="250"/>
    <col min="6145" max="6145" width="37.85546875" style="250" customWidth="1"/>
    <col min="6146" max="6150" width="0" style="250" hidden="1" customWidth="1"/>
    <col min="6151" max="6154" width="10" style="250" customWidth="1"/>
    <col min="6155" max="6155" width="10.7109375" style="250" customWidth="1"/>
    <col min="6156" max="6400" width="9.140625" style="250"/>
    <col min="6401" max="6401" width="37.85546875" style="250" customWidth="1"/>
    <col min="6402" max="6406" width="0" style="250" hidden="1" customWidth="1"/>
    <col min="6407" max="6410" width="10" style="250" customWidth="1"/>
    <col min="6411" max="6411" width="10.7109375" style="250" customWidth="1"/>
    <col min="6412" max="6656" width="9.140625" style="250"/>
    <col min="6657" max="6657" width="37.85546875" style="250" customWidth="1"/>
    <col min="6658" max="6662" width="0" style="250" hidden="1" customWidth="1"/>
    <col min="6663" max="6666" width="10" style="250" customWidth="1"/>
    <col min="6667" max="6667" width="10.7109375" style="250" customWidth="1"/>
    <col min="6668" max="6912" width="9.140625" style="250"/>
    <col min="6913" max="6913" width="37.85546875" style="250" customWidth="1"/>
    <col min="6914" max="6918" width="0" style="250" hidden="1" customWidth="1"/>
    <col min="6919" max="6922" width="10" style="250" customWidth="1"/>
    <col min="6923" max="6923" width="10.7109375" style="250" customWidth="1"/>
    <col min="6924" max="7168" width="9.140625" style="250"/>
    <col min="7169" max="7169" width="37.85546875" style="250" customWidth="1"/>
    <col min="7170" max="7174" width="0" style="250" hidden="1" customWidth="1"/>
    <col min="7175" max="7178" width="10" style="250" customWidth="1"/>
    <col min="7179" max="7179" width="10.7109375" style="250" customWidth="1"/>
    <col min="7180" max="7424" width="9.140625" style="250"/>
    <col min="7425" max="7425" width="37.85546875" style="250" customWidth="1"/>
    <col min="7426" max="7430" width="0" style="250" hidden="1" customWidth="1"/>
    <col min="7431" max="7434" width="10" style="250" customWidth="1"/>
    <col min="7435" max="7435" width="10.7109375" style="250" customWidth="1"/>
    <col min="7436" max="7680" width="9.140625" style="250"/>
    <col min="7681" max="7681" width="37.85546875" style="250" customWidth="1"/>
    <col min="7682" max="7686" width="0" style="250" hidden="1" customWidth="1"/>
    <col min="7687" max="7690" width="10" style="250" customWidth="1"/>
    <col min="7691" max="7691" width="10.7109375" style="250" customWidth="1"/>
    <col min="7692" max="7936" width="9.140625" style="250"/>
    <col min="7937" max="7937" width="37.85546875" style="250" customWidth="1"/>
    <col min="7938" max="7942" width="0" style="250" hidden="1" customWidth="1"/>
    <col min="7943" max="7946" width="10" style="250" customWidth="1"/>
    <col min="7947" max="7947" width="10.7109375" style="250" customWidth="1"/>
    <col min="7948" max="8192" width="9.140625" style="250"/>
    <col min="8193" max="8193" width="37.85546875" style="250" customWidth="1"/>
    <col min="8194" max="8198" width="0" style="250" hidden="1" customWidth="1"/>
    <col min="8199" max="8202" width="10" style="250" customWidth="1"/>
    <col min="8203" max="8203" width="10.7109375" style="250" customWidth="1"/>
    <col min="8204" max="8448" width="9.140625" style="250"/>
    <col min="8449" max="8449" width="37.85546875" style="250" customWidth="1"/>
    <col min="8450" max="8454" width="0" style="250" hidden="1" customWidth="1"/>
    <col min="8455" max="8458" width="10" style="250" customWidth="1"/>
    <col min="8459" max="8459" width="10.7109375" style="250" customWidth="1"/>
    <col min="8460" max="8704" width="9.140625" style="250"/>
    <col min="8705" max="8705" width="37.85546875" style="250" customWidth="1"/>
    <col min="8706" max="8710" width="0" style="250" hidden="1" customWidth="1"/>
    <col min="8711" max="8714" width="10" style="250" customWidth="1"/>
    <col min="8715" max="8715" width="10.7109375" style="250" customWidth="1"/>
    <col min="8716" max="8960" width="9.140625" style="250"/>
    <col min="8961" max="8961" width="37.85546875" style="250" customWidth="1"/>
    <col min="8962" max="8966" width="0" style="250" hidden="1" customWidth="1"/>
    <col min="8967" max="8970" width="10" style="250" customWidth="1"/>
    <col min="8971" max="8971" width="10.7109375" style="250" customWidth="1"/>
    <col min="8972" max="9216" width="9.140625" style="250"/>
    <col min="9217" max="9217" width="37.85546875" style="250" customWidth="1"/>
    <col min="9218" max="9222" width="0" style="250" hidden="1" customWidth="1"/>
    <col min="9223" max="9226" width="10" style="250" customWidth="1"/>
    <col min="9227" max="9227" width="10.7109375" style="250" customWidth="1"/>
    <col min="9228" max="9472" width="9.140625" style="250"/>
    <col min="9473" max="9473" width="37.85546875" style="250" customWidth="1"/>
    <col min="9474" max="9478" width="0" style="250" hidden="1" customWidth="1"/>
    <col min="9479" max="9482" width="10" style="250" customWidth="1"/>
    <col min="9483" max="9483" width="10.7109375" style="250" customWidth="1"/>
    <col min="9484" max="9728" width="9.140625" style="250"/>
    <col min="9729" max="9729" width="37.85546875" style="250" customWidth="1"/>
    <col min="9730" max="9734" width="0" style="250" hidden="1" customWidth="1"/>
    <col min="9735" max="9738" width="10" style="250" customWidth="1"/>
    <col min="9739" max="9739" width="10.7109375" style="250" customWidth="1"/>
    <col min="9740" max="9984" width="9.140625" style="250"/>
    <col min="9985" max="9985" width="37.85546875" style="250" customWidth="1"/>
    <col min="9986" max="9990" width="0" style="250" hidden="1" customWidth="1"/>
    <col min="9991" max="9994" width="10" style="250" customWidth="1"/>
    <col min="9995" max="9995" width="10.7109375" style="250" customWidth="1"/>
    <col min="9996" max="10240" width="9.140625" style="250"/>
    <col min="10241" max="10241" width="37.85546875" style="250" customWidth="1"/>
    <col min="10242" max="10246" width="0" style="250" hidden="1" customWidth="1"/>
    <col min="10247" max="10250" width="10" style="250" customWidth="1"/>
    <col min="10251" max="10251" width="10.7109375" style="250" customWidth="1"/>
    <col min="10252" max="10496" width="9.140625" style="250"/>
    <col min="10497" max="10497" width="37.85546875" style="250" customWidth="1"/>
    <col min="10498" max="10502" width="0" style="250" hidden="1" customWidth="1"/>
    <col min="10503" max="10506" width="10" style="250" customWidth="1"/>
    <col min="10507" max="10507" width="10.7109375" style="250" customWidth="1"/>
    <col min="10508" max="10752" width="9.140625" style="250"/>
    <col min="10753" max="10753" width="37.85546875" style="250" customWidth="1"/>
    <col min="10754" max="10758" width="0" style="250" hidden="1" customWidth="1"/>
    <col min="10759" max="10762" width="10" style="250" customWidth="1"/>
    <col min="10763" max="10763" width="10.7109375" style="250" customWidth="1"/>
    <col min="10764" max="11008" width="9.140625" style="250"/>
    <col min="11009" max="11009" width="37.85546875" style="250" customWidth="1"/>
    <col min="11010" max="11014" width="0" style="250" hidden="1" customWidth="1"/>
    <col min="11015" max="11018" width="10" style="250" customWidth="1"/>
    <col min="11019" max="11019" width="10.7109375" style="250" customWidth="1"/>
    <col min="11020" max="11264" width="9.140625" style="250"/>
    <col min="11265" max="11265" width="37.85546875" style="250" customWidth="1"/>
    <col min="11266" max="11270" width="0" style="250" hidden="1" customWidth="1"/>
    <col min="11271" max="11274" width="10" style="250" customWidth="1"/>
    <col min="11275" max="11275" width="10.7109375" style="250" customWidth="1"/>
    <col min="11276" max="11520" width="9.140625" style="250"/>
    <col min="11521" max="11521" width="37.85546875" style="250" customWidth="1"/>
    <col min="11522" max="11526" width="0" style="250" hidden="1" customWidth="1"/>
    <col min="11527" max="11530" width="10" style="250" customWidth="1"/>
    <col min="11531" max="11531" width="10.7109375" style="250" customWidth="1"/>
    <col min="11532" max="11776" width="9.140625" style="250"/>
    <col min="11777" max="11777" width="37.85546875" style="250" customWidth="1"/>
    <col min="11778" max="11782" width="0" style="250" hidden="1" customWidth="1"/>
    <col min="11783" max="11786" width="10" style="250" customWidth="1"/>
    <col min="11787" max="11787" width="10.7109375" style="250" customWidth="1"/>
    <col min="11788" max="12032" width="9.140625" style="250"/>
    <col min="12033" max="12033" width="37.85546875" style="250" customWidth="1"/>
    <col min="12034" max="12038" width="0" style="250" hidden="1" customWidth="1"/>
    <col min="12039" max="12042" width="10" style="250" customWidth="1"/>
    <col min="12043" max="12043" width="10.7109375" style="250" customWidth="1"/>
    <col min="12044" max="12288" width="9.140625" style="250"/>
    <col min="12289" max="12289" width="37.85546875" style="250" customWidth="1"/>
    <col min="12290" max="12294" width="0" style="250" hidden="1" customWidth="1"/>
    <col min="12295" max="12298" width="10" style="250" customWidth="1"/>
    <col min="12299" max="12299" width="10.7109375" style="250" customWidth="1"/>
    <col min="12300" max="12544" width="9.140625" style="250"/>
    <col min="12545" max="12545" width="37.85546875" style="250" customWidth="1"/>
    <col min="12546" max="12550" width="0" style="250" hidden="1" customWidth="1"/>
    <col min="12551" max="12554" width="10" style="250" customWidth="1"/>
    <col min="12555" max="12555" width="10.7109375" style="250" customWidth="1"/>
    <col min="12556" max="12800" width="9.140625" style="250"/>
    <col min="12801" max="12801" width="37.85546875" style="250" customWidth="1"/>
    <col min="12802" max="12806" width="0" style="250" hidden="1" customWidth="1"/>
    <col min="12807" max="12810" width="10" style="250" customWidth="1"/>
    <col min="12811" max="12811" width="10.7109375" style="250" customWidth="1"/>
    <col min="12812" max="13056" width="9.140625" style="250"/>
    <col min="13057" max="13057" width="37.85546875" style="250" customWidth="1"/>
    <col min="13058" max="13062" width="0" style="250" hidden="1" customWidth="1"/>
    <col min="13063" max="13066" width="10" style="250" customWidth="1"/>
    <col min="13067" max="13067" width="10.7109375" style="250" customWidth="1"/>
    <col min="13068" max="13312" width="9.140625" style="250"/>
    <col min="13313" max="13313" width="37.85546875" style="250" customWidth="1"/>
    <col min="13314" max="13318" width="0" style="250" hidden="1" customWidth="1"/>
    <col min="13319" max="13322" width="10" style="250" customWidth="1"/>
    <col min="13323" max="13323" width="10.7109375" style="250" customWidth="1"/>
    <col min="13324" max="13568" width="9.140625" style="250"/>
    <col min="13569" max="13569" width="37.85546875" style="250" customWidth="1"/>
    <col min="13570" max="13574" width="0" style="250" hidden="1" customWidth="1"/>
    <col min="13575" max="13578" width="10" style="250" customWidth="1"/>
    <col min="13579" max="13579" width="10.7109375" style="250" customWidth="1"/>
    <col min="13580" max="13824" width="9.140625" style="250"/>
    <col min="13825" max="13825" width="37.85546875" style="250" customWidth="1"/>
    <col min="13826" max="13830" width="0" style="250" hidden="1" customWidth="1"/>
    <col min="13831" max="13834" width="10" style="250" customWidth="1"/>
    <col min="13835" max="13835" width="10.7109375" style="250" customWidth="1"/>
    <col min="13836" max="14080" width="9.140625" style="250"/>
    <col min="14081" max="14081" width="37.85546875" style="250" customWidth="1"/>
    <col min="14082" max="14086" width="0" style="250" hidden="1" customWidth="1"/>
    <col min="14087" max="14090" width="10" style="250" customWidth="1"/>
    <col min="14091" max="14091" width="10.7109375" style="250" customWidth="1"/>
    <col min="14092" max="14336" width="9.140625" style="250"/>
    <col min="14337" max="14337" width="37.85546875" style="250" customWidth="1"/>
    <col min="14338" max="14342" width="0" style="250" hidden="1" customWidth="1"/>
    <col min="14343" max="14346" width="10" style="250" customWidth="1"/>
    <col min="14347" max="14347" width="10.7109375" style="250" customWidth="1"/>
    <col min="14348" max="14592" width="9.140625" style="250"/>
    <col min="14593" max="14593" width="37.85546875" style="250" customWidth="1"/>
    <col min="14594" max="14598" width="0" style="250" hidden="1" customWidth="1"/>
    <col min="14599" max="14602" width="10" style="250" customWidth="1"/>
    <col min="14603" max="14603" width="10.7109375" style="250" customWidth="1"/>
    <col min="14604" max="14848" width="9.140625" style="250"/>
    <col min="14849" max="14849" width="37.85546875" style="250" customWidth="1"/>
    <col min="14850" max="14854" width="0" style="250" hidden="1" customWidth="1"/>
    <col min="14855" max="14858" width="10" style="250" customWidth="1"/>
    <col min="14859" max="14859" width="10.7109375" style="250" customWidth="1"/>
    <col min="14860" max="15104" width="9.140625" style="250"/>
    <col min="15105" max="15105" width="37.85546875" style="250" customWidth="1"/>
    <col min="15106" max="15110" width="0" style="250" hidden="1" customWidth="1"/>
    <col min="15111" max="15114" width="10" style="250" customWidth="1"/>
    <col min="15115" max="15115" width="10.7109375" style="250" customWidth="1"/>
    <col min="15116" max="15360" width="9.140625" style="250"/>
    <col min="15361" max="15361" width="37.85546875" style="250" customWidth="1"/>
    <col min="15362" max="15366" width="0" style="250" hidden="1" customWidth="1"/>
    <col min="15367" max="15370" width="10" style="250" customWidth="1"/>
    <col min="15371" max="15371" width="10.7109375" style="250" customWidth="1"/>
    <col min="15372" max="15616" width="9.140625" style="250"/>
    <col min="15617" max="15617" width="37.85546875" style="250" customWidth="1"/>
    <col min="15618" max="15622" width="0" style="250" hidden="1" customWidth="1"/>
    <col min="15623" max="15626" width="10" style="250" customWidth="1"/>
    <col min="15627" max="15627" width="10.7109375" style="250" customWidth="1"/>
    <col min="15628" max="15872" width="9.140625" style="250"/>
    <col min="15873" max="15873" width="37.85546875" style="250" customWidth="1"/>
    <col min="15874" max="15878" width="0" style="250" hidden="1" customWidth="1"/>
    <col min="15879" max="15882" width="10" style="250" customWidth="1"/>
    <col min="15883" max="15883" width="10.7109375" style="250" customWidth="1"/>
    <col min="15884" max="16128" width="9.140625" style="250"/>
    <col min="16129" max="16129" width="37.85546875" style="250" customWidth="1"/>
    <col min="16130" max="16134" width="0" style="250" hidden="1" customWidth="1"/>
    <col min="16135" max="16138" width="10" style="250" customWidth="1"/>
    <col min="16139" max="16139" width="10.7109375" style="250" customWidth="1"/>
    <col min="16140" max="16384" width="9.140625" style="250"/>
  </cols>
  <sheetData>
    <row r="1" spans="1:13" ht="18.75" customHeight="1" x14ac:dyDescent="0.2">
      <c r="A1" s="950" t="s">
        <v>1346</v>
      </c>
    </row>
    <row r="2" spans="1:13" ht="18" customHeight="1" x14ac:dyDescent="0.2">
      <c r="A2" s="32" t="s">
        <v>221</v>
      </c>
    </row>
    <row r="3" spans="1:13" ht="18" customHeight="1" thickBot="1" x14ac:dyDescent="0.25">
      <c r="A3" s="251" t="s">
        <v>158</v>
      </c>
    </row>
    <row r="4" spans="1:13" s="38" customFormat="1" ht="18" customHeight="1" thickBot="1" x14ac:dyDescent="0.25">
      <c r="A4" s="39"/>
      <c r="B4" s="252">
        <v>2014</v>
      </c>
      <c r="C4" s="252">
        <v>2015</v>
      </c>
      <c r="D4" s="252">
        <v>2016</v>
      </c>
      <c r="E4" s="252">
        <v>2017</v>
      </c>
      <c r="F4" s="252">
        <v>2018</v>
      </c>
      <c r="G4" s="252">
        <v>2019</v>
      </c>
      <c r="H4" s="252">
        <v>2020</v>
      </c>
      <c r="I4" s="252">
        <v>2021</v>
      </c>
      <c r="J4" s="252">
        <v>2022</v>
      </c>
      <c r="K4" s="252">
        <v>2023</v>
      </c>
      <c r="L4" s="252">
        <v>2024</v>
      </c>
      <c r="M4" s="252">
        <v>2025</v>
      </c>
    </row>
    <row r="5" spans="1:13" s="38" customFormat="1" ht="12" x14ac:dyDescent="0.2">
      <c r="A5" s="37"/>
      <c r="B5" s="253"/>
      <c r="C5" s="253"/>
      <c r="D5" s="253"/>
      <c r="E5" s="253"/>
      <c r="F5" s="253"/>
    </row>
    <row r="6" spans="1:13" ht="24" customHeight="1" x14ac:dyDescent="0.2">
      <c r="A6" s="254" t="s">
        <v>159</v>
      </c>
      <c r="B6" s="160">
        <v>356.1</v>
      </c>
      <c r="C6" s="160">
        <v>199</v>
      </c>
      <c r="D6" s="160">
        <v>251.2</v>
      </c>
      <c r="E6" s="160">
        <v>508.9</v>
      </c>
      <c r="F6" s="160">
        <v>641.1</v>
      </c>
      <c r="G6" s="160">
        <v>952.1</v>
      </c>
      <c r="H6" s="160">
        <v>1260.2</v>
      </c>
      <c r="I6" s="160">
        <v>1616.5</v>
      </c>
      <c r="J6" s="160">
        <v>2942.6</v>
      </c>
      <c r="K6" s="160">
        <v>5761.5</v>
      </c>
      <c r="L6" s="160">
        <v>44999</v>
      </c>
      <c r="M6" s="160">
        <v>384468.7</v>
      </c>
    </row>
    <row r="7" spans="1:13" ht="12.95" customHeight="1" x14ac:dyDescent="0.2">
      <c r="A7" s="254" t="s">
        <v>3</v>
      </c>
      <c r="B7" s="160">
        <v>-55.4</v>
      </c>
      <c r="C7" s="160">
        <v>6.9</v>
      </c>
      <c r="D7" s="160">
        <v>40.799999999999997</v>
      </c>
      <c r="E7" s="160">
        <v>-14.7</v>
      </c>
      <c r="F7" s="160">
        <v>-28.7</v>
      </c>
      <c r="G7" s="160">
        <v>-51.8</v>
      </c>
      <c r="H7" s="160">
        <v>-123.7</v>
      </c>
      <c r="I7" s="160">
        <v>54.7</v>
      </c>
      <c r="J7" s="160">
        <v>26.6</v>
      </c>
      <c r="K7" s="160">
        <v>816.4</v>
      </c>
      <c r="L7" s="160">
        <v>2137.5</v>
      </c>
      <c r="M7" s="160">
        <v>-8536.6</v>
      </c>
    </row>
    <row r="8" spans="1:13" ht="24" x14ac:dyDescent="0.2">
      <c r="A8" s="240" t="s">
        <v>4</v>
      </c>
      <c r="B8" s="160">
        <v>-31.1</v>
      </c>
      <c r="C8" s="160">
        <v>1.9</v>
      </c>
      <c r="D8" s="160">
        <v>63.5</v>
      </c>
      <c r="E8" s="160">
        <v>104.7</v>
      </c>
      <c r="F8" s="160">
        <v>198.3</v>
      </c>
      <c r="G8" s="160">
        <v>147.6</v>
      </c>
      <c r="H8" s="160">
        <v>264.8</v>
      </c>
      <c r="I8" s="160">
        <v>618.29999999999995</v>
      </c>
      <c r="J8" s="160">
        <v>1282.9000000000001</v>
      </c>
      <c r="K8" s="160">
        <v>2212.5</v>
      </c>
      <c r="L8" s="160">
        <v>5031.1000000000004</v>
      </c>
      <c r="M8" s="160">
        <v>5894.7</v>
      </c>
    </row>
    <row r="9" spans="1:13" ht="12.95" customHeight="1" x14ac:dyDescent="0.2">
      <c r="A9" s="254" t="s">
        <v>5</v>
      </c>
      <c r="B9" s="160">
        <v>39</v>
      </c>
      <c r="C9" s="160">
        <v>94.8</v>
      </c>
      <c r="D9" s="160">
        <v>132.4</v>
      </c>
      <c r="E9" s="160">
        <v>166.9</v>
      </c>
      <c r="F9" s="160">
        <v>254</v>
      </c>
      <c r="G9" s="160">
        <v>284.7</v>
      </c>
      <c r="H9" s="160">
        <v>384</v>
      </c>
      <c r="I9" s="160">
        <v>710.6</v>
      </c>
      <c r="J9" s="160">
        <v>1526.7</v>
      </c>
      <c r="K9" s="160">
        <v>2701.9</v>
      </c>
      <c r="L9" s="160">
        <v>5870.3</v>
      </c>
      <c r="M9" s="160">
        <v>8853.4</v>
      </c>
    </row>
    <row r="10" spans="1:13" ht="12.95" customHeight="1" x14ac:dyDescent="0.2">
      <c r="A10" s="254" t="s">
        <v>6</v>
      </c>
      <c r="B10" s="160">
        <v>70.099999999999994</v>
      </c>
      <c r="C10" s="160">
        <v>92.8</v>
      </c>
      <c r="D10" s="160">
        <v>68.900000000000006</v>
      </c>
      <c r="E10" s="160">
        <v>62.2</v>
      </c>
      <c r="F10" s="160">
        <v>55.6</v>
      </c>
      <c r="G10" s="160">
        <v>137.1</v>
      </c>
      <c r="H10" s="160">
        <v>119.1</v>
      </c>
      <c r="I10" s="160">
        <v>92.3</v>
      </c>
      <c r="J10" s="160">
        <v>243.7</v>
      </c>
      <c r="K10" s="160">
        <v>489.4</v>
      </c>
      <c r="L10" s="160">
        <v>839.2</v>
      </c>
      <c r="M10" s="160">
        <v>2958.7</v>
      </c>
    </row>
    <row r="11" spans="1:13" ht="23.45" customHeight="1" x14ac:dyDescent="0.2">
      <c r="A11" s="254" t="s">
        <v>7</v>
      </c>
      <c r="B11" s="160">
        <v>331.7</v>
      </c>
      <c r="C11" s="160">
        <v>200.6</v>
      </c>
      <c r="D11" s="160">
        <v>228.5</v>
      </c>
      <c r="E11" s="160">
        <v>389.5</v>
      </c>
      <c r="F11" s="160">
        <v>414</v>
      </c>
      <c r="G11" s="160">
        <v>752.7</v>
      </c>
      <c r="H11" s="160">
        <v>871.6</v>
      </c>
      <c r="I11" s="160">
        <v>1052.9000000000001</v>
      </c>
      <c r="J11" s="160">
        <v>1686.3</v>
      </c>
      <c r="K11" s="160">
        <v>4365.3999999999996</v>
      </c>
      <c r="L11" s="160">
        <v>42105.4</v>
      </c>
      <c r="M11" s="160">
        <v>370037.4</v>
      </c>
    </row>
    <row r="12" spans="1:13" ht="12.95" customHeight="1" x14ac:dyDescent="0.2">
      <c r="A12" s="254" t="s">
        <v>8</v>
      </c>
      <c r="B12" s="160">
        <v>672</v>
      </c>
      <c r="C12" s="160">
        <v>926.9</v>
      </c>
      <c r="D12" s="160">
        <v>2375.3000000000002</v>
      </c>
      <c r="E12" s="160">
        <v>3920.4</v>
      </c>
      <c r="F12" s="160">
        <v>6298.6</v>
      </c>
      <c r="G12" s="160">
        <v>8017.2</v>
      </c>
      <c r="H12" s="160">
        <v>11643.2</v>
      </c>
      <c r="I12" s="160">
        <v>15741</v>
      </c>
      <c r="J12" s="160">
        <v>44635.3</v>
      </c>
      <c r="K12" s="160">
        <v>72464.800000000003</v>
      </c>
      <c r="L12" s="160">
        <v>71044.2</v>
      </c>
      <c r="M12" s="160">
        <v>217167.4</v>
      </c>
    </row>
    <row r="13" spans="1:13" ht="12.95" customHeight="1" x14ac:dyDescent="0.2">
      <c r="A13" s="254" t="s">
        <v>9</v>
      </c>
      <c r="B13" s="160">
        <v>36.4</v>
      </c>
      <c r="C13" s="160">
        <v>268</v>
      </c>
      <c r="D13" s="160">
        <v>961.6</v>
      </c>
      <c r="E13" s="160">
        <v>370.3</v>
      </c>
      <c r="F13" s="160">
        <v>680.1</v>
      </c>
      <c r="G13" s="160">
        <v>764.5</v>
      </c>
      <c r="H13" s="160">
        <v>2726</v>
      </c>
      <c r="I13" s="160">
        <v>1180.9000000000001</v>
      </c>
      <c r="J13" s="160">
        <v>20563.5</v>
      </c>
      <c r="K13" s="160">
        <v>21608.1</v>
      </c>
      <c r="L13" s="160">
        <v>23169.4</v>
      </c>
      <c r="M13" s="160">
        <v>36830.1</v>
      </c>
    </row>
    <row r="14" spans="1:13" ht="12.95" customHeight="1" x14ac:dyDescent="0.2">
      <c r="A14" s="254" t="s">
        <v>10</v>
      </c>
      <c r="B14" s="160">
        <v>1.8</v>
      </c>
      <c r="C14" s="160">
        <v>5.2</v>
      </c>
      <c r="D14" s="160">
        <v>141.1</v>
      </c>
      <c r="E14" s="160">
        <v>216.4</v>
      </c>
      <c r="F14" s="160">
        <v>318.60000000000002</v>
      </c>
      <c r="G14" s="160">
        <v>515.1</v>
      </c>
      <c r="H14" s="160">
        <v>460</v>
      </c>
      <c r="I14" s="160">
        <v>563.6</v>
      </c>
      <c r="J14" s="160">
        <v>1010.2</v>
      </c>
      <c r="K14" s="160">
        <v>2649.1</v>
      </c>
      <c r="L14" s="160">
        <v>1548.8</v>
      </c>
      <c r="M14" s="160">
        <v>2580.3000000000002</v>
      </c>
    </row>
    <row r="15" spans="1:13" ht="12.95" customHeight="1" x14ac:dyDescent="0.2">
      <c r="A15" s="254" t="s">
        <v>11</v>
      </c>
      <c r="B15" s="160">
        <v>33.700000000000003</v>
      </c>
      <c r="C15" s="160">
        <v>7.3</v>
      </c>
      <c r="D15" s="160">
        <v>751.3</v>
      </c>
      <c r="E15" s="160">
        <v>111.8</v>
      </c>
      <c r="F15" s="160">
        <v>272.89999999999998</v>
      </c>
      <c r="G15" s="160">
        <v>207.4</v>
      </c>
      <c r="H15" s="160">
        <v>2154.6</v>
      </c>
      <c r="I15" s="160">
        <v>489.9</v>
      </c>
      <c r="J15" s="160">
        <v>1234.0999999999999</v>
      </c>
      <c r="K15" s="160">
        <v>2394.8000000000002</v>
      </c>
      <c r="L15" s="160">
        <v>9391.5</v>
      </c>
      <c r="M15" s="160">
        <v>18240.8</v>
      </c>
    </row>
    <row r="16" spans="1:13" ht="12.95" customHeight="1" x14ac:dyDescent="0.2">
      <c r="A16" s="254" t="s">
        <v>12</v>
      </c>
      <c r="B16" s="160">
        <v>0.9</v>
      </c>
      <c r="C16" s="160">
        <v>255.5</v>
      </c>
      <c r="D16" s="160">
        <v>69.2</v>
      </c>
      <c r="E16" s="160">
        <v>41.1</v>
      </c>
      <c r="F16" s="160">
        <v>88.7</v>
      </c>
      <c r="G16" s="160">
        <v>42</v>
      </c>
      <c r="H16" s="160">
        <v>111.4</v>
      </c>
      <c r="I16" s="160">
        <v>127.4</v>
      </c>
      <c r="J16" s="160">
        <v>18319.2</v>
      </c>
      <c r="K16" s="160">
        <v>16562.099999999999</v>
      </c>
      <c r="L16" s="160">
        <v>12229.1</v>
      </c>
      <c r="M16" s="160">
        <v>16009.1</v>
      </c>
    </row>
    <row r="17" spans="1:13" ht="12.95" customHeight="1" x14ac:dyDescent="0.2">
      <c r="A17" s="254" t="s">
        <v>154</v>
      </c>
      <c r="B17" s="160">
        <v>810.1</v>
      </c>
      <c r="C17" s="160">
        <v>782.9</v>
      </c>
      <c r="D17" s="160">
        <v>1590.3</v>
      </c>
      <c r="E17" s="160">
        <v>2650.7</v>
      </c>
      <c r="F17" s="160">
        <v>4454.7</v>
      </c>
      <c r="G17" s="160">
        <v>4984.3999999999996</v>
      </c>
      <c r="H17" s="160">
        <v>5415.2</v>
      </c>
      <c r="I17" s="160">
        <v>545</v>
      </c>
      <c r="J17" s="160">
        <v>904.7</v>
      </c>
      <c r="K17" s="160">
        <v>1982.5</v>
      </c>
      <c r="L17" s="160">
        <v>159949.20000000001</v>
      </c>
      <c r="M17" s="160">
        <v>480366.7</v>
      </c>
    </row>
    <row r="18" spans="1:13" ht="12.95" customHeight="1" x14ac:dyDescent="0.2">
      <c r="A18" s="254" t="s">
        <v>14</v>
      </c>
      <c r="B18" s="160">
        <v>30.6</v>
      </c>
      <c r="C18" s="160">
        <v>6.1</v>
      </c>
      <c r="D18" s="160">
        <v>69.599999999999994</v>
      </c>
      <c r="E18" s="160">
        <v>86</v>
      </c>
      <c r="F18" s="160">
        <v>148.6</v>
      </c>
      <c r="G18" s="160">
        <v>108</v>
      </c>
      <c r="H18" s="160">
        <v>27.1</v>
      </c>
      <c r="I18" s="160">
        <v>45.1</v>
      </c>
      <c r="J18" s="160">
        <v>68.5</v>
      </c>
      <c r="K18" s="160">
        <v>393.3</v>
      </c>
      <c r="L18" s="160">
        <v>1695.9</v>
      </c>
      <c r="M18" s="160">
        <v>8597.2999999999993</v>
      </c>
    </row>
    <row r="19" spans="1:13" ht="12.95" customHeight="1" x14ac:dyDescent="0.2">
      <c r="A19" s="254" t="s">
        <v>15</v>
      </c>
      <c r="B19" s="160">
        <v>29</v>
      </c>
      <c r="C19" s="160">
        <v>0.1</v>
      </c>
      <c r="D19" s="160">
        <v>0</v>
      </c>
      <c r="E19" s="160">
        <v>0.1</v>
      </c>
      <c r="F19" s="160">
        <v>0</v>
      </c>
      <c r="G19" s="160">
        <v>62.1</v>
      </c>
      <c r="H19" s="160">
        <v>3.7</v>
      </c>
      <c r="I19" s="160">
        <v>3.8</v>
      </c>
      <c r="J19" s="160">
        <v>4.4000000000000004</v>
      </c>
      <c r="K19" s="160">
        <v>7.6</v>
      </c>
      <c r="L19" s="160">
        <v>17.2</v>
      </c>
      <c r="M19" s="160">
        <v>15</v>
      </c>
    </row>
    <row r="20" spans="1:13" ht="12.95" customHeight="1" x14ac:dyDescent="0.2">
      <c r="A20" s="254" t="s">
        <v>16</v>
      </c>
      <c r="B20" s="160">
        <v>0</v>
      </c>
      <c r="C20" s="160" t="s">
        <v>26</v>
      </c>
      <c r="D20" s="160" t="s">
        <v>26</v>
      </c>
      <c r="E20" s="160" t="s">
        <v>26</v>
      </c>
      <c r="F20" s="160" t="s">
        <v>26</v>
      </c>
      <c r="G20" s="160" t="s">
        <v>26</v>
      </c>
      <c r="H20" s="160">
        <v>3</v>
      </c>
      <c r="I20" s="160">
        <v>2.5</v>
      </c>
      <c r="J20" s="160">
        <v>2.4</v>
      </c>
      <c r="K20" s="160">
        <v>1.4</v>
      </c>
      <c r="L20" s="160">
        <v>1.4</v>
      </c>
      <c r="M20" s="160">
        <v>9.1999999999999993</v>
      </c>
    </row>
    <row r="21" spans="1:13" ht="12.95" customHeight="1" x14ac:dyDescent="0.2">
      <c r="A21" s="254" t="s">
        <v>17</v>
      </c>
      <c r="B21" s="160">
        <v>0.5</v>
      </c>
      <c r="C21" s="160">
        <v>5.3</v>
      </c>
      <c r="D21" s="160">
        <v>6.9</v>
      </c>
      <c r="E21" s="160">
        <v>5.7</v>
      </c>
      <c r="F21" s="160">
        <v>6.5</v>
      </c>
      <c r="G21" s="160">
        <v>10.9</v>
      </c>
      <c r="H21" s="160">
        <v>12.6</v>
      </c>
      <c r="I21" s="160">
        <v>29.2</v>
      </c>
      <c r="J21" s="160">
        <v>26.4</v>
      </c>
      <c r="K21" s="160">
        <v>285.10000000000002</v>
      </c>
      <c r="L21" s="160">
        <v>130.69999999999999</v>
      </c>
      <c r="M21" s="160">
        <v>319.7</v>
      </c>
    </row>
    <row r="22" spans="1:13" ht="12.95" customHeight="1" x14ac:dyDescent="0.2">
      <c r="A22" s="254" t="s">
        <v>18</v>
      </c>
      <c r="B22" s="160" t="s">
        <v>26</v>
      </c>
      <c r="C22" s="160" t="s">
        <v>26</v>
      </c>
      <c r="D22" s="160">
        <v>62</v>
      </c>
      <c r="E22" s="160">
        <v>78</v>
      </c>
      <c r="F22" s="160">
        <v>139.1</v>
      </c>
      <c r="G22" s="160">
        <v>32.1</v>
      </c>
      <c r="H22" s="160">
        <v>4.5999999999999996</v>
      </c>
      <c r="I22" s="160">
        <v>4.5</v>
      </c>
      <c r="J22" s="160">
        <v>25</v>
      </c>
      <c r="K22" s="160">
        <v>87.2</v>
      </c>
      <c r="L22" s="160">
        <v>1517</v>
      </c>
      <c r="M22" s="160">
        <v>8200.2999999999993</v>
      </c>
    </row>
    <row r="23" spans="1:13" ht="12.95" customHeight="1" x14ac:dyDescent="0.2">
      <c r="A23" s="254" t="s">
        <v>19</v>
      </c>
      <c r="B23" s="160">
        <v>281.89999999999998</v>
      </c>
      <c r="C23" s="160">
        <v>122.9</v>
      </c>
      <c r="D23" s="160">
        <v>223.7</v>
      </c>
      <c r="E23" s="160">
        <v>233.4</v>
      </c>
      <c r="F23" s="160">
        <v>233.5</v>
      </c>
      <c r="G23" s="160">
        <v>290.2</v>
      </c>
      <c r="H23" s="160">
        <v>433.5</v>
      </c>
      <c r="I23" s="160">
        <v>481.3</v>
      </c>
      <c r="J23" s="160">
        <v>676.7</v>
      </c>
      <c r="K23" s="160">
        <v>787.2</v>
      </c>
      <c r="L23" s="160">
        <v>2611.3000000000002</v>
      </c>
      <c r="M23" s="160">
        <v>2154.9</v>
      </c>
    </row>
    <row r="24" spans="1:13" ht="12.95" customHeight="1" x14ac:dyDescent="0.2">
      <c r="A24" s="254" t="s">
        <v>20</v>
      </c>
      <c r="B24" s="160">
        <v>137.6</v>
      </c>
      <c r="C24" s="160">
        <v>82.1</v>
      </c>
      <c r="D24" s="160">
        <v>324</v>
      </c>
      <c r="E24" s="160">
        <v>518.5</v>
      </c>
      <c r="F24" s="160">
        <v>472.9</v>
      </c>
      <c r="G24" s="160">
        <v>360</v>
      </c>
      <c r="H24" s="160">
        <v>544.79999999999995</v>
      </c>
      <c r="I24" s="160">
        <v>936</v>
      </c>
      <c r="J24" s="160">
        <v>1668.8</v>
      </c>
      <c r="K24" s="160">
        <v>7357.8</v>
      </c>
      <c r="L24" s="160">
        <v>170223.6</v>
      </c>
      <c r="M24" s="160">
        <v>602772.69999999995</v>
      </c>
    </row>
    <row r="25" spans="1:13" ht="12.95" customHeight="1" x14ac:dyDescent="0.2">
      <c r="A25" s="254" t="s">
        <v>21</v>
      </c>
      <c r="B25" s="160">
        <v>195.1</v>
      </c>
      <c r="C25" s="160">
        <v>225.5</v>
      </c>
      <c r="D25" s="160">
        <v>309.8</v>
      </c>
      <c r="E25" s="160">
        <v>273.89999999999998</v>
      </c>
      <c r="F25" s="160">
        <v>413.5</v>
      </c>
      <c r="G25" s="160">
        <v>478.3</v>
      </c>
      <c r="H25" s="160">
        <v>582.9</v>
      </c>
      <c r="I25" s="160">
        <v>1225.0999999999999</v>
      </c>
      <c r="J25" s="160">
        <v>25596.6</v>
      </c>
      <c r="K25" s="160">
        <v>32170.400000000001</v>
      </c>
      <c r="L25" s="160">
        <v>55052.7</v>
      </c>
      <c r="M25" s="160">
        <v>264770.3</v>
      </c>
    </row>
    <row r="26" spans="1:13" ht="12.95" customHeight="1" thickBot="1" x14ac:dyDescent="0.25">
      <c r="A26" s="60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2.95" customHeight="1" x14ac:dyDescent="0.2">
      <c r="A27" s="6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ht="12.95" customHeight="1" x14ac:dyDescent="0.2">
      <c r="A28" s="61" t="s">
        <v>22</v>
      </c>
    </row>
    <row r="29" spans="1:13" ht="12.95" customHeight="1" x14ac:dyDescent="0.2">
      <c r="A29" s="254" t="s">
        <v>23</v>
      </c>
      <c r="B29" s="255">
        <v>146</v>
      </c>
      <c r="C29" s="255">
        <v>363</v>
      </c>
      <c r="D29" s="255">
        <v>376</v>
      </c>
      <c r="E29" s="255">
        <v>391</v>
      </c>
      <c r="F29" s="255">
        <v>471</v>
      </c>
      <c r="G29" s="255">
        <v>508</v>
      </c>
      <c r="H29" s="255">
        <v>501</v>
      </c>
      <c r="I29" s="255">
        <v>489</v>
      </c>
      <c r="J29" s="255">
        <v>629</v>
      </c>
      <c r="K29" s="255">
        <v>873</v>
      </c>
      <c r="L29" s="49">
        <v>1163</v>
      </c>
      <c r="M29" s="49">
        <v>1068</v>
      </c>
    </row>
    <row r="30" spans="1:13" ht="12.95" customHeight="1" x14ac:dyDescent="0.2">
      <c r="A30" s="254" t="s">
        <v>160</v>
      </c>
      <c r="B30" s="255">
        <v>33</v>
      </c>
      <c r="C30" s="255">
        <v>69</v>
      </c>
      <c r="D30" s="255">
        <v>62</v>
      </c>
      <c r="E30" s="255">
        <v>70</v>
      </c>
      <c r="F30" s="255">
        <v>59</v>
      </c>
      <c r="G30" s="255">
        <v>78</v>
      </c>
      <c r="H30" s="255">
        <v>75</v>
      </c>
      <c r="I30" s="255">
        <v>67</v>
      </c>
      <c r="J30" s="255">
        <v>84</v>
      </c>
      <c r="K30" s="255">
        <v>126</v>
      </c>
      <c r="L30" s="255">
        <v>237</v>
      </c>
      <c r="M30" s="255">
        <v>307</v>
      </c>
    </row>
    <row r="31" spans="1:13" ht="12.95" customHeight="1" x14ac:dyDescent="0.2">
      <c r="A31" s="254" t="s">
        <v>161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</row>
    <row r="32" spans="1:13" ht="12.95" customHeight="1" x14ac:dyDescent="0.2">
      <c r="A32" s="254" t="s">
        <v>25</v>
      </c>
      <c r="B32" s="256">
        <v>7.3</v>
      </c>
      <c r="C32" s="256">
        <v>-0.8</v>
      </c>
      <c r="D32" s="256">
        <v>9.9</v>
      </c>
      <c r="E32" s="256">
        <v>30.7</v>
      </c>
      <c r="F32" s="256">
        <v>54.9</v>
      </c>
      <c r="G32" s="256">
        <v>26.5</v>
      </c>
      <c r="H32" s="256">
        <v>44.6</v>
      </c>
      <c r="I32" s="256">
        <v>53.5</v>
      </c>
      <c r="J32" s="256">
        <v>74.5</v>
      </c>
      <c r="K32" s="256">
        <v>32</v>
      </c>
      <c r="L32" s="256">
        <v>6.9</v>
      </c>
      <c r="M32" s="256">
        <v>3.9</v>
      </c>
    </row>
    <row r="33" spans="1:13" ht="12.95" customHeight="1" x14ac:dyDescent="0.2">
      <c r="A33" s="240" t="s">
        <v>146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</row>
    <row r="34" spans="1:13" ht="12.95" customHeight="1" x14ac:dyDescent="0.2">
      <c r="A34" s="240" t="s">
        <v>147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1" t="s">
        <v>145</v>
      </c>
      <c r="B35" s="256">
        <v>-11</v>
      </c>
      <c r="C35" s="256">
        <v>1.6</v>
      </c>
      <c r="D35" s="256">
        <v>28.4</v>
      </c>
      <c r="E35" s="256">
        <v>44.9</v>
      </c>
      <c r="F35" s="256">
        <v>84.9</v>
      </c>
      <c r="G35" s="256">
        <v>50.9</v>
      </c>
      <c r="H35" s="256">
        <v>61.1</v>
      </c>
      <c r="I35" s="256">
        <v>128.5</v>
      </c>
      <c r="J35" s="256">
        <v>189.6</v>
      </c>
      <c r="K35" s="256">
        <v>281.10000000000002</v>
      </c>
      <c r="L35" s="256">
        <v>192.7</v>
      </c>
      <c r="M35" s="256">
        <v>273.5</v>
      </c>
    </row>
    <row r="36" spans="1:13" ht="12.95" customHeight="1" x14ac:dyDescent="0.2">
      <c r="A36" s="243" t="s">
        <v>148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</row>
    <row r="37" spans="1:13" ht="12.95" customHeight="1" x14ac:dyDescent="0.2">
      <c r="A37" s="244" t="s">
        <v>149</v>
      </c>
      <c r="B37" s="256">
        <v>-8.6999999999999993</v>
      </c>
      <c r="C37" s="256">
        <v>1</v>
      </c>
      <c r="D37" s="256">
        <v>25.3</v>
      </c>
      <c r="E37" s="256">
        <v>20.6</v>
      </c>
      <c r="F37" s="256">
        <v>30.9</v>
      </c>
      <c r="G37" s="256">
        <v>15.5</v>
      </c>
      <c r="H37" s="256">
        <v>21</v>
      </c>
      <c r="I37" s="256">
        <v>38.299999999999997</v>
      </c>
      <c r="J37" s="256">
        <v>43.6</v>
      </c>
      <c r="K37" s="256">
        <v>38.4</v>
      </c>
      <c r="L37" s="256">
        <v>11.2</v>
      </c>
      <c r="M37" s="256">
        <v>1.5</v>
      </c>
    </row>
    <row r="38" spans="1:13" ht="12.95" customHeight="1" x14ac:dyDescent="0.2">
      <c r="A38" s="243" t="s">
        <v>27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</row>
    <row r="39" spans="1:13" ht="12.95" customHeight="1" x14ac:dyDescent="0.2">
      <c r="A39" s="243" t="s">
        <v>28</v>
      </c>
      <c r="B39" s="257">
        <v>68.3</v>
      </c>
      <c r="C39" s="257">
        <v>55.9</v>
      </c>
      <c r="D39" s="257">
        <v>126.2</v>
      </c>
      <c r="E39" s="257">
        <v>202.6</v>
      </c>
      <c r="F39" s="257">
        <v>126</v>
      </c>
      <c r="G39" s="257">
        <v>148.5</v>
      </c>
      <c r="H39" s="257">
        <v>132.4</v>
      </c>
      <c r="I39" s="257">
        <v>128.30000000000001</v>
      </c>
      <c r="J39" s="257">
        <v>182</v>
      </c>
      <c r="K39" s="257">
        <v>195.8</v>
      </c>
      <c r="L39" s="257">
        <v>781</v>
      </c>
      <c r="M39" s="257">
        <v>854.4</v>
      </c>
    </row>
    <row r="40" spans="1:13" ht="12.95" customHeight="1" x14ac:dyDescent="0.2">
      <c r="A40" s="243" t="s">
        <v>29</v>
      </c>
      <c r="B40" s="257">
        <v>0.2</v>
      </c>
      <c r="C40" s="257">
        <v>0.8</v>
      </c>
      <c r="D40" s="257">
        <v>2.2999999999999998</v>
      </c>
      <c r="E40" s="257">
        <v>1.6</v>
      </c>
      <c r="F40" s="257">
        <v>0.6</v>
      </c>
      <c r="G40" s="257">
        <v>1.2</v>
      </c>
      <c r="H40" s="257">
        <v>0.9</v>
      </c>
      <c r="I40" s="257">
        <v>1</v>
      </c>
      <c r="J40" s="257">
        <v>1.4</v>
      </c>
      <c r="K40" s="257">
        <v>1.1000000000000001</v>
      </c>
      <c r="L40" s="257">
        <v>4</v>
      </c>
      <c r="M40" s="257">
        <v>1.1000000000000001</v>
      </c>
    </row>
    <row r="41" spans="1:13" ht="12.95" customHeight="1" x14ac:dyDescent="0.2">
      <c r="A41" s="243" t="s">
        <v>30</v>
      </c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</row>
    <row r="42" spans="1:13" ht="12.95" customHeight="1" x14ac:dyDescent="0.2">
      <c r="A42" s="243" t="s">
        <v>31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32</v>
      </c>
      <c r="B43" s="258">
        <v>0.7</v>
      </c>
      <c r="C43" s="258">
        <v>0.36</v>
      </c>
      <c r="D43" s="258">
        <v>1.05</v>
      </c>
      <c r="E43" s="258">
        <v>1.89</v>
      </c>
      <c r="F43" s="258">
        <v>1.1399999999999999</v>
      </c>
      <c r="G43" s="258">
        <v>0.75</v>
      </c>
      <c r="H43" s="258">
        <v>0.93</v>
      </c>
      <c r="I43" s="258">
        <v>0.76</v>
      </c>
      <c r="J43" s="258">
        <v>7.0000000000000007E-2</v>
      </c>
      <c r="K43" s="258">
        <v>0.23</v>
      </c>
      <c r="L43" s="258">
        <v>3.09</v>
      </c>
      <c r="M43" s="258">
        <v>2.2799999999999998</v>
      </c>
    </row>
    <row r="44" spans="1:13" x14ac:dyDescent="0.2">
      <c r="A44" s="61"/>
    </row>
    <row r="45" spans="1:13" x14ac:dyDescent="0.2">
      <c r="A45" s="61"/>
    </row>
    <row r="46" spans="1:13" x14ac:dyDescent="0.2">
      <c r="A46" s="61"/>
    </row>
    <row r="47" spans="1:13" x14ac:dyDescent="0.2">
      <c r="A47" s="262" t="s">
        <v>222</v>
      </c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</sheetData>
  <hyperlinks>
    <hyperlink ref="A1" location="Содержание!A1" display="Вернуться в СОДЕРЖАНИЕ" xr:uid="{00000000-0004-0000-31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Лист51"/>
  <dimension ref="A1:M71"/>
  <sheetViews>
    <sheetView workbookViewId="0">
      <selection activeCell="A5" sqref="A5"/>
    </sheetView>
  </sheetViews>
  <sheetFormatPr defaultRowHeight="12.75" x14ac:dyDescent="0.2"/>
  <cols>
    <col min="1" max="1" width="38.140625" style="250" customWidth="1"/>
    <col min="2" max="6" width="0" style="250" hidden="1" customWidth="1"/>
    <col min="7" max="8" width="10.140625" style="250" hidden="1" customWidth="1"/>
    <col min="9" max="13" width="10.140625" style="250" customWidth="1"/>
    <col min="14" max="256" width="9.140625" style="250"/>
    <col min="257" max="257" width="38.140625" style="250" customWidth="1"/>
    <col min="258" max="262" width="0" style="250" hidden="1" customWidth="1"/>
    <col min="263" max="267" width="10.140625" style="250" customWidth="1"/>
    <col min="268" max="512" width="9.140625" style="250"/>
    <col min="513" max="513" width="38.140625" style="250" customWidth="1"/>
    <col min="514" max="518" width="0" style="250" hidden="1" customWidth="1"/>
    <col min="519" max="523" width="10.140625" style="250" customWidth="1"/>
    <col min="524" max="768" width="9.140625" style="250"/>
    <col min="769" max="769" width="38.140625" style="250" customWidth="1"/>
    <col min="770" max="774" width="0" style="250" hidden="1" customWidth="1"/>
    <col min="775" max="779" width="10.140625" style="250" customWidth="1"/>
    <col min="780" max="1024" width="9.140625" style="250"/>
    <col min="1025" max="1025" width="38.140625" style="250" customWidth="1"/>
    <col min="1026" max="1030" width="0" style="250" hidden="1" customWidth="1"/>
    <col min="1031" max="1035" width="10.140625" style="250" customWidth="1"/>
    <col min="1036" max="1280" width="9.140625" style="250"/>
    <col min="1281" max="1281" width="38.140625" style="250" customWidth="1"/>
    <col min="1282" max="1286" width="0" style="250" hidden="1" customWidth="1"/>
    <col min="1287" max="1291" width="10.140625" style="250" customWidth="1"/>
    <col min="1292" max="1536" width="9.140625" style="250"/>
    <col min="1537" max="1537" width="38.140625" style="250" customWidth="1"/>
    <col min="1538" max="1542" width="0" style="250" hidden="1" customWidth="1"/>
    <col min="1543" max="1547" width="10.140625" style="250" customWidth="1"/>
    <col min="1548" max="1792" width="9.140625" style="250"/>
    <col min="1793" max="1793" width="38.140625" style="250" customWidth="1"/>
    <col min="1794" max="1798" width="0" style="250" hidden="1" customWidth="1"/>
    <col min="1799" max="1803" width="10.140625" style="250" customWidth="1"/>
    <col min="1804" max="2048" width="9.140625" style="250"/>
    <col min="2049" max="2049" width="38.140625" style="250" customWidth="1"/>
    <col min="2050" max="2054" width="0" style="250" hidden="1" customWidth="1"/>
    <col min="2055" max="2059" width="10.140625" style="250" customWidth="1"/>
    <col min="2060" max="2304" width="9.140625" style="250"/>
    <col min="2305" max="2305" width="38.140625" style="250" customWidth="1"/>
    <col min="2306" max="2310" width="0" style="250" hidden="1" customWidth="1"/>
    <col min="2311" max="2315" width="10.140625" style="250" customWidth="1"/>
    <col min="2316" max="2560" width="9.140625" style="250"/>
    <col min="2561" max="2561" width="38.140625" style="250" customWidth="1"/>
    <col min="2562" max="2566" width="0" style="250" hidden="1" customWidth="1"/>
    <col min="2567" max="2571" width="10.140625" style="250" customWidth="1"/>
    <col min="2572" max="2816" width="9.140625" style="250"/>
    <col min="2817" max="2817" width="38.140625" style="250" customWidth="1"/>
    <col min="2818" max="2822" width="0" style="250" hidden="1" customWidth="1"/>
    <col min="2823" max="2827" width="10.140625" style="250" customWidth="1"/>
    <col min="2828" max="3072" width="9.140625" style="250"/>
    <col min="3073" max="3073" width="38.140625" style="250" customWidth="1"/>
    <col min="3074" max="3078" width="0" style="250" hidden="1" customWidth="1"/>
    <col min="3079" max="3083" width="10.140625" style="250" customWidth="1"/>
    <col min="3084" max="3328" width="9.140625" style="250"/>
    <col min="3329" max="3329" width="38.140625" style="250" customWidth="1"/>
    <col min="3330" max="3334" width="0" style="250" hidden="1" customWidth="1"/>
    <col min="3335" max="3339" width="10.140625" style="250" customWidth="1"/>
    <col min="3340" max="3584" width="9.140625" style="250"/>
    <col min="3585" max="3585" width="38.140625" style="250" customWidth="1"/>
    <col min="3586" max="3590" width="0" style="250" hidden="1" customWidth="1"/>
    <col min="3591" max="3595" width="10.140625" style="250" customWidth="1"/>
    <col min="3596" max="3840" width="9.140625" style="250"/>
    <col min="3841" max="3841" width="38.140625" style="250" customWidth="1"/>
    <col min="3842" max="3846" width="0" style="250" hidden="1" customWidth="1"/>
    <col min="3847" max="3851" width="10.140625" style="250" customWidth="1"/>
    <col min="3852" max="4096" width="9.140625" style="250"/>
    <col min="4097" max="4097" width="38.140625" style="250" customWidth="1"/>
    <col min="4098" max="4102" width="0" style="250" hidden="1" customWidth="1"/>
    <col min="4103" max="4107" width="10.140625" style="250" customWidth="1"/>
    <col min="4108" max="4352" width="9.140625" style="250"/>
    <col min="4353" max="4353" width="38.140625" style="250" customWidth="1"/>
    <col min="4354" max="4358" width="0" style="250" hidden="1" customWidth="1"/>
    <col min="4359" max="4363" width="10.140625" style="250" customWidth="1"/>
    <col min="4364" max="4608" width="9.140625" style="250"/>
    <col min="4609" max="4609" width="38.140625" style="250" customWidth="1"/>
    <col min="4610" max="4614" width="0" style="250" hidden="1" customWidth="1"/>
    <col min="4615" max="4619" width="10.140625" style="250" customWidth="1"/>
    <col min="4620" max="4864" width="9.140625" style="250"/>
    <col min="4865" max="4865" width="38.140625" style="250" customWidth="1"/>
    <col min="4866" max="4870" width="0" style="250" hidden="1" customWidth="1"/>
    <col min="4871" max="4875" width="10.140625" style="250" customWidth="1"/>
    <col min="4876" max="5120" width="9.140625" style="250"/>
    <col min="5121" max="5121" width="38.140625" style="250" customWidth="1"/>
    <col min="5122" max="5126" width="0" style="250" hidden="1" customWidth="1"/>
    <col min="5127" max="5131" width="10.140625" style="250" customWidth="1"/>
    <col min="5132" max="5376" width="9.140625" style="250"/>
    <col min="5377" max="5377" width="38.140625" style="250" customWidth="1"/>
    <col min="5378" max="5382" width="0" style="250" hidden="1" customWidth="1"/>
    <col min="5383" max="5387" width="10.140625" style="250" customWidth="1"/>
    <col min="5388" max="5632" width="9.140625" style="250"/>
    <col min="5633" max="5633" width="38.140625" style="250" customWidth="1"/>
    <col min="5634" max="5638" width="0" style="250" hidden="1" customWidth="1"/>
    <col min="5639" max="5643" width="10.140625" style="250" customWidth="1"/>
    <col min="5644" max="5888" width="9.140625" style="250"/>
    <col min="5889" max="5889" width="38.140625" style="250" customWidth="1"/>
    <col min="5890" max="5894" width="0" style="250" hidden="1" customWidth="1"/>
    <col min="5895" max="5899" width="10.140625" style="250" customWidth="1"/>
    <col min="5900" max="6144" width="9.140625" style="250"/>
    <col min="6145" max="6145" width="38.140625" style="250" customWidth="1"/>
    <col min="6146" max="6150" width="0" style="250" hidden="1" customWidth="1"/>
    <col min="6151" max="6155" width="10.140625" style="250" customWidth="1"/>
    <col min="6156" max="6400" width="9.140625" style="250"/>
    <col min="6401" max="6401" width="38.140625" style="250" customWidth="1"/>
    <col min="6402" max="6406" width="0" style="250" hidden="1" customWidth="1"/>
    <col min="6407" max="6411" width="10.140625" style="250" customWidth="1"/>
    <col min="6412" max="6656" width="9.140625" style="250"/>
    <col min="6657" max="6657" width="38.140625" style="250" customWidth="1"/>
    <col min="6658" max="6662" width="0" style="250" hidden="1" customWidth="1"/>
    <col min="6663" max="6667" width="10.140625" style="250" customWidth="1"/>
    <col min="6668" max="6912" width="9.140625" style="250"/>
    <col min="6913" max="6913" width="38.140625" style="250" customWidth="1"/>
    <col min="6914" max="6918" width="0" style="250" hidden="1" customWidth="1"/>
    <col min="6919" max="6923" width="10.140625" style="250" customWidth="1"/>
    <col min="6924" max="7168" width="9.140625" style="250"/>
    <col min="7169" max="7169" width="38.140625" style="250" customWidth="1"/>
    <col min="7170" max="7174" width="0" style="250" hidden="1" customWidth="1"/>
    <col min="7175" max="7179" width="10.140625" style="250" customWidth="1"/>
    <col min="7180" max="7424" width="9.140625" style="250"/>
    <col min="7425" max="7425" width="38.140625" style="250" customWidth="1"/>
    <col min="7426" max="7430" width="0" style="250" hidden="1" customWidth="1"/>
    <col min="7431" max="7435" width="10.140625" style="250" customWidth="1"/>
    <col min="7436" max="7680" width="9.140625" style="250"/>
    <col min="7681" max="7681" width="38.140625" style="250" customWidth="1"/>
    <col min="7682" max="7686" width="0" style="250" hidden="1" customWidth="1"/>
    <col min="7687" max="7691" width="10.140625" style="250" customWidth="1"/>
    <col min="7692" max="7936" width="9.140625" style="250"/>
    <col min="7937" max="7937" width="38.140625" style="250" customWidth="1"/>
    <col min="7938" max="7942" width="0" style="250" hidden="1" customWidth="1"/>
    <col min="7943" max="7947" width="10.140625" style="250" customWidth="1"/>
    <col min="7948" max="8192" width="9.140625" style="250"/>
    <col min="8193" max="8193" width="38.140625" style="250" customWidth="1"/>
    <col min="8194" max="8198" width="0" style="250" hidden="1" customWidth="1"/>
    <col min="8199" max="8203" width="10.140625" style="250" customWidth="1"/>
    <col min="8204" max="8448" width="9.140625" style="250"/>
    <col min="8449" max="8449" width="38.140625" style="250" customWidth="1"/>
    <col min="8450" max="8454" width="0" style="250" hidden="1" customWidth="1"/>
    <col min="8455" max="8459" width="10.140625" style="250" customWidth="1"/>
    <col min="8460" max="8704" width="9.140625" style="250"/>
    <col min="8705" max="8705" width="38.140625" style="250" customWidth="1"/>
    <col min="8706" max="8710" width="0" style="250" hidden="1" customWidth="1"/>
    <col min="8711" max="8715" width="10.140625" style="250" customWidth="1"/>
    <col min="8716" max="8960" width="9.140625" style="250"/>
    <col min="8961" max="8961" width="38.140625" style="250" customWidth="1"/>
    <col min="8962" max="8966" width="0" style="250" hidden="1" customWidth="1"/>
    <col min="8967" max="8971" width="10.140625" style="250" customWidth="1"/>
    <col min="8972" max="9216" width="9.140625" style="250"/>
    <col min="9217" max="9217" width="38.140625" style="250" customWidth="1"/>
    <col min="9218" max="9222" width="0" style="250" hidden="1" customWidth="1"/>
    <col min="9223" max="9227" width="10.140625" style="250" customWidth="1"/>
    <col min="9228" max="9472" width="9.140625" style="250"/>
    <col min="9473" max="9473" width="38.140625" style="250" customWidth="1"/>
    <col min="9474" max="9478" width="0" style="250" hidden="1" customWidth="1"/>
    <col min="9479" max="9483" width="10.140625" style="250" customWidth="1"/>
    <col min="9484" max="9728" width="9.140625" style="250"/>
    <col min="9729" max="9729" width="38.140625" style="250" customWidth="1"/>
    <col min="9730" max="9734" width="0" style="250" hidden="1" customWidth="1"/>
    <col min="9735" max="9739" width="10.140625" style="250" customWidth="1"/>
    <col min="9740" max="9984" width="9.140625" style="250"/>
    <col min="9985" max="9985" width="38.140625" style="250" customWidth="1"/>
    <col min="9986" max="9990" width="0" style="250" hidden="1" customWidth="1"/>
    <col min="9991" max="9995" width="10.140625" style="250" customWidth="1"/>
    <col min="9996" max="10240" width="9.140625" style="250"/>
    <col min="10241" max="10241" width="38.140625" style="250" customWidth="1"/>
    <col min="10242" max="10246" width="0" style="250" hidden="1" customWidth="1"/>
    <col min="10247" max="10251" width="10.140625" style="250" customWidth="1"/>
    <col min="10252" max="10496" width="9.140625" style="250"/>
    <col min="10497" max="10497" width="38.140625" style="250" customWidth="1"/>
    <col min="10498" max="10502" width="0" style="250" hidden="1" customWidth="1"/>
    <col min="10503" max="10507" width="10.140625" style="250" customWidth="1"/>
    <col min="10508" max="10752" width="9.140625" style="250"/>
    <col min="10753" max="10753" width="38.140625" style="250" customWidth="1"/>
    <col min="10754" max="10758" width="0" style="250" hidden="1" customWidth="1"/>
    <col min="10759" max="10763" width="10.140625" style="250" customWidth="1"/>
    <col min="10764" max="11008" width="9.140625" style="250"/>
    <col min="11009" max="11009" width="38.140625" style="250" customWidth="1"/>
    <col min="11010" max="11014" width="0" style="250" hidden="1" customWidth="1"/>
    <col min="11015" max="11019" width="10.140625" style="250" customWidth="1"/>
    <col min="11020" max="11264" width="9.140625" style="250"/>
    <col min="11265" max="11265" width="38.140625" style="250" customWidth="1"/>
    <col min="11266" max="11270" width="0" style="250" hidden="1" customWidth="1"/>
    <col min="11271" max="11275" width="10.140625" style="250" customWidth="1"/>
    <col min="11276" max="11520" width="9.140625" style="250"/>
    <col min="11521" max="11521" width="38.140625" style="250" customWidth="1"/>
    <col min="11522" max="11526" width="0" style="250" hidden="1" customWidth="1"/>
    <col min="11527" max="11531" width="10.140625" style="250" customWidth="1"/>
    <col min="11532" max="11776" width="9.140625" style="250"/>
    <col min="11777" max="11777" width="38.140625" style="250" customWidth="1"/>
    <col min="11778" max="11782" width="0" style="250" hidden="1" customWidth="1"/>
    <col min="11783" max="11787" width="10.140625" style="250" customWidth="1"/>
    <col min="11788" max="12032" width="9.140625" style="250"/>
    <col min="12033" max="12033" width="38.140625" style="250" customWidth="1"/>
    <col min="12034" max="12038" width="0" style="250" hidden="1" customWidth="1"/>
    <col min="12039" max="12043" width="10.140625" style="250" customWidth="1"/>
    <col min="12044" max="12288" width="9.140625" style="250"/>
    <col min="12289" max="12289" width="38.140625" style="250" customWidth="1"/>
    <col min="12290" max="12294" width="0" style="250" hidden="1" customWidth="1"/>
    <col min="12295" max="12299" width="10.140625" style="250" customWidth="1"/>
    <col min="12300" max="12544" width="9.140625" style="250"/>
    <col min="12545" max="12545" width="38.140625" style="250" customWidth="1"/>
    <col min="12546" max="12550" width="0" style="250" hidden="1" customWidth="1"/>
    <col min="12551" max="12555" width="10.140625" style="250" customWidth="1"/>
    <col min="12556" max="12800" width="9.140625" style="250"/>
    <col min="12801" max="12801" width="38.140625" style="250" customWidth="1"/>
    <col min="12802" max="12806" width="0" style="250" hidden="1" customWidth="1"/>
    <col min="12807" max="12811" width="10.140625" style="250" customWidth="1"/>
    <col min="12812" max="13056" width="9.140625" style="250"/>
    <col min="13057" max="13057" width="38.140625" style="250" customWidth="1"/>
    <col min="13058" max="13062" width="0" style="250" hidden="1" customWidth="1"/>
    <col min="13063" max="13067" width="10.140625" style="250" customWidth="1"/>
    <col min="13068" max="13312" width="9.140625" style="250"/>
    <col min="13313" max="13313" width="38.140625" style="250" customWidth="1"/>
    <col min="13314" max="13318" width="0" style="250" hidden="1" customWidth="1"/>
    <col min="13319" max="13323" width="10.140625" style="250" customWidth="1"/>
    <col min="13324" max="13568" width="9.140625" style="250"/>
    <col min="13569" max="13569" width="38.140625" style="250" customWidth="1"/>
    <col min="13570" max="13574" width="0" style="250" hidden="1" customWidth="1"/>
    <col min="13575" max="13579" width="10.140625" style="250" customWidth="1"/>
    <col min="13580" max="13824" width="9.140625" style="250"/>
    <col min="13825" max="13825" width="38.140625" style="250" customWidth="1"/>
    <col min="13826" max="13830" width="0" style="250" hidden="1" customWidth="1"/>
    <col min="13831" max="13835" width="10.140625" style="250" customWidth="1"/>
    <col min="13836" max="14080" width="9.140625" style="250"/>
    <col min="14081" max="14081" width="38.140625" style="250" customWidth="1"/>
    <col min="14082" max="14086" width="0" style="250" hidden="1" customWidth="1"/>
    <col min="14087" max="14091" width="10.140625" style="250" customWidth="1"/>
    <col min="14092" max="14336" width="9.140625" style="250"/>
    <col min="14337" max="14337" width="38.140625" style="250" customWidth="1"/>
    <col min="14338" max="14342" width="0" style="250" hidden="1" customWidth="1"/>
    <col min="14343" max="14347" width="10.140625" style="250" customWidth="1"/>
    <col min="14348" max="14592" width="9.140625" style="250"/>
    <col min="14593" max="14593" width="38.140625" style="250" customWidth="1"/>
    <col min="14594" max="14598" width="0" style="250" hidden="1" customWidth="1"/>
    <col min="14599" max="14603" width="10.140625" style="250" customWidth="1"/>
    <col min="14604" max="14848" width="9.140625" style="250"/>
    <col min="14849" max="14849" width="38.140625" style="250" customWidth="1"/>
    <col min="14850" max="14854" width="0" style="250" hidden="1" customWidth="1"/>
    <col min="14855" max="14859" width="10.140625" style="250" customWidth="1"/>
    <col min="14860" max="15104" width="9.140625" style="250"/>
    <col min="15105" max="15105" width="38.140625" style="250" customWidth="1"/>
    <col min="15106" max="15110" width="0" style="250" hidden="1" customWidth="1"/>
    <col min="15111" max="15115" width="10.140625" style="250" customWidth="1"/>
    <col min="15116" max="15360" width="9.140625" style="250"/>
    <col min="15361" max="15361" width="38.140625" style="250" customWidth="1"/>
    <col min="15362" max="15366" width="0" style="250" hidden="1" customWidth="1"/>
    <col min="15367" max="15371" width="10.140625" style="250" customWidth="1"/>
    <col min="15372" max="15616" width="9.140625" style="250"/>
    <col min="15617" max="15617" width="38.140625" style="250" customWidth="1"/>
    <col min="15618" max="15622" width="0" style="250" hidden="1" customWidth="1"/>
    <col min="15623" max="15627" width="10.140625" style="250" customWidth="1"/>
    <col min="15628" max="15872" width="9.140625" style="250"/>
    <col min="15873" max="15873" width="38.140625" style="250" customWidth="1"/>
    <col min="15874" max="15878" width="0" style="250" hidden="1" customWidth="1"/>
    <col min="15879" max="15883" width="10.140625" style="250" customWidth="1"/>
    <col min="15884" max="16128" width="9.140625" style="250"/>
    <col min="16129" max="16129" width="38.140625" style="250" customWidth="1"/>
    <col min="16130" max="16134" width="0" style="250" hidden="1" customWidth="1"/>
    <col min="16135" max="16139" width="10.140625" style="250" customWidth="1"/>
    <col min="16140" max="16384" width="9.140625" style="250"/>
  </cols>
  <sheetData>
    <row r="1" spans="1:13" ht="16.5" customHeight="1" x14ac:dyDescent="0.2">
      <c r="A1" s="950" t="s">
        <v>1346</v>
      </c>
    </row>
    <row r="2" spans="1:13" ht="18" customHeight="1" x14ac:dyDescent="0.2">
      <c r="A2" s="32" t="s">
        <v>223</v>
      </c>
    </row>
    <row r="3" spans="1:13" ht="21" customHeight="1" x14ac:dyDescent="0.2">
      <c r="A3" s="32" t="s">
        <v>224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" customHeight="1" x14ac:dyDescent="0.2">
      <c r="A7" s="254" t="s">
        <v>159</v>
      </c>
      <c r="B7" s="160">
        <v>5787.6</v>
      </c>
      <c r="C7" s="160">
        <v>6635.9</v>
      </c>
      <c r="D7" s="160">
        <v>6655.4</v>
      </c>
      <c r="E7" s="160">
        <v>7625.8</v>
      </c>
      <c r="F7" s="160">
        <v>8299.2999999999993</v>
      </c>
      <c r="G7" s="160">
        <v>9728.5</v>
      </c>
      <c r="H7" s="160">
        <v>8459</v>
      </c>
      <c r="I7" s="160">
        <v>13237.9</v>
      </c>
      <c r="J7" s="160">
        <v>14104.1</v>
      </c>
      <c r="K7" s="160">
        <v>18162.099999999999</v>
      </c>
      <c r="L7" s="160">
        <v>21366.5</v>
      </c>
      <c r="M7" s="160">
        <v>28506.3</v>
      </c>
    </row>
    <row r="8" spans="1:13" ht="12.95" customHeight="1" x14ac:dyDescent="0.2">
      <c r="A8" s="254" t="s">
        <v>3</v>
      </c>
      <c r="B8" s="160">
        <v>-753.2</v>
      </c>
      <c r="C8" s="160">
        <v>-2487.4</v>
      </c>
      <c r="D8" s="160">
        <v>-635.5</v>
      </c>
      <c r="E8" s="160">
        <v>-466.7</v>
      </c>
      <c r="F8" s="160">
        <v>-1151.2</v>
      </c>
      <c r="G8" s="160">
        <v>-559.1</v>
      </c>
      <c r="H8" s="160">
        <v>-2271.6</v>
      </c>
      <c r="I8" s="160">
        <v>-907.5</v>
      </c>
      <c r="J8" s="160">
        <v>-607.79999999999995</v>
      </c>
      <c r="K8" s="160">
        <v>541.79999999999995</v>
      </c>
      <c r="L8" s="160">
        <v>-917.4</v>
      </c>
      <c r="M8" s="160">
        <v>170.4</v>
      </c>
    </row>
    <row r="9" spans="1:13" ht="24" x14ac:dyDescent="0.2">
      <c r="A9" s="240" t="s">
        <v>4</v>
      </c>
      <c r="B9" s="160">
        <v>839</v>
      </c>
      <c r="C9" s="160">
        <v>-725.4</v>
      </c>
      <c r="D9" s="160">
        <v>1342.6</v>
      </c>
      <c r="E9" s="160">
        <v>1658.7</v>
      </c>
      <c r="F9" s="160">
        <v>1410.2</v>
      </c>
      <c r="G9" s="160">
        <v>2335.3000000000002</v>
      </c>
      <c r="H9" s="160">
        <v>-793.9</v>
      </c>
      <c r="I9" s="160">
        <v>2869.3</v>
      </c>
      <c r="J9" s="160">
        <v>3619.4</v>
      </c>
      <c r="K9" s="160">
        <v>6173.7</v>
      </c>
      <c r="L9" s="160">
        <v>6472.6</v>
      </c>
      <c r="M9" s="160">
        <v>9273</v>
      </c>
    </row>
    <row r="10" spans="1:13" ht="12.95" customHeight="1" x14ac:dyDescent="0.2">
      <c r="A10" s="254" t="s">
        <v>5</v>
      </c>
      <c r="B10" s="160">
        <v>1806.8</v>
      </c>
      <c r="C10" s="160">
        <v>2038.9</v>
      </c>
      <c r="D10" s="160">
        <v>2669.2</v>
      </c>
      <c r="E10" s="160">
        <v>2358.5</v>
      </c>
      <c r="F10" s="160">
        <v>2548.3000000000002</v>
      </c>
      <c r="G10" s="160">
        <v>2807.9</v>
      </c>
      <c r="H10" s="160">
        <v>2429.1</v>
      </c>
      <c r="I10" s="160">
        <v>3856.9</v>
      </c>
      <c r="J10" s="160">
        <v>4666.3999999999996</v>
      </c>
      <c r="K10" s="160">
        <v>7358.7</v>
      </c>
      <c r="L10" s="160">
        <v>8507.2999999999993</v>
      </c>
      <c r="M10" s="160">
        <v>11094.4</v>
      </c>
    </row>
    <row r="11" spans="1:13" ht="12.95" customHeight="1" x14ac:dyDescent="0.2">
      <c r="A11" s="254" t="s">
        <v>6</v>
      </c>
      <c r="B11" s="160">
        <v>967.8</v>
      </c>
      <c r="C11" s="160">
        <v>2764.3</v>
      </c>
      <c r="D11" s="160">
        <v>1326.6</v>
      </c>
      <c r="E11" s="160">
        <v>699.7</v>
      </c>
      <c r="F11" s="160">
        <v>1138</v>
      </c>
      <c r="G11" s="160">
        <v>472.6</v>
      </c>
      <c r="H11" s="160">
        <v>3223</v>
      </c>
      <c r="I11" s="160">
        <v>987.6</v>
      </c>
      <c r="J11" s="160">
        <v>1047</v>
      </c>
      <c r="K11" s="160">
        <v>1185.0999999999999</v>
      </c>
      <c r="L11" s="160">
        <v>2034.7</v>
      </c>
      <c r="M11" s="160">
        <v>1821.4</v>
      </c>
    </row>
    <row r="12" spans="1:13" ht="23.45" customHeight="1" x14ac:dyDescent="0.2">
      <c r="A12" s="254" t="s">
        <v>7</v>
      </c>
      <c r="B12" s="160">
        <v>4195.3999999999996</v>
      </c>
      <c r="C12" s="160">
        <v>4873.8999999999996</v>
      </c>
      <c r="D12" s="160">
        <v>4677.3</v>
      </c>
      <c r="E12" s="160">
        <v>5500.3</v>
      </c>
      <c r="F12" s="160">
        <v>5737.9</v>
      </c>
      <c r="G12" s="160">
        <v>6827.1</v>
      </c>
      <c r="H12" s="160">
        <v>6981.3</v>
      </c>
      <c r="I12" s="160">
        <v>9461.1</v>
      </c>
      <c r="J12" s="160">
        <v>9876.9</v>
      </c>
      <c r="K12" s="160">
        <v>12525.2</v>
      </c>
      <c r="L12" s="160">
        <v>13976.5</v>
      </c>
      <c r="M12" s="160">
        <v>19371.900000000001</v>
      </c>
    </row>
    <row r="13" spans="1:13" ht="12.95" customHeight="1" x14ac:dyDescent="0.2">
      <c r="A13" s="254" t="s">
        <v>8</v>
      </c>
      <c r="B13" s="160">
        <v>3207.3</v>
      </c>
      <c r="C13" s="160">
        <v>4819.1000000000004</v>
      </c>
      <c r="D13" s="160">
        <v>9744</v>
      </c>
      <c r="E13" s="160">
        <v>10090.799999999999</v>
      </c>
      <c r="F13" s="160">
        <v>9676.7000000000007</v>
      </c>
      <c r="G13" s="160">
        <v>5221.2</v>
      </c>
      <c r="H13" s="160">
        <v>6064.9</v>
      </c>
      <c r="I13" s="160">
        <v>7293.3</v>
      </c>
      <c r="J13" s="160">
        <v>6690.5</v>
      </c>
      <c r="K13" s="160">
        <v>7217.9</v>
      </c>
      <c r="L13" s="160">
        <v>8789.4</v>
      </c>
      <c r="M13" s="160">
        <v>14664.3</v>
      </c>
    </row>
    <row r="14" spans="1:13" ht="12.95" customHeight="1" x14ac:dyDescent="0.2">
      <c r="A14" s="254" t="s">
        <v>9</v>
      </c>
      <c r="B14" s="160">
        <v>711.4</v>
      </c>
      <c r="C14" s="160">
        <v>1178.3</v>
      </c>
      <c r="D14" s="160">
        <v>2426.9</v>
      </c>
      <c r="E14" s="160">
        <v>2431</v>
      </c>
      <c r="F14" s="160">
        <v>2673.6</v>
      </c>
      <c r="G14" s="160">
        <v>2043.3</v>
      </c>
      <c r="H14" s="160">
        <v>2925.4</v>
      </c>
      <c r="I14" s="160">
        <v>4038.2</v>
      </c>
      <c r="J14" s="160">
        <v>4238.2</v>
      </c>
      <c r="K14" s="160">
        <v>4607</v>
      </c>
      <c r="L14" s="160">
        <v>5354.6</v>
      </c>
      <c r="M14" s="160">
        <v>9799.2000000000007</v>
      </c>
    </row>
    <row r="15" spans="1:13" ht="12.95" customHeight="1" x14ac:dyDescent="0.2">
      <c r="A15" s="254" t="s">
        <v>10</v>
      </c>
      <c r="B15" s="160">
        <v>266.8</v>
      </c>
      <c r="C15" s="160">
        <v>425.1</v>
      </c>
      <c r="D15" s="160">
        <v>1429.8</v>
      </c>
      <c r="E15" s="160">
        <v>1572.5</v>
      </c>
      <c r="F15" s="160">
        <v>1564.3</v>
      </c>
      <c r="G15" s="160">
        <v>1305</v>
      </c>
      <c r="H15" s="160">
        <v>2342.6</v>
      </c>
      <c r="I15" s="160">
        <v>2789.9</v>
      </c>
      <c r="J15" s="160">
        <v>2931.4</v>
      </c>
      <c r="K15" s="160">
        <v>2105</v>
      </c>
      <c r="L15" s="160">
        <v>3038.6</v>
      </c>
      <c r="M15" s="160">
        <v>5431</v>
      </c>
    </row>
    <row r="16" spans="1:13" ht="12.95" customHeight="1" x14ac:dyDescent="0.2">
      <c r="A16" s="254" t="s">
        <v>11</v>
      </c>
      <c r="B16" s="160">
        <v>237.2</v>
      </c>
      <c r="C16" s="160">
        <v>355.5</v>
      </c>
      <c r="D16" s="160">
        <v>515</v>
      </c>
      <c r="E16" s="160">
        <v>511.6</v>
      </c>
      <c r="F16" s="160">
        <v>952.5</v>
      </c>
      <c r="G16" s="160">
        <v>533.9</v>
      </c>
      <c r="H16" s="160">
        <v>427.8</v>
      </c>
      <c r="I16" s="160">
        <v>820.5</v>
      </c>
      <c r="J16" s="160">
        <v>719.7</v>
      </c>
      <c r="K16" s="160">
        <v>1574.3</v>
      </c>
      <c r="L16" s="160">
        <v>1989.6</v>
      </c>
      <c r="M16" s="160">
        <v>3589.7</v>
      </c>
    </row>
    <row r="17" spans="1:13" ht="12.95" customHeight="1" x14ac:dyDescent="0.2">
      <c r="A17" s="254" t="s">
        <v>12</v>
      </c>
      <c r="B17" s="160">
        <v>206.3</v>
      </c>
      <c r="C17" s="160">
        <v>397.7</v>
      </c>
      <c r="D17" s="160">
        <v>440.3</v>
      </c>
      <c r="E17" s="160">
        <v>346.9</v>
      </c>
      <c r="F17" s="160">
        <v>155.19999999999999</v>
      </c>
      <c r="G17" s="160">
        <v>204.3</v>
      </c>
      <c r="H17" s="160">
        <v>155</v>
      </c>
      <c r="I17" s="160">
        <v>427.3</v>
      </c>
      <c r="J17" s="160">
        <v>583.9</v>
      </c>
      <c r="K17" s="160">
        <v>927.7</v>
      </c>
      <c r="L17" s="160">
        <v>326.39999999999998</v>
      </c>
      <c r="M17" s="160">
        <v>778.5</v>
      </c>
    </row>
    <row r="18" spans="1:13" ht="12.95" customHeight="1" x14ac:dyDescent="0.2">
      <c r="A18" s="254" t="s">
        <v>154</v>
      </c>
      <c r="B18" s="160">
        <v>9511.6</v>
      </c>
      <c r="C18" s="160">
        <v>17021.5</v>
      </c>
      <c r="D18" s="160">
        <v>19045.599999999999</v>
      </c>
      <c r="E18" s="160">
        <v>18390.5</v>
      </c>
      <c r="F18" s="160">
        <v>25235.7</v>
      </c>
      <c r="G18" s="160">
        <v>20750.2</v>
      </c>
      <c r="H18" s="160">
        <v>22730.7</v>
      </c>
      <c r="I18" s="160">
        <v>23967.9</v>
      </c>
      <c r="J18" s="160">
        <v>20539.8</v>
      </c>
      <c r="K18" s="160">
        <v>21364.7</v>
      </c>
      <c r="L18" s="160">
        <v>22833.9</v>
      </c>
      <c r="M18" s="160">
        <v>31839.5</v>
      </c>
    </row>
    <row r="19" spans="1:13" ht="12.95" customHeight="1" x14ac:dyDescent="0.2">
      <c r="A19" s="254" t="s">
        <v>14</v>
      </c>
      <c r="B19" s="160">
        <v>1641.6</v>
      </c>
      <c r="C19" s="160">
        <v>1501.8</v>
      </c>
      <c r="D19" s="160">
        <v>2038.6</v>
      </c>
      <c r="E19" s="160">
        <v>2734.2</v>
      </c>
      <c r="F19" s="160">
        <v>3145.7</v>
      </c>
      <c r="G19" s="160">
        <v>3247</v>
      </c>
      <c r="H19" s="160">
        <v>2770</v>
      </c>
      <c r="I19" s="160">
        <v>2838.6</v>
      </c>
      <c r="J19" s="160">
        <v>3996.6</v>
      </c>
      <c r="K19" s="160">
        <v>4582.8</v>
      </c>
      <c r="L19" s="160">
        <v>3289.7</v>
      </c>
      <c r="M19" s="160">
        <v>7198.2</v>
      </c>
    </row>
    <row r="20" spans="1:13" ht="12.95" customHeight="1" x14ac:dyDescent="0.2">
      <c r="A20" s="254" t="s">
        <v>15</v>
      </c>
      <c r="B20" s="160">
        <v>108.4</v>
      </c>
      <c r="C20" s="160">
        <v>118</v>
      </c>
      <c r="D20" s="160">
        <v>578.20000000000005</v>
      </c>
      <c r="E20" s="160">
        <v>230.7</v>
      </c>
      <c r="F20" s="160">
        <v>218.4</v>
      </c>
      <c r="G20" s="160">
        <v>520.79999999999995</v>
      </c>
      <c r="H20" s="160">
        <v>342.5</v>
      </c>
      <c r="I20" s="160">
        <v>331</v>
      </c>
      <c r="J20" s="160">
        <v>504.6</v>
      </c>
      <c r="K20" s="160">
        <v>812.7</v>
      </c>
      <c r="L20" s="160">
        <v>767.6</v>
      </c>
      <c r="M20" s="160">
        <v>1955.9</v>
      </c>
    </row>
    <row r="21" spans="1:13" ht="12.95" customHeight="1" x14ac:dyDescent="0.2">
      <c r="A21" s="254" t="s">
        <v>16</v>
      </c>
      <c r="B21" s="160">
        <v>882</v>
      </c>
      <c r="C21" s="160">
        <v>666.1</v>
      </c>
      <c r="D21" s="160">
        <v>664.9</v>
      </c>
      <c r="E21" s="160">
        <v>1636.2</v>
      </c>
      <c r="F21" s="160">
        <v>2143.6999999999998</v>
      </c>
      <c r="G21" s="160">
        <v>1608.5</v>
      </c>
      <c r="H21" s="160">
        <v>997.8</v>
      </c>
      <c r="I21" s="160">
        <v>1507.4</v>
      </c>
      <c r="J21" s="160">
        <v>1693.5</v>
      </c>
      <c r="K21" s="160">
        <v>910.3</v>
      </c>
      <c r="L21" s="160">
        <v>734</v>
      </c>
      <c r="M21" s="160">
        <v>944.7</v>
      </c>
    </row>
    <row r="22" spans="1:13" ht="12.95" customHeight="1" x14ac:dyDescent="0.2">
      <c r="A22" s="254" t="s">
        <v>17</v>
      </c>
      <c r="B22" s="160">
        <v>193.5</v>
      </c>
      <c r="C22" s="160">
        <v>176.2</v>
      </c>
      <c r="D22" s="160">
        <v>139.69999999999999</v>
      </c>
      <c r="E22" s="160">
        <v>103.1</v>
      </c>
      <c r="F22" s="160">
        <v>131.80000000000001</v>
      </c>
      <c r="G22" s="160">
        <v>241.8</v>
      </c>
      <c r="H22" s="160">
        <v>158.5</v>
      </c>
      <c r="I22" s="160">
        <v>228.1</v>
      </c>
      <c r="J22" s="160">
        <v>208.4</v>
      </c>
      <c r="K22" s="160">
        <v>1052.7</v>
      </c>
      <c r="L22" s="160">
        <v>444.1</v>
      </c>
      <c r="M22" s="160">
        <v>1047.9000000000001</v>
      </c>
    </row>
    <row r="23" spans="1:13" ht="12.95" customHeight="1" x14ac:dyDescent="0.2">
      <c r="A23" s="254" t="s">
        <v>18</v>
      </c>
      <c r="B23" s="160">
        <v>261.3</v>
      </c>
      <c r="C23" s="160">
        <v>212.6</v>
      </c>
      <c r="D23" s="160">
        <v>214.5</v>
      </c>
      <c r="E23" s="160">
        <v>327.2</v>
      </c>
      <c r="F23" s="160">
        <v>150</v>
      </c>
      <c r="G23" s="160">
        <v>227.7</v>
      </c>
      <c r="H23" s="160">
        <v>242.6</v>
      </c>
      <c r="I23" s="160">
        <v>117.3</v>
      </c>
      <c r="J23" s="160">
        <v>824.2</v>
      </c>
      <c r="K23" s="160">
        <v>720.3</v>
      </c>
      <c r="L23" s="160">
        <v>438.5</v>
      </c>
      <c r="M23" s="160">
        <v>647.1</v>
      </c>
    </row>
    <row r="24" spans="1:13" ht="12.95" customHeight="1" x14ac:dyDescent="0.2">
      <c r="A24" s="254" t="s">
        <v>19</v>
      </c>
      <c r="B24" s="160">
        <v>14449</v>
      </c>
      <c r="C24" s="160">
        <v>15116</v>
      </c>
      <c r="D24" s="160">
        <v>17549.099999999999</v>
      </c>
      <c r="E24" s="160">
        <v>20913.599999999999</v>
      </c>
      <c r="F24" s="160">
        <v>23188.6</v>
      </c>
      <c r="G24" s="160">
        <v>25747.9</v>
      </c>
      <c r="H24" s="160">
        <v>29388.400000000001</v>
      </c>
      <c r="I24" s="160">
        <v>31655</v>
      </c>
      <c r="J24" s="160">
        <v>32839.300000000003</v>
      </c>
      <c r="K24" s="160">
        <v>35658.699999999997</v>
      </c>
      <c r="L24" s="160">
        <v>41591.1</v>
      </c>
      <c r="M24" s="160">
        <v>56143.3</v>
      </c>
    </row>
    <row r="25" spans="1:13" ht="12.95" customHeight="1" x14ac:dyDescent="0.2">
      <c r="A25" s="254" t="s">
        <v>20</v>
      </c>
      <c r="B25" s="160">
        <v>2426.1999999999998</v>
      </c>
      <c r="C25" s="160">
        <v>3201.1</v>
      </c>
      <c r="D25" s="160">
        <v>3425.3</v>
      </c>
      <c r="E25" s="160">
        <v>4090.5</v>
      </c>
      <c r="F25" s="160">
        <v>4366.8</v>
      </c>
      <c r="G25" s="160">
        <v>4399.8999999999996</v>
      </c>
      <c r="H25" s="160">
        <v>5696.5</v>
      </c>
      <c r="I25" s="160">
        <v>5713.6</v>
      </c>
      <c r="J25" s="160">
        <v>8768.7999999999993</v>
      </c>
      <c r="K25" s="160">
        <v>9695.6</v>
      </c>
      <c r="L25" s="160">
        <v>10991.5</v>
      </c>
      <c r="M25" s="160">
        <v>16791.400000000001</v>
      </c>
    </row>
    <row r="26" spans="1:13" ht="12.95" customHeight="1" x14ac:dyDescent="0.2">
      <c r="A26" s="254" t="s">
        <v>21</v>
      </c>
      <c r="B26" s="160">
        <v>3736.1</v>
      </c>
      <c r="C26" s="160">
        <v>4821.3999999999996</v>
      </c>
      <c r="D26" s="160">
        <v>6145.3</v>
      </c>
      <c r="E26" s="160">
        <v>9827.2000000000007</v>
      </c>
      <c r="F26" s="160">
        <v>6279.5</v>
      </c>
      <c r="G26" s="160">
        <v>8012.7</v>
      </c>
      <c r="H26" s="160">
        <v>10493.1</v>
      </c>
      <c r="I26" s="160">
        <v>9051.7000000000007</v>
      </c>
      <c r="J26" s="160">
        <v>11360.2</v>
      </c>
      <c r="K26" s="160">
        <v>13953.8</v>
      </c>
      <c r="L26" s="160">
        <v>15739.3</v>
      </c>
      <c r="M26" s="160">
        <v>25048.6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95" customHeight="1" x14ac:dyDescent="0.2">
      <c r="A29" s="61" t="s">
        <v>22</v>
      </c>
    </row>
    <row r="30" spans="1:13" ht="12.95" customHeight="1" x14ac:dyDescent="0.2">
      <c r="A30" s="254" t="s">
        <v>23</v>
      </c>
      <c r="B30" s="49">
        <v>1148</v>
      </c>
      <c r="C30" s="49">
        <v>1164</v>
      </c>
      <c r="D30" s="49">
        <v>1176</v>
      </c>
      <c r="E30" s="49">
        <v>1193</v>
      </c>
      <c r="F30" s="49">
        <v>1220</v>
      </c>
      <c r="G30" s="49">
        <v>1260</v>
      </c>
      <c r="H30" s="49">
        <v>1289</v>
      </c>
      <c r="I30" s="49">
        <v>1259</v>
      </c>
      <c r="J30" s="49">
        <v>1284</v>
      </c>
      <c r="K30" s="49">
        <v>1409</v>
      </c>
      <c r="L30" s="49">
        <v>1440</v>
      </c>
      <c r="M30" s="49">
        <v>1363</v>
      </c>
    </row>
    <row r="31" spans="1:13" ht="12.95" customHeight="1" x14ac:dyDescent="0.2">
      <c r="A31" s="254" t="s">
        <v>160</v>
      </c>
      <c r="B31" s="49">
        <v>312</v>
      </c>
      <c r="C31" s="49">
        <v>342</v>
      </c>
      <c r="D31" s="49">
        <v>300</v>
      </c>
      <c r="E31" s="49">
        <v>270</v>
      </c>
      <c r="F31" s="49">
        <v>282</v>
      </c>
      <c r="G31" s="255">
        <v>282</v>
      </c>
      <c r="H31" s="255">
        <v>346</v>
      </c>
      <c r="I31" s="255">
        <v>273</v>
      </c>
      <c r="J31" s="255">
        <v>252</v>
      </c>
      <c r="K31" s="255">
        <v>248</v>
      </c>
      <c r="L31" s="255">
        <v>262</v>
      </c>
      <c r="M31" s="255">
        <v>262</v>
      </c>
    </row>
    <row r="32" spans="1:13" ht="12.9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2.95" customHeight="1" x14ac:dyDescent="0.2">
      <c r="A33" s="254" t="s">
        <v>25</v>
      </c>
      <c r="B33" s="256">
        <v>38</v>
      </c>
      <c r="C33" s="256">
        <v>36.200000000000003</v>
      </c>
      <c r="D33" s="256">
        <v>42.3</v>
      </c>
      <c r="E33" s="256">
        <v>38.6</v>
      </c>
      <c r="F33" s="256">
        <v>44.6</v>
      </c>
      <c r="G33" s="256">
        <v>42.5</v>
      </c>
      <c r="H33" s="256">
        <v>21.2</v>
      </c>
      <c r="I33" s="256">
        <v>39.9</v>
      </c>
      <c r="J33" s="256">
        <v>42.8</v>
      </c>
      <c r="K33" s="256">
        <v>45</v>
      </c>
      <c r="L33" s="256">
        <v>52.9</v>
      </c>
      <c r="M33" s="256">
        <v>47.2</v>
      </c>
    </row>
    <row r="34" spans="1:13" ht="12.9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2.9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2.95" customHeight="1" x14ac:dyDescent="0.2">
      <c r="A36" s="241" t="s">
        <v>145</v>
      </c>
      <c r="B36" s="256">
        <v>5.8</v>
      </c>
      <c r="C36" s="256">
        <v>-4.8</v>
      </c>
      <c r="D36" s="256">
        <v>7.7</v>
      </c>
      <c r="E36" s="256">
        <v>7.9</v>
      </c>
      <c r="F36" s="256">
        <v>6.1</v>
      </c>
      <c r="G36" s="256">
        <v>9.1</v>
      </c>
      <c r="H36" s="256">
        <v>-2.7</v>
      </c>
      <c r="I36" s="256">
        <v>9.1</v>
      </c>
      <c r="J36" s="256">
        <v>11</v>
      </c>
      <c r="K36" s="256">
        <v>17.3</v>
      </c>
      <c r="L36" s="256">
        <v>15.6</v>
      </c>
      <c r="M36" s="256">
        <v>16.5</v>
      </c>
    </row>
    <row r="37" spans="1:13" ht="12.9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2.95" customHeight="1" x14ac:dyDescent="0.2">
      <c r="A38" s="244" t="s">
        <v>149</v>
      </c>
      <c r="B38" s="256">
        <v>14.5</v>
      </c>
      <c r="C38" s="256">
        <v>-10.9</v>
      </c>
      <c r="D38" s="256">
        <v>20.2</v>
      </c>
      <c r="E38" s="256">
        <v>21.8</v>
      </c>
      <c r="F38" s="256">
        <v>17</v>
      </c>
      <c r="G38" s="256">
        <v>24</v>
      </c>
      <c r="H38" s="256">
        <v>-9.4</v>
      </c>
      <c r="I38" s="256">
        <v>21.7</v>
      </c>
      <c r="J38" s="256">
        <v>25.7</v>
      </c>
      <c r="K38" s="256">
        <v>34</v>
      </c>
      <c r="L38" s="256">
        <v>30.3</v>
      </c>
      <c r="M38" s="256">
        <v>32.5</v>
      </c>
    </row>
    <row r="39" spans="1:13" ht="12.9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2.95" customHeight="1" x14ac:dyDescent="0.2">
      <c r="A40" s="243" t="s">
        <v>28</v>
      </c>
      <c r="B40" s="257">
        <v>126.3</v>
      </c>
      <c r="C40" s="257">
        <v>114.7</v>
      </c>
      <c r="D40" s="257">
        <v>100.3</v>
      </c>
      <c r="E40" s="257">
        <v>114.6</v>
      </c>
      <c r="F40" s="257">
        <v>108.8</v>
      </c>
      <c r="G40" s="257">
        <v>117.2</v>
      </c>
      <c r="H40" s="257">
        <v>87</v>
      </c>
      <c r="I40" s="257">
        <v>156.5</v>
      </c>
      <c r="J40" s="257">
        <v>106.5</v>
      </c>
      <c r="K40" s="257">
        <v>128.80000000000001</v>
      </c>
      <c r="L40" s="257">
        <v>117.6</v>
      </c>
      <c r="M40" s="257">
        <v>133.4</v>
      </c>
    </row>
    <row r="41" spans="1:13" ht="12.95" customHeight="1" x14ac:dyDescent="0.2">
      <c r="A41" s="243" t="s">
        <v>29</v>
      </c>
      <c r="B41" s="257">
        <v>1.2</v>
      </c>
      <c r="C41" s="257">
        <v>0.9</v>
      </c>
      <c r="D41" s="257">
        <v>0.9</v>
      </c>
      <c r="E41" s="257">
        <v>1.1000000000000001</v>
      </c>
      <c r="F41" s="257">
        <v>0.9</v>
      </c>
      <c r="G41" s="257">
        <v>1.1000000000000001</v>
      </c>
      <c r="H41" s="257">
        <v>0.7</v>
      </c>
      <c r="I41" s="257">
        <v>1.8</v>
      </c>
      <c r="J41" s="257">
        <v>0.7</v>
      </c>
      <c r="K41" s="257">
        <v>1.2</v>
      </c>
      <c r="L41" s="257">
        <v>0.9</v>
      </c>
      <c r="M41" s="257">
        <v>1.1000000000000001</v>
      </c>
    </row>
    <row r="42" spans="1:13" ht="12.9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2.9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2.95" customHeight="1" x14ac:dyDescent="0.2">
      <c r="A44" s="243" t="s">
        <v>32</v>
      </c>
      <c r="B44" s="258">
        <v>0.65</v>
      </c>
      <c r="C44" s="258">
        <v>0.66</v>
      </c>
      <c r="D44" s="258">
        <v>0.56000000000000005</v>
      </c>
      <c r="E44" s="258">
        <v>0.42</v>
      </c>
      <c r="F44" s="258">
        <v>0.7</v>
      </c>
      <c r="G44" s="258">
        <v>0.55000000000000004</v>
      </c>
      <c r="H44" s="258">
        <v>0.54</v>
      </c>
      <c r="I44" s="258">
        <v>0.63</v>
      </c>
      <c r="J44" s="258">
        <v>0.77</v>
      </c>
      <c r="K44" s="258">
        <v>0.69</v>
      </c>
      <c r="L44" s="258">
        <v>0.7</v>
      </c>
      <c r="M44" s="258">
        <v>0.67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32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Лист52"/>
  <dimension ref="A1:M71"/>
  <sheetViews>
    <sheetView workbookViewId="0">
      <selection activeCell="A5" sqref="A5"/>
    </sheetView>
  </sheetViews>
  <sheetFormatPr defaultRowHeight="12.75" x14ac:dyDescent="0.2"/>
  <cols>
    <col min="1" max="1" width="37.85546875" style="250" customWidth="1"/>
    <col min="2" max="6" width="0" style="250" hidden="1" customWidth="1"/>
    <col min="7" max="8" width="9.7109375" style="250" hidden="1" customWidth="1"/>
    <col min="9" max="13" width="9.7109375" style="250" customWidth="1"/>
    <col min="14" max="256" width="9.140625" style="250"/>
    <col min="257" max="257" width="37.85546875" style="250" customWidth="1"/>
    <col min="258" max="262" width="0" style="250" hidden="1" customWidth="1"/>
    <col min="263" max="267" width="9.7109375" style="250" customWidth="1"/>
    <col min="268" max="512" width="9.140625" style="250"/>
    <col min="513" max="513" width="37.85546875" style="250" customWidth="1"/>
    <col min="514" max="518" width="0" style="250" hidden="1" customWidth="1"/>
    <col min="519" max="523" width="9.7109375" style="250" customWidth="1"/>
    <col min="524" max="768" width="9.140625" style="250"/>
    <col min="769" max="769" width="37.85546875" style="250" customWidth="1"/>
    <col min="770" max="774" width="0" style="250" hidden="1" customWidth="1"/>
    <col min="775" max="779" width="9.7109375" style="250" customWidth="1"/>
    <col min="780" max="1024" width="9.140625" style="250"/>
    <col min="1025" max="1025" width="37.85546875" style="250" customWidth="1"/>
    <col min="1026" max="1030" width="0" style="250" hidden="1" customWidth="1"/>
    <col min="1031" max="1035" width="9.7109375" style="250" customWidth="1"/>
    <col min="1036" max="1280" width="9.140625" style="250"/>
    <col min="1281" max="1281" width="37.85546875" style="250" customWidth="1"/>
    <col min="1282" max="1286" width="0" style="250" hidden="1" customWidth="1"/>
    <col min="1287" max="1291" width="9.7109375" style="250" customWidth="1"/>
    <col min="1292" max="1536" width="9.140625" style="250"/>
    <col min="1537" max="1537" width="37.85546875" style="250" customWidth="1"/>
    <col min="1538" max="1542" width="0" style="250" hidden="1" customWidth="1"/>
    <col min="1543" max="1547" width="9.7109375" style="250" customWidth="1"/>
    <col min="1548" max="1792" width="9.140625" style="250"/>
    <col min="1793" max="1793" width="37.85546875" style="250" customWidth="1"/>
    <col min="1794" max="1798" width="0" style="250" hidden="1" customWidth="1"/>
    <col min="1799" max="1803" width="9.7109375" style="250" customWidth="1"/>
    <col min="1804" max="2048" width="9.140625" style="250"/>
    <col min="2049" max="2049" width="37.85546875" style="250" customWidth="1"/>
    <col min="2050" max="2054" width="0" style="250" hidden="1" customWidth="1"/>
    <col min="2055" max="2059" width="9.7109375" style="250" customWidth="1"/>
    <col min="2060" max="2304" width="9.140625" style="250"/>
    <col min="2305" max="2305" width="37.85546875" style="250" customWidth="1"/>
    <col min="2306" max="2310" width="0" style="250" hidden="1" customWidth="1"/>
    <col min="2311" max="2315" width="9.7109375" style="250" customWidth="1"/>
    <col min="2316" max="2560" width="9.140625" style="250"/>
    <col min="2561" max="2561" width="37.85546875" style="250" customWidth="1"/>
    <col min="2562" max="2566" width="0" style="250" hidden="1" customWidth="1"/>
    <col min="2567" max="2571" width="9.7109375" style="250" customWidth="1"/>
    <col min="2572" max="2816" width="9.140625" style="250"/>
    <col min="2817" max="2817" width="37.85546875" style="250" customWidth="1"/>
    <col min="2818" max="2822" width="0" style="250" hidden="1" customWidth="1"/>
    <col min="2823" max="2827" width="9.7109375" style="250" customWidth="1"/>
    <col min="2828" max="3072" width="9.140625" style="250"/>
    <col min="3073" max="3073" width="37.85546875" style="250" customWidth="1"/>
    <col min="3074" max="3078" width="0" style="250" hidden="1" customWidth="1"/>
    <col min="3079" max="3083" width="9.7109375" style="250" customWidth="1"/>
    <col min="3084" max="3328" width="9.140625" style="250"/>
    <col min="3329" max="3329" width="37.85546875" style="250" customWidth="1"/>
    <col min="3330" max="3334" width="0" style="250" hidden="1" customWidth="1"/>
    <col min="3335" max="3339" width="9.7109375" style="250" customWidth="1"/>
    <col min="3340" max="3584" width="9.140625" style="250"/>
    <col min="3585" max="3585" width="37.85546875" style="250" customWidth="1"/>
    <col min="3586" max="3590" width="0" style="250" hidden="1" customWidth="1"/>
    <col min="3591" max="3595" width="9.7109375" style="250" customWidth="1"/>
    <col min="3596" max="3840" width="9.140625" style="250"/>
    <col min="3841" max="3841" width="37.85546875" style="250" customWidth="1"/>
    <col min="3842" max="3846" width="0" style="250" hidden="1" customWidth="1"/>
    <col min="3847" max="3851" width="9.7109375" style="250" customWidth="1"/>
    <col min="3852" max="4096" width="9.140625" style="250"/>
    <col min="4097" max="4097" width="37.85546875" style="250" customWidth="1"/>
    <col min="4098" max="4102" width="0" style="250" hidden="1" customWidth="1"/>
    <col min="4103" max="4107" width="9.7109375" style="250" customWidth="1"/>
    <col min="4108" max="4352" width="9.140625" style="250"/>
    <col min="4353" max="4353" width="37.85546875" style="250" customWidth="1"/>
    <col min="4354" max="4358" width="0" style="250" hidden="1" customWidth="1"/>
    <col min="4359" max="4363" width="9.7109375" style="250" customWidth="1"/>
    <col min="4364" max="4608" width="9.140625" style="250"/>
    <col min="4609" max="4609" width="37.85546875" style="250" customWidth="1"/>
    <col min="4610" max="4614" width="0" style="250" hidden="1" customWidth="1"/>
    <col min="4615" max="4619" width="9.7109375" style="250" customWidth="1"/>
    <col min="4620" max="4864" width="9.140625" style="250"/>
    <col min="4865" max="4865" width="37.85546875" style="250" customWidth="1"/>
    <col min="4866" max="4870" width="0" style="250" hidden="1" customWidth="1"/>
    <col min="4871" max="4875" width="9.7109375" style="250" customWidth="1"/>
    <col min="4876" max="5120" width="9.140625" style="250"/>
    <col min="5121" max="5121" width="37.85546875" style="250" customWidth="1"/>
    <col min="5122" max="5126" width="0" style="250" hidden="1" customWidth="1"/>
    <col min="5127" max="5131" width="9.7109375" style="250" customWidth="1"/>
    <col min="5132" max="5376" width="9.140625" style="250"/>
    <col min="5377" max="5377" width="37.85546875" style="250" customWidth="1"/>
    <col min="5378" max="5382" width="0" style="250" hidden="1" customWidth="1"/>
    <col min="5383" max="5387" width="9.7109375" style="250" customWidth="1"/>
    <col min="5388" max="5632" width="9.140625" style="250"/>
    <col min="5633" max="5633" width="37.85546875" style="250" customWidth="1"/>
    <col min="5634" max="5638" width="0" style="250" hidden="1" customWidth="1"/>
    <col min="5639" max="5643" width="9.7109375" style="250" customWidth="1"/>
    <col min="5644" max="5888" width="9.140625" style="250"/>
    <col min="5889" max="5889" width="37.85546875" style="250" customWidth="1"/>
    <col min="5890" max="5894" width="0" style="250" hidden="1" customWidth="1"/>
    <col min="5895" max="5899" width="9.7109375" style="250" customWidth="1"/>
    <col min="5900" max="6144" width="9.140625" style="250"/>
    <col min="6145" max="6145" width="37.85546875" style="250" customWidth="1"/>
    <col min="6146" max="6150" width="0" style="250" hidden="1" customWidth="1"/>
    <col min="6151" max="6155" width="9.7109375" style="250" customWidth="1"/>
    <col min="6156" max="6400" width="9.140625" style="250"/>
    <col min="6401" max="6401" width="37.85546875" style="250" customWidth="1"/>
    <col min="6402" max="6406" width="0" style="250" hidden="1" customWidth="1"/>
    <col min="6407" max="6411" width="9.7109375" style="250" customWidth="1"/>
    <col min="6412" max="6656" width="9.140625" style="250"/>
    <col min="6657" max="6657" width="37.85546875" style="250" customWidth="1"/>
    <col min="6658" max="6662" width="0" style="250" hidden="1" customWidth="1"/>
    <col min="6663" max="6667" width="9.7109375" style="250" customWidth="1"/>
    <col min="6668" max="6912" width="9.140625" style="250"/>
    <col min="6913" max="6913" width="37.85546875" style="250" customWidth="1"/>
    <col min="6914" max="6918" width="0" style="250" hidden="1" customWidth="1"/>
    <col min="6919" max="6923" width="9.7109375" style="250" customWidth="1"/>
    <col min="6924" max="7168" width="9.140625" style="250"/>
    <col min="7169" max="7169" width="37.85546875" style="250" customWidth="1"/>
    <col min="7170" max="7174" width="0" style="250" hidden="1" customWidth="1"/>
    <col min="7175" max="7179" width="9.7109375" style="250" customWidth="1"/>
    <col min="7180" max="7424" width="9.140625" style="250"/>
    <col min="7425" max="7425" width="37.85546875" style="250" customWidth="1"/>
    <col min="7426" max="7430" width="0" style="250" hidden="1" customWidth="1"/>
    <col min="7431" max="7435" width="9.7109375" style="250" customWidth="1"/>
    <col min="7436" max="7680" width="9.140625" style="250"/>
    <col min="7681" max="7681" width="37.85546875" style="250" customWidth="1"/>
    <col min="7682" max="7686" width="0" style="250" hidden="1" customWidth="1"/>
    <col min="7687" max="7691" width="9.7109375" style="250" customWidth="1"/>
    <col min="7692" max="7936" width="9.140625" style="250"/>
    <col min="7937" max="7937" width="37.85546875" style="250" customWidth="1"/>
    <col min="7938" max="7942" width="0" style="250" hidden="1" customWidth="1"/>
    <col min="7943" max="7947" width="9.7109375" style="250" customWidth="1"/>
    <col min="7948" max="8192" width="9.140625" style="250"/>
    <col min="8193" max="8193" width="37.85546875" style="250" customWidth="1"/>
    <col min="8194" max="8198" width="0" style="250" hidden="1" customWidth="1"/>
    <col min="8199" max="8203" width="9.7109375" style="250" customWidth="1"/>
    <col min="8204" max="8448" width="9.140625" style="250"/>
    <col min="8449" max="8449" width="37.85546875" style="250" customWidth="1"/>
    <col min="8450" max="8454" width="0" style="250" hidden="1" customWidth="1"/>
    <col min="8455" max="8459" width="9.7109375" style="250" customWidth="1"/>
    <col min="8460" max="8704" width="9.140625" style="250"/>
    <col min="8705" max="8705" width="37.85546875" style="250" customWidth="1"/>
    <col min="8706" max="8710" width="0" style="250" hidden="1" customWidth="1"/>
    <col min="8711" max="8715" width="9.7109375" style="250" customWidth="1"/>
    <col min="8716" max="8960" width="9.140625" style="250"/>
    <col min="8961" max="8961" width="37.85546875" style="250" customWidth="1"/>
    <col min="8962" max="8966" width="0" style="250" hidden="1" customWidth="1"/>
    <col min="8967" max="8971" width="9.7109375" style="250" customWidth="1"/>
    <col min="8972" max="9216" width="9.140625" style="250"/>
    <col min="9217" max="9217" width="37.85546875" style="250" customWidth="1"/>
    <col min="9218" max="9222" width="0" style="250" hidden="1" customWidth="1"/>
    <col min="9223" max="9227" width="9.7109375" style="250" customWidth="1"/>
    <col min="9228" max="9472" width="9.140625" style="250"/>
    <col min="9473" max="9473" width="37.85546875" style="250" customWidth="1"/>
    <col min="9474" max="9478" width="0" style="250" hidden="1" customWidth="1"/>
    <col min="9479" max="9483" width="9.7109375" style="250" customWidth="1"/>
    <col min="9484" max="9728" width="9.140625" style="250"/>
    <col min="9729" max="9729" width="37.85546875" style="250" customWidth="1"/>
    <col min="9730" max="9734" width="0" style="250" hidden="1" customWidth="1"/>
    <col min="9735" max="9739" width="9.7109375" style="250" customWidth="1"/>
    <col min="9740" max="9984" width="9.140625" style="250"/>
    <col min="9985" max="9985" width="37.85546875" style="250" customWidth="1"/>
    <col min="9986" max="9990" width="0" style="250" hidden="1" customWidth="1"/>
    <col min="9991" max="9995" width="9.7109375" style="250" customWidth="1"/>
    <col min="9996" max="10240" width="9.140625" style="250"/>
    <col min="10241" max="10241" width="37.85546875" style="250" customWidth="1"/>
    <col min="10242" max="10246" width="0" style="250" hidden="1" customWidth="1"/>
    <col min="10247" max="10251" width="9.7109375" style="250" customWidth="1"/>
    <col min="10252" max="10496" width="9.140625" style="250"/>
    <col min="10497" max="10497" width="37.85546875" style="250" customWidth="1"/>
    <col min="10498" max="10502" width="0" style="250" hidden="1" customWidth="1"/>
    <col min="10503" max="10507" width="9.7109375" style="250" customWidth="1"/>
    <col min="10508" max="10752" width="9.140625" style="250"/>
    <col min="10753" max="10753" width="37.85546875" style="250" customWidth="1"/>
    <col min="10754" max="10758" width="0" style="250" hidden="1" customWidth="1"/>
    <col min="10759" max="10763" width="9.7109375" style="250" customWidth="1"/>
    <col min="10764" max="11008" width="9.140625" style="250"/>
    <col min="11009" max="11009" width="37.85546875" style="250" customWidth="1"/>
    <col min="11010" max="11014" width="0" style="250" hidden="1" customWidth="1"/>
    <col min="11015" max="11019" width="9.7109375" style="250" customWidth="1"/>
    <col min="11020" max="11264" width="9.140625" style="250"/>
    <col min="11265" max="11265" width="37.85546875" style="250" customWidth="1"/>
    <col min="11266" max="11270" width="0" style="250" hidden="1" customWidth="1"/>
    <col min="11271" max="11275" width="9.7109375" style="250" customWidth="1"/>
    <col min="11276" max="11520" width="9.140625" style="250"/>
    <col min="11521" max="11521" width="37.85546875" style="250" customWidth="1"/>
    <col min="11522" max="11526" width="0" style="250" hidden="1" customWidth="1"/>
    <col min="11527" max="11531" width="9.7109375" style="250" customWidth="1"/>
    <col min="11532" max="11776" width="9.140625" style="250"/>
    <col min="11777" max="11777" width="37.85546875" style="250" customWidth="1"/>
    <col min="11778" max="11782" width="0" style="250" hidden="1" customWidth="1"/>
    <col min="11783" max="11787" width="9.7109375" style="250" customWidth="1"/>
    <col min="11788" max="12032" width="9.140625" style="250"/>
    <col min="12033" max="12033" width="37.85546875" style="250" customWidth="1"/>
    <col min="12034" max="12038" width="0" style="250" hidden="1" customWidth="1"/>
    <col min="12039" max="12043" width="9.7109375" style="250" customWidth="1"/>
    <col min="12044" max="12288" width="9.140625" style="250"/>
    <col min="12289" max="12289" width="37.85546875" style="250" customWidth="1"/>
    <col min="12290" max="12294" width="0" style="250" hidden="1" customWidth="1"/>
    <col min="12295" max="12299" width="9.7109375" style="250" customWidth="1"/>
    <col min="12300" max="12544" width="9.140625" style="250"/>
    <col min="12545" max="12545" width="37.85546875" style="250" customWidth="1"/>
    <col min="12546" max="12550" width="0" style="250" hidden="1" customWidth="1"/>
    <col min="12551" max="12555" width="9.7109375" style="250" customWidth="1"/>
    <col min="12556" max="12800" width="9.140625" style="250"/>
    <col min="12801" max="12801" width="37.85546875" style="250" customWidth="1"/>
    <col min="12802" max="12806" width="0" style="250" hidden="1" customWidth="1"/>
    <col min="12807" max="12811" width="9.7109375" style="250" customWidth="1"/>
    <col min="12812" max="13056" width="9.140625" style="250"/>
    <col min="13057" max="13057" width="37.85546875" style="250" customWidth="1"/>
    <col min="13058" max="13062" width="0" style="250" hidden="1" customWidth="1"/>
    <col min="13063" max="13067" width="9.7109375" style="250" customWidth="1"/>
    <col min="13068" max="13312" width="9.140625" style="250"/>
    <col min="13313" max="13313" width="37.85546875" style="250" customWidth="1"/>
    <col min="13314" max="13318" width="0" style="250" hidden="1" customWidth="1"/>
    <col min="13319" max="13323" width="9.7109375" style="250" customWidth="1"/>
    <col min="13324" max="13568" width="9.140625" style="250"/>
    <col min="13569" max="13569" width="37.85546875" style="250" customWidth="1"/>
    <col min="13570" max="13574" width="0" style="250" hidden="1" customWidth="1"/>
    <col min="13575" max="13579" width="9.7109375" style="250" customWidth="1"/>
    <col min="13580" max="13824" width="9.140625" style="250"/>
    <col min="13825" max="13825" width="37.85546875" style="250" customWidth="1"/>
    <col min="13826" max="13830" width="0" style="250" hidden="1" customWidth="1"/>
    <col min="13831" max="13835" width="9.7109375" style="250" customWidth="1"/>
    <col min="13836" max="14080" width="9.140625" style="250"/>
    <col min="14081" max="14081" width="37.85546875" style="250" customWidth="1"/>
    <col min="14082" max="14086" width="0" style="250" hidden="1" customWidth="1"/>
    <col min="14087" max="14091" width="9.7109375" style="250" customWidth="1"/>
    <col min="14092" max="14336" width="9.140625" style="250"/>
    <col min="14337" max="14337" width="37.85546875" style="250" customWidth="1"/>
    <col min="14338" max="14342" width="0" style="250" hidden="1" customWidth="1"/>
    <col min="14343" max="14347" width="9.7109375" style="250" customWidth="1"/>
    <col min="14348" max="14592" width="9.140625" style="250"/>
    <col min="14593" max="14593" width="37.85546875" style="250" customWidth="1"/>
    <col min="14594" max="14598" width="0" style="250" hidden="1" customWidth="1"/>
    <col min="14599" max="14603" width="9.7109375" style="250" customWidth="1"/>
    <col min="14604" max="14848" width="9.140625" style="250"/>
    <col min="14849" max="14849" width="37.85546875" style="250" customWidth="1"/>
    <col min="14850" max="14854" width="0" style="250" hidden="1" customWidth="1"/>
    <col min="14855" max="14859" width="9.7109375" style="250" customWidth="1"/>
    <col min="14860" max="15104" width="9.140625" style="250"/>
    <col min="15105" max="15105" width="37.85546875" style="250" customWidth="1"/>
    <col min="15106" max="15110" width="0" style="250" hidden="1" customWidth="1"/>
    <col min="15111" max="15115" width="9.7109375" style="250" customWidth="1"/>
    <col min="15116" max="15360" width="9.140625" style="250"/>
    <col min="15361" max="15361" width="37.85546875" style="250" customWidth="1"/>
    <col min="15362" max="15366" width="0" style="250" hidden="1" customWidth="1"/>
    <col min="15367" max="15371" width="9.7109375" style="250" customWidth="1"/>
    <col min="15372" max="15616" width="9.140625" style="250"/>
    <col min="15617" max="15617" width="37.85546875" style="250" customWidth="1"/>
    <col min="15618" max="15622" width="0" style="250" hidden="1" customWidth="1"/>
    <col min="15623" max="15627" width="9.7109375" style="250" customWidth="1"/>
    <col min="15628" max="15872" width="9.140625" style="250"/>
    <col min="15873" max="15873" width="37.85546875" style="250" customWidth="1"/>
    <col min="15874" max="15878" width="0" style="250" hidden="1" customWidth="1"/>
    <col min="15879" max="15883" width="9.7109375" style="250" customWidth="1"/>
    <col min="15884" max="16128" width="9.140625" style="250"/>
    <col min="16129" max="16129" width="37.85546875" style="250" customWidth="1"/>
    <col min="16130" max="16134" width="0" style="250" hidden="1" customWidth="1"/>
    <col min="16135" max="16139" width="9.7109375" style="250" customWidth="1"/>
    <col min="16140" max="16384" width="9.140625" style="250"/>
  </cols>
  <sheetData>
    <row r="1" spans="1:13" ht="19.5" customHeight="1" x14ac:dyDescent="0.2">
      <c r="A1" s="950" t="s">
        <v>1346</v>
      </c>
    </row>
    <row r="2" spans="1:13" ht="18" customHeight="1" x14ac:dyDescent="0.2">
      <c r="A2" s="32" t="s">
        <v>225</v>
      </c>
    </row>
    <row r="3" spans="1:13" ht="18" customHeight="1" x14ac:dyDescent="0.2">
      <c r="A3" s="32" t="s">
        <v>226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4.75" customHeight="1" x14ac:dyDescent="0.2">
      <c r="A7" s="254" t="s">
        <v>159</v>
      </c>
      <c r="B7" s="160">
        <v>6399.7</v>
      </c>
      <c r="C7" s="160">
        <v>6857.5</v>
      </c>
      <c r="D7" s="160">
        <v>7751.8</v>
      </c>
      <c r="E7" s="160">
        <v>8245</v>
      </c>
      <c r="F7" s="160">
        <v>10397.4</v>
      </c>
      <c r="G7" s="160">
        <v>11077.8</v>
      </c>
      <c r="H7" s="160">
        <v>9660.2000000000007</v>
      </c>
      <c r="I7" s="160">
        <v>13249.9</v>
      </c>
      <c r="J7" s="160">
        <v>14430.1</v>
      </c>
      <c r="K7" s="160">
        <v>21419.200000000001</v>
      </c>
      <c r="L7" s="160">
        <v>23918.5</v>
      </c>
      <c r="M7" s="160">
        <v>34383.4</v>
      </c>
    </row>
    <row r="8" spans="1:13" ht="13.5" customHeight="1" x14ac:dyDescent="0.2">
      <c r="A8" s="254" t="s">
        <v>3</v>
      </c>
      <c r="B8" s="160">
        <v>-5644.9</v>
      </c>
      <c r="C8" s="160">
        <v>-8323.9</v>
      </c>
      <c r="D8" s="160">
        <v>811.7</v>
      </c>
      <c r="E8" s="160">
        <v>-855</v>
      </c>
      <c r="F8" s="160">
        <v>-1349.9</v>
      </c>
      <c r="G8" s="160">
        <v>-686.4</v>
      </c>
      <c r="H8" s="160">
        <v>-7566.6</v>
      </c>
      <c r="I8" s="160">
        <v>2162.6999999999998</v>
      </c>
      <c r="J8" s="160">
        <v>1382.8</v>
      </c>
      <c r="K8" s="160">
        <v>-1950.4</v>
      </c>
      <c r="L8" s="160">
        <v>3095.9</v>
      </c>
      <c r="M8" s="160">
        <v>-1878.5</v>
      </c>
    </row>
    <row r="9" spans="1:13" ht="24" x14ac:dyDescent="0.2">
      <c r="A9" s="240" t="s">
        <v>4</v>
      </c>
      <c r="B9" s="160">
        <v>-7207.1</v>
      </c>
      <c r="C9" s="160">
        <v>-9656.9</v>
      </c>
      <c r="D9" s="160">
        <v>1230.2</v>
      </c>
      <c r="E9" s="160">
        <v>-4990.8</v>
      </c>
      <c r="F9" s="160">
        <v>-5185.3</v>
      </c>
      <c r="G9" s="160">
        <v>-331.2</v>
      </c>
      <c r="H9" s="160">
        <v>-7547.6</v>
      </c>
      <c r="I9" s="160">
        <v>2905.5</v>
      </c>
      <c r="J9" s="160">
        <v>2545.5</v>
      </c>
      <c r="K9" s="160">
        <v>1899</v>
      </c>
      <c r="L9" s="160">
        <v>9553.5</v>
      </c>
      <c r="M9" s="160">
        <v>7444.1</v>
      </c>
    </row>
    <row r="10" spans="1:13" ht="13.5" customHeight="1" x14ac:dyDescent="0.2">
      <c r="A10" s="254" t="s">
        <v>5</v>
      </c>
      <c r="B10" s="160">
        <v>2655.5</v>
      </c>
      <c r="C10" s="160">
        <v>1097.5</v>
      </c>
      <c r="D10" s="160">
        <v>2836.2</v>
      </c>
      <c r="E10" s="160">
        <v>1351.8</v>
      </c>
      <c r="F10" s="160">
        <v>1392</v>
      </c>
      <c r="G10" s="160">
        <v>2090.1</v>
      </c>
      <c r="H10" s="160">
        <v>2229</v>
      </c>
      <c r="I10" s="160">
        <v>4593</v>
      </c>
      <c r="J10" s="160">
        <v>4301.3999999999996</v>
      </c>
      <c r="K10" s="160">
        <v>5882.8</v>
      </c>
      <c r="L10" s="160">
        <v>10724.3</v>
      </c>
      <c r="M10" s="160">
        <v>13350.1</v>
      </c>
    </row>
    <row r="11" spans="1:13" ht="13.5" customHeight="1" x14ac:dyDescent="0.2">
      <c r="A11" s="254" t="s">
        <v>6</v>
      </c>
      <c r="B11" s="160">
        <v>9862.6</v>
      </c>
      <c r="C11" s="160">
        <v>10754.4</v>
      </c>
      <c r="D11" s="160">
        <v>1606.1</v>
      </c>
      <c r="E11" s="160">
        <v>6342.7</v>
      </c>
      <c r="F11" s="160">
        <v>6577.3</v>
      </c>
      <c r="G11" s="160">
        <v>2421.3000000000002</v>
      </c>
      <c r="H11" s="160">
        <v>9776.6</v>
      </c>
      <c r="I11" s="160">
        <v>1687.5</v>
      </c>
      <c r="J11" s="160">
        <v>1755.9</v>
      </c>
      <c r="K11" s="160">
        <v>3983.8</v>
      </c>
      <c r="L11" s="160">
        <v>1170.8</v>
      </c>
      <c r="M11" s="160">
        <v>5906.1</v>
      </c>
    </row>
    <row r="12" spans="1:13" ht="24" customHeight="1" x14ac:dyDescent="0.2">
      <c r="A12" s="254" t="s">
        <v>7</v>
      </c>
      <c r="B12" s="160">
        <v>7961.9</v>
      </c>
      <c r="C12" s="160">
        <v>8190.4</v>
      </c>
      <c r="D12" s="160">
        <v>7333.3</v>
      </c>
      <c r="E12" s="160">
        <v>12380.8</v>
      </c>
      <c r="F12" s="160">
        <v>14231.9</v>
      </c>
      <c r="G12" s="160">
        <v>10722.6</v>
      </c>
      <c r="H12" s="160">
        <v>9548.9</v>
      </c>
      <c r="I12" s="160">
        <v>12507.1</v>
      </c>
      <c r="J12" s="160">
        <v>13267.5</v>
      </c>
      <c r="K12" s="160">
        <v>17569.8</v>
      </c>
      <c r="L12" s="160">
        <v>17460.8</v>
      </c>
      <c r="M12" s="160">
        <v>25060.9</v>
      </c>
    </row>
    <row r="13" spans="1:13" ht="13.5" customHeight="1" x14ac:dyDescent="0.2">
      <c r="A13" s="254" t="s">
        <v>8</v>
      </c>
      <c r="B13" s="160">
        <v>5080.5</v>
      </c>
      <c r="C13" s="160">
        <v>5529.2</v>
      </c>
      <c r="D13" s="160">
        <v>8711.4</v>
      </c>
      <c r="E13" s="160">
        <v>8225.9</v>
      </c>
      <c r="F13" s="160">
        <v>8115.9</v>
      </c>
      <c r="G13" s="160">
        <v>7628.1</v>
      </c>
      <c r="H13" s="160">
        <v>18507.900000000001</v>
      </c>
      <c r="I13" s="160">
        <v>17679.8</v>
      </c>
      <c r="J13" s="160">
        <v>18204.3</v>
      </c>
      <c r="K13" s="160">
        <v>17718.2</v>
      </c>
      <c r="L13" s="160">
        <v>16177.1</v>
      </c>
      <c r="M13" s="160">
        <v>22835.4</v>
      </c>
    </row>
    <row r="14" spans="1:13" ht="13.5" customHeight="1" x14ac:dyDescent="0.2">
      <c r="A14" s="254" t="s">
        <v>9</v>
      </c>
      <c r="B14" s="160">
        <v>1998.1</v>
      </c>
      <c r="C14" s="160">
        <v>959</v>
      </c>
      <c r="D14" s="160">
        <v>1837.6</v>
      </c>
      <c r="E14" s="160">
        <v>2671.2</v>
      </c>
      <c r="F14" s="160">
        <v>3146.6</v>
      </c>
      <c r="G14" s="160">
        <v>2624.7</v>
      </c>
      <c r="H14" s="160">
        <v>4938.6000000000004</v>
      </c>
      <c r="I14" s="160">
        <v>3873.2</v>
      </c>
      <c r="J14" s="160">
        <v>4261.8999999999996</v>
      </c>
      <c r="K14" s="160">
        <v>5653.3</v>
      </c>
      <c r="L14" s="160">
        <v>7275.6</v>
      </c>
      <c r="M14" s="160">
        <v>13288.6</v>
      </c>
    </row>
    <row r="15" spans="1:13" ht="13.5" customHeight="1" x14ac:dyDescent="0.2">
      <c r="A15" s="254" t="s">
        <v>10</v>
      </c>
      <c r="B15" s="160">
        <v>326.3</v>
      </c>
      <c r="C15" s="160">
        <v>170.9</v>
      </c>
      <c r="D15" s="160">
        <v>773.6</v>
      </c>
      <c r="E15" s="160">
        <v>1100.8</v>
      </c>
      <c r="F15" s="160">
        <v>739.2</v>
      </c>
      <c r="G15" s="160">
        <v>860.4</v>
      </c>
      <c r="H15" s="160">
        <v>998.4</v>
      </c>
      <c r="I15" s="160">
        <v>1654.8</v>
      </c>
      <c r="J15" s="160">
        <v>1300.9000000000001</v>
      </c>
      <c r="K15" s="160">
        <v>1921.9</v>
      </c>
      <c r="L15" s="160">
        <v>2019.7</v>
      </c>
      <c r="M15" s="160">
        <v>2674.7</v>
      </c>
    </row>
    <row r="16" spans="1:13" ht="13.5" customHeight="1" x14ac:dyDescent="0.2">
      <c r="A16" s="254" t="s">
        <v>11</v>
      </c>
      <c r="B16" s="160">
        <v>1061.9000000000001</v>
      </c>
      <c r="C16" s="160">
        <v>418.3</v>
      </c>
      <c r="D16" s="160">
        <v>712.4</v>
      </c>
      <c r="E16" s="160">
        <v>811.6</v>
      </c>
      <c r="F16" s="160">
        <v>869.5</v>
      </c>
      <c r="G16" s="160">
        <v>849.5</v>
      </c>
      <c r="H16" s="160">
        <v>909.1</v>
      </c>
      <c r="I16" s="160">
        <v>1164.2</v>
      </c>
      <c r="J16" s="160">
        <v>2135.1999999999998</v>
      </c>
      <c r="K16" s="160">
        <v>2941</v>
      </c>
      <c r="L16" s="160">
        <v>4199.3999999999996</v>
      </c>
      <c r="M16" s="160">
        <v>9497.6</v>
      </c>
    </row>
    <row r="17" spans="1:13" ht="13.5" customHeight="1" x14ac:dyDescent="0.2">
      <c r="A17" s="254" t="s">
        <v>12</v>
      </c>
      <c r="B17" s="160">
        <v>598.20000000000005</v>
      </c>
      <c r="C17" s="160">
        <v>352.2</v>
      </c>
      <c r="D17" s="160">
        <v>346.5</v>
      </c>
      <c r="E17" s="160">
        <v>628.6</v>
      </c>
      <c r="F17" s="160">
        <v>1073.2</v>
      </c>
      <c r="G17" s="160">
        <v>911.9</v>
      </c>
      <c r="H17" s="160">
        <v>3030.7</v>
      </c>
      <c r="I17" s="160">
        <v>1034.8</v>
      </c>
      <c r="J17" s="160">
        <v>791.5</v>
      </c>
      <c r="K17" s="160">
        <v>790.3</v>
      </c>
      <c r="L17" s="160">
        <v>913.4</v>
      </c>
      <c r="M17" s="160">
        <v>1107.7</v>
      </c>
    </row>
    <row r="18" spans="1:13" ht="13.5" customHeight="1" x14ac:dyDescent="0.2">
      <c r="A18" s="254" t="s">
        <v>154</v>
      </c>
      <c r="B18" s="160">
        <v>69133.2</v>
      </c>
      <c r="C18" s="160">
        <v>69650.899999999994</v>
      </c>
      <c r="D18" s="160">
        <v>49834.400000000001</v>
      </c>
      <c r="E18" s="160">
        <v>51574.6</v>
      </c>
      <c r="F18" s="160">
        <v>65245.1</v>
      </c>
      <c r="G18" s="160">
        <v>56568.1</v>
      </c>
      <c r="H18" s="160">
        <v>75353.2</v>
      </c>
      <c r="I18" s="160">
        <v>55954.6</v>
      </c>
      <c r="J18" s="160">
        <v>53657.599999999999</v>
      </c>
      <c r="K18" s="160">
        <v>58543.5</v>
      </c>
      <c r="L18" s="160">
        <v>56353.3</v>
      </c>
      <c r="M18" s="160">
        <v>63935.3</v>
      </c>
    </row>
    <row r="19" spans="1:13" ht="13.5" customHeight="1" x14ac:dyDescent="0.2">
      <c r="A19" s="254" t="s">
        <v>14</v>
      </c>
      <c r="B19" s="160">
        <v>3710.2</v>
      </c>
      <c r="C19" s="160">
        <v>2967.7</v>
      </c>
      <c r="D19" s="160">
        <v>1695.8</v>
      </c>
      <c r="E19" s="160">
        <v>1414.8</v>
      </c>
      <c r="F19" s="160">
        <v>1754</v>
      </c>
      <c r="G19" s="160">
        <v>2023.4</v>
      </c>
      <c r="H19" s="160">
        <v>2321.4</v>
      </c>
      <c r="I19" s="160">
        <v>2178.3000000000002</v>
      </c>
      <c r="J19" s="160">
        <v>2580.5</v>
      </c>
      <c r="K19" s="160">
        <v>2651</v>
      </c>
      <c r="L19" s="160">
        <v>2419.1</v>
      </c>
      <c r="M19" s="160">
        <v>3272.2</v>
      </c>
    </row>
    <row r="20" spans="1:13" ht="13.5" customHeight="1" x14ac:dyDescent="0.2">
      <c r="A20" s="254" t="s">
        <v>15</v>
      </c>
      <c r="B20" s="160">
        <v>1239.7</v>
      </c>
      <c r="C20" s="160">
        <v>318.10000000000002</v>
      </c>
      <c r="D20" s="160">
        <v>380.3</v>
      </c>
      <c r="E20" s="160">
        <v>394.1</v>
      </c>
      <c r="F20" s="160">
        <v>704</v>
      </c>
      <c r="G20" s="160">
        <v>951.6</v>
      </c>
      <c r="H20" s="160">
        <v>1259.0999999999999</v>
      </c>
      <c r="I20" s="160">
        <v>1111.9000000000001</v>
      </c>
      <c r="J20" s="160">
        <v>1383.6</v>
      </c>
      <c r="K20" s="160">
        <v>1443.3</v>
      </c>
      <c r="L20" s="160">
        <v>664.4</v>
      </c>
      <c r="M20" s="160">
        <v>1116.9000000000001</v>
      </c>
    </row>
    <row r="21" spans="1:13" ht="13.5" customHeight="1" x14ac:dyDescent="0.2">
      <c r="A21" s="254" t="s">
        <v>16</v>
      </c>
      <c r="B21" s="160">
        <v>261.39999999999998</v>
      </c>
      <c r="C21" s="160">
        <v>47.3</v>
      </c>
      <c r="D21" s="160">
        <v>8.3000000000000007</v>
      </c>
      <c r="E21" s="160">
        <v>10.7</v>
      </c>
      <c r="F21" s="160">
        <v>41.3</v>
      </c>
      <c r="G21" s="160">
        <v>16.100000000000001</v>
      </c>
      <c r="H21" s="160">
        <v>12.2</v>
      </c>
      <c r="I21" s="160">
        <v>98.3</v>
      </c>
      <c r="J21" s="160">
        <v>102.2</v>
      </c>
      <c r="K21" s="160">
        <v>120.8</v>
      </c>
      <c r="L21" s="160">
        <v>30.7</v>
      </c>
      <c r="M21" s="160">
        <v>34.6</v>
      </c>
    </row>
    <row r="22" spans="1:13" ht="13.5" customHeight="1" x14ac:dyDescent="0.2">
      <c r="A22" s="254" t="s">
        <v>17</v>
      </c>
      <c r="B22" s="160">
        <v>19.7</v>
      </c>
      <c r="C22" s="160">
        <v>21.8</v>
      </c>
      <c r="D22" s="160">
        <v>41.2</v>
      </c>
      <c r="E22" s="160">
        <v>45.3</v>
      </c>
      <c r="F22" s="160">
        <v>84.9</v>
      </c>
      <c r="G22" s="160">
        <v>80.5</v>
      </c>
      <c r="H22" s="160">
        <v>37.9</v>
      </c>
      <c r="I22" s="160">
        <v>61.6</v>
      </c>
      <c r="J22" s="160">
        <v>40.200000000000003</v>
      </c>
      <c r="K22" s="160">
        <v>36.700000000000003</v>
      </c>
      <c r="L22" s="160">
        <v>32.299999999999997</v>
      </c>
      <c r="M22" s="160">
        <v>129.69999999999999</v>
      </c>
    </row>
    <row r="23" spans="1:13" ht="13.5" customHeight="1" x14ac:dyDescent="0.2">
      <c r="A23" s="254" t="s">
        <v>18</v>
      </c>
      <c r="B23" s="160">
        <v>499.2</v>
      </c>
      <c r="C23" s="160">
        <v>1319.5</v>
      </c>
      <c r="D23" s="160">
        <v>870.1</v>
      </c>
      <c r="E23" s="160">
        <v>587.6</v>
      </c>
      <c r="F23" s="160">
        <v>319</v>
      </c>
      <c r="G23" s="160">
        <v>439</v>
      </c>
      <c r="H23" s="160">
        <v>540.29999999999995</v>
      </c>
      <c r="I23" s="160">
        <v>409.4</v>
      </c>
      <c r="J23" s="160">
        <v>530.1</v>
      </c>
      <c r="K23" s="160">
        <v>463.7</v>
      </c>
      <c r="L23" s="160">
        <v>1065.7</v>
      </c>
      <c r="M23" s="160">
        <v>1076.4000000000001</v>
      </c>
    </row>
    <row r="24" spans="1:13" ht="13.5" customHeight="1" x14ac:dyDescent="0.2">
      <c r="A24" s="254" t="s">
        <v>19</v>
      </c>
      <c r="B24" s="160">
        <v>30818.2</v>
      </c>
      <c r="C24" s="160">
        <v>27809.599999999999</v>
      </c>
      <c r="D24" s="160">
        <v>15585.4</v>
      </c>
      <c r="E24" s="160">
        <v>21201</v>
      </c>
      <c r="F24" s="160">
        <v>35720.6</v>
      </c>
      <c r="G24" s="160">
        <v>27841.3</v>
      </c>
      <c r="H24" s="160">
        <v>31054.799999999999</v>
      </c>
      <c r="I24" s="160">
        <v>23394.1</v>
      </c>
      <c r="J24" s="160">
        <v>16359.8</v>
      </c>
      <c r="K24" s="160">
        <v>13925.4</v>
      </c>
      <c r="L24" s="160">
        <v>17148.5</v>
      </c>
      <c r="M24" s="160">
        <v>20601.099999999999</v>
      </c>
    </row>
    <row r="25" spans="1:13" ht="13.5" customHeight="1" x14ac:dyDescent="0.2">
      <c r="A25" s="254" t="s">
        <v>20</v>
      </c>
      <c r="B25" s="160">
        <v>11378.7</v>
      </c>
      <c r="C25" s="160">
        <v>10641.6</v>
      </c>
      <c r="D25" s="160">
        <v>11973.4</v>
      </c>
      <c r="E25" s="160">
        <v>12131.3</v>
      </c>
      <c r="F25" s="160">
        <v>12129.9</v>
      </c>
      <c r="G25" s="160">
        <v>13659.2</v>
      </c>
      <c r="H25" s="160">
        <v>14954.7</v>
      </c>
      <c r="I25" s="160">
        <v>15914.8</v>
      </c>
      <c r="J25" s="160">
        <v>15875.5</v>
      </c>
      <c r="K25" s="160">
        <v>15001.3</v>
      </c>
      <c r="L25" s="160">
        <v>13705.6</v>
      </c>
      <c r="M25" s="160">
        <v>17561.900000000001</v>
      </c>
    </row>
    <row r="26" spans="1:13" ht="13.5" customHeight="1" x14ac:dyDescent="0.2">
      <c r="A26" s="254" t="s">
        <v>21</v>
      </c>
      <c r="B26" s="160">
        <v>9136.7000000000007</v>
      </c>
      <c r="C26" s="160">
        <v>6643.2</v>
      </c>
      <c r="D26" s="160">
        <v>4601.8</v>
      </c>
      <c r="E26" s="160">
        <v>5569.7</v>
      </c>
      <c r="F26" s="160">
        <v>8144.3</v>
      </c>
      <c r="G26" s="160">
        <v>6173.9</v>
      </c>
      <c r="H26" s="160">
        <v>9244.1</v>
      </c>
      <c r="I26" s="160">
        <v>11465.7</v>
      </c>
      <c r="J26" s="160">
        <v>8912.7999999999993</v>
      </c>
      <c r="K26" s="160">
        <v>9860.6</v>
      </c>
      <c r="L26" s="160">
        <v>10796.1</v>
      </c>
      <c r="M26" s="160">
        <v>14318.4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49">
        <v>1764</v>
      </c>
      <c r="C30" s="49">
        <v>1816</v>
      </c>
      <c r="D30" s="49">
        <v>1971</v>
      </c>
      <c r="E30" s="49">
        <v>2067</v>
      </c>
      <c r="F30" s="49">
        <v>2234</v>
      </c>
      <c r="G30" s="49">
        <v>2332</v>
      </c>
      <c r="H30" s="49">
        <v>2342</v>
      </c>
      <c r="I30" s="49">
        <v>2260</v>
      </c>
      <c r="J30" s="49">
        <v>2383</v>
      </c>
      <c r="K30" s="49">
        <v>2753</v>
      </c>
      <c r="L30" s="49">
        <v>2888</v>
      </c>
      <c r="M30" s="49">
        <v>2558</v>
      </c>
    </row>
    <row r="31" spans="1:13" ht="13.5" customHeight="1" x14ac:dyDescent="0.2">
      <c r="A31" s="254" t="s">
        <v>160</v>
      </c>
      <c r="B31" s="49">
        <v>497</v>
      </c>
      <c r="C31" s="49">
        <v>506</v>
      </c>
      <c r="D31" s="49">
        <v>452</v>
      </c>
      <c r="E31" s="49">
        <v>397</v>
      </c>
      <c r="F31" s="49">
        <v>417</v>
      </c>
      <c r="G31" s="255">
        <v>389</v>
      </c>
      <c r="H31" s="255">
        <v>364</v>
      </c>
      <c r="I31" s="255">
        <v>354</v>
      </c>
      <c r="J31" s="255">
        <v>341</v>
      </c>
      <c r="K31" s="255">
        <v>359</v>
      </c>
      <c r="L31" s="255">
        <v>453</v>
      </c>
      <c r="M31" s="255">
        <v>472</v>
      </c>
    </row>
    <row r="32" spans="1:13" ht="13.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-19.600000000000001</v>
      </c>
      <c r="C33" s="256">
        <v>-16.3</v>
      </c>
      <c r="D33" s="256">
        <v>5.7</v>
      </c>
      <c r="E33" s="256">
        <v>-33.4</v>
      </c>
      <c r="F33" s="256">
        <v>-26.9</v>
      </c>
      <c r="G33" s="256">
        <v>3.3</v>
      </c>
      <c r="H33" s="256">
        <v>1.2</v>
      </c>
      <c r="I33" s="256">
        <v>5.9</v>
      </c>
      <c r="J33" s="256">
        <v>8.8000000000000007</v>
      </c>
      <c r="K33" s="256">
        <v>21.9</v>
      </c>
      <c r="L33" s="256">
        <v>37</v>
      </c>
      <c r="M33" s="256">
        <v>37.200000000000003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-23.4</v>
      </c>
      <c r="C36" s="256">
        <v>-34.700000000000003</v>
      </c>
      <c r="D36" s="256">
        <v>7.9</v>
      </c>
      <c r="E36" s="256">
        <v>-23.5</v>
      </c>
      <c r="F36" s="256">
        <v>-14.5</v>
      </c>
      <c r="G36" s="256">
        <v>-1.2</v>
      </c>
      <c r="H36" s="256">
        <v>-24.3</v>
      </c>
      <c r="I36" s="256">
        <v>12.4</v>
      </c>
      <c r="J36" s="256">
        <v>15.6</v>
      </c>
      <c r="K36" s="256">
        <v>13.6</v>
      </c>
      <c r="L36" s="256">
        <v>55.7</v>
      </c>
      <c r="M36" s="256">
        <v>36.1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-112.6</v>
      </c>
      <c r="C38" s="256">
        <v>-140.80000000000001</v>
      </c>
      <c r="D38" s="256">
        <v>15.9</v>
      </c>
      <c r="E38" s="256">
        <v>-60.5</v>
      </c>
      <c r="F38" s="256">
        <v>-49.9</v>
      </c>
      <c r="G38" s="256">
        <v>-3</v>
      </c>
      <c r="H38" s="256">
        <v>-78.099999999999994</v>
      </c>
      <c r="I38" s="256">
        <v>21.9</v>
      </c>
      <c r="J38" s="256">
        <v>17.600000000000001</v>
      </c>
      <c r="K38" s="256">
        <v>8.9</v>
      </c>
      <c r="L38" s="256">
        <v>39.9</v>
      </c>
      <c r="M38" s="256">
        <v>21.7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110.1</v>
      </c>
      <c r="C40" s="257">
        <v>107.2</v>
      </c>
      <c r="D40" s="257">
        <v>113</v>
      </c>
      <c r="E40" s="257">
        <v>106.4</v>
      </c>
      <c r="F40" s="257">
        <v>126.1</v>
      </c>
      <c r="G40" s="257">
        <v>106.5</v>
      </c>
      <c r="H40" s="257">
        <v>87.2</v>
      </c>
      <c r="I40" s="257">
        <v>137.19999999999999</v>
      </c>
      <c r="J40" s="257">
        <v>108.9</v>
      </c>
      <c r="K40" s="257">
        <v>148.4</v>
      </c>
      <c r="L40" s="257">
        <v>111.7</v>
      </c>
      <c r="M40" s="257">
        <v>143.80000000000001</v>
      </c>
    </row>
    <row r="41" spans="1:13" ht="13.5" customHeight="1" x14ac:dyDescent="0.2">
      <c r="A41" s="243" t="s">
        <v>29</v>
      </c>
      <c r="B41" s="257">
        <v>1.1000000000000001</v>
      </c>
      <c r="C41" s="257">
        <v>1</v>
      </c>
      <c r="D41" s="257">
        <v>1.1000000000000001</v>
      </c>
      <c r="E41" s="257">
        <v>0.9</v>
      </c>
      <c r="F41" s="257">
        <v>1.2</v>
      </c>
      <c r="G41" s="257">
        <v>0.8</v>
      </c>
      <c r="H41" s="257">
        <v>0.8</v>
      </c>
      <c r="I41" s="257">
        <v>1.6</v>
      </c>
      <c r="J41" s="257">
        <v>0.8</v>
      </c>
      <c r="K41" s="257">
        <v>1.4</v>
      </c>
      <c r="L41" s="257">
        <v>0.8</v>
      </c>
      <c r="M41" s="257">
        <v>1.3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1.25</v>
      </c>
      <c r="C44" s="258">
        <v>1.6</v>
      </c>
      <c r="D44" s="258">
        <v>2.6</v>
      </c>
      <c r="E44" s="258">
        <v>2.1800000000000002</v>
      </c>
      <c r="F44" s="258">
        <v>1.49</v>
      </c>
      <c r="G44" s="258">
        <v>2.21</v>
      </c>
      <c r="H44" s="258">
        <v>1.62</v>
      </c>
      <c r="I44" s="258">
        <v>1.39</v>
      </c>
      <c r="J44" s="258">
        <v>1.78</v>
      </c>
      <c r="K44" s="258">
        <v>1.52</v>
      </c>
      <c r="L44" s="258">
        <v>1.27</v>
      </c>
      <c r="M44" s="258">
        <v>1.23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33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Лист53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6" width="0" style="250" hidden="1" customWidth="1"/>
    <col min="7" max="8" width="10.140625" style="250" hidden="1" customWidth="1"/>
    <col min="9" max="13" width="10.140625" style="250" customWidth="1"/>
    <col min="14" max="256" width="9.140625" style="250"/>
    <col min="257" max="257" width="37.7109375" style="250" customWidth="1"/>
    <col min="258" max="262" width="0" style="250" hidden="1" customWidth="1"/>
    <col min="263" max="267" width="10.140625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10.140625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10.140625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10.140625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10.140625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10.140625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10.140625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10.140625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10.140625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10.140625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10.140625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10.140625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10.140625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10.140625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10.140625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10.140625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10.140625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10.140625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10.140625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10.140625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10.140625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10.140625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10.140625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10.140625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10.140625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10.140625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10.140625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10.140625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10.140625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10.140625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10.140625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10.140625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10.140625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10.140625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10.140625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10.140625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10.140625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10.140625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10.140625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10.140625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10.140625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10.140625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10.140625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10.140625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10.140625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10.140625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10.140625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10.140625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10.140625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10.140625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10.140625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10.140625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10.140625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10.140625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10.140625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10.140625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10.140625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10.140625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10.140625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10.140625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10.140625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10.140625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10.140625" style="250" customWidth="1"/>
    <col min="16140" max="16384" width="9.140625" style="250"/>
  </cols>
  <sheetData>
    <row r="1" spans="1:13" ht="19.5" customHeight="1" x14ac:dyDescent="0.2">
      <c r="A1" s="950" t="s">
        <v>1346</v>
      </c>
    </row>
    <row r="2" spans="1:13" ht="18" customHeight="1" x14ac:dyDescent="0.2">
      <c r="A2" s="32" t="s">
        <v>227</v>
      </c>
    </row>
    <row r="3" spans="1:13" ht="18" customHeight="1" x14ac:dyDescent="0.2">
      <c r="A3" s="32" t="s">
        <v>228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5.5" customHeight="1" x14ac:dyDescent="0.2">
      <c r="A7" s="254" t="s">
        <v>159</v>
      </c>
      <c r="B7" s="160">
        <v>2706.3</v>
      </c>
      <c r="C7" s="160">
        <v>2467.1999999999998</v>
      </c>
      <c r="D7" s="160">
        <v>2847.3</v>
      </c>
      <c r="E7" s="160">
        <v>3315.2</v>
      </c>
      <c r="F7" s="160">
        <v>3828.3</v>
      </c>
      <c r="G7" s="160">
        <v>4150.2</v>
      </c>
      <c r="H7" s="160">
        <v>2829.9</v>
      </c>
      <c r="I7" s="160">
        <v>5675.5</v>
      </c>
      <c r="J7" s="160">
        <v>7935.5</v>
      </c>
      <c r="K7" s="160">
        <v>11843.9</v>
      </c>
      <c r="L7" s="160">
        <v>14444.1</v>
      </c>
      <c r="M7" s="160">
        <v>19526</v>
      </c>
    </row>
    <row r="8" spans="1:13" ht="13.5" customHeight="1" x14ac:dyDescent="0.2">
      <c r="A8" s="254" t="s">
        <v>3</v>
      </c>
      <c r="B8" s="160">
        <v>-184.5</v>
      </c>
      <c r="C8" s="160">
        <v>-185.3</v>
      </c>
      <c r="D8" s="160">
        <v>47.2</v>
      </c>
      <c r="E8" s="160">
        <v>-46.1</v>
      </c>
      <c r="F8" s="160">
        <v>-25.3</v>
      </c>
      <c r="G8" s="160">
        <v>-27.4</v>
      </c>
      <c r="H8" s="160">
        <v>-65.7</v>
      </c>
      <c r="I8" s="160">
        <v>-20.2</v>
      </c>
      <c r="J8" s="160">
        <v>118.4</v>
      </c>
      <c r="K8" s="160">
        <v>30.5</v>
      </c>
      <c r="L8" s="160">
        <v>212.7</v>
      </c>
      <c r="M8" s="160">
        <v>-164.6</v>
      </c>
    </row>
    <row r="9" spans="1:13" ht="24" x14ac:dyDescent="0.2">
      <c r="A9" s="240" t="s">
        <v>4</v>
      </c>
      <c r="B9" s="160">
        <v>247.1</v>
      </c>
      <c r="C9" s="160">
        <v>152.69999999999999</v>
      </c>
      <c r="D9" s="160">
        <v>412.3</v>
      </c>
      <c r="E9" s="160">
        <v>530.5</v>
      </c>
      <c r="F9" s="160">
        <v>539.20000000000005</v>
      </c>
      <c r="G9" s="160">
        <v>655.29999999999995</v>
      </c>
      <c r="H9" s="160">
        <v>215.6</v>
      </c>
      <c r="I9" s="160">
        <v>1014.1</v>
      </c>
      <c r="J9" s="160">
        <v>1568.7</v>
      </c>
      <c r="K9" s="160">
        <v>1839.5</v>
      </c>
      <c r="L9" s="160">
        <v>3004.7</v>
      </c>
      <c r="M9" s="160">
        <v>3012.6</v>
      </c>
    </row>
    <row r="10" spans="1:13" ht="13.5" customHeight="1" x14ac:dyDescent="0.2">
      <c r="A10" s="254" t="s">
        <v>5</v>
      </c>
      <c r="B10" s="160">
        <v>457.3</v>
      </c>
      <c r="C10" s="160">
        <v>463.4</v>
      </c>
      <c r="D10" s="160">
        <v>485.4</v>
      </c>
      <c r="E10" s="160">
        <v>616.9</v>
      </c>
      <c r="F10" s="160">
        <v>644.4</v>
      </c>
      <c r="G10" s="160">
        <v>748.4</v>
      </c>
      <c r="H10" s="160">
        <v>467.8</v>
      </c>
      <c r="I10" s="160">
        <v>1137.5999999999999</v>
      </c>
      <c r="J10" s="160">
        <v>1782.7</v>
      </c>
      <c r="K10" s="160">
        <v>2381.9</v>
      </c>
      <c r="L10" s="160">
        <v>3715</v>
      </c>
      <c r="M10" s="160">
        <v>4502.3</v>
      </c>
    </row>
    <row r="11" spans="1:13" ht="13.5" customHeight="1" x14ac:dyDescent="0.2">
      <c r="A11" s="254" t="s">
        <v>6</v>
      </c>
      <c r="B11" s="160">
        <v>210.1</v>
      </c>
      <c r="C11" s="160">
        <v>310.7</v>
      </c>
      <c r="D11" s="160">
        <v>73.099999999999994</v>
      </c>
      <c r="E11" s="160">
        <v>86.4</v>
      </c>
      <c r="F11" s="160">
        <v>105.2</v>
      </c>
      <c r="G11" s="160">
        <v>93.1</v>
      </c>
      <c r="H11" s="160">
        <v>252.2</v>
      </c>
      <c r="I11" s="160">
        <v>123.4</v>
      </c>
      <c r="J11" s="160">
        <v>214</v>
      </c>
      <c r="K11" s="160">
        <v>542.4</v>
      </c>
      <c r="L11" s="160">
        <v>710.3</v>
      </c>
      <c r="M11" s="160">
        <v>1489.7</v>
      </c>
    </row>
    <row r="12" spans="1:13" ht="25.5" customHeight="1" x14ac:dyDescent="0.2">
      <c r="A12" s="254" t="s">
        <v>7</v>
      </c>
      <c r="B12" s="160">
        <v>2274.6999999999998</v>
      </c>
      <c r="C12" s="160">
        <v>2129.3000000000002</v>
      </c>
      <c r="D12" s="160">
        <v>2482.1999999999998</v>
      </c>
      <c r="E12" s="160">
        <v>2738.7</v>
      </c>
      <c r="F12" s="160">
        <v>3263.8</v>
      </c>
      <c r="G12" s="160">
        <v>3467.5</v>
      </c>
      <c r="H12" s="160">
        <v>2548.6999999999998</v>
      </c>
      <c r="I12" s="160">
        <v>4641.2</v>
      </c>
      <c r="J12" s="160">
        <v>6485.2</v>
      </c>
      <c r="K12" s="160">
        <v>10034.9</v>
      </c>
      <c r="L12" s="160">
        <v>11652.1</v>
      </c>
      <c r="M12" s="160">
        <v>16348.9</v>
      </c>
    </row>
    <row r="13" spans="1:13" ht="13.5" customHeight="1" x14ac:dyDescent="0.2">
      <c r="A13" s="254" t="s">
        <v>8</v>
      </c>
      <c r="B13" s="160">
        <v>247.4</v>
      </c>
      <c r="C13" s="160">
        <v>305.60000000000002</v>
      </c>
      <c r="D13" s="160">
        <v>545.9</v>
      </c>
      <c r="E13" s="160">
        <v>650.9</v>
      </c>
      <c r="F13" s="160">
        <v>801.6</v>
      </c>
      <c r="G13" s="160">
        <v>881.2</v>
      </c>
      <c r="H13" s="160">
        <v>792</v>
      </c>
      <c r="I13" s="160">
        <v>1310.0999999999999</v>
      </c>
      <c r="J13" s="160">
        <v>2972.1</v>
      </c>
      <c r="K13" s="160">
        <v>2942</v>
      </c>
      <c r="L13" s="160">
        <v>4526.3999999999996</v>
      </c>
      <c r="M13" s="160">
        <v>6169.2</v>
      </c>
    </row>
    <row r="14" spans="1:13" ht="13.5" customHeight="1" x14ac:dyDescent="0.2">
      <c r="A14" s="254" t="s">
        <v>9</v>
      </c>
      <c r="B14" s="160">
        <v>176.9</v>
      </c>
      <c r="C14" s="160">
        <v>238.9</v>
      </c>
      <c r="D14" s="160">
        <v>370.9</v>
      </c>
      <c r="E14" s="160">
        <v>349.3</v>
      </c>
      <c r="F14" s="160">
        <v>478.9</v>
      </c>
      <c r="G14" s="160">
        <v>562.29999999999995</v>
      </c>
      <c r="H14" s="160">
        <v>541.9</v>
      </c>
      <c r="I14" s="160">
        <v>588.79999999999995</v>
      </c>
      <c r="J14" s="160">
        <v>1860.2</v>
      </c>
      <c r="K14" s="160">
        <v>2045.1</v>
      </c>
      <c r="L14" s="160">
        <v>3601.5</v>
      </c>
      <c r="M14" s="160">
        <v>5005.2</v>
      </c>
    </row>
    <row r="15" spans="1:13" ht="13.5" customHeight="1" x14ac:dyDescent="0.2">
      <c r="A15" s="254" t="s">
        <v>10</v>
      </c>
      <c r="B15" s="160">
        <v>111.9</v>
      </c>
      <c r="C15" s="160">
        <v>88.6</v>
      </c>
      <c r="D15" s="160">
        <v>212.2</v>
      </c>
      <c r="E15" s="160">
        <v>173.5</v>
      </c>
      <c r="F15" s="160">
        <v>176.5</v>
      </c>
      <c r="G15" s="160">
        <v>225.6</v>
      </c>
      <c r="H15" s="160">
        <v>271.89999999999998</v>
      </c>
      <c r="I15" s="160">
        <v>275.60000000000002</v>
      </c>
      <c r="J15" s="160">
        <v>433.4</v>
      </c>
      <c r="K15" s="160">
        <v>1048.0999999999999</v>
      </c>
      <c r="L15" s="160">
        <v>1066.4000000000001</v>
      </c>
      <c r="M15" s="160">
        <v>1347.5</v>
      </c>
    </row>
    <row r="16" spans="1:13" ht="13.5" customHeight="1" x14ac:dyDescent="0.2">
      <c r="A16" s="254" t="s">
        <v>11</v>
      </c>
      <c r="B16" s="160">
        <v>62.8</v>
      </c>
      <c r="C16" s="160">
        <v>97.4</v>
      </c>
      <c r="D16" s="160">
        <v>122</v>
      </c>
      <c r="E16" s="160">
        <v>137.6</v>
      </c>
      <c r="F16" s="160">
        <v>208.8</v>
      </c>
      <c r="G16" s="160">
        <v>237</v>
      </c>
      <c r="H16" s="160">
        <v>168.3</v>
      </c>
      <c r="I16" s="160">
        <v>191.4</v>
      </c>
      <c r="J16" s="160">
        <v>1278.7</v>
      </c>
      <c r="K16" s="160">
        <v>825.4</v>
      </c>
      <c r="L16" s="160">
        <v>1823.4</v>
      </c>
      <c r="M16" s="160">
        <v>2844.6</v>
      </c>
    </row>
    <row r="17" spans="1:13" ht="13.5" customHeight="1" x14ac:dyDescent="0.2">
      <c r="A17" s="254" t="s">
        <v>12</v>
      </c>
      <c r="B17" s="160">
        <v>2.2000000000000002</v>
      </c>
      <c r="C17" s="160">
        <v>12.8</v>
      </c>
      <c r="D17" s="160">
        <v>36.700000000000003</v>
      </c>
      <c r="E17" s="160">
        <v>38.200000000000003</v>
      </c>
      <c r="F17" s="160">
        <v>93.6</v>
      </c>
      <c r="G17" s="160">
        <v>99.7</v>
      </c>
      <c r="H17" s="160">
        <v>100.3</v>
      </c>
      <c r="I17" s="160">
        <v>121.7</v>
      </c>
      <c r="J17" s="160">
        <v>148.1</v>
      </c>
      <c r="K17" s="160">
        <v>170.3</v>
      </c>
      <c r="L17" s="160">
        <v>711.2</v>
      </c>
      <c r="M17" s="160">
        <v>812.4</v>
      </c>
    </row>
    <row r="18" spans="1:13" ht="13.5" customHeight="1" x14ac:dyDescent="0.2">
      <c r="A18" s="254" t="s">
        <v>154</v>
      </c>
      <c r="B18" s="160">
        <v>933</v>
      </c>
      <c r="C18" s="160">
        <v>1072.5</v>
      </c>
      <c r="D18" s="160">
        <v>1064.5999999999999</v>
      </c>
      <c r="E18" s="160">
        <v>1216.5</v>
      </c>
      <c r="F18" s="160">
        <v>1180.7</v>
      </c>
      <c r="G18" s="160">
        <v>1232.5</v>
      </c>
      <c r="H18" s="160">
        <v>748.2</v>
      </c>
      <c r="I18" s="160">
        <v>960.5</v>
      </c>
      <c r="J18" s="160">
        <v>1418.1</v>
      </c>
      <c r="K18" s="160">
        <v>1517.5</v>
      </c>
      <c r="L18" s="160">
        <v>4729.3</v>
      </c>
      <c r="M18" s="160">
        <v>2318.1</v>
      </c>
    </row>
    <row r="19" spans="1:13" ht="13.5" customHeight="1" x14ac:dyDescent="0.2">
      <c r="A19" s="254" t="s">
        <v>14</v>
      </c>
      <c r="B19" s="160">
        <v>276.2</v>
      </c>
      <c r="C19" s="160">
        <v>270.8</v>
      </c>
      <c r="D19" s="160">
        <v>455.2</v>
      </c>
      <c r="E19" s="160">
        <v>386.2</v>
      </c>
      <c r="F19" s="160">
        <v>250.4</v>
      </c>
      <c r="G19" s="160">
        <v>289.7</v>
      </c>
      <c r="H19" s="160">
        <v>311.39999999999998</v>
      </c>
      <c r="I19" s="160">
        <v>329.2</v>
      </c>
      <c r="J19" s="160">
        <v>427.6</v>
      </c>
      <c r="K19" s="160">
        <v>864.8</v>
      </c>
      <c r="L19" s="160">
        <v>1147.7</v>
      </c>
      <c r="M19" s="160">
        <v>2488.6</v>
      </c>
    </row>
    <row r="20" spans="1:13" ht="13.5" customHeight="1" x14ac:dyDescent="0.2">
      <c r="A20" s="254" t="s">
        <v>15</v>
      </c>
      <c r="B20" s="160">
        <v>45.5</v>
      </c>
      <c r="C20" s="160">
        <v>61.4</v>
      </c>
      <c r="D20" s="160">
        <v>73.2</v>
      </c>
      <c r="E20" s="160">
        <v>43.3</v>
      </c>
      <c r="F20" s="160">
        <v>39.6</v>
      </c>
      <c r="G20" s="160">
        <v>48.9</v>
      </c>
      <c r="H20" s="160">
        <v>49</v>
      </c>
      <c r="I20" s="160">
        <v>45.7</v>
      </c>
      <c r="J20" s="160">
        <v>71.2</v>
      </c>
      <c r="K20" s="160">
        <v>101.3</v>
      </c>
      <c r="L20" s="160">
        <v>136.9</v>
      </c>
      <c r="M20" s="160">
        <v>1061</v>
      </c>
    </row>
    <row r="21" spans="1:13" ht="13.5" customHeight="1" x14ac:dyDescent="0.2">
      <c r="A21" s="254" t="s">
        <v>16</v>
      </c>
      <c r="B21" s="160">
        <v>153.19999999999999</v>
      </c>
      <c r="C21" s="160">
        <v>164.7</v>
      </c>
      <c r="D21" s="160">
        <v>164.7</v>
      </c>
      <c r="E21" s="160">
        <v>109.5</v>
      </c>
      <c r="F21" s="160">
        <v>63.4</v>
      </c>
      <c r="G21" s="160">
        <v>77.5</v>
      </c>
      <c r="H21" s="160">
        <v>77.5</v>
      </c>
      <c r="I21" s="160">
        <v>77.5</v>
      </c>
      <c r="J21" s="160">
        <v>77.7</v>
      </c>
      <c r="K21" s="160">
        <v>92.8</v>
      </c>
      <c r="L21" s="160">
        <v>90.2</v>
      </c>
      <c r="M21" s="160">
        <v>67.900000000000006</v>
      </c>
    </row>
    <row r="22" spans="1:13" ht="13.5" customHeight="1" x14ac:dyDescent="0.2">
      <c r="A22" s="254" t="s">
        <v>17</v>
      </c>
      <c r="B22" s="160">
        <v>6.2</v>
      </c>
      <c r="C22" s="160">
        <v>5.6</v>
      </c>
      <c r="D22" s="160">
        <v>130.6</v>
      </c>
      <c r="E22" s="160">
        <v>125.8</v>
      </c>
      <c r="F22" s="160">
        <v>6.6</v>
      </c>
      <c r="G22" s="160">
        <v>49.8</v>
      </c>
      <c r="H22" s="160">
        <v>16</v>
      </c>
      <c r="I22" s="160">
        <v>56.8</v>
      </c>
      <c r="J22" s="160">
        <v>84</v>
      </c>
      <c r="K22" s="160">
        <v>221.4</v>
      </c>
      <c r="L22" s="160">
        <v>132</v>
      </c>
      <c r="M22" s="160">
        <v>141.4</v>
      </c>
    </row>
    <row r="23" spans="1:13" ht="13.5" customHeight="1" x14ac:dyDescent="0.2">
      <c r="A23" s="254" t="s">
        <v>18</v>
      </c>
      <c r="B23" s="160">
        <v>4.5</v>
      </c>
      <c r="C23" s="160">
        <v>2.6</v>
      </c>
      <c r="D23" s="160">
        <v>16.8</v>
      </c>
      <c r="E23" s="160">
        <v>25</v>
      </c>
      <c r="F23" s="160">
        <v>18.100000000000001</v>
      </c>
      <c r="G23" s="160">
        <v>4.0999999999999996</v>
      </c>
      <c r="H23" s="160">
        <v>4.0999999999999996</v>
      </c>
      <c r="I23" s="160">
        <v>11.3</v>
      </c>
      <c r="J23" s="160">
        <v>21</v>
      </c>
      <c r="K23" s="160">
        <v>81.3</v>
      </c>
      <c r="L23" s="160">
        <v>221.7</v>
      </c>
      <c r="M23" s="160">
        <v>317.2</v>
      </c>
    </row>
    <row r="24" spans="1:13" ht="13.5" customHeight="1" x14ac:dyDescent="0.2">
      <c r="A24" s="254" t="s">
        <v>19</v>
      </c>
      <c r="B24" s="160">
        <v>1190.5</v>
      </c>
      <c r="C24" s="160">
        <v>1179.8</v>
      </c>
      <c r="D24" s="160">
        <v>1294.3</v>
      </c>
      <c r="E24" s="160">
        <v>1472.2</v>
      </c>
      <c r="F24" s="160">
        <v>1618.1</v>
      </c>
      <c r="G24" s="160">
        <v>1747.4</v>
      </c>
      <c r="H24" s="160">
        <v>1729.8</v>
      </c>
      <c r="I24" s="160">
        <v>1787.9</v>
      </c>
      <c r="J24" s="160">
        <v>2424</v>
      </c>
      <c r="K24" s="160">
        <v>2820.9</v>
      </c>
      <c r="L24" s="160">
        <v>4146.8999999999996</v>
      </c>
      <c r="M24" s="160">
        <v>11721.9</v>
      </c>
    </row>
    <row r="25" spans="1:13" ht="13.5" customHeight="1" x14ac:dyDescent="0.2">
      <c r="A25" s="254" t="s">
        <v>20</v>
      </c>
      <c r="B25" s="160">
        <v>438.6</v>
      </c>
      <c r="C25" s="160">
        <v>351.9</v>
      </c>
      <c r="D25" s="160">
        <v>452.1</v>
      </c>
      <c r="E25" s="160">
        <v>551.20000000000005</v>
      </c>
      <c r="F25" s="160">
        <v>708.3</v>
      </c>
      <c r="G25" s="160">
        <v>506.6</v>
      </c>
      <c r="H25" s="160">
        <v>721.1</v>
      </c>
      <c r="I25" s="160">
        <v>1241.4000000000001</v>
      </c>
      <c r="J25" s="160">
        <v>1917.7</v>
      </c>
      <c r="K25" s="160">
        <v>2146.3000000000002</v>
      </c>
      <c r="L25" s="160">
        <v>4533.8999999999996</v>
      </c>
      <c r="M25" s="160">
        <v>4012.4</v>
      </c>
    </row>
    <row r="26" spans="1:13" ht="13.5" customHeight="1" x14ac:dyDescent="0.2">
      <c r="A26" s="254" t="s">
        <v>21</v>
      </c>
      <c r="B26" s="160">
        <v>748.5</v>
      </c>
      <c r="C26" s="160">
        <v>654.6</v>
      </c>
      <c r="D26" s="160">
        <v>1242.8</v>
      </c>
      <c r="E26" s="160">
        <v>681.9</v>
      </c>
      <c r="F26" s="160">
        <v>778.3</v>
      </c>
      <c r="G26" s="160">
        <v>863.9</v>
      </c>
      <c r="H26" s="160">
        <v>941.7</v>
      </c>
      <c r="I26" s="160">
        <v>1190.8</v>
      </c>
      <c r="J26" s="160">
        <v>1876.9</v>
      </c>
      <c r="K26" s="160">
        <v>2397.1</v>
      </c>
      <c r="L26" s="160">
        <v>5096.6000000000004</v>
      </c>
      <c r="M26" s="160">
        <v>6305.5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836</v>
      </c>
      <c r="C30" s="255">
        <v>880</v>
      </c>
      <c r="D30" s="255">
        <v>896</v>
      </c>
      <c r="E30" s="255">
        <v>951</v>
      </c>
      <c r="F30" s="49">
        <v>1005</v>
      </c>
      <c r="G30" s="49">
        <v>1173</v>
      </c>
      <c r="H30" s="49">
        <v>1175</v>
      </c>
      <c r="I30" s="49">
        <v>1168</v>
      </c>
      <c r="J30" s="49">
        <v>1231</v>
      </c>
      <c r="K30" s="49">
        <v>1459</v>
      </c>
      <c r="L30" s="49">
        <v>1634</v>
      </c>
      <c r="M30" s="49">
        <v>1480</v>
      </c>
    </row>
    <row r="31" spans="1:13" ht="13.5" customHeight="1" x14ac:dyDescent="0.2">
      <c r="A31" s="254" t="s">
        <v>160</v>
      </c>
      <c r="B31" s="255">
        <v>230</v>
      </c>
      <c r="C31" s="255">
        <v>254</v>
      </c>
      <c r="D31" s="255">
        <v>206</v>
      </c>
      <c r="E31" s="255">
        <v>194</v>
      </c>
      <c r="F31" s="255">
        <v>226</v>
      </c>
      <c r="G31" s="255">
        <v>247</v>
      </c>
      <c r="H31" s="255">
        <v>271</v>
      </c>
      <c r="I31" s="255">
        <v>207</v>
      </c>
      <c r="J31" s="255">
        <v>188</v>
      </c>
      <c r="K31" s="255">
        <v>200</v>
      </c>
      <c r="L31" s="255">
        <v>261</v>
      </c>
      <c r="M31" s="255">
        <v>281</v>
      </c>
    </row>
    <row r="32" spans="1:13" ht="13.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19</v>
      </c>
      <c r="C33" s="256">
        <v>15.9</v>
      </c>
      <c r="D33" s="256">
        <v>14.7</v>
      </c>
      <c r="E33" s="256">
        <v>21.1</v>
      </c>
      <c r="F33" s="256">
        <v>17.3</v>
      </c>
      <c r="G33" s="256">
        <v>19.7</v>
      </c>
      <c r="H33" s="256">
        <v>11</v>
      </c>
      <c r="I33" s="256">
        <v>22.3</v>
      </c>
      <c r="J33" s="256">
        <v>22.4</v>
      </c>
      <c r="K33" s="256">
        <v>18</v>
      </c>
      <c r="L33" s="256">
        <v>24</v>
      </c>
      <c r="M33" s="256">
        <v>19.399999999999999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20.8</v>
      </c>
      <c r="C36" s="256">
        <v>12.9</v>
      </c>
      <c r="D36" s="256">
        <v>31.9</v>
      </c>
      <c r="E36" s="256">
        <v>36</v>
      </c>
      <c r="F36" s="256">
        <v>33.299999999999997</v>
      </c>
      <c r="G36" s="256">
        <v>37.5</v>
      </c>
      <c r="H36" s="256">
        <v>12.5</v>
      </c>
      <c r="I36" s="256">
        <v>56.7</v>
      </c>
      <c r="J36" s="256">
        <v>64.7</v>
      </c>
      <c r="K36" s="256">
        <v>65.2</v>
      </c>
      <c r="L36" s="256">
        <v>72.5</v>
      </c>
      <c r="M36" s="256">
        <v>25.7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9.1</v>
      </c>
      <c r="C38" s="256">
        <v>6.2</v>
      </c>
      <c r="D38" s="256">
        <v>14.5</v>
      </c>
      <c r="E38" s="256">
        <v>16</v>
      </c>
      <c r="F38" s="256">
        <v>14.1</v>
      </c>
      <c r="G38" s="256">
        <v>15.8</v>
      </c>
      <c r="H38" s="256">
        <v>7.6</v>
      </c>
      <c r="I38" s="256">
        <v>17.899999999999999</v>
      </c>
      <c r="J38" s="256">
        <v>19.8</v>
      </c>
      <c r="K38" s="256">
        <v>15.5</v>
      </c>
      <c r="L38" s="256">
        <v>20.8</v>
      </c>
      <c r="M38" s="256">
        <v>15.4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119.3</v>
      </c>
      <c r="C40" s="257">
        <v>91.2</v>
      </c>
      <c r="D40" s="257">
        <v>115.4</v>
      </c>
      <c r="E40" s="257">
        <v>116.4</v>
      </c>
      <c r="F40" s="257">
        <v>115.5</v>
      </c>
      <c r="G40" s="257">
        <v>108.4</v>
      </c>
      <c r="H40" s="257">
        <v>68.2</v>
      </c>
      <c r="I40" s="257">
        <v>200.6</v>
      </c>
      <c r="J40" s="257">
        <v>139.80000000000001</v>
      </c>
      <c r="K40" s="257">
        <v>149.30000000000001</v>
      </c>
      <c r="L40" s="257">
        <v>122</v>
      </c>
      <c r="M40" s="257">
        <v>135.19999999999999</v>
      </c>
    </row>
    <row r="41" spans="1:13" ht="13.5" customHeight="1" x14ac:dyDescent="0.2">
      <c r="A41" s="243" t="s">
        <v>29</v>
      </c>
      <c r="B41" s="257">
        <v>1</v>
      </c>
      <c r="C41" s="257">
        <v>0.8</v>
      </c>
      <c r="D41" s="257">
        <v>1.3</v>
      </c>
      <c r="E41" s="257">
        <v>1</v>
      </c>
      <c r="F41" s="257">
        <v>1</v>
      </c>
      <c r="G41" s="257">
        <v>0.9</v>
      </c>
      <c r="H41" s="257">
        <v>0.6</v>
      </c>
      <c r="I41" s="257">
        <v>2.9</v>
      </c>
      <c r="J41" s="257">
        <v>0.7</v>
      </c>
      <c r="K41" s="257">
        <v>1.1000000000000001</v>
      </c>
      <c r="L41" s="257">
        <v>0.8</v>
      </c>
      <c r="M41" s="257">
        <v>1.1000000000000001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0.59</v>
      </c>
      <c r="C44" s="258">
        <v>0.54</v>
      </c>
      <c r="D44" s="258">
        <v>0.36</v>
      </c>
      <c r="E44" s="258">
        <v>0.81</v>
      </c>
      <c r="F44" s="258">
        <v>0.91</v>
      </c>
      <c r="G44" s="258">
        <v>0.59</v>
      </c>
      <c r="H44" s="258">
        <v>0.77</v>
      </c>
      <c r="I44" s="258">
        <v>1.04</v>
      </c>
      <c r="J44" s="258">
        <v>1.02</v>
      </c>
      <c r="K44" s="258">
        <v>0.9</v>
      </c>
      <c r="L44" s="258">
        <v>0.89</v>
      </c>
      <c r="M44" s="258">
        <v>0.64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34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Лист54"/>
  <dimension ref="A1:M70"/>
  <sheetViews>
    <sheetView workbookViewId="0">
      <selection activeCell="A5" sqref="A5"/>
    </sheetView>
  </sheetViews>
  <sheetFormatPr defaultRowHeight="12.75" x14ac:dyDescent="0.2"/>
  <cols>
    <col min="1" max="1" width="38.140625" style="250" customWidth="1"/>
    <col min="2" max="6" width="0" style="250" hidden="1" customWidth="1"/>
    <col min="7" max="8" width="10.140625" style="250" hidden="1" customWidth="1"/>
    <col min="9" max="13" width="10.140625" style="250" customWidth="1"/>
    <col min="14" max="256" width="9.140625" style="250"/>
    <col min="257" max="257" width="38.140625" style="250" customWidth="1"/>
    <col min="258" max="262" width="0" style="250" hidden="1" customWidth="1"/>
    <col min="263" max="267" width="10.140625" style="250" customWidth="1"/>
    <col min="268" max="512" width="9.140625" style="250"/>
    <col min="513" max="513" width="38.140625" style="250" customWidth="1"/>
    <col min="514" max="518" width="0" style="250" hidden="1" customWidth="1"/>
    <col min="519" max="523" width="10.140625" style="250" customWidth="1"/>
    <col min="524" max="768" width="9.140625" style="250"/>
    <col min="769" max="769" width="38.140625" style="250" customWidth="1"/>
    <col min="770" max="774" width="0" style="250" hidden="1" customWidth="1"/>
    <col min="775" max="779" width="10.140625" style="250" customWidth="1"/>
    <col min="780" max="1024" width="9.140625" style="250"/>
    <col min="1025" max="1025" width="38.140625" style="250" customWidth="1"/>
    <col min="1026" max="1030" width="0" style="250" hidden="1" customWidth="1"/>
    <col min="1031" max="1035" width="10.140625" style="250" customWidth="1"/>
    <col min="1036" max="1280" width="9.140625" style="250"/>
    <col min="1281" max="1281" width="38.140625" style="250" customWidth="1"/>
    <col min="1282" max="1286" width="0" style="250" hidden="1" customWidth="1"/>
    <col min="1287" max="1291" width="10.140625" style="250" customWidth="1"/>
    <col min="1292" max="1536" width="9.140625" style="250"/>
    <col min="1537" max="1537" width="38.140625" style="250" customWidth="1"/>
    <col min="1538" max="1542" width="0" style="250" hidden="1" customWidth="1"/>
    <col min="1543" max="1547" width="10.140625" style="250" customWidth="1"/>
    <col min="1548" max="1792" width="9.140625" style="250"/>
    <col min="1793" max="1793" width="38.140625" style="250" customWidth="1"/>
    <col min="1794" max="1798" width="0" style="250" hidden="1" customWidth="1"/>
    <col min="1799" max="1803" width="10.140625" style="250" customWidth="1"/>
    <col min="1804" max="2048" width="9.140625" style="250"/>
    <col min="2049" max="2049" width="38.140625" style="250" customWidth="1"/>
    <col min="2050" max="2054" width="0" style="250" hidden="1" customWidth="1"/>
    <col min="2055" max="2059" width="10.140625" style="250" customWidth="1"/>
    <col min="2060" max="2304" width="9.140625" style="250"/>
    <col min="2305" max="2305" width="38.140625" style="250" customWidth="1"/>
    <col min="2306" max="2310" width="0" style="250" hidden="1" customWidth="1"/>
    <col min="2311" max="2315" width="10.140625" style="250" customWidth="1"/>
    <col min="2316" max="2560" width="9.140625" style="250"/>
    <col min="2561" max="2561" width="38.140625" style="250" customWidth="1"/>
    <col min="2562" max="2566" width="0" style="250" hidden="1" customWidth="1"/>
    <col min="2567" max="2571" width="10.140625" style="250" customWidth="1"/>
    <col min="2572" max="2816" width="9.140625" style="250"/>
    <col min="2817" max="2817" width="38.140625" style="250" customWidth="1"/>
    <col min="2818" max="2822" width="0" style="250" hidden="1" customWidth="1"/>
    <col min="2823" max="2827" width="10.140625" style="250" customWidth="1"/>
    <col min="2828" max="3072" width="9.140625" style="250"/>
    <col min="3073" max="3073" width="38.140625" style="250" customWidth="1"/>
    <col min="3074" max="3078" width="0" style="250" hidden="1" customWidth="1"/>
    <col min="3079" max="3083" width="10.140625" style="250" customWidth="1"/>
    <col min="3084" max="3328" width="9.140625" style="250"/>
    <col min="3329" max="3329" width="38.140625" style="250" customWidth="1"/>
    <col min="3330" max="3334" width="0" style="250" hidden="1" customWidth="1"/>
    <col min="3335" max="3339" width="10.140625" style="250" customWidth="1"/>
    <col min="3340" max="3584" width="9.140625" style="250"/>
    <col min="3585" max="3585" width="38.140625" style="250" customWidth="1"/>
    <col min="3586" max="3590" width="0" style="250" hidden="1" customWidth="1"/>
    <col min="3591" max="3595" width="10.140625" style="250" customWidth="1"/>
    <col min="3596" max="3840" width="9.140625" style="250"/>
    <col min="3841" max="3841" width="38.140625" style="250" customWidth="1"/>
    <col min="3842" max="3846" width="0" style="250" hidden="1" customWidth="1"/>
    <col min="3847" max="3851" width="10.140625" style="250" customWidth="1"/>
    <col min="3852" max="4096" width="9.140625" style="250"/>
    <col min="4097" max="4097" width="38.140625" style="250" customWidth="1"/>
    <col min="4098" max="4102" width="0" style="250" hidden="1" customWidth="1"/>
    <col min="4103" max="4107" width="10.140625" style="250" customWidth="1"/>
    <col min="4108" max="4352" width="9.140625" style="250"/>
    <col min="4353" max="4353" width="38.140625" style="250" customWidth="1"/>
    <col min="4354" max="4358" width="0" style="250" hidden="1" customWidth="1"/>
    <col min="4359" max="4363" width="10.140625" style="250" customWidth="1"/>
    <col min="4364" max="4608" width="9.140625" style="250"/>
    <col min="4609" max="4609" width="38.140625" style="250" customWidth="1"/>
    <col min="4610" max="4614" width="0" style="250" hidden="1" customWidth="1"/>
    <col min="4615" max="4619" width="10.140625" style="250" customWidth="1"/>
    <col min="4620" max="4864" width="9.140625" style="250"/>
    <col min="4865" max="4865" width="38.140625" style="250" customWidth="1"/>
    <col min="4866" max="4870" width="0" style="250" hidden="1" customWidth="1"/>
    <col min="4871" max="4875" width="10.140625" style="250" customWidth="1"/>
    <col min="4876" max="5120" width="9.140625" style="250"/>
    <col min="5121" max="5121" width="38.140625" style="250" customWidth="1"/>
    <col min="5122" max="5126" width="0" style="250" hidden="1" customWidth="1"/>
    <col min="5127" max="5131" width="10.140625" style="250" customWidth="1"/>
    <col min="5132" max="5376" width="9.140625" style="250"/>
    <col min="5377" max="5377" width="38.140625" style="250" customWidth="1"/>
    <col min="5378" max="5382" width="0" style="250" hidden="1" customWidth="1"/>
    <col min="5383" max="5387" width="10.140625" style="250" customWidth="1"/>
    <col min="5388" max="5632" width="9.140625" style="250"/>
    <col min="5633" max="5633" width="38.140625" style="250" customWidth="1"/>
    <col min="5634" max="5638" width="0" style="250" hidden="1" customWidth="1"/>
    <col min="5639" max="5643" width="10.140625" style="250" customWidth="1"/>
    <col min="5644" max="5888" width="9.140625" style="250"/>
    <col min="5889" max="5889" width="38.140625" style="250" customWidth="1"/>
    <col min="5890" max="5894" width="0" style="250" hidden="1" customWidth="1"/>
    <col min="5895" max="5899" width="10.140625" style="250" customWidth="1"/>
    <col min="5900" max="6144" width="9.140625" style="250"/>
    <col min="6145" max="6145" width="38.140625" style="250" customWidth="1"/>
    <col min="6146" max="6150" width="0" style="250" hidden="1" customWidth="1"/>
    <col min="6151" max="6155" width="10.140625" style="250" customWidth="1"/>
    <col min="6156" max="6400" width="9.140625" style="250"/>
    <col min="6401" max="6401" width="38.140625" style="250" customWidth="1"/>
    <col min="6402" max="6406" width="0" style="250" hidden="1" customWidth="1"/>
    <col min="6407" max="6411" width="10.140625" style="250" customWidth="1"/>
    <col min="6412" max="6656" width="9.140625" style="250"/>
    <col min="6657" max="6657" width="38.140625" style="250" customWidth="1"/>
    <col min="6658" max="6662" width="0" style="250" hidden="1" customWidth="1"/>
    <col min="6663" max="6667" width="10.140625" style="250" customWidth="1"/>
    <col min="6668" max="6912" width="9.140625" style="250"/>
    <col min="6913" max="6913" width="38.140625" style="250" customWidth="1"/>
    <col min="6914" max="6918" width="0" style="250" hidden="1" customWidth="1"/>
    <col min="6919" max="6923" width="10.140625" style="250" customWidth="1"/>
    <col min="6924" max="7168" width="9.140625" style="250"/>
    <col min="7169" max="7169" width="38.140625" style="250" customWidth="1"/>
    <col min="7170" max="7174" width="0" style="250" hidden="1" customWidth="1"/>
    <col min="7175" max="7179" width="10.140625" style="250" customWidth="1"/>
    <col min="7180" max="7424" width="9.140625" style="250"/>
    <col min="7425" max="7425" width="38.140625" style="250" customWidth="1"/>
    <col min="7426" max="7430" width="0" style="250" hidden="1" customWidth="1"/>
    <col min="7431" max="7435" width="10.140625" style="250" customWidth="1"/>
    <col min="7436" max="7680" width="9.140625" style="250"/>
    <col min="7681" max="7681" width="38.140625" style="250" customWidth="1"/>
    <col min="7682" max="7686" width="0" style="250" hidden="1" customWidth="1"/>
    <col min="7687" max="7691" width="10.140625" style="250" customWidth="1"/>
    <col min="7692" max="7936" width="9.140625" style="250"/>
    <col min="7937" max="7937" width="38.140625" style="250" customWidth="1"/>
    <col min="7938" max="7942" width="0" style="250" hidden="1" customWidth="1"/>
    <col min="7943" max="7947" width="10.140625" style="250" customWidth="1"/>
    <col min="7948" max="8192" width="9.140625" style="250"/>
    <col min="8193" max="8193" width="38.140625" style="250" customWidth="1"/>
    <col min="8194" max="8198" width="0" style="250" hidden="1" customWidth="1"/>
    <col min="8199" max="8203" width="10.140625" style="250" customWidth="1"/>
    <col min="8204" max="8448" width="9.140625" style="250"/>
    <col min="8449" max="8449" width="38.140625" style="250" customWidth="1"/>
    <col min="8450" max="8454" width="0" style="250" hidden="1" customWidth="1"/>
    <col min="8455" max="8459" width="10.140625" style="250" customWidth="1"/>
    <col min="8460" max="8704" width="9.140625" style="250"/>
    <col min="8705" max="8705" width="38.140625" style="250" customWidth="1"/>
    <col min="8706" max="8710" width="0" style="250" hidden="1" customWidth="1"/>
    <col min="8711" max="8715" width="10.140625" style="250" customWidth="1"/>
    <col min="8716" max="8960" width="9.140625" style="250"/>
    <col min="8961" max="8961" width="38.140625" style="250" customWidth="1"/>
    <col min="8962" max="8966" width="0" style="250" hidden="1" customWidth="1"/>
    <col min="8967" max="8971" width="10.140625" style="250" customWidth="1"/>
    <col min="8972" max="9216" width="9.140625" style="250"/>
    <col min="9217" max="9217" width="38.140625" style="250" customWidth="1"/>
    <col min="9218" max="9222" width="0" style="250" hidden="1" customWidth="1"/>
    <col min="9223" max="9227" width="10.140625" style="250" customWidth="1"/>
    <col min="9228" max="9472" width="9.140625" style="250"/>
    <col min="9473" max="9473" width="38.140625" style="250" customWidth="1"/>
    <col min="9474" max="9478" width="0" style="250" hidden="1" customWidth="1"/>
    <col min="9479" max="9483" width="10.140625" style="250" customWidth="1"/>
    <col min="9484" max="9728" width="9.140625" style="250"/>
    <col min="9729" max="9729" width="38.140625" style="250" customWidth="1"/>
    <col min="9730" max="9734" width="0" style="250" hidden="1" customWidth="1"/>
    <col min="9735" max="9739" width="10.140625" style="250" customWidth="1"/>
    <col min="9740" max="9984" width="9.140625" style="250"/>
    <col min="9985" max="9985" width="38.140625" style="250" customWidth="1"/>
    <col min="9986" max="9990" width="0" style="250" hidden="1" customWidth="1"/>
    <col min="9991" max="9995" width="10.140625" style="250" customWidth="1"/>
    <col min="9996" max="10240" width="9.140625" style="250"/>
    <col min="10241" max="10241" width="38.140625" style="250" customWidth="1"/>
    <col min="10242" max="10246" width="0" style="250" hidden="1" customWidth="1"/>
    <col min="10247" max="10251" width="10.140625" style="250" customWidth="1"/>
    <col min="10252" max="10496" width="9.140625" style="250"/>
    <col min="10497" max="10497" width="38.140625" style="250" customWidth="1"/>
    <col min="10498" max="10502" width="0" style="250" hidden="1" customWidth="1"/>
    <col min="10503" max="10507" width="10.140625" style="250" customWidth="1"/>
    <col min="10508" max="10752" width="9.140625" style="250"/>
    <col min="10753" max="10753" width="38.140625" style="250" customWidth="1"/>
    <col min="10754" max="10758" width="0" style="250" hidden="1" customWidth="1"/>
    <col min="10759" max="10763" width="10.140625" style="250" customWidth="1"/>
    <col min="10764" max="11008" width="9.140625" style="250"/>
    <col min="11009" max="11009" width="38.140625" style="250" customWidth="1"/>
    <col min="11010" max="11014" width="0" style="250" hidden="1" customWidth="1"/>
    <col min="11015" max="11019" width="10.140625" style="250" customWidth="1"/>
    <col min="11020" max="11264" width="9.140625" style="250"/>
    <col min="11265" max="11265" width="38.140625" style="250" customWidth="1"/>
    <col min="11266" max="11270" width="0" style="250" hidden="1" customWidth="1"/>
    <col min="11271" max="11275" width="10.140625" style="250" customWidth="1"/>
    <col min="11276" max="11520" width="9.140625" style="250"/>
    <col min="11521" max="11521" width="38.140625" style="250" customWidth="1"/>
    <col min="11522" max="11526" width="0" style="250" hidden="1" customWidth="1"/>
    <col min="11527" max="11531" width="10.140625" style="250" customWidth="1"/>
    <col min="11532" max="11776" width="9.140625" style="250"/>
    <col min="11777" max="11777" width="38.140625" style="250" customWidth="1"/>
    <col min="11778" max="11782" width="0" style="250" hidden="1" customWidth="1"/>
    <col min="11783" max="11787" width="10.140625" style="250" customWidth="1"/>
    <col min="11788" max="12032" width="9.140625" style="250"/>
    <col min="12033" max="12033" width="38.140625" style="250" customWidth="1"/>
    <col min="12034" max="12038" width="0" style="250" hidden="1" customWidth="1"/>
    <col min="12039" max="12043" width="10.140625" style="250" customWidth="1"/>
    <col min="12044" max="12288" width="9.140625" style="250"/>
    <col min="12289" max="12289" width="38.140625" style="250" customWidth="1"/>
    <col min="12290" max="12294" width="0" style="250" hidden="1" customWidth="1"/>
    <col min="12295" max="12299" width="10.140625" style="250" customWidth="1"/>
    <col min="12300" max="12544" width="9.140625" style="250"/>
    <col min="12545" max="12545" width="38.140625" style="250" customWidth="1"/>
    <col min="12546" max="12550" width="0" style="250" hidden="1" customWidth="1"/>
    <col min="12551" max="12555" width="10.140625" style="250" customWidth="1"/>
    <col min="12556" max="12800" width="9.140625" style="250"/>
    <col min="12801" max="12801" width="38.140625" style="250" customWidth="1"/>
    <col min="12802" max="12806" width="0" style="250" hidden="1" customWidth="1"/>
    <col min="12807" max="12811" width="10.140625" style="250" customWidth="1"/>
    <col min="12812" max="13056" width="9.140625" style="250"/>
    <col min="13057" max="13057" width="38.140625" style="250" customWidth="1"/>
    <col min="13058" max="13062" width="0" style="250" hidden="1" customWidth="1"/>
    <col min="13063" max="13067" width="10.140625" style="250" customWidth="1"/>
    <col min="13068" max="13312" width="9.140625" style="250"/>
    <col min="13313" max="13313" width="38.140625" style="250" customWidth="1"/>
    <col min="13314" max="13318" width="0" style="250" hidden="1" customWidth="1"/>
    <col min="13319" max="13323" width="10.140625" style="250" customWidth="1"/>
    <col min="13324" max="13568" width="9.140625" style="250"/>
    <col min="13569" max="13569" width="38.140625" style="250" customWidth="1"/>
    <col min="13570" max="13574" width="0" style="250" hidden="1" customWidth="1"/>
    <col min="13575" max="13579" width="10.140625" style="250" customWidth="1"/>
    <col min="13580" max="13824" width="9.140625" style="250"/>
    <col min="13825" max="13825" width="38.140625" style="250" customWidth="1"/>
    <col min="13826" max="13830" width="0" style="250" hidden="1" customWidth="1"/>
    <col min="13831" max="13835" width="10.140625" style="250" customWidth="1"/>
    <col min="13836" max="14080" width="9.140625" style="250"/>
    <col min="14081" max="14081" width="38.140625" style="250" customWidth="1"/>
    <col min="14082" max="14086" width="0" style="250" hidden="1" customWidth="1"/>
    <col min="14087" max="14091" width="10.140625" style="250" customWidth="1"/>
    <col min="14092" max="14336" width="9.140625" style="250"/>
    <col min="14337" max="14337" width="38.140625" style="250" customWidth="1"/>
    <col min="14338" max="14342" width="0" style="250" hidden="1" customWidth="1"/>
    <col min="14343" max="14347" width="10.140625" style="250" customWidth="1"/>
    <col min="14348" max="14592" width="9.140625" style="250"/>
    <col min="14593" max="14593" width="38.140625" style="250" customWidth="1"/>
    <col min="14594" max="14598" width="0" style="250" hidden="1" customWidth="1"/>
    <col min="14599" max="14603" width="10.140625" style="250" customWidth="1"/>
    <col min="14604" max="14848" width="9.140625" style="250"/>
    <col min="14849" max="14849" width="38.140625" style="250" customWidth="1"/>
    <col min="14850" max="14854" width="0" style="250" hidden="1" customWidth="1"/>
    <col min="14855" max="14859" width="10.140625" style="250" customWidth="1"/>
    <col min="14860" max="15104" width="9.140625" style="250"/>
    <col min="15105" max="15105" width="38.140625" style="250" customWidth="1"/>
    <col min="15106" max="15110" width="0" style="250" hidden="1" customWidth="1"/>
    <col min="15111" max="15115" width="10.140625" style="250" customWidth="1"/>
    <col min="15116" max="15360" width="9.140625" style="250"/>
    <col min="15361" max="15361" width="38.140625" style="250" customWidth="1"/>
    <col min="15362" max="15366" width="0" style="250" hidden="1" customWidth="1"/>
    <col min="15367" max="15371" width="10.140625" style="250" customWidth="1"/>
    <col min="15372" max="15616" width="9.140625" style="250"/>
    <col min="15617" max="15617" width="38.140625" style="250" customWidth="1"/>
    <col min="15618" max="15622" width="0" style="250" hidden="1" customWidth="1"/>
    <col min="15623" max="15627" width="10.140625" style="250" customWidth="1"/>
    <col min="15628" max="15872" width="9.140625" style="250"/>
    <col min="15873" max="15873" width="38.140625" style="250" customWidth="1"/>
    <col min="15874" max="15878" width="0" style="250" hidden="1" customWidth="1"/>
    <col min="15879" max="15883" width="10.140625" style="250" customWidth="1"/>
    <col min="15884" max="16128" width="9.140625" style="250"/>
    <col min="16129" max="16129" width="38.140625" style="250" customWidth="1"/>
    <col min="16130" max="16134" width="0" style="250" hidden="1" customWidth="1"/>
    <col min="16135" max="16139" width="10.140625" style="250" customWidth="1"/>
    <col min="16140" max="16384" width="9.140625" style="250"/>
  </cols>
  <sheetData>
    <row r="1" spans="1:13" ht="18" customHeight="1" x14ac:dyDescent="0.2">
      <c r="A1" s="950" t="s">
        <v>1346</v>
      </c>
    </row>
    <row r="2" spans="1:13" ht="18" customHeight="1" x14ac:dyDescent="0.2">
      <c r="A2" s="32" t="s">
        <v>229</v>
      </c>
    </row>
    <row r="3" spans="1:13" ht="18" customHeight="1" thickBot="1" x14ac:dyDescent="0.25">
      <c r="A3" s="251" t="s">
        <v>158</v>
      </c>
    </row>
    <row r="4" spans="1:13" s="38" customFormat="1" ht="18" customHeight="1" thickBot="1" x14ac:dyDescent="0.25">
      <c r="A4" s="39"/>
      <c r="B4" s="252">
        <v>2014</v>
      </c>
      <c r="C4" s="252">
        <v>2015</v>
      </c>
      <c r="D4" s="252">
        <v>2016</v>
      </c>
      <c r="E4" s="252">
        <v>2017</v>
      </c>
      <c r="F4" s="252">
        <v>2018</v>
      </c>
      <c r="G4" s="252">
        <v>2019</v>
      </c>
      <c r="H4" s="252">
        <v>2020</v>
      </c>
      <c r="I4" s="252">
        <v>2021</v>
      </c>
      <c r="J4" s="252">
        <v>2022</v>
      </c>
      <c r="K4" s="252">
        <v>2023</v>
      </c>
      <c r="L4" s="252">
        <v>2024</v>
      </c>
      <c r="M4" s="252">
        <v>2025</v>
      </c>
    </row>
    <row r="5" spans="1:13" s="38" customFormat="1" ht="12" x14ac:dyDescent="0.2">
      <c r="A5" s="37"/>
      <c r="B5" s="253"/>
      <c r="C5" s="253"/>
      <c r="D5" s="253"/>
      <c r="E5" s="253"/>
      <c r="F5" s="253"/>
    </row>
    <row r="6" spans="1:13" ht="24" customHeight="1" x14ac:dyDescent="0.2">
      <c r="A6" s="254" t="s">
        <v>159</v>
      </c>
      <c r="B6" s="160">
        <v>319.10000000000002</v>
      </c>
      <c r="C6" s="160">
        <v>348.8</v>
      </c>
      <c r="D6" s="160">
        <v>451.4</v>
      </c>
      <c r="E6" s="160">
        <v>554.70000000000005</v>
      </c>
      <c r="F6" s="160">
        <v>646.4</v>
      </c>
      <c r="G6" s="160">
        <v>823.3</v>
      </c>
      <c r="H6" s="160">
        <v>604.20000000000005</v>
      </c>
      <c r="I6" s="160">
        <v>1298.4000000000001</v>
      </c>
      <c r="J6" s="160">
        <v>1769</v>
      </c>
      <c r="K6" s="160">
        <v>2323.6</v>
      </c>
      <c r="L6" s="160">
        <v>3825.7</v>
      </c>
      <c r="M6" s="160">
        <v>6281.8</v>
      </c>
    </row>
    <row r="7" spans="1:13" ht="13.5" customHeight="1" x14ac:dyDescent="0.2">
      <c r="A7" s="254" t="s">
        <v>3</v>
      </c>
      <c r="B7" s="160">
        <v>-3.2</v>
      </c>
      <c r="C7" s="160">
        <v>-0.1</v>
      </c>
      <c r="D7" s="160">
        <v>-2</v>
      </c>
      <c r="E7" s="160">
        <v>-3.3</v>
      </c>
      <c r="F7" s="160">
        <v>-1.9</v>
      </c>
      <c r="G7" s="160">
        <v>-5.4</v>
      </c>
      <c r="H7" s="160">
        <v>-1.3</v>
      </c>
      <c r="I7" s="160">
        <v>-6.1</v>
      </c>
      <c r="J7" s="160">
        <v>-62.4</v>
      </c>
      <c r="K7" s="160">
        <v>-27</v>
      </c>
      <c r="L7" s="160">
        <v>3</v>
      </c>
      <c r="M7" s="160">
        <v>-37.200000000000003</v>
      </c>
    </row>
    <row r="8" spans="1:13" ht="24" x14ac:dyDescent="0.2">
      <c r="A8" s="240" t="s">
        <v>4</v>
      </c>
      <c r="B8" s="160">
        <v>0.2</v>
      </c>
      <c r="C8" s="160">
        <v>18.899999999999999</v>
      </c>
      <c r="D8" s="160">
        <v>22.4</v>
      </c>
      <c r="E8" s="160">
        <v>17.3</v>
      </c>
      <c r="F8" s="160">
        <v>23.6</v>
      </c>
      <c r="G8" s="160">
        <v>41.8</v>
      </c>
      <c r="H8" s="160">
        <v>29.8</v>
      </c>
      <c r="I8" s="160">
        <v>180.3</v>
      </c>
      <c r="J8" s="160">
        <v>294</v>
      </c>
      <c r="K8" s="160">
        <v>285.7</v>
      </c>
      <c r="L8" s="160">
        <v>864.4</v>
      </c>
      <c r="M8" s="160">
        <v>1633.6</v>
      </c>
    </row>
    <row r="9" spans="1:13" ht="13.5" customHeight="1" x14ac:dyDescent="0.2">
      <c r="A9" s="254" t="s">
        <v>5</v>
      </c>
      <c r="B9" s="160">
        <v>33.6</v>
      </c>
      <c r="C9" s="160">
        <v>38.5</v>
      </c>
      <c r="D9" s="160">
        <v>39</v>
      </c>
      <c r="E9" s="160">
        <v>39.4</v>
      </c>
      <c r="F9" s="160">
        <v>48.7</v>
      </c>
      <c r="G9" s="160">
        <v>70.2</v>
      </c>
      <c r="H9" s="160">
        <v>51.7</v>
      </c>
      <c r="I9" s="160">
        <v>207.8</v>
      </c>
      <c r="J9" s="160">
        <v>338</v>
      </c>
      <c r="K9" s="160">
        <v>500.2</v>
      </c>
      <c r="L9" s="160">
        <v>960.9</v>
      </c>
      <c r="M9" s="160">
        <v>1757.7</v>
      </c>
    </row>
    <row r="10" spans="1:13" ht="13.5" customHeight="1" x14ac:dyDescent="0.2">
      <c r="A10" s="254" t="s">
        <v>6</v>
      </c>
      <c r="B10" s="160">
        <v>33.4</v>
      </c>
      <c r="C10" s="160">
        <v>19.600000000000001</v>
      </c>
      <c r="D10" s="160">
        <v>16.7</v>
      </c>
      <c r="E10" s="160">
        <v>22.1</v>
      </c>
      <c r="F10" s="160">
        <v>25.1</v>
      </c>
      <c r="G10" s="160">
        <v>28.4</v>
      </c>
      <c r="H10" s="160">
        <v>22</v>
      </c>
      <c r="I10" s="160">
        <v>27.6</v>
      </c>
      <c r="J10" s="160">
        <v>44.1</v>
      </c>
      <c r="K10" s="160">
        <v>214.5</v>
      </c>
      <c r="L10" s="160">
        <v>96.5</v>
      </c>
      <c r="M10" s="160">
        <v>124.1</v>
      </c>
    </row>
    <row r="11" spans="1:13" ht="23.45" customHeight="1" x14ac:dyDescent="0.2">
      <c r="A11" s="254" t="s">
        <v>7</v>
      </c>
      <c r="B11" s="160">
        <v>315.7</v>
      </c>
      <c r="C11" s="160">
        <v>329.8</v>
      </c>
      <c r="D11" s="160">
        <v>427</v>
      </c>
      <c r="E11" s="160">
        <v>534.1</v>
      </c>
      <c r="F11" s="160">
        <v>620.9</v>
      </c>
      <c r="G11" s="160">
        <v>776.1</v>
      </c>
      <c r="H11" s="160">
        <v>573.20000000000005</v>
      </c>
      <c r="I11" s="160">
        <v>1112.0999999999999</v>
      </c>
      <c r="J11" s="160">
        <v>1412.6</v>
      </c>
      <c r="K11" s="160">
        <v>2010.9</v>
      </c>
      <c r="L11" s="160">
        <v>2964.3</v>
      </c>
      <c r="M11" s="160">
        <v>4611.1000000000004</v>
      </c>
    </row>
    <row r="12" spans="1:13" ht="13.5" customHeight="1" x14ac:dyDescent="0.2">
      <c r="A12" s="254" t="s">
        <v>8</v>
      </c>
      <c r="B12" s="160">
        <v>11.5</v>
      </c>
      <c r="C12" s="160">
        <v>12.6</v>
      </c>
      <c r="D12" s="160">
        <v>63.9</v>
      </c>
      <c r="E12" s="160">
        <v>39.9</v>
      </c>
      <c r="F12" s="160">
        <v>49.5</v>
      </c>
      <c r="G12" s="160">
        <v>70.2</v>
      </c>
      <c r="H12" s="160">
        <v>93.2</v>
      </c>
      <c r="I12" s="160">
        <v>134.1</v>
      </c>
      <c r="J12" s="160">
        <v>206.3</v>
      </c>
      <c r="K12" s="160">
        <v>358</v>
      </c>
      <c r="L12" s="160">
        <v>1031.2</v>
      </c>
      <c r="M12" s="160">
        <v>818.6</v>
      </c>
    </row>
    <row r="13" spans="1:13" ht="13.5" customHeight="1" x14ac:dyDescent="0.2">
      <c r="A13" s="254" t="s">
        <v>9</v>
      </c>
      <c r="B13" s="160">
        <v>11.2</v>
      </c>
      <c r="C13" s="160">
        <v>12.6</v>
      </c>
      <c r="D13" s="160">
        <v>63.9</v>
      </c>
      <c r="E13" s="160">
        <v>39.9</v>
      </c>
      <c r="F13" s="160">
        <v>47.7</v>
      </c>
      <c r="G13" s="160">
        <v>68.3</v>
      </c>
      <c r="H13" s="160">
        <v>90.5</v>
      </c>
      <c r="I13" s="160">
        <v>121.9</v>
      </c>
      <c r="J13" s="160">
        <v>193.7</v>
      </c>
      <c r="K13" s="160">
        <v>345.4</v>
      </c>
      <c r="L13" s="160">
        <v>702.4</v>
      </c>
      <c r="M13" s="160">
        <v>780.2</v>
      </c>
    </row>
    <row r="14" spans="1:13" ht="13.5" customHeight="1" x14ac:dyDescent="0.2">
      <c r="A14" s="254" t="s">
        <v>10</v>
      </c>
      <c r="B14" s="160">
        <v>8.6999999999999993</v>
      </c>
      <c r="C14" s="160">
        <v>7.7</v>
      </c>
      <c r="D14" s="160">
        <v>48.7</v>
      </c>
      <c r="E14" s="160">
        <v>28.6</v>
      </c>
      <c r="F14" s="160">
        <v>32.799999999999997</v>
      </c>
      <c r="G14" s="160">
        <v>47</v>
      </c>
      <c r="H14" s="160">
        <v>56.5</v>
      </c>
      <c r="I14" s="160">
        <v>52.1</v>
      </c>
      <c r="J14" s="160">
        <v>100.5</v>
      </c>
      <c r="K14" s="160">
        <v>187.9</v>
      </c>
      <c r="L14" s="160">
        <v>305.2</v>
      </c>
      <c r="M14" s="160">
        <v>268.5</v>
      </c>
    </row>
    <row r="15" spans="1:13" ht="13.5" customHeight="1" x14ac:dyDescent="0.2">
      <c r="A15" s="254" t="s">
        <v>11</v>
      </c>
      <c r="B15" s="160">
        <v>1.8</v>
      </c>
      <c r="C15" s="160">
        <v>1.7</v>
      </c>
      <c r="D15" s="160">
        <v>7.3</v>
      </c>
      <c r="E15" s="160">
        <v>8.8000000000000007</v>
      </c>
      <c r="F15" s="160">
        <v>12</v>
      </c>
      <c r="G15" s="160">
        <v>19.3</v>
      </c>
      <c r="H15" s="160">
        <v>26.9</v>
      </c>
      <c r="I15" s="160">
        <v>38.799999999999997</v>
      </c>
      <c r="J15" s="160">
        <v>73.3</v>
      </c>
      <c r="K15" s="160">
        <v>130.9</v>
      </c>
      <c r="L15" s="160">
        <v>374.2</v>
      </c>
      <c r="M15" s="160">
        <v>483.3</v>
      </c>
    </row>
    <row r="16" spans="1:13" ht="13.5" customHeight="1" x14ac:dyDescent="0.2">
      <c r="A16" s="254" t="s">
        <v>12</v>
      </c>
      <c r="B16" s="160">
        <v>0.6</v>
      </c>
      <c r="C16" s="160">
        <v>3.2</v>
      </c>
      <c r="D16" s="160">
        <v>7.9</v>
      </c>
      <c r="E16" s="160">
        <v>2.6</v>
      </c>
      <c r="F16" s="160">
        <v>2.8</v>
      </c>
      <c r="G16" s="160">
        <v>2</v>
      </c>
      <c r="H16" s="160">
        <v>7</v>
      </c>
      <c r="I16" s="160">
        <v>30.4</v>
      </c>
      <c r="J16" s="160">
        <v>19.8</v>
      </c>
      <c r="K16" s="160">
        <v>26.4</v>
      </c>
      <c r="L16" s="160">
        <v>22.8</v>
      </c>
      <c r="M16" s="160">
        <v>28.1</v>
      </c>
    </row>
    <row r="17" spans="1:13" ht="13.5" customHeight="1" x14ac:dyDescent="0.2">
      <c r="A17" s="254" t="s">
        <v>154</v>
      </c>
      <c r="B17" s="160">
        <v>130.6</v>
      </c>
      <c r="C17" s="160">
        <v>76.599999999999994</v>
      </c>
      <c r="D17" s="160">
        <v>79</v>
      </c>
      <c r="E17" s="160">
        <v>76.5</v>
      </c>
      <c r="F17" s="160">
        <v>68.5</v>
      </c>
      <c r="G17" s="160">
        <v>78.3</v>
      </c>
      <c r="H17" s="160">
        <v>106.7</v>
      </c>
      <c r="I17" s="160">
        <v>546</v>
      </c>
      <c r="J17" s="160">
        <v>936.3</v>
      </c>
      <c r="K17" s="160">
        <v>970</v>
      </c>
      <c r="L17" s="160">
        <v>900.5</v>
      </c>
      <c r="M17" s="160">
        <v>800.4</v>
      </c>
    </row>
    <row r="18" spans="1:13" ht="13.5" customHeight="1" x14ac:dyDescent="0.2">
      <c r="A18" s="254" t="s">
        <v>14</v>
      </c>
      <c r="B18" s="160">
        <v>21.1</v>
      </c>
      <c r="C18" s="160">
        <v>23.5</v>
      </c>
      <c r="D18" s="160">
        <v>26.5</v>
      </c>
      <c r="E18" s="160">
        <v>26.7</v>
      </c>
      <c r="F18" s="160">
        <v>25</v>
      </c>
      <c r="G18" s="160">
        <v>26.3</v>
      </c>
      <c r="H18" s="160">
        <v>27.7</v>
      </c>
      <c r="I18" s="160">
        <v>40.1</v>
      </c>
      <c r="J18" s="160">
        <v>111.9</v>
      </c>
      <c r="K18" s="160">
        <v>82.1</v>
      </c>
      <c r="L18" s="160">
        <v>97.2</v>
      </c>
      <c r="M18" s="160">
        <v>180.5</v>
      </c>
    </row>
    <row r="19" spans="1:13" ht="13.5" customHeight="1" x14ac:dyDescent="0.2">
      <c r="A19" s="254" t="s">
        <v>15</v>
      </c>
      <c r="B19" s="160">
        <v>4.5</v>
      </c>
      <c r="C19" s="160">
        <v>4.3</v>
      </c>
      <c r="D19" s="160">
        <v>4.2</v>
      </c>
      <c r="E19" s="160">
        <v>3.8</v>
      </c>
      <c r="F19" s="160">
        <v>2.4</v>
      </c>
      <c r="G19" s="160">
        <v>4.3</v>
      </c>
      <c r="H19" s="160">
        <v>9.4</v>
      </c>
      <c r="I19" s="160">
        <v>12.7</v>
      </c>
      <c r="J19" s="160">
        <v>67.3</v>
      </c>
      <c r="K19" s="160">
        <v>12</v>
      </c>
      <c r="L19" s="160">
        <v>15.7</v>
      </c>
      <c r="M19" s="160">
        <v>37.9</v>
      </c>
    </row>
    <row r="20" spans="1:13" ht="13.5" customHeight="1" x14ac:dyDescent="0.2">
      <c r="A20" s="254" t="s">
        <v>16</v>
      </c>
      <c r="B20" s="160" t="s">
        <v>26</v>
      </c>
      <c r="C20" s="160">
        <v>0</v>
      </c>
      <c r="D20" s="160" t="s">
        <v>26</v>
      </c>
      <c r="E20" s="160">
        <v>0</v>
      </c>
      <c r="F20" s="160">
        <v>0</v>
      </c>
      <c r="G20" s="160">
        <v>0</v>
      </c>
      <c r="H20" s="160" t="s">
        <v>26</v>
      </c>
      <c r="I20" s="160" t="s">
        <v>26</v>
      </c>
      <c r="J20" s="160">
        <v>1.7</v>
      </c>
      <c r="K20" s="160" t="s">
        <v>26</v>
      </c>
      <c r="L20" s="160" t="s">
        <v>26</v>
      </c>
      <c r="M20" s="160" t="s">
        <v>26</v>
      </c>
    </row>
    <row r="21" spans="1:13" ht="13.5" customHeight="1" x14ac:dyDescent="0.2">
      <c r="A21" s="254" t="s">
        <v>17</v>
      </c>
      <c r="B21" s="160">
        <v>1.8</v>
      </c>
      <c r="C21" s="160">
        <v>6.1</v>
      </c>
      <c r="D21" s="160">
        <v>13.6</v>
      </c>
      <c r="E21" s="160">
        <v>10.3</v>
      </c>
      <c r="F21" s="160">
        <v>10.5</v>
      </c>
      <c r="G21" s="160">
        <v>10.6</v>
      </c>
      <c r="H21" s="160">
        <v>3.7</v>
      </c>
      <c r="I21" s="160">
        <v>3.5</v>
      </c>
      <c r="J21" s="160">
        <v>3.5</v>
      </c>
      <c r="K21" s="160">
        <v>4.2</v>
      </c>
      <c r="L21" s="160">
        <v>12.7</v>
      </c>
      <c r="M21" s="160">
        <v>8.8000000000000007</v>
      </c>
    </row>
    <row r="22" spans="1:13" ht="13.5" customHeight="1" x14ac:dyDescent="0.2">
      <c r="A22" s="254" t="s">
        <v>18</v>
      </c>
      <c r="B22" s="160" t="s">
        <v>26</v>
      </c>
      <c r="C22" s="160" t="s">
        <v>26</v>
      </c>
      <c r="D22" s="160" t="s">
        <v>26</v>
      </c>
      <c r="E22" s="160" t="s">
        <v>26</v>
      </c>
      <c r="F22" s="160" t="s">
        <v>26</v>
      </c>
      <c r="G22" s="160">
        <v>0.6</v>
      </c>
      <c r="H22" s="160">
        <v>0.5</v>
      </c>
      <c r="I22" s="160" t="s">
        <v>26</v>
      </c>
      <c r="J22" s="160">
        <v>0.1</v>
      </c>
      <c r="K22" s="160" t="s">
        <v>26</v>
      </c>
      <c r="L22" s="160" t="s">
        <v>26</v>
      </c>
      <c r="M22" s="160" t="s">
        <v>26</v>
      </c>
    </row>
    <row r="23" spans="1:13" ht="13.5" customHeight="1" x14ac:dyDescent="0.2">
      <c r="A23" s="254" t="s">
        <v>19</v>
      </c>
      <c r="B23" s="160">
        <v>149.19999999999999</v>
      </c>
      <c r="C23" s="160">
        <v>178.6</v>
      </c>
      <c r="D23" s="160">
        <v>210.8</v>
      </c>
      <c r="E23" s="160">
        <v>214.3</v>
      </c>
      <c r="F23" s="160">
        <v>272.3</v>
      </c>
      <c r="G23" s="160">
        <v>284.10000000000002</v>
      </c>
      <c r="H23" s="160">
        <v>295</v>
      </c>
      <c r="I23" s="160">
        <v>439.7</v>
      </c>
      <c r="J23" s="160">
        <v>631.1</v>
      </c>
      <c r="K23" s="160">
        <v>820.4</v>
      </c>
      <c r="L23" s="160">
        <v>1180.9000000000001</v>
      </c>
      <c r="M23" s="160">
        <v>1876.7</v>
      </c>
    </row>
    <row r="24" spans="1:13" ht="13.5" customHeight="1" x14ac:dyDescent="0.2">
      <c r="A24" s="254" t="s">
        <v>20</v>
      </c>
      <c r="B24" s="160">
        <v>13.8</v>
      </c>
      <c r="C24" s="160">
        <v>22.6</v>
      </c>
      <c r="D24" s="160">
        <v>25.8</v>
      </c>
      <c r="E24" s="160">
        <v>12.1</v>
      </c>
      <c r="F24" s="160">
        <v>14.7</v>
      </c>
      <c r="G24" s="160">
        <v>22.8</v>
      </c>
      <c r="H24" s="160">
        <v>26</v>
      </c>
      <c r="I24" s="160">
        <v>159.19999999999999</v>
      </c>
      <c r="J24" s="160">
        <v>277.89999999999998</v>
      </c>
      <c r="K24" s="160">
        <v>445.7</v>
      </c>
      <c r="L24" s="160">
        <v>488.1</v>
      </c>
      <c r="M24" s="160">
        <v>720.3</v>
      </c>
    </row>
    <row r="25" spans="1:13" ht="13.5" customHeight="1" x14ac:dyDescent="0.2">
      <c r="A25" s="254" t="s">
        <v>21</v>
      </c>
      <c r="B25" s="160">
        <v>83.2</v>
      </c>
      <c r="C25" s="160">
        <v>85.5</v>
      </c>
      <c r="D25" s="160">
        <v>108.8</v>
      </c>
      <c r="E25" s="160">
        <v>98.3</v>
      </c>
      <c r="F25" s="160">
        <v>100</v>
      </c>
      <c r="G25" s="160">
        <v>93.6</v>
      </c>
      <c r="H25" s="160">
        <v>127.4</v>
      </c>
      <c r="I25" s="160">
        <v>161.4</v>
      </c>
      <c r="J25" s="160">
        <v>184.4</v>
      </c>
      <c r="K25" s="160">
        <v>299.10000000000002</v>
      </c>
      <c r="L25" s="160">
        <v>627.1</v>
      </c>
      <c r="M25" s="160">
        <v>1140.5</v>
      </c>
    </row>
    <row r="26" spans="1:13" ht="13.5" customHeight="1" thickBot="1" x14ac:dyDescent="0.25">
      <c r="A26" s="60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3.5" customHeight="1" x14ac:dyDescent="0.2">
      <c r="A27" s="6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ht="13.5" customHeight="1" x14ac:dyDescent="0.2">
      <c r="A28" s="61" t="s">
        <v>22</v>
      </c>
    </row>
    <row r="29" spans="1:13" ht="13.5" customHeight="1" x14ac:dyDescent="0.2">
      <c r="A29" s="254" t="s">
        <v>23</v>
      </c>
      <c r="B29" s="255">
        <v>371</v>
      </c>
      <c r="C29" s="255">
        <v>408</v>
      </c>
      <c r="D29" s="255">
        <v>436</v>
      </c>
      <c r="E29" s="255">
        <v>463</v>
      </c>
      <c r="F29" s="255">
        <v>529</v>
      </c>
      <c r="G29" s="255">
        <v>661</v>
      </c>
      <c r="H29" s="255">
        <v>682</v>
      </c>
      <c r="I29" s="255">
        <v>734</v>
      </c>
      <c r="J29" s="255">
        <v>830</v>
      </c>
      <c r="K29" s="255">
        <v>947</v>
      </c>
      <c r="L29" s="49">
        <v>1043</v>
      </c>
      <c r="M29" s="49">
        <v>992</v>
      </c>
    </row>
    <row r="30" spans="1:13" ht="13.5" customHeight="1" x14ac:dyDescent="0.2">
      <c r="A30" s="254" t="s">
        <v>160</v>
      </c>
      <c r="B30" s="255">
        <v>97</v>
      </c>
      <c r="C30" s="255">
        <v>117</v>
      </c>
      <c r="D30" s="255">
        <v>103</v>
      </c>
      <c r="E30" s="255">
        <v>114</v>
      </c>
      <c r="F30" s="255">
        <v>116</v>
      </c>
      <c r="G30" s="255">
        <v>150</v>
      </c>
      <c r="H30" s="255">
        <v>128</v>
      </c>
      <c r="I30" s="255">
        <v>103</v>
      </c>
      <c r="J30" s="255">
        <v>116</v>
      </c>
      <c r="K30" s="255">
        <v>143</v>
      </c>
      <c r="L30" s="255">
        <v>139</v>
      </c>
      <c r="M30" s="255">
        <v>169</v>
      </c>
    </row>
    <row r="31" spans="1:13" ht="13.5" customHeight="1" x14ac:dyDescent="0.2">
      <c r="A31" s="254" t="s">
        <v>161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</row>
    <row r="32" spans="1:13" ht="13.5" customHeight="1" x14ac:dyDescent="0.2">
      <c r="A32" s="254" t="s">
        <v>25</v>
      </c>
      <c r="B32" s="256">
        <v>1.1000000000000001</v>
      </c>
      <c r="C32" s="256">
        <v>5.8</v>
      </c>
      <c r="D32" s="256">
        <v>5.7</v>
      </c>
      <c r="E32" s="256">
        <v>3.9</v>
      </c>
      <c r="F32" s="256">
        <v>4.0999999999999996</v>
      </c>
      <c r="G32" s="256">
        <v>6.1</v>
      </c>
      <c r="H32" s="256">
        <v>5.4</v>
      </c>
      <c r="I32" s="256">
        <v>16.8</v>
      </c>
      <c r="J32" s="256">
        <v>25.2</v>
      </c>
      <c r="K32" s="256">
        <v>15.6</v>
      </c>
      <c r="L32" s="256">
        <v>29.1</v>
      </c>
      <c r="M32" s="256">
        <v>36.200000000000003</v>
      </c>
    </row>
    <row r="33" spans="1:13" ht="13.5" customHeight="1" x14ac:dyDescent="0.2">
      <c r="A33" s="240" t="s">
        <v>146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</row>
    <row r="34" spans="1:13" ht="13.5" customHeight="1" x14ac:dyDescent="0.2">
      <c r="A34" s="240" t="s">
        <v>147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1" t="s">
        <v>145</v>
      </c>
      <c r="B35" s="256">
        <v>0.1</v>
      </c>
      <c r="C35" s="256">
        <v>10.6</v>
      </c>
      <c r="D35" s="256">
        <v>10.6</v>
      </c>
      <c r="E35" s="256">
        <v>8.1</v>
      </c>
      <c r="F35" s="256">
        <v>8.6999999999999993</v>
      </c>
      <c r="G35" s="256">
        <v>14.7</v>
      </c>
      <c r="H35" s="256">
        <v>10.1</v>
      </c>
      <c r="I35" s="256">
        <v>41</v>
      </c>
      <c r="J35" s="256">
        <v>46.6</v>
      </c>
      <c r="K35" s="256">
        <v>34.799999999999997</v>
      </c>
      <c r="L35" s="256">
        <v>73.2</v>
      </c>
      <c r="M35" s="256">
        <v>87</v>
      </c>
    </row>
    <row r="36" spans="1:13" ht="13.5" customHeight="1" x14ac:dyDescent="0.2">
      <c r="A36" s="243" t="s">
        <v>148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</row>
    <row r="37" spans="1:13" ht="13.5" customHeight="1" x14ac:dyDescent="0.2">
      <c r="A37" s="244" t="s">
        <v>149</v>
      </c>
      <c r="B37" s="256">
        <v>0.1</v>
      </c>
      <c r="C37" s="256">
        <v>5.4</v>
      </c>
      <c r="D37" s="256">
        <v>5</v>
      </c>
      <c r="E37" s="256">
        <v>3.1</v>
      </c>
      <c r="F37" s="256">
        <v>3.7</v>
      </c>
      <c r="G37" s="256">
        <v>5.0999999999999996</v>
      </c>
      <c r="H37" s="256">
        <v>4.9000000000000004</v>
      </c>
      <c r="I37" s="256">
        <v>13.9</v>
      </c>
      <c r="J37" s="256">
        <v>16.600000000000001</v>
      </c>
      <c r="K37" s="256">
        <v>12.3</v>
      </c>
      <c r="L37" s="256">
        <v>22.6</v>
      </c>
      <c r="M37" s="256">
        <v>26</v>
      </c>
    </row>
    <row r="38" spans="1:13" ht="13.5" customHeight="1" x14ac:dyDescent="0.2">
      <c r="A38" s="243" t="s">
        <v>27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</row>
    <row r="39" spans="1:13" ht="13.5" customHeight="1" x14ac:dyDescent="0.2">
      <c r="A39" s="243" t="s">
        <v>28</v>
      </c>
      <c r="B39" s="257">
        <v>112.4</v>
      </c>
      <c r="C39" s="257">
        <v>109.3</v>
      </c>
      <c r="D39" s="257">
        <v>129.4</v>
      </c>
      <c r="E39" s="257">
        <v>122.9</v>
      </c>
      <c r="F39" s="257">
        <v>116.5</v>
      </c>
      <c r="G39" s="257">
        <v>127.4</v>
      </c>
      <c r="H39" s="257">
        <v>73.400000000000006</v>
      </c>
      <c r="I39" s="257">
        <v>214.9</v>
      </c>
      <c r="J39" s="257">
        <v>136.19999999999999</v>
      </c>
      <c r="K39" s="257">
        <v>131.4</v>
      </c>
      <c r="L39" s="257">
        <v>164.6</v>
      </c>
      <c r="M39" s="257">
        <v>164.2</v>
      </c>
    </row>
    <row r="40" spans="1:13" ht="13.5" customHeight="1" x14ac:dyDescent="0.2">
      <c r="A40" s="243" t="s">
        <v>29</v>
      </c>
      <c r="B40" s="257">
        <v>1</v>
      </c>
      <c r="C40" s="257">
        <v>1</v>
      </c>
      <c r="D40" s="257">
        <v>1.2</v>
      </c>
      <c r="E40" s="257">
        <v>0.9</v>
      </c>
      <c r="F40" s="257">
        <v>0.9</v>
      </c>
      <c r="G40" s="257">
        <v>1.1000000000000001</v>
      </c>
      <c r="H40" s="257">
        <v>0.6</v>
      </c>
      <c r="I40" s="257">
        <v>2.9</v>
      </c>
      <c r="J40" s="257">
        <v>0.6</v>
      </c>
      <c r="K40" s="257">
        <v>1</v>
      </c>
      <c r="L40" s="257">
        <v>1.3</v>
      </c>
      <c r="M40" s="257">
        <v>1</v>
      </c>
    </row>
    <row r="41" spans="1:13" ht="13.5" customHeight="1" x14ac:dyDescent="0.2">
      <c r="A41" s="243" t="s">
        <v>30</v>
      </c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</row>
    <row r="42" spans="1:13" ht="13.5" customHeight="1" x14ac:dyDescent="0.2">
      <c r="A42" s="243" t="s">
        <v>31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32</v>
      </c>
      <c r="B43" s="258">
        <v>0.17</v>
      </c>
      <c r="C43" s="258">
        <v>0.26</v>
      </c>
      <c r="D43" s="258">
        <v>0.24</v>
      </c>
      <c r="E43" s="258">
        <v>0.12</v>
      </c>
      <c r="F43" s="258">
        <v>0.15</v>
      </c>
      <c r="G43" s="258">
        <v>0.24</v>
      </c>
      <c r="H43" s="258">
        <v>0.2</v>
      </c>
      <c r="I43" s="258">
        <v>0.99</v>
      </c>
      <c r="J43" s="258">
        <v>1.51</v>
      </c>
      <c r="K43" s="258">
        <v>1.49</v>
      </c>
      <c r="L43" s="258">
        <v>0.78</v>
      </c>
      <c r="M43" s="258">
        <v>0.63</v>
      </c>
    </row>
    <row r="44" spans="1:13" x14ac:dyDescent="0.2">
      <c r="A44" s="61"/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</sheetData>
  <hyperlinks>
    <hyperlink ref="A1" location="Содержание!A1" display="Вернуться в СОДЕРЖАНИЕ" xr:uid="{00000000-0004-0000-35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Лист55"/>
  <dimension ref="A1:M71"/>
  <sheetViews>
    <sheetView workbookViewId="0">
      <selection activeCell="A5" sqref="A5"/>
    </sheetView>
  </sheetViews>
  <sheetFormatPr defaultRowHeight="12.75" x14ac:dyDescent="0.2"/>
  <cols>
    <col min="1" max="1" width="37.85546875" style="250" customWidth="1"/>
    <col min="2" max="6" width="0" style="250" hidden="1" customWidth="1"/>
    <col min="7" max="8" width="10.42578125" style="250" hidden="1" customWidth="1"/>
    <col min="9" max="13" width="10.42578125" style="250" customWidth="1"/>
    <col min="14" max="256" width="9.140625" style="250"/>
    <col min="257" max="257" width="37.85546875" style="250" customWidth="1"/>
    <col min="258" max="262" width="0" style="250" hidden="1" customWidth="1"/>
    <col min="263" max="267" width="10.42578125" style="250" customWidth="1"/>
    <col min="268" max="512" width="9.140625" style="250"/>
    <col min="513" max="513" width="37.85546875" style="250" customWidth="1"/>
    <col min="514" max="518" width="0" style="250" hidden="1" customWidth="1"/>
    <col min="519" max="523" width="10.42578125" style="250" customWidth="1"/>
    <col min="524" max="768" width="9.140625" style="250"/>
    <col min="769" max="769" width="37.85546875" style="250" customWidth="1"/>
    <col min="770" max="774" width="0" style="250" hidden="1" customWidth="1"/>
    <col min="775" max="779" width="10.42578125" style="250" customWidth="1"/>
    <col min="780" max="1024" width="9.140625" style="250"/>
    <col min="1025" max="1025" width="37.85546875" style="250" customWidth="1"/>
    <col min="1026" max="1030" width="0" style="250" hidden="1" customWidth="1"/>
    <col min="1031" max="1035" width="10.42578125" style="250" customWidth="1"/>
    <col min="1036" max="1280" width="9.140625" style="250"/>
    <col min="1281" max="1281" width="37.85546875" style="250" customWidth="1"/>
    <col min="1282" max="1286" width="0" style="250" hidden="1" customWidth="1"/>
    <col min="1287" max="1291" width="10.42578125" style="250" customWidth="1"/>
    <col min="1292" max="1536" width="9.140625" style="250"/>
    <col min="1537" max="1537" width="37.85546875" style="250" customWidth="1"/>
    <col min="1538" max="1542" width="0" style="250" hidden="1" customWidth="1"/>
    <col min="1543" max="1547" width="10.42578125" style="250" customWidth="1"/>
    <col min="1548" max="1792" width="9.140625" style="250"/>
    <col min="1793" max="1793" width="37.85546875" style="250" customWidth="1"/>
    <col min="1794" max="1798" width="0" style="250" hidden="1" customWidth="1"/>
    <col min="1799" max="1803" width="10.42578125" style="250" customWidth="1"/>
    <col min="1804" max="2048" width="9.140625" style="250"/>
    <col min="2049" max="2049" width="37.85546875" style="250" customWidth="1"/>
    <col min="2050" max="2054" width="0" style="250" hidden="1" customWidth="1"/>
    <col min="2055" max="2059" width="10.42578125" style="250" customWidth="1"/>
    <col min="2060" max="2304" width="9.140625" style="250"/>
    <col min="2305" max="2305" width="37.85546875" style="250" customWidth="1"/>
    <col min="2306" max="2310" width="0" style="250" hidden="1" customWidth="1"/>
    <col min="2311" max="2315" width="10.42578125" style="250" customWidth="1"/>
    <col min="2316" max="2560" width="9.140625" style="250"/>
    <col min="2561" max="2561" width="37.85546875" style="250" customWidth="1"/>
    <col min="2562" max="2566" width="0" style="250" hidden="1" customWidth="1"/>
    <col min="2567" max="2571" width="10.42578125" style="250" customWidth="1"/>
    <col min="2572" max="2816" width="9.140625" style="250"/>
    <col min="2817" max="2817" width="37.85546875" style="250" customWidth="1"/>
    <col min="2818" max="2822" width="0" style="250" hidden="1" customWidth="1"/>
    <col min="2823" max="2827" width="10.42578125" style="250" customWidth="1"/>
    <col min="2828" max="3072" width="9.140625" style="250"/>
    <col min="3073" max="3073" width="37.85546875" style="250" customWidth="1"/>
    <col min="3074" max="3078" width="0" style="250" hidden="1" customWidth="1"/>
    <col min="3079" max="3083" width="10.42578125" style="250" customWidth="1"/>
    <col min="3084" max="3328" width="9.140625" style="250"/>
    <col min="3329" max="3329" width="37.85546875" style="250" customWidth="1"/>
    <col min="3330" max="3334" width="0" style="250" hidden="1" customWidth="1"/>
    <col min="3335" max="3339" width="10.42578125" style="250" customWidth="1"/>
    <col min="3340" max="3584" width="9.140625" style="250"/>
    <col min="3585" max="3585" width="37.85546875" style="250" customWidth="1"/>
    <col min="3586" max="3590" width="0" style="250" hidden="1" customWidth="1"/>
    <col min="3591" max="3595" width="10.42578125" style="250" customWidth="1"/>
    <col min="3596" max="3840" width="9.140625" style="250"/>
    <col min="3841" max="3841" width="37.85546875" style="250" customWidth="1"/>
    <col min="3842" max="3846" width="0" style="250" hidden="1" customWidth="1"/>
    <col min="3847" max="3851" width="10.42578125" style="250" customWidth="1"/>
    <col min="3852" max="4096" width="9.140625" style="250"/>
    <col min="4097" max="4097" width="37.85546875" style="250" customWidth="1"/>
    <col min="4098" max="4102" width="0" style="250" hidden="1" customWidth="1"/>
    <col min="4103" max="4107" width="10.42578125" style="250" customWidth="1"/>
    <col min="4108" max="4352" width="9.140625" style="250"/>
    <col min="4353" max="4353" width="37.85546875" style="250" customWidth="1"/>
    <col min="4354" max="4358" width="0" style="250" hidden="1" customWidth="1"/>
    <col min="4359" max="4363" width="10.42578125" style="250" customWidth="1"/>
    <col min="4364" max="4608" width="9.140625" style="250"/>
    <col min="4609" max="4609" width="37.85546875" style="250" customWidth="1"/>
    <col min="4610" max="4614" width="0" style="250" hidden="1" customWidth="1"/>
    <col min="4615" max="4619" width="10.42578125" style="250" customWidth="1"/>
    <col min="4620" max="4864" width="9.140625" style="250"/>
    <col min="4865" max="4865" width="37.85546875" style="250" customWidth="1"/>
    <col min="4866" max="4870" width="0" style="250" hidden="1" customWidth="1"/>
    <col min="4871" max="4875" width="10.42578125" style="250" customWidth="1"/>
    <col min="4876" max="5120" width="9.140625" style="250"/>
    <col min="5121" max="5121" width="37.85546875" style="250" customWidth="1"/>
    <col min="5122" max="5126" width="0" style="250" hidden="1" customWidth="1"/>
    <col min="5127" max="5131" width="10.42578125" style="250" customWidth="1"/>
    <col min="5132" max="5376" width="9.140625" style="250"/>
    <col min="5377" max="5377" width="37.85546875" style="250" customWidth="1"/>
    <col min="5378" max="5382" width="0" style="250" hidden="1" customWidth="1"/>
    <col min="5383" max="5387" width="10.42578125" style="250" customWidth="1"/>
    <col min="5388" max="5632" width="9.140625" style="250"/>
    <col min="5633" max="5633" width="37.85546875" style="250" customWidth="1"/>
    <col min="5634" max="5638" width="0" style="250" hidden="1" customWidth="1"/>
    <col min="5639" max="5643" width="10.42578125" style="250" customWidth="1"/>
    <col min="5644" max="5888" width="9.140625" style="250"/>
    <col min="5889" max="5889" width="37.85546875" style="250" customWidth="1"/>
    <col min="5890" max="5894" width="0" style="250" hidden="1" customWidth="1"/>
    <col min="5895" max="5899" width="10.42578125" style="250" customWidth="1"/>
    <col min="5900" max="6144" width="9.140625" style="250"/>
    <col min="6145" max="6145" width="37.85546875" style="250" customWidth="1"/>
    <col min="6146" max="6150" width="0" style="250" hidden="1" customWidth="1"/>
    <col min="6151" max="6155" width="10.42578125" style="250" customWidth="1"/>
    <col min="6156" max="6400" width="9.140625" style="250"/>
    <col min="6401" max="6401" width="37.85546875" style="250" customWidth="1"/>
    <col min="6402" max="6406" width="0" style="250" hidden="1" customWidth="1"/>
    <col min="6407" max="6411" width="10.42578125" style="250" customWidth="1"/>
    <col min="6412" max="6656" width="9.140625" style="250"/>
    <col min="6657" max="6657" width="37.85546875" style="250" customWidth="1"/>
    <col min="6658" max="6662" width="0" style="250" hidden="1" customWidth="1"/>
    <col min="6663" max="6667" width="10.42578125" style="250" customWidth="1"/>
    <col min="6668" max="6912" width="9.140625" style="250"/>
    <col min="6913" max="6913" width="37.85546875" style="250" customWidth="1"/>
    <col min="6914" max="6918" width="0" style="250" hidden="1" customWidth="1"/>
    <col min="6919" max="6923" width="10.42578125" style="250" customWidth="1"/>
    <col min="6924" max="7168" width="9.140625" style="250"/>
    <col min="7169" max="7169" width="37.85546875" style="250" customWidth="1"/>
    <col min="7170" max="7174" width="0" style="250" hidden="1" customWidth="1"/>
    <col min="7175" max="7179" width="10.42578125" style="250" customWidth="1"/>
    <col min="7180" max="7424" width="9.140625" style="250"/>
    <col min="7425" max="7425" width="37.85546875" style="250" customWidth="1"/>
    <col min="7426" max="7430" width="0" style="250" hidden="1" customWidth="1"/>
    <col min="7431" max="7435" width="10.42578125" style="250" customWidth="1"/>
    <col min="7436" max="7680" width="9.140625" style="250"/>
    <col min="7681" max="7681" width="37.85546875" style="250" customWidth="1"/>
    <col min="7682" max="7686" width="0" style="250" hidden="1" customWidth="1"/>
    <col min="7687" max="7691" width="10.42578125" style="250" customWidth="1"/>
    <col min="7692" max="7936" width="9.140625" style="250"/>
    <col min="7937" max="7937" width="37.85546875" style="250" customWidth="1"/>
    <col min="7938" max="7942" width="0" style="250" hidden="1" customWidth="1"/>
    <col min="7943" max="7947" width="10.42578125" style="250" customWidth="1"/>
    <col min="7948" max="8192" width="9.140625" style="250"/>
    <col min="8193" max="8193" width="37.85546875" style="250" customWidth="1"/>
    <col min="8194" max="8198" width="0" style="250" hidden="1" customWidth="1"/>
    <col min="8199" max="8203" width="10.42578125" style="250" customWidth="1"/>
    <col min="8204" max="8448" width="9.140625" style="250"/>
    <col min="8449" max="8449" width="37.85546875" style="250" customWidth="1"/>
    <col min="8450" max="8454" width="0" style="250" hidden="1" customWidth="1"/>
    <col min="8455" max="8459" width="10.42578125" style="250" customWidth="1"/>
    <col min="8460" max="8704" width="9.140625" style="250"/>
    <col min="8705" max="8705" width="37.85546875" style="250" customWidth="1"/>
    <col min="8706" max="8710" width="0" style="250" hidden="1" customWidth="1"/>
    <col min="8711" max="8715" width="10.42578125" style="250" customWidth="1"/>
    <col min="8716" max="8960" width="9.140625" style="250"/>
    <col min="8961" max="8961" width="37.85546875" style="250" customWidth="1"/>
    <col min="8962" max="8966" width="0" style="250" hidden="1" customWidth="1"/>
    <col min="8967" max="8971" width="10.42578125" style="250" customWidth="1"/>
    <col min="8972" max="9216" width="9.140625" style="250"/>
    <col min="9217" max="9217" width="37.85546875" style="250" customWidth="1"/>
    <col min="9218" max="9222" width="0" style="250" hidden="1" customWidth="1"/>
    <col min="9223" max="9227" width="10.42578125" style="250" customWidth="1"/>
    <col min="9228" max="9472" width="9.140625" style="250"/>
    <col min="9473" max="9473" width="37.85546875" style="250" customWidth="1"/>
    <col min="9474" max="9478" width="0" style="250" hidden="1" customWidth="1"/>
    <col min="9479" max="9483" width="10.42578125" style="250" customWidth="1"/>
    <col min="9484" max="9728" width="9.140625" style="250"/>
    <col min="9729" max="9729" width="37.85546875" style="250" customWidth="1"/>
    <col min="9730" max="9734" width="0" style="250" hidden="1" customWidth="1"/>
    <col min="9735" max="9739" width="10.42578125" style="250" customWidth="1"/>
    <col min="9740" max="9984" width="9.140625" style="250"/>
    <col min="9985" max="9985" width="37.85546875" style="250" customWidth="1"/>
    <col min="9986" max="9990" width="0" style="250" hidden="1" customWidth="1"/>
    <col min="9991" max="9995" width="10.42578125" style="250" customWidth="1"/>
    <col min="9996" max="10240" width="9.140625" style="250"/>
    <col min="10241" max="10241" width="37.85546875" style="250" customWidth="1"/>
    <col min="10242" max="10246" width="0" style="250" hidden="1" customWidth="1"/>
    <col min="10247" max="10251" width="10.42578125" style="250" customWidth="1"/>
    <col min="10252" max="10496" width="9.140625" style="250"/>
    <col min="10497" max="10497" width="37.85546875" style="250" customWidth="1"/>
    <col min="10498" max="10502" width="0" style="250" hidden="1" customWidth="1"/>
    <col min="10503" max="10507" width="10.42578125" style="250" customWidth="1"/>
    <col min="10508" max="10752" width="9.140625" style="250"/>
    <col min="10753" max="10753" width="37.85546875" style="250" customWidth="1"/>
    <col min="10754" max="10758" width="0" style="250" hidden="1" customWidth="1"/>
    <col min="10759" max="10763" width="10.42578125" style="250" customWidth="1"/>
    <col min="10764" max="11008" width="9.140625" style="250"/>
    <col min="11009" max="11009" width="37.85546875" style="250" customWidth="1"/>
    <col min="11010" max="11014" width="0" style="250" hidden="1" customWidth="1"/>
    <col min="11015" max="11019" width="10.42578125" style="250" customWidth="1"/>
    <col min="11020" max="11264" width="9.140625" style="250"/>
    <col min="11265" max="11265" width="37.85546875" style="250" customWidth="1"/>
    <col min="11266" max="11270" width="0" style="250" hidden="1" customWidth="1"/>
    <col min="11271" max="11275" width="10.42578125" style="250" customWidth="1"/>
    <col min="11276" max="11520" width="9.140625" style="250"/>
    <col min="11521" max="11521" width="37.85546875" style="250" customWidth="1"/>
    <col min="11522" max="11526" width="0" style="250" hidden="1" customWidth="1"/>
    <col min="11527" max="11531" width="10.42578125" style="250" customWidth="1"/>
    <col min="11532" max="11776" width="9.140625" style="250"/>
    <col min="11777" max="11777" width="37.85546875" style="250" customWidth="1"/>
    <col min="11778" max="11782" width="0" style="250" hidden="1" customWidth="1"/>
    <col min="11783" max="11787" width="10.42578125" style="250" customWidth="1"/>
    <col min="11788" max="12032" width="9.140625" style="250"/>
    <col min="12033" max="12033" width="37.85546875" style="250" customWidth="1"/>
    <col min="12034" max="12038" width="0" style="250" hidden="1" customWidth="1"/>
    <col min="12039" max="12043" width="10.42578125" style="250" customWidth="1"/>
    <col min="12044" max="12288" width="9.140625" style="250"/>
    <col min="12289" max="12289" width="37.85546875" style="250" customWidth="1"/>
    <col min="12290" max="12294" width="0" style="250" hidden="1" customWidth="1"/>
    <col min="12295" max="12299" width="10.42578125" style="250" customWidth="1"/>
    <col min="12300" max="12544" width="9.140625" style="250"/>
    <col min="12545" max="12545" width="37.85546875" style="250" customWidth="1"/>
    <col min="12546" max="12550" width="0" style="250" hidden="1" customWidth="1"/>
    <col min="12551" max="12555" width="10.42578125" style="250" customWidth="1"/>
    <col min="12556" max="12800" width="9.140625" style="250"/>
    <col min="12801" max="12801" width="37.85546875" style="250" customWidth="1"/>
    <col min="12802" max="12806" width="0" style="250" hidden="1" customWidth="1"/>
    <col min="12807" max="12811" width="10.42578125" style="250" customWidth="1"/>
    <col min="12812" max="13056" width="9.140625" style="250"/>
    <col min="13057" max="13057" width="37.85546875" style="250" customWidth="1"/>
    <col min="13058" max="13062" width="0" style="250" hidden="1" customWidth="1"/>
    <col min="13063" max="13067" width="10.42578125" style="250" customWidth="1"/>
    <col min="13068" max="13312" width="9.140625" style="250"/>
    <col min="13313" max="13313" width="37.85546875" style="250" customWidth="1"/>
    <col min="13314" max="13318" width="0" style="250" hidden="1" customWidth="1"/>
    <col min="13319" max="13323" width="10.42578125" style="250" customWidth="1"/>
    <col min="13324" max="13568" width="9.140625" style="250"/>
    <col min="13569" max="13569" width="37.85546875" style="250" customWidth="1"/>
    <col min="13570" max="13574" width="0" style="250" hidden="1" customWidth="1"/>
    <col min="13575" max="13579" width="10.42578125" style="250" customWidth="1"/>
    <col min="13580" max="13824" width="9.140625" style="250"/>
    <col min="13825" max="13825" width="37.85546875" style="250" customWidth="1"/>
    <col min="13826" max="13830" width="0" style="250" hidden="1" customWidth="1"/>
    <col min="13831" max="13835" width="10.42578125" style="250" customWidth="1"/>
    <col min="13836" max="14080" width="9.140625" style="250"/>
    <col min="14081" max="14081" width="37.85546875" style="250" customWidth="1"/>
    <col min="14082" max="14086" width="0" style="250" hidden="1" customWidth="1"/>
    <col min="14087" max="14091" width="10.42578125" style="250" customWidth="1"/>
    <col min="14092" max="14336" width="9.140625" style="250"/>
    <col min="14337" max="14337" width="37.85546875" style="250" customWidth="1"/>
    <col min="14338" max="14342" width="0" style="250" hidden="1" customWidth="1"/>
    <col min="14343" max="14347" width="10.42578125" style="250" customWidth="1"/>
    <col min="14348" max="14592" width="9.140625" style="250"/>
    <col min="14593" max="14593" width="37.85546875" style="250" customWidth="1"/>
    <col min="14594" max="14598" width="0" style="250" hidden="1" customWidth="1"/>
    <col min="14599" max="14603" width="10.42578125" style="250" customWidth="1"/>
    <col min="14604" max="14848" width="9.140625" style="250"/>
    <col min="14849" max="14849" width="37.85546875" style="250" customWidth="1"/>
    <col min="14850" max="14854" width="0" style="250" hidden="1" customWidth="1"/>
    <col min="14855" max="14859" width="10.42578125" style="250" customWidth="1"/>
    <col min="14860" max="15104" width="9.140625" style="250"/>
    <col min="15105" max="15105" width="37.85546875" style="250" customWidth="1"/>
    <col min="15106" max="15110" width="0" style="250" hidden="1" customWidth="1"/>
    <col min="15111" max="15115" width="10.42578125" style="250" customWidth="1"/>
    <col min="15116" max="15360" width="9.140625" style="250"/>
    <col min="15361" max="15361" width="37.85546875" style="250" customWidth="1"/>
    <col min="15362" max="15366" width="0" style="250" hidden="1" customWidth="1"/>
    <col min="15367" max="15371" width="10.42578125" style="250" customWidth="1"/>
    <col min="15372" max="15616" width="9.140625" style="250"/>
    <col min="15617" max="15617" width="37.85546875" style="250" customWidth="1"/>
    <col min="15618" max="15622" width="0" style="250" hidden="1" customWidth="1"/>
    <col min="15623" max="15627" width="10.42578125" style="250" customWidth="1"/>
    <col min="15628" max="15872" width="9.140625" style="250"/>
    <col min="15873" max="15873" width="37.85546875" style="250" customWidth="1"/>
    <col min="15874" max="15878" width="0" style="250" hidden="1" customWidth="1"/>
    <col min="15879" max="15883" width="10.42578125" style="250" customWidth="1"/>
    <col min="15884" max="16128" width="9.140625" style="250"/>
    <col min="16129" max="16129" width="37.85546875" style="250" customWidth="1"/>
    <col min="16130" max="16134" width="0" style="250" hidden="1" customWidth="1"/>
    <col min="16135" max="16139" width="10.42578125" style="250" customWidth="1"/>
    <col min="16140" max="16384" width="9.140625" style="250"/>
  </cols>
  <sheetData>
    <row r="1" spans="1:13" ht="15" customHeight="1" x14ac:dyDescent="0.2">
      <c r="A1" s="950" t="s">
        <v>1346</v>
      </c>
    </row>
    <row r="2" spans="1:13" ht="18" customHeight="1" x14ac:dyDescent="0.2">
      <c r="A2" s="32" t="s">
        <v>230</v>
      </c>
    </row>
    <row r="3" spans="1:13" ht="21.2" customHeight="1" x14ac:dyDescent="0.2">
      <c r="A3" s="32" t="s">
        <v>231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.75" customHeight="1" x14ac:dyDescent="0.2">
      <c r="A6" s="37"/>
    </row>
    <row r="7" spans="1:13" ht="24" customHeight="1" x14ac:dyDescent="0.2">
      <c r="A7" s="254" t="s">
        <v>159</v>
      </c>
      <c r="B7" s="160">
        <v>974.7</v>
      </c>
      <c r="C7" s="160">
        <v>1071.7</v>
      </c>
      <c r="D7" s="160">
        <v>1313.4</v>
      </c>
      <c r="E7" s="160">
        <v>1559.1</v>
      </c>
      <c r="F7" s="160">
        <v>2054.6999999999998</v>
      </c>
      <c r="G7" s="160">
        <v>2986.8</v>
      </c>
      <c r="H7" s="160">
        <v>3045.4</v>
      </c>
      <c r="I7" s="160">
        <v>5997.3</v>
      </c>
      <c r="J7" s="160">
        <v>6427.9</v>
      </c>
      <c r="K7" s="160">
        <v>8649.9</v>
      </c>
      <c r="L7" s="160">
        <v>11827.5</v>
      </c>
      <c r="M7" s="160">
        <v>15389.2</v>
      </c>
    </row>
    <row r="8" spans="1:13" ht="13.9" customHeight="1" x14ac:dyDescent="0.2">
      <c r="A8" s="254" t="s">
        <v>3</v>
      </c>
      <c r="B8" s="160">
        <v>-30.5</v>
      </c>
      <c r="C8" s="160">
        <v>-44.4</v>
      </c>
      <c r="D8" s="160">
        <v>5.6</v>
      </c>
      <c r="E8" s="160">
        <v>-2</v>
      </c>
      <c r="F8" s="160">
        <v>-9.6999999999999993</v>
      </c>
      <c r="G8" s="160">
        <v>-25</v>
      </c>
      <c r="H8" s="160">
        <v>-187</v>
      </c>
      <c r="I8" s="160">
        <v>-118.3</v>
      </c>
      <c r="J8" s="160">
        <v>-132.5</v>
      </c>
      <c r="K8" s="160">
        <v>-19.600000000000001</v>
      </c>
      <c r="L8" s="160">
        <v>10.8</v>
      </c>
      <c r="M8" s="160">
        <v>-260.3</v>
      </c>
    </row>
    <row r="9" spans="1:13" ht="24" x14ac:dyDescent="0.2">
      <c r="A9" s="240" t="s">
        <v>4</v>
      </c>
      <c r="B9" s="160">
        <v>17.5</v>
      </c>
      <c r="C9" s="160">
        <v>-14</v>
      </c>
      <c r="D9" s="160">
        <v>96.8</v>
      </c>
      <c r="E9" s="160">
        <v>74.8</v>
      </c>
      <c r="F9" s="160">
        <v>143.19999999999999</v>
      </c>
      <c r="G9" s="160">
        <v>252.2</v>
      </c>
      <c r="H9" s="160">
        <v>-26.6</v>
      </c>
      <c r="I9" s="160">
        <v>815.9</v>
      </c>
      <c r="J9" s="160">
        <v>626.5</v>
      </c>
      <c r="K9" s="160">
        <v>1444</v>
      </c>
      <c r="L9" s="160">
        <v>2495.6</v>
      </c>
      <c r="M9" s="160">
        <v>3658</v>
      </c>
    </row>
    <row r="10" spans="1:13" ht="13.9" customHeight="1" x14ac:dyDescent="0.2">
      <c r="A10" s="254" t="s">
        <v>5</v>
      </c>
      <c r="B10" s="160">
        <v>92.8</v>
      </c>
      <c r="C10" s="160">
        <v>92.9</v>
      </c>
      <c r="D10" s="160">
        <v>161.9</v>
      </c>
      <c r="E10" s="160">
        <v>166.3</v>
      </c>
      <c r="F10" s="160">
        <v>280.5</v>
      </c>
      <c r="G10" s="160">
        <v>385.3</v>
      </c>
      <c r="H10" s="160">
        <v>334.7</v>
      </c>
      <c r="I10" s="160">
        <v>1121.5</v>
      </c>
      <c r="J10" s="160">
        <v>1027.5</v>
      </c>
      <c r="K10" s="160">
        <v>1787</v>
      </c>
      <c r="L10" s="160">
        <v>2738.1</v>
      </c>
      <c r="M10" s="160">
        <v>4190.2</v>
      </c>
    </row>
    <row r="11" spans="1:13" ht="13.9" customHeight="1" x14ac:dyDescent="0.2">
      <c r="A11" s="254" t="s">
        <v>6</v>
      </c>
      <c r="B11" s="160">
        <v>75.3</v>
      </c>
      <c r="C11" s="160">
        <v>107</v>
      </c>
      <c r="D11" s="160">
        <v>65.099999999999994</v>
      </c>
      <c r="E11" s="160">
        <v>91.5</v>
      </c>
      <c r="F11" s="160">
        <v>137.4</v>
      </c>
      <c r="G11" s="160">
        <v>133.1</v>
      </c>
      <c r="H11" s="160">
        <v>361.3</v>
      </c>
      <c r="I11" s="160">
        <v>305.7</v>
      </c>
      <c r="J11" s="160">
        <v>401</v>
      </c>
      <c r="K11" s="160">
        <v>343</v>
      </c>
      <c r="L11" s="160">
        <v>242.5</v>
      </c>
      <c r="M11" s="160">
        <v>532.1</v>
      </c>
    </row>
    <row r="12" spans="1:13" ht="23.45" customHeight="1" x14ac:dyDescent="0.2">
      <c r="A12" s="254" t="s">
        <v>7</v>
      </c>
      <c r="B12" s="160">
        <v>926.7</v>
      </c>
      <c r="C12" s="160">
        <v>1041.3</v>
      </c>
      <c r="D12" s="160">
        <v>1222.3</v>
      </c>
      <c r="E12" s="160">
        <v>1482.3</v>
      </c>
      <c r="F12" s="160">
        <v>1901.8</v>
      </c>
      <c r="G12" s="160">
        <v>2709.6</v>
      </c>
      <c r="H12" s="160">
        <v>2884.9</v>
      </c>
      <c r="I12" s="160">
        <v>5063.1000000000004</v>
      </c>
      <c r="J12" s="160">
        <v>5668.8</v>
      </c>
      <c r="K12" s="160">
        <v>7186.3</v>
      </c>
      <c r="L12" s="160">
        <v>9342.7999999999993</v>
      </c>
      <c r="M12" s="160">
        <v>11470.9</v>
      </c>
    </row>
    <row r="13" spans="1:13" ht="13.9" customHeight="1" x14ac:dyDescent="0.2">
      <c r="A13" s="254" t="s">
        <v>8</v>
      </c>
      <c r="B13" s="160">
        <v>34.700000000000003</v>
      </c>
      <c r="C13" s="160">
        <v>51.4</v>
      </c>
      <c r="D13" s="160">
        <v>112.4</v>
      </c>
      <c r="E13" s="160">
        <v>165.2</v>
      </c>
      <c r="F13" s="160">
        <v>289.7</v>
      </c>
      <c r="G13" s="160">
        <v>386.4</v>
      </c>
      <c r="H13" s="160">
        <v>378.1</v>
      </c>
      <c r="I13" s="160">
        <v>565.9</v>
      </c>
      <c r="J13" s="160">
        <v>562.5</v>
      </c>
      <c r="K13" s="160">
        <v>890.6</v>
      </c>
      <c r="L13" s="160">
        <v>1327.5</v>
      </c>
      <c r="M13" s="160">
        <v>1466.3</v>
      </c>
    </row>
    <row r="14" spans="1:13" ht="13.9" customHeight="1" x14ac:dyDescent="0.2">
      <c r="A14" s="254" t="s">
        <v>9</v>
      </c>
      <c r="B14" s="160">
        <v>27.8</v>
      </c>
      <c r="C14" s="160">
        <v>45.4</v>
      </c>
      <c r="D14" s="160">
        <v>104.8</v>
      </c>
      <c r="E14" s="160">
        <v>157.1</v>
      </c>
      <c r="F14" s="160">
        <v>277.39999999999998</v>
      </c>
      <c r="G14" s="160">
        <v>366.3</v>
      </c>
      <c r="H14" s="160">
        <v>343.7</v>
      </c>
      <c r="I14" s="160">
        <v>530.4</v>
      </c>
      <c r="J14" s="160">
        <v>513.79999999999995</v>
      </c>
      <c r="K14" s="160">
        <v>872.6</v>
      </c>
      <c r="L14" s="160">
        <v>1311.7</v>
      </c>
      <c r="M14" s="160">
        <v>1450.1</v>
      </c>
    </row>
    <row r="15" spans="1:13" ht="13.9" customHeight="1" x14ac:dyDescent="0.2">
      <c r="A15" s="254" t="s">
        <v>10</v>
      </c>
      <c r="B15" s="160">
        <v>20.5</v>
      </c>
      <c r="C15" s="160">
        <v>30.8</v>
      </c>
      <c r="D15" s="160">
        <v>89.9</v>
      </c>
      <c r="E15" s="160">
        <v>79.3</v>
      </c>
      <c r="F15" s="160">
        <v>171.8</v>
      </c>
      <c r="G15" s="160">
        <v>200.7</v>
      </c>
      <c r="H15" s="160">
        <v>169.7</v>
      </c>
      <c r="I15" s="160">
        <v>240</v>
      </c>
      <c r="J15" s="160">
        <v>237</v>
      </c>
      <c r="K15" s="160">
        <v>537</v>
      </c>
      <c r="L15" s="160">
        <v>781</v>
      </c>
      <c r="M15" s="160">
        <v>834.3</v>
      </c>
    </row>
    <row r="16" spans="1:13" ht="13.9" customHeight="1" x14ac:dyDescent="0.2">
      <c r="A16" s="254" t="s">
        <v>11</v>
      </c>
      <c r="B16" s="160">
        <v>5</v>
      </c>
      <c r="C16" s="160">
        <v>4.8</v>
      </c>
      <c r="D16" s="160">
        <v>13.2</v>
      </c>
      <c r="E16" s="160">
        <v>12.7</v>
      </c>
      <c r="F16" s="160">
        <v>75.900000000000006</v>
      </c>
      <c r="G16" s="160">
        <v>155.19999999999999</v>
      </c>
      <c r="H16" s="160">
        <v>148.4</v>
      </c>
      <c r="I16" s="160">
        <v>279.89999999999998</v>
      </c>
      <c r="J16" s="160">
        <v>271.10000000000002</v>
      </c>
      <c r="K16" s="160">
        <v>274.8</v>
      </c>
      <c r="L16" s="160">
        <v>470.4</v>
      </c>
      <c r="M16" s="160">
        <v>588.79999999999995</v>
      </c>
    </row>
    <row r="17" spans="1:13" ht="13.9" customHeight="1" x14ac:dyDescent="0.2">
      <c r="A17" s="254" t="s">
        <v>12</v>
      </c>
      <c r="B17" s="160">
        <v>2.4</v>
      </c>
      <c r="C17" s="160">
        <v>9.8000000000000007</v>
      </c>
      <c r="D17" s="160">
        <v>1.6</v>
      </c>
      <c r="E17" s="160">
        <v>32.6</v>
      </c>
      <c r="F17" s="160">
        <v>29.8</v>
      </c>
      <c r="G17" s="160">
        <v>10.1</v>
      </c>
      <c r="H17" s="160">
        <v>25.1</v>
      </c>
      <c r="I17" s="160">
        <v>10.5</v>
      </c>
      <c r="J17" s="160">
        <v>5.7</v>
      </c>
      <c r="K17" s="160">
        <v>60.9</v>
      </c>
      <c r="L17" s="160">
        <v>60.3</v>
      </c>
      <c r="M17" s="160">
        <v>27</v>
      </c>
    </row>
    <row r="18" spans="1:13" ht="13.9" customHeight="1" x14ac:dyDescent="0.2">
      <c r="A18" s="254" t="s">
        <v>154</v>
      </c>
      <c r="B18" s="160">
        <v>498.5</v>
      </c>
      <c r="C18" s="160">
        <v>610.4</v>
      </c>
      <c r="D18" s="160">
        <v>826.4</v>
      </c>
      <c r="E18" s="160">
        <v>736.9</v>
      </c>
      <c r="F18" s="160">
        <v>1146.7</v>
      </c>
      <c r="G18" s="160">
        <v>1010.1</v>
      </c>
      <c r="H18" s="160">
        <v>1464.8</v>
      </c>
      <c r="I18" s="160">
        <v>2251.8000000000002</v>
      </c>
      <c r="J18" s="160">
        <v>2282.5</v>
      </c>
      <c r="K18" s="160">
        <v>2354.3000000000002</v>
      </c>
      <c r="L18" s="160">
        <v>2246.3000000000002</v>
      </c>
      <c r="M18" s="160">
        <v>4311.7</v>
      </c>
    </row>
    <row r="19" spans="1:13" ht="13.9" customHeight="1" x14ac:dyDescent="0.2">
      <c r="A19" s="254" t="s">
        <v>14</v>
      </c>
      <c r="B19" s="160">
        <v>143.1</v>
      </c>
      <c r="C19" s="160">
        <v>171.6</v>
      </c>
      <c r="D19" s="160">
        <v>203.7</v>
      </c>
      <c r="E19" s="160">
        <v>234.2</v>
      </c>
      <c r="F19" s="160">
        <v>612.5</v>
      </c>
      <c r="G19" s="160">
        <v>512</v>
      </c>
      <c r="H19" s="160">
        <v>461.1</v>
      </c>
      <c r="I19" s="160">
        <v>792.1</v>
      </c>
      <c r="J19" s="160">
        <v>778.9</v>
      </c>
      <c r="K19" s="160">
        <v>1081.7</v>
      </c>
      <c r="L19" s="160">
        <v>1437.1</v>
      </c>
      <c r="M19" s="160">
        <v>1428.7</v>
      </c>
    </row>
    <row r="20" spans="1:13" ht="13.9" customHeight="1" x14ac:dyDescent="0.2">
      <c r="A20" s="254" t="s">
        <v>15</v>
      </c>
      <c r="B20" s="160">
        <v>49.7</v>
      </c>
      <c r="C20" s="160">
        <v>47.7</v>
      </c>
      <c r="D20" s="160">
        <v>53.8</v>
      </c>
      <c r="E20" s="160">
        <v>71.7</v>
      </c>
      <c r="F20" s="160">
        <v>90.4</v>
      </c>
      <c r="G20" s="160">
        <v>219.5</v>
      </c>
      <c r="H20" s="160">
        <v>213.7</v>
      </c>
      <c r="I20" s="160">
        <v>287.5</v>
      </c>
      <c r="J20" s="160">
        <v>291.8</v>
      </c>
      <c r="K20" s="160">
        <v>550.1</v>
      </c>
      <c r="L20" s="160">
        <v>925.9</v>
      </c>
      <c r="M20" s="160">
        <v>784.2</v>
      </c>
    </row>
    <row r="21" spans="1:13" ht="13.9" customHeight="1" x14ac:dyDescent="0.2">
      <c r="A21" s="254" t="s">
        <v>16</v>
      </c>
      <c r="B21" s="160">
        <v>0</v>
      </c>
      <c r="C21" s="160" t="s">
        <v>26</v>
      </c>
      <c r="D21" s="160">
        <v>0.7</v>
      </c>
      <c r="E21" s="160">
        <v>0.1</v>
      </c>
      <c r="F21" s="160">
        <v>0.4</v>
      </c>
      <c r="G21" s="160">
        <v>0.3</v>
      </c>
      <c r="H21" s="160">
        <v>0.2</v>
      </c>
      <c r="I21" s="160">
        <v>2.2999999999999998</v>
      </c>
      <c r="J21" s="160">
        <v>7.7</v>
      </c>
      <c r="K21" s="160">
        <v>6.3</v>
      </c>
      <c r="L21" s="160">
        <v>10.7</v>
      </c>
      <c r="M21" s="160">
        <v>0</v>
      </c>
    </row>
    <row r="22" spans="1:13" ht="13.9" customHeight="1" x14ac:dyDescent="0.2">
      <c r="A22" s="254" t="s">
        <v>17</v>
      </c>
      <c r="B22" s="160">
        <v>13.5</v>
      </c>
      <c r="C22" s="160">
        <v>19</v>
      </c>
      <c r="D22" s="160">
        <v>39.6</v>
      </c>
      <c r="E22" s="160">
        <v>50</v>
      </c>
      <c r="F22" s="160">
        <v>43.1</v>
      </c>
      <c r="G22" s="160">
        <v>19.100000000000001</v>
      </c>
      <c r="H22" s="160">
        <v>24.5</v>
      </c>
      <c r="I22" s="160">
        <v>126.6</v>
      </c>
      <c r="J22" s="160">
        <v>108.4</v>
      </c>
      <c r="K22" s="160">
        <v>167.4</v>
      </c>
      <c r="L22" s="160">
        <v>132.1</v>
      </c>
      <c r="M22" s="160">
        <v>138.9</v>
      </c>
    </row>
    <row r="23" spans="1:13" ht="13.9" customHeight="1" x14ac:dyDescent="0.2">
      <c r="A23" s="254" t="s">
        <v>18</v>
      </c>
      <c r="B23" s="160" t="s">
        <v>26</v>
      </c>
      <c r="C23" s="160" t="s">
        <v>26</v>
      </c>
      <c r="D23" s="160" t="s">
        <v>26</v>
      </c>
      <c r="E23" s="160">
        <v>0.4</v>
      </c>
      <c r="F23" s="160">
        <v>0.4</v>
      </c>
      <c r="G23" s="160">
        <v>2.8</v>
      </c>
      <c r="H23" s="160">
        <v>15.5</v>
      </c>
      <c r="I23" s="160">
        <v>0.4</v>
      </c>
      <c r="J23" s="160">
        <v>0.4</v>
      </c>
      <c r="K23" s="160">
        <v>0.4</v>
      </c>
      <c r="L23" s="160">
        <v>0.4</v>
      </c>
      <c r="M23" s="160">
        <v>0.4</v>
      </c>
    </row>
    <row r="24" spans="1:13" ht="13.9" customHeight="1" x14ac:dyDescent="0.2">
      <c r="A24" s="254" t="s">
        <v>19</v>
      </c>
      <c r="B24" s="160">
        <v>1215.8</v>
      </c>
      <c r="C24" s="160">
        <v>1324.4</v>
      </c>
      <c r="D24" s="160">
        <v>1501</v>
      </c>
      <c r="E24" s="160">
        <v>1692.9</v>
      </c>
      <c r="F24" s="160">
        <v>1929.9</v>
      </c>
      <c r="G24" s="160">
        <v>2291.6</v>
      </c>
      <c r="H24" s="160">
        <v>2706.7</v>
      </c>
      <c r="I24" s="160">
        <v>4794.8</v>
      </c>
      <c r="J24" s="160">
        <v>5111.8999999999996</v>
      </c>
      <c r="K24" s="160">
        <v>7219.9</v>
      </c>
      <c r="L24" s="160">
        <v>6761.7</v>
      </c>
      <c r="M24" s="160">
        <v>7915.5</v>
      </c>
    </row>
    <row r="25" spans="1:13" ht="13.9" customHeight="1" x14ac:dyDescent="0.2">
      <c r="A25" s="254" t="s">
        <v>20</v>
      </c>
      <c r="B25" s="160">
        <v>823.3</v>
      </c>
      <c r="C25" s="160">
        <v>865.9</v>
      </c>
      <c r="D25" s="160">
        <v>872.2</v>
      </c>
      <c r="E25" s="160">
        <v>839.3</v>
      </c>
      <c r="F25" s="160">
        <v>186.3</v>
      </c>
      <c r="G25" s="160">
        <v>413</v>
      </c>
      <c r="H25" s="160">
        <v>557.9</v>
      </c>
      <c r="I25" s="160">
        <v>573.20000000000005</v>
      </c>
      <c r="J25" s="160">
        <v>695.6</v>
      </c>
      <c r="K25" s="160">
        <v>1101.9000000000001</v>
      </c>
      <c r="L25" s="160">
        <v>1439</v>
      </c>
      <c r="M25" s="160">
        <v>1920.6</v>
      </c>
    </row>
    <row r="26" spans="1:13" ht="13.9" customHeight="1" x14ac:dyDescent="0.2">
      <c r="A26" s="254" t="s">
        <v>21</v>
      </c>
      <c r="B26" s="160">
        <v>287.7</v>
      </c>
      <c r="C26" s="160">
        <v>386.3</v>
      </c>
      <c r="D26" s="160">
        <v>461.4</v>
      </c>
      <c r="E26" s="160">
        <v>460.2</v>
      </c>
      <c r="F26" s="160">
        <v>621.9</v>
      </c>
      <c r="G26" s="160">
        <v>932.8</v>
      </c>
      <c r="H26" s="160">
        <v>991.1</v>
      </c>
      <c r="I26" s="160">
        <v>1004.3</v>
      </c>
      <c r="J26" s="160">
        <v>1229</v>
      </c>
      <c r="K26" s="160">
        <v>1615.8</v>
      </c>
      <c r="L26" s="160">
        <v>2245.3000000000002</v>
      </c>
      <c r="M26" s="160">
        <v>1989.6</v>
      </c>
    </row>
    <row r="27" spans="1:13" ht="12.9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2.95" customHeight="1" x14ac:dyDescent="0.2">
      <c r="A28" s="61"/>
      <c r="G28" s="33"/>
      <c r="H28" s="33"/>
      <c r="I28" s="33"/>
      <c r="J28" s="33"/>
      <c r="K28" s="33"/>
      <c r="L28" s="33"/>
      <c r="M28" s="33"/>
    </row>
    <row r="29" spans="1:13" ht="13.9" customHeight="1" x14ac:dyDescent="0.2">
      <c r="A29" s="61" t="s">
        <v>22</v>
      </c>
    </row>
    <row r="30" spans="1:13" ht="13.9" customHeight="1" x14ac:dyDescent="0.2">
      <c r="A30" s="254" t="s">
        <v>23</v>
      </c>
      <c r="B30" s="255">
        <v>223</v>
      </c>
      <c r="C30" s="255">
        <v>247</v>
      </c>
      <c r="D30" s="255">
        <v>267</v>
      </c>
      <c r="E30" s="255">
        <v>314</v>
      </c>
      <c r="F30" s="255">
        <v>330</v>
      </c>
      <c r="G30" s="255">
        <v>371</v>
      </c>
      <c r="H30" s="255">
        <v>415</v>
      </c>
      <c r="I30" s="255">
        <v>444</v>
      </c>
      <c r="J30" s="255">
        <v>472</v>
      </c>
      <c r="K30" s="255">
        <v>552</v>
      </c>
      <c r="L30" s="255">
        <v>622</v>
      </c>
      <c r="M30" s="255">
        <v>603</v>
      </c>
    </row>
    <row r="31" spans="1:13" ht="13.9" customHeight="1" x14ac:dyDescent="0.2">
      <c r="A31" s="254" t="s">
        <v>160</v>
      </c>
      <c r="B31" s="255">
        <v>77</v>
      </c>
      <c r="C31" s="255">
        <v>90</v>
      </c>
      <c r="D31" s="255">
        <v>75</v>
      </c>
      <c r="E31" s="255">
        <v>107</v>
      </c>
      <c r="F31" s="255">
        <v>107</v>
      </c>
      <c r="G31" s="255">
        <v>103</v>
      </c>
      <c r="H31" s="255">
        <v>125</v>
      </c>
      <c r="I31" s="255">
        <v>116</v>
      </c>
      <c r="J31" s="255">
        <v>106</v>
      </c>
      <c r="K31" s="255">
        <v>103</v>
      </c>
      <c r="L31" s="255">
        <v>122</v>
      </c>
      <c r="M31" s="255">
        <v>106</v>
      </c>
    </row>
    <row r="32" spans="1:13" ht="13.9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9" customHeight="1" x14ac:dyDescent="0.2">
      <c r="A33" s="254" t="s">
        <v>25</v>
      </c>
      <c r="B33" s="256">
        <v>5.2</v>
      </c>
      <c r="C33" s="256">
        <v>2.9</v>
      </c>
      <c r="D33" s="256">
        <v>7.5</v>
      </c>
      <c r="E33" s="256">
        <v>5.2</v>
      </c>
      <c r="F33" s="256">
        <v>8</v>
      </c>
      <c r="G33" s="256">
        <v>10.199999999999999</v>
      </c>
      <c r="H33" s="256">
        <v>5.6</v>
      </c>
      <c r="I33" s="256">
        <v>18.5</v>
      </c>
      <c r="J33" s="256">
        <v>13.4</v>
      </c>
      <c r="K33" s="256">
        <v>20.399999999999999</v>
      </c>
      <c r="L33" s="256">
        <v>26.6</v>
      </c>
      <c r="M33" s="256">
        <v>34.200000000000003</v>
      </c>
    </row>
    <row r="34" spans="1:13" ht="13.9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9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9" customHeight="1" x14ac:dyDescent="0.2">
      <c r="A36" s="241" t="s">
        <v>145</v>
      </c>
      <c r="B36" s="256">
        <v>1.4</v>
      </c>
      <c r="C36" s="256">
        <v>-1.1000000000000001</v>
      </c>
      <c r="D36" s="256">
        <v>6.4</v>
      </c>
      <c r="E36" s="256">
        <v>4.4000000000000004</v>
      </c>
      <c r="F36" s="256">
        <v>7.4</v>
      </c>
      <c r="G36" s="256">
        <v>11</v>
      </c>
      <c r="H36" s="256">
        <v>-1</v>
      </c>
      <c r="I36" s="256">
        <v>17</v>
      </c>
      <c r="J36" s="256">
        <v>12.3</v>
      </c>
      <c r="K36" s="256">
        <v>20</v>
      </c>
      <c r="L36" s="256">
        <v>36.9</v>
      </c>
      <c r="M36" s="256">
        <v>46.2</v>
      </c>
    </row>
    <row r="37" spans="1:13" ht="13.9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9" customHeight="1" x14ac:dyDescent="0.2">
      <c r="A38" s="244" t="s">
        <v>149</v>
      </c>
      <c r="B38" s="256">
        <v>1.8</v>
      </c>
      <c r="C38" s="256">
        <v>-1.3</v>
      </c>
      <c r="D38" s="256">
        <v>7.4</v>
      </c>
      <c r="E38" s="256">
        <v>4.8</v>
      </c>
      <c r="F38" s="256">
        <v>7</v>
      </c>
      <c r="G38" s="256">
        <v>8.4</v>
      </c>
      <c r="H38" s="256">
        <v>-0.9</v>
      </c>
      <c r="I38" s="256">
        <v>13.6</v>
      </c>
      <c r="J38" s="256">
        <v>9.6999999999999993</v>
      </c>
      <c r="K38" s="256">
        <v>16.7</v>
      </c>
      <c r="L38" s="256">
        <v>21.1</v>
      </c>
      <c r="M38" s="256">
        <v>23.8</v>
      </c>
    </row>
    <row r="39" spans="1:13" ht="13.9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9" customHeight="1" x14ac:dyDescent="0.2">
      <c r="A40" s="243" t="s">
        <v>28</v>
      </c>
      <c r="B40" s="257">
        <v>114.9</v>
      </c>
      <c r="C40" s="257">
        <v>110</v>
      </c>
      <c r="D40" s="257">
        <v>122.6</v>
      </c>
      <c r="E40" s="257">
        <v>118.7</v>
      </c>
      <c r="F40" s="257">
        <v>131.80000000000001</v>
      </c>
      <c r="G40" s="257">
        <v>145.4</v>
      </c>
      <c r="H40" s="257">
        <v>102</v>
      </c>
      <c r="I40" s="257">
        <v>196.9</v>
      </c>
      <c r="J40" s="257">
        <v>107.2</v>
      </c>
      <c r="K40" s="257">
        <v>134.6</v>
      </c>
      <c r="L40" s="257">
        <v>136.69999999999999</v>
      </c>
      <c r="M40" s="257">
        <v>130.1</v>
      </c>
    </row>
    <row r="41" spans="1:13" ht="13.9" customHeight="1" x14ac:dyDescent="0.2">
      <c r="A41" s="243" t="s">
        <v>29</v>
      </c>
      <c r="B41" s="257">
        <v>0.9</v>
      </c>
      <c r="C41" s="257">
        <v>1</v>
      </c>
      <c r="D41" s="257">
        <v>1.1000000000000001</v>
      </c>
      <c r="E41" s="257">
        <v>1</v>
      </c>
      <c r="F41" s="257">
        <v>1.1000000000000001</v>
      </c>
      <c r="G41" s="257">
        <v>1.1000000000000001</v>
      </c>
      <c r="H41" s="257">
        <v>0.7</v>
      </c>
      <c r="I41" s="257">
        <v>1.9</v>
      </c>
      <c r="J41" s="257">
        <v>0.5</v>
      </c>
      <c r="K41" s="257">
        <v>1.3</v>
      </c>
      <c r="L41" s="257">
        <v>1</v>
      </c>
      <c r="M41" s="257">
        <v>1</v>
      </c>
    </row>
    <row r="42" spans="1:13" ht="13.9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9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9" customHeight="1" x14ac:dyDescent="0.2">
      <c r="A44" s="243" t="s">
        <v>32</v>
      </c>
      <c r="B44" s="258">
        <v>2.86</v>
      </c>
      <c r="C44" s="258">
        <v>2.2400000000000002</v>
      </c>
      <c r="D44" s="258">
        <v>1.89</v>
      </c>
      <c r="E44" s="258">
        <v>1.82</v>
      </c>
      <c r="F44" s="258">
        <v>0.3</v>
      </c>
      <c r="G44" s="258">
        <v>0.44</v>
      </c>
      <c r="H44" s="258">
        <v>0.56000000000000005</v>
      </c>
      <c r="I44" s="258">
        <v>0.56999999999999995</v>
      </c>
      <c r="J44" s="258">
        <v>0.56999999999999995</v>
      </c>
      <c r="K44" s="258">
        <v>0.68</v>
      </c>
      <c r="L44" s="258">
        <v>0.64</v>
      </c>
      <c r="M44" s="258">
        <v>0.97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36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Лист56"/>
  <dimension ref="A1:M71"/>
  <sheetViews>
    <sheetView workbookViewId="0">
      <selection activeCell="A5" sqref="A5"/>
    </sheetView>
  </sheetViews>
  <sheetFormatPr defaultRowHeight="12.75" x14ac:dyDescent="0.2"/>
  <cols>
    <col min="1" max="1" width="37.7109375" style="250" customWidth="1"/>
    <col min="2" max="6" width="0" style="250" hidden="1" customWidth="1"/>
    <col min="7" max="8" width="10.28515625" style="250" hidden="1" customWidth="1"/>
    <col min="9" max="13" width="10.28515625" style="250" customWidth="1"/>
    <col min="14" max="256" width="9.140625" style="250"/>
    <col min="257" max="257" width="37.7109375" style="250" customWidth="1"/>
    <col min="258" max="262" width="0" style="250" hidden="1" customWidth="1"/>
    <col min="263" max="267" width="10.28515625" style="250" customWidth="1"/>
    <col min="268" max="512" width="9.140625" style="250"/>
    <col min="513" max="513" width="37.7109375" style="250" customWidth="1"/>
    <col min="514" max="518" width="0" style="250" hidden="1" customWidth="1"/>
    <col min="519" max="523" width="10.28515625" style="250" customWidth="1"/>
    <col min="524" max="768" width="9.140625" style="250"/>
    <col min="769" max="769" width="37.7109375" style="250" customWidth="1"/>
    <col min="770" max="774" width="0" style="250" hidden="1" customWidth="1"/>
    <col min="775" max="779" width="10.28515625" style="250" customWidth="1"/>
    <col min="780" max="1024" width="9.140625" style="250"/>
    <col min="1025" max="1025" width="37.7109375" style="250" customWidth="1"/>
    <col min="1026" max="1030" width="0" style="250" hidden="1" customWidth="1"/>
    <col min="1031" max="1035" width="10.28515625" style="250" customWidth="1"/>
    <col min="1036" max="1280" width="9.140625" style="250"/>
    <col min="1281" max="1281" width="37.7109375" style="250" customWidth="1"/>
    <col min="1282" max="1286" width="0" style="250" hidden="1" customWidth="1"/>
    <col min="1287" max="1291" width="10.28515625" style="250" customWidth="1"/>
    <col min="1292" max="1536" width="9.140625" style="250"/>
    <col min="1537" max="1537" width="37.7109375" style="250" customWidth="1"/>
    <col min="1538" max="1542" width="0" style="250" hidden="1" customWidth="1"/>
    <col min="1543" max="1547" width="10.28515625" style="250" customWidth="1"/>
    <col min="1548" max="1792" width="9.140625" style="250"/>
    <col min="1793" max="1793" width="37.7109375" style="250" customWidth="1"/>
    <col min="1794" max="1798" width="0" style="250" hidden="1" customWidth="1"/>
    <col min="1799" max="1803" width="10.28515625" style="250" customWidth="1"/>
    <col min="1804" max="2048" width="9.140625" style="250"/>
    <col min="2049" max="2049" width="37.7109375" style="250" customWidth="1"/>
    <col min="2050" max="2054" width="0" style="250" hidden="1" customWidth="1"/>
    <col min="2055" max="2059" width="10.28515625" style="250" customWidth="1"/>
    <col min="2060" max="2304" width="9.140625" style="250"/>
    <col min="2305" max="2305" width="37.7109375" style="250" customWidth="1"/>
    <col min="2306" max="2310" width="0" style="250" hidden="1" customWidth="1"/>
    <col min="2311" max="2315" width="10.28515625" style="250" customWidth="1"/>
    <col min="2316" max="2560" width="9.140625" style="250"/>
    <col min="2561" max="2561" width="37.7109375" style="250" customWidth="1"/>
    <col min="2562" max="2566" width="0" style="250" hidden="1" customWidth="1"/>
    <col min="2567" max="2571" width="10.28515625" style="250" customWidth="1"/>
    <col min="2572" max="2816" width="9.140625" style="250"/>
    <col min="2817" max="2817" width="37.7109375" style="250" customWidth="1"/>
    <col min="2818" max="2822" width="0" style="250" hidden="1" customWidth="1"/>
    <col min="2823" max="2827" width="10.28515625" style="250" customWidth="1"/>
    <col min="2828" max="3072" width="9.140625" style="250"/>
    <col min="3073" max="3073" width="37.7109375" style="250" customWidth="1"/>
    <col min="3074" max="3078" width="0" style="250" hidden="1" customWidth="1"/>
    <col min="3079" max="3083" width="10.28515625" style="250" customWidth="1"/>
    <col min="3084" max="3328" width="9.140625" style="250"/>
    <col min="3329" max="3329" width="37.7109375" style="250" customWidth="1"/>
    <col min="3330" max="3334" width="0" style="250" hidden="1" customWidth="1"/>
    <col min="3335" max="3339" width="10.28515625" style="250" customWidth="1"/>
    <col min="3340" max="3584" width="9.140625" style="250"/>
    <col min="3585" max="3585" width="37.7109375" style="250" customWidth="1"/>
    <col min="3586" max="3590" width="0" style="250" hidden="1" customWidth="1"/>
    <col min="3591" max="3595" width="10.28515625" style="250" customWidth="1"/>
    <col min="3596" max="3840" width="9.140625" style="250"/>
    <col min="3841" max="3841" width="37.7109375" style="250" customWidth="1"/>
    <col min="3842" max="3846" width="0" style="250" hidden="1" customWidth="1"/>
    <col min="3847" max="3851" width="10.28515625" style="250" customWidth="1"/>
    <col min="3852" max="4096" width="9.140625" style="250"/>
    <col min="4097" max="4097" width="37.7109375" style="250" customWidth="1"/>
    <col min="4098" max="4102" width="0" style="250" hidden="1" customWidth="1"/>
    <col min="4103" max="4107" width="10.28515625" style="250" customWidth="1"/>
    <col min="4108" max="4352" width="9.140625" style="250"/>
    <col min="4353" max="4353" width="37.7109375" style="250" customWidth="1"/>
    <col min="4354" max="4358" width="0" style="250" hidden="1" customWidth="1"/>
    <col min="4359" max="4363" width="10.28515625" style="250" customWidth="1"/>
    <col min="4364" max="4608" width="9.140625" style="250"/>
    <col min="4609" max="4609" width="37.7109375" style="250" customWidth="1"/>
    <col min="4610" max="4614" width="0" style="250" hidden="1" customWidth="1"/>
    <col min="4615" max="4619" width="10.28515625" style="250" customWidth="1"/>
    <col min="4620" max="4864" width="9.140625" style="250"/>
    <col min="4865" max="4865" width="37.7109375" style="250" customWidth="1"/>
    <col min="4866" max="4870" width="0" style="250" hidden="1" customWidth="1"/>
    <col min="4871" max="4875" width="10.28515625" style="250" customWidth="1"/>
    <col min="4876" max="5120" width="9.140625" style="250"/>
    <col min="5121" max="5121" width="37.7109375" style="250" customWidth="1"/>
    <col min="5122" max="5126" width="0" style="250" hidden="1" customWidth="1"/>
    <col min="5127" max="5131" width="10.28515625" style="250" customWidth="1"/>
    <col min="5132" max="5376" width="9.140625" style="250"/>
    <col min="5377" max="5377" width="37.7109375" style="250" customWidth="1"/>
    <col min="5378" max="5382" width="0" style="250" hidden="1" customWidth="1"/>
    <col min="5383" max="5387" width="10.28515625" style="250" customWidth="1"/>
    <col min="5388" max="5632" width="9.140625" style="250"/>
    <col min="5633" max="5633" width="37.7109375" style="250" customWidth="1"/>
    <col min="5634" max="5638" width="0" style="250" hidden="1" customWidth="1"/>
    <col min="5639" max="5643" width="10.28515625" style="250" customWidth="1"/>
    <col min="5644" max="5888" width="9.140625" style="250"/>
    <col min="5889" max="5889" width="37.7109375" style="250" customWidth="1"/>
    <col min="5890" max="5894" width="0" style="250" hidden="1" customWidth="1"/>
    <col min="5895" max="5899" width="10.28515625" style="250" customWidth="1"/>
    <col min="5900" max="6144" width="9.140625" style="250"/>
    <col min="6145" max="6145" width="37.7109375" style="250" customWidth="1"/>
    <col min="6146" max="6150" width="0" style="250" hidden="1" customWidth="1"/>
    <col min="6151" max="6155" width="10.28515625" style="250" customWidth="1"/>
    <col min="6156" max="6400" width="9.140625" style="250"/>
    <col min="6401" max="6401" width="37.7109375" style="250" customWidth="1"/>
    <col min="6402" max="6406" width="0" style="250" hidden="1" customWidth="1"/>
    <col min="6407" max="6411" width="10.28515625" style="250" customWidth="1"/>
    <col min="6412" max="6656" width="9.140625" style="250"/>
    <col min="6657" max="6657" width="37.7109375" style="250" customWidth="1"/>
    <col min="6658" max="6662" width="0" style="250" hidden="1" customWidth="1"/>
    <col min="6663" max="6667" width="10.28515625" style="250" customWidth="1"/>
    <col min="6668" max="6912" width="9.140625" style="250"/>
    <col min="6913" max="6913" width="37.7109375" style="250" customWidth="1"/>
    <col min="6914" max="6918" width="0" style="250" hidden="1" customWidth="1"/>
    <col min="6919" max="6923" width="10.28515625" style="250" customWidth="1"/>
    <col min="6924" max="7168" width="9.140625" style="250"/>
    <col min="7169" max="7169" width="37.7109375" style="250" customWidth="1"/>
    <col min="7170" max="7174" width="0" style="250" hidden="1" customWidth="1"/>
    <col min="7175" max="7179" width="10.28515625" style="250" customWidth="1"/>
    <col min="7180" max="7424" width="9.140625" style="250"/>
    <col min="7425" max="7425" width="37.7109375" style="250" customWidth="1"/>
    <col min="7426" max="7430" width="0" style="250" hidden="1" customWidth="1"/>
    <col min="7431" max="7435" width="10.28515625" style="250" customWidth="1"/>
    <col min="7436" max="7680" width="9.140625" style="250"/>
    <col min="7681" max="7681" width="37.7109375" style="250" customWidth="1"/>
    <col min="7682" max="7686" width="0" style="250" hidden="1" customWidth="1"/>
    <col min="7687" max="7691" width="10.28515625" style="250" customWidth="1"/>
    <col min="7692" max="7936" width="9.140625" style="250"/>
    <col min="7937" max="7937" width="37.7109375" style="250" customWidth="1"/>
    <col min="7938" max="7942" width="0" style="250" hidden="1" customWidth="1"/>
    <col min="7943" max="7947" width="10.28515625" style="250" customWidth="1"/>
    <col min="7948" max="8192" width="9.140625" style="250"/>
    <col min="8193" max="8193" width="37.7109375" style="250" customWidth="1"/>
    <col min="8194" max="8198" width="0" style="250" hidden="1" customWidth="1"/>
    <col min="8199" max="8203" width="10.28515625" style="250" customWidth="1"/>
    <col min="8204" max="8448" width="9.140625" style="250"/>
    <col min="8449" max="8449" width="37.7109375" style="250" customWidth="1"/>
    <col min="8450" max="8454" width="0" style="250" hidden="1" customWidth="1"/>
    <col min="8455" max="8459" width="10.28515625" style="250" customWidth="1"/>
    <col min="8460" max="8704" width="9.140625" style="250"/>
    <col min="8705" max="8705" width="37.7109375" style="250" customWidth="1"/>
    <col min="8706" max="8710" width="0" style="250" hidden="1" customWidth="1"/>
    <col min="8711" max="8715" width="10.28515625" style="250" customWidth="1"/>
    <col min="8716" max="8960" width="9.140625" style="250"/>
    <col min="8961" max="8961" width="37.7109375" style="250" customWidth="1"/>
    <col min="8962" max="8966" width="0" style="250" hidden="1" customWidth="1"/>
    <col min="8967" max="8971" width="10.28515625" style="250" customWidth="1"/>
    <col min="8972" max="9216" width="9.140625" style="250"/>
    <col min="9217" max="9217" width="37.7109375" style="250" customWidth="1"/>
    <col min="9218" max="9222" width="0" style="250" hidden="1" customWidth="1"/>
    <col min="9223" max="9227" width="10.28515625" style="250" customWidth="1"/>
    <col min="9228" max="9472" width="9.140625" style="250"/>
    <col min="9473" max="9473" width="37.7109375" style="250" customWidth="1"/>
    <col min="9474" max="9478" width="0" style="250" hidden="1" customWidth="1"/>
    <col min="9479" max="9483" width="10.28515625" style="250" customWidth="1"/>
    <col min="9484" max="9728" width="9.140625" style="250"/>
    <col min="9729" max="9729" width="37.7109375" style="250" customWidth="1"/>
    <col min="9730" max="9734" width="0" style="250" hidden="1" customWidth="1"/>
    <col min="9735" max="9739" width="10.28515625" style="250" customWidth="1"/>
    <col min="9740" max="9984" width="9.140625" style="250"/>
    <col min="9985" max="9985" width="37.7109375" style="250" customWidth="1"/>
    <col min="9986" max="9990" width="0" style="250" hidden="1" customWidth="1"/>
    <col min="9991" max="9995" width="10.28515625" style="250" customWidth="1"/>
    <col min="9996" max="10240" width="9.140625" style="250"/>
    <col min="10241" max="10241" width="37.7109375" style="250" customWidth="1"/>
    <col min="10242" max="10246" width="0" style="250" hidden="1" customWidth="1"/>
    <col min="10247" max="10251" width="10.28515625" style="250" customWidth="1"/>
    <col min="10252" max="10496" width="9.140625" style="250"/>
    <col min="10497" max="10497" width="37.7109375" style="250" customWidth="1"/>
    <col min="10498" max="10502" width="0" style="250" hidden="1" customWidth="1"/>
    <col min="10503" max="10507" width="10.28515625" style="250" customWidth="1"/>
    <col min="10508" max="10752" width="9.140625" style="250"/>
    <col min="10753" max="10753" width="37.7109375" style="250" customWidth="1"/>
    <col min="10754" max="10758" width="0" style="250" hidden="1" customWidth="1"/>
    <col min="10759" max="10763" width="10.28515625" style="250" customWidth="1"/>
    <col min="10764" max="11008" width="9.140625" style="250"/>
    <col min="11009" max="11009" width="37.7109375" style="250" customWidth="1"/>
    <col min="11010" max="11014" width="0" style="250" hidden="1" customWidth="1"/>
    <col min="11015" max="11019" width="10.28515625" style="250" customWidth="1"/>
    <col min="11020" max="11264" width="9.140625" style="250"/>
    <col min="11265" max="11265" width="37.7109375" style="250" customWidth="1"/>
    <col min="11266" max="11270" width="0" style="250" hidden="1" customWidth="1"/>
    <col min="11271" max="11275" width="10.28515625" style="250" customWidth="1"/>
    <col min="11276" max="11520" width="9.140625" style="250"/>
    <col min="11521" max="11521" width="37.7109375" style="250" customWidth="1"/>
    <col min="11522" max="11526" width="0" style="250" hidden="1" customWidth="1"/>
    <col min="11527" max="11531" width="10.28515625" style="250" customWidth="1"/>
    <col min="11532" max="11776" width="9.140625" style="250"/>
    <col min="11777" max="11777" width="37.7109375" style="250" customWidth="1"/>
    <col min="11778" max="11782" width="0" style="250" hidden="1" customWidth="1"/>
    <col min="11783" max="11787" width="10.28515625" style="250" customWidth="1"/>
    <col min="11788" max="12032" width="9.140625" style="250"/>
    <col min="12033" max="12033" width="37.7109375" style="250" customWidth="1"/>
    <col min="12034" max="12038" width="0" style="250" hidden="1" customWidth="1"/>
    <col min="12039" max="12043" width="10.28515625" style="250" customWidth="1"/>
    <col min="12044" max="12288" width="9.140625" style="250"/>
    <col min="12289" max="12289" width="37.7109375" style="250" customWidth="1"/>
    <col min="12290" max="12294" width="0" style="250" hidden="1" customWidth="1"/>
    <col min="12295" max="12299" width="10.28515625" style="250" customWidth="1"/>
    <col min="12300" max="12544" width="9.140625" style="250"/>
    <col min="12545" max="12545" width="37.7109375" style="250" customWidth="1"/>
    <col min="12546" max="12550" width="0" style="250" hidden="1" customWidth="1"/>
    <col min="12551" max="12555" width="10.28515625" style="250" customWidth="1"/>
    <col min="12556" max="12800" width="9.140625" style="250"/>
    <col min="12801" max="12801" width="37.7109375" style="250" customWidth="1"/>
    <col min="12802" max="12806" width="0" style="250" hidden="1" customWidth="1"/>
    <col min="12807" max="12811" width="10.28515625" style="250" customWidth="1"/>
    <col min="12812" max="13056" width="9.140625" style="250"/>
    <col min="13057" max="13057" width="37.7109375" style="250" customWidth="1"/>
    <col min="13058" max="13062" width="0" style="250" hidden="1" customWidth="1"/>
    <col min="13063" max="13067" width="10.28515625" style="250" customWidth="1"/>
    <col min="13068" max="13312" width="9.140625" style="250"/>
    <col min="13313" max="13313" width="37.7109375" style="250" customWidth="1"/>
    <col min="13314" max="13318" width="0" style="250" hidden="1" customWidth="1"/>
    <col min="13319" max="13323" width="10.28515625" style="250" customWidth="1"/>
    <col min="13324" max="13568" width="9.140625" style="250"/>
    <col min="13569" max="13569" width="37.7109375" style="250" customWidth="1"/>
    <col min="13570" max="13574" width="0" style="250" hidden="1" customWidth="1"/>
    <col min="13575" max="13579" width="10.28515625" style="250" customWidth="1"/>
    <col min="13580" max="13824" width="9.140625" style="250"/>
    <col min="13825" max="13825" width="37.7109375" style="250" customWidth="1"/>
    <col min="13826" max="13830" width="0" style="250" hidden="1" customWidth="1"/>
    <col min="13831" max="13835" width="10.28515625" style="250" customWidth="1"/>
    <col min="13836" max="14080" width="9.140625" style="250"/>
    <col min="14081" max="14081" width="37.7109375" style="250" customWidth="1"/>
    <col min="14082" max="14086" width="0" style="250" hidden="1" customWidth="1"/>
    <col min="14087" max="14091" width="10.28515625" style="250" customWidth="1"/>
    <col min="14092" max="14336" width="9.140625" style="250"/>
    <col min="14337" max="14337" width="37.7109375" style="250" customWidth="1"/>
    <col min="14338" max="14342" width="0" style="250" hidden="1" customWidth="1"/>
    <col min="14343" max="14347" width="10.28515625" style="250" customWidth="1"/>
    <col min="14348" max="14592" width="9.140625" style="250"/>
    <col min="14593" max="14593" width="37.7109375" style="250" customWidth="1"/>
    <col min="14594" max="14598" width="0" style="250" hidden="1" customWidth="1"/>
    <col min="14599" max="14603" width="10.28515625" style="250" customWidth="1"/>
    <col min="14604" max="14848" width="9.140625" style="250"/>
    <col min="14849" max="14849" width="37.7109375" style="250" customWidth="1"/>
    <col min="14850" max="14854" width="0" style="250" hidden="1" customWidth="1"/>
    <col min="14855" max="14859" width="10.28515625" style="250" customWidth="1"/>
    <col min="14860" max="15104" width="9.140625" style="250"/>
    <col min="15105" max="15105" width="37.7109375" style="250" customWidth="1"/>
    <col min="15106" max="15110" width="0" style="250" hidden="1" customWidth="1"/>
    <col min="15111" max="15115" width="10.28515625" style="250" customWidth="1"/>
    <col min="15116" max="15360" width="9.140625" style="250"/>
    <col min="15361" max="15361" width="37.7109375" style="250" customWidth="1"/>
    <col min="15362" max="15366" width="0" style="250" hidden="1" customWidth="1"/>
    <col min="15367" max="15371" width="10.28515625" style="250" customWidth="1"/>
    <col min="15372" max="15616" width="9.140625" style="250"/>
    <col min="15617" max="15617" width="37.7109375" style="250" customWidth="1"/>
    <col min="15618" max="15622" width="0" style="250" hidden="1" customWidth="1"/>
    <col min="15623" max="15627" width="10.28515625" style="250" customWidth="1"/>
    <col min="15628" max="15872" width="9.140625" style="250"/>
    <col min="15873" max="15873" width="37.7109375" style="250" customWidth="1"/>
    <col min="15874" max="15878" width="0" style="250" hidden="1" customWidth="1"/>
    <col min="15879" max="15883" width="10.28515625" style="250" customWidth="1"/>
    <col min="15884" max="16128" width="9.140625" style="250"/>
    <col min="16129" max="16129" width="37.7109375" style="250" customWidth="1"/>
    <col min="16130" max="16134" width="0" style="250" hidden="1" customWidth="1"/>
    <col min="16135" max="16139" width="10.28515625" style="250" customWidth="1"/>
    <col min="16140" max="16384" width="9.140625" style="250"/>
  </cols>
  <sheetData>
    <row r="1" spans="1:13" ht="15" customHeight="1" x14ac:dyDescent="0.2">
      <c r="A1" s="950" t="s">
        <v>1346</v>
      </c>
    </row>
    <row r="2" spans="1:13" ht="18" customHeight="1" x14ac:dyDescent="0.2">
      <c r="A2" s="32" t="s">
        <v>232</v>
      </c>
    </row>
    <row r="3" spans="1:13" ht="18" customHeight="1" x14ac:dyDescent="0.2">
      <c r="A3" s="32" t="s">
        <v>233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5.5" customHeight="1" x14ac:dyDescent="0.2">
      <c r="A7" s="254" t="s">
        <v>159</v>
      </c>
      <c r="B7" s="160">
        <v>918.3</v>
      </c>
      <c r="C7" s="160">
        <v>753.2</v>
      </c>
      <c r="D7" s="160">
        <v>683.1</v>
      </c>
      <c r="E7" s="160">
        <v>666.3</v>
      </c>
      <c r="F7" s="160">
        <v>811.4</v>
      </c>
      <c r="G7" s="160">
        <v>889</v>
      </c>
      <c r="H7" s="160">
        <v>496.1</v>
      </c>
      <c r="I7" s="160">
        <v>964.5</v>
      </c>
      <c r="J7" s="160">
        <v>1233.4000000000001</v>
      </c>
      <c r="K7" s="160">
        <v>2439.6999999999998</v>
      </c>
      <c r="L7" s="160">
        <v>3644.3</v>
      </c>
      <c r="M7" s="160">
        <v>6071</v>
      </c>
    </row>
    <row r="8" spans="1:13" ht="13.5" customHeight="1" x14ac:dyDescent="0.2">
      <c r="A8" s="254" t="s">
        <v>3</v>
      </c>
      <c r="B8" s="160">
        <v>-50.1</v>
      </c>
      <c r="C8" s="160">
        <v>-90.3</v>
      </c>
      <c r="D8" s="160">
        <v>-14</v>
      </c>
      <c r="E8" s="160">
        <v>-35</v>
      </c>
      <c r="F8" s="160">
        <v>-40.9</v>
      </c>
      <c r="G8" s="160">
        <v>-16.399999999999999</v>
      </c>
      <c r="H8" s="160">
        <v>-156.4</v>
      </c>
      <c r="I8" s="160">
        <v>-14.5</v>
      </c>
      <c r="J8" s="160">
        <v>-22.9</v>
      </c>
      <c r="K8" s="160">
        <v>17.600000000000001</v>
      </c>
      <c r="L8" s="160">
        <v>-23</v>
      </c>
      <c r="M8" s="160">
        <v>-54.6</v>
      </c>
    </row>
    <row r="9" spans="1:13" ht="24" x14ac:dyDescent="0.2">
      <c r="A9" s="240" t="s">
        <v>4</v>
      </c>
      <c r="B9" s="160">
        <v>102.6</v>
      </c>
      <c r="C9" s="160">
        <v>-25.5</v>
      </c>
      <c r="D9" s="160">
        <v>44.8</v>
      </c>
      <c r="E9" s="160">
        <v>-23.3</v>
      </c>
      <c r="F9" s="160">
        <v>32.9</v>
      </c>
      <c r="G9" s="160">
        <v>-29.7</v>
      </c>
      <c r="H9" s="160">
        <v>-219.6</v>
      </c>
      <c r="I9" s="160">
        <v>-23.2</v>
      </c>
      <c r="J9" s="160">
        <v>38.5</v>
      </c>
      <c r="K9" s="160">
        <v>585.6</v>
      </c>
      <c r="L9" s="160">
        <v>493</v>
      </c>
      <c r="M9" s="160">
        <v>917.5</v>
      </c>
    </row>
    <row r="10" spans="1:13" ht="13.5" customHeight="1" x14ac:dyDescent="0.2">
      <c r="A10" s="254" t="s">
        <v>5</v>
      </c>
      <c r="B10" s="160">
        <v>211.8</v>
      </c>
      <c r="C10" s="160">
        <v>116.6</v>
      </c>
      <c r="D10" s="160">
        <v>102.6</v>
      </c>
      <c r="E10" s="160">
        <v>51.5</v>
      </c>
      <c r="F10" s="160">
        <v>113.5</v>
      </c>
      <c r="G10" s="160">
        <v>77.5</v>
      </c>
      <c r="H10" s="160">
        <v>31.8</v>
      </c>
      <c r="I10" s="160">
        <v>97.8</v>
      </c>
      <c r="J10" s="160">
        <v>138.4</v>
      </c>
      <c r="K10" s="160">
        <v>781.9</v>
      </c>
      <c r="L10" s="160">
        <v>864.2</v>
      </c>
      <c r="M10" s="160">
        <v>1512.6</v>
      </c>
    </row>
    <row r="11" spans="1:13" ht="13.5" customHeight="1" x14ac:dyDescent="0.2">
      <c r="A11" s="254" t="s">
        <v>6</v>
      </c>
      <c r="B11" s="160">
        <v>109.2</v>
      </c>
      <c r="C11" s="160">
        <v>142.1</v>
      </c>
      <c r="D11" s="160">
        <v>57.7</v>
      </c>
      <c r="E11" s="160">
        <v>74.8</v>
      </c>
      <c r="F11" s="160">
        <v>80.599999999999994</v>
      </c>
      <c r="G11" s="160">
        <v>107.2</v>
      </c>
      <c r="H11" s="160">
        <v>251.4</v>
      </c>
      <c r="I11" s="160">
        <v>121</v>
      </c>
      <c r="J11" s="160">
        <v>100</v>
      </c>
      <c r="K11" s="160">
        <v>196.3</v>
      </c>
      <c r="L11" s="160">
        <v>371.2</v>
      </c>
      <c r="M11" s="160">
        <v>595.1</v>
      </c>
    </row>
    <row r="12" spans="1:13" ht="25.5" customHeight="1" x14ac:dyDescent="0.2">
      <c r="A12" s="254" t="s">
        <v>7</v>
      </c>
      <c r="B12" s="160">
        <v>765.6</v>
      </c>
      <c r="C12" s="160">
        <v>688.3</v>
      </c>
      <c r="D12" s="160">
        <v>624.29999999999995</v>
      </c>
      <c r="E12" s="160">
        <v>654.6</v>
      </c>
      <c r="F12" s="160">
        <v>737.6</v>
      </c>
      <c r="G12" s="160">
        <v>902.3</v>
      </c>
      <c r="H12" s="160">
        <v>559.29999999999995</v>
      </c>
      <c r="I12" s="160">
        <v>973.2</v>
      </c>
      <c r="J12" s="160">
        <v>1172</v>
      </c>
      <c r="K12" s="160">
        <v>1871.7</v>
      </c>
      <c r="L12" s="160">
        <v>3128.3</v>
      </c>
      <c r="M12" s="160">
        <v>5098.8999999999996</v>
      </c>
    </row>
    <row r="13" spans="1:13" ht="13.5" customHeight="1" x14ac:dyDescent="0.2">
      <c r="A13" s="254" t="s">
        <v>8</v>
      </c>
      <c r="B13" s="160">
        <v>242.3</v>
      </c>
      <c r="C13" s="160">
        <v>88.9</v>
      </c>
      <c r="D13" s="160">
        <v>80.400000000000006</v>
      </c>
      <c r="E13" s="160">
        <v>108.9</v>
      </c>
      <c r="F13" s="160">
        <v>121.5</v>
      </c>
      <c r="G13" s="160">
        <v>128.69999999999999</v>
      </c>
      <c r="H13" s="160">
        <v>118.9</v>
      </c>
      <c r="I13" s="160">
        <v>168.2</v>
      </c>
      <c r="J13" s="160">
        <v>255.2</v>
      </c>
      <c r="K13" s="160">
        <v>508.7</v>
      </c>
      <c r="L13" s="160">
        <v>699.8</v>
      </c>
      <c r="M13" s="160">
        <v>1386.2</v>
      </c>
    </row>
    <row r="14" spans="1:13" ht="13.5" customHeight="1" x14ac:dyDescent="0.2">
      <c r="A14" s="254" t="s">
        <v>9</v>
      </c>
      <c r="B14" s="160">
        <v>241.5</v>
      </c>
      <c r="C14" s="160">
        <v>76.5</v>
      </c>
      <c r="D14" s="160">
        <v>79.8</v>
      </c>
      <c r="E14" s="160">
        <v>108.3</v>
      </c>
      <c r="F14" s="160">
        <v>120.7</v>
      </c>
      <c r="G14" s="160">
        <v>128.30000000000001</v>
      </c>
      <c r="H14" s="160">
        <v>118.6</v>
      </c>
      <c r="I14" s="160">
        <v>163.9</v>
      </c>
      <c r="J14" s="160">
        <v>251</v>
      </c>
      <c r="K14" s="160">
        <v>508.6</v>
      </c>
      <c r="L14" s="160">
        <v>679.3</v>
      </c>
      <c r="M14" s="160">
        <v>1280.2</v>
      </c>
    </row>
    <row r="15" spans="1:13" ht="13.5" customHeight="1" x14ac:dyDescent="0.2">
      <c r="A15" s="254" t="s">
        <v>10</v>
      </c>
      <c r="B15" s="160">
        <v>170.9</v>
      </c>
      <c r="C15" s="160">
        <v>33.4</v>
      </c>
      <c r="D15" s="160">
        <v>60.5</v>
      </c>
      <c r="E15" s="160">
        <v>70.599999999999994</v>
      </c>
      <c r="F15" s="160">
        <v>85.6</v>
      </c>
      <c r="G15" s="160">
        <v>86.1</v>
      </c>
      <c r="H15" s="160">
        <v>91</v>
      </c>
      <c r="I15" s="160">
        <v>112.3</v>
      </c>
      <c r="J15" s="160">
        <v>135.5</v>
      </c>
      <c r="K15" s="160">
        <v>250.2</v>
      </c>
      <c r="L15" s="160">
        <v>420.3</v>
      </c>
      <c r="M15" s="160">
        <v>624.4</v>
      </c>
    </row>
    <row r="16" spans="1:13" ht="13.5" customHeight="1" x14ac:dyDescent="0.2">
      <c r="A16" s="254" t="s">
        <v>11</v>
      </c>
      <c r="B16" s="160">
        <v>39.299999999999997</v>
      </c>
      <c r="C16" s="160">
        <v>8.1</v>
      </c>
      <c r="D16" s="160">
        <v>17.3</v>
      </c>
      <c r="E16" s="160">
        <v>33.4</v>
      </c>
      <c r="F16" s="160">
        <v>30.9</v>
      </c>
      <c r="G16" s="160">
        <v>41.8</v>
      </c>
      <c r="H16" s="160">
        <v>26.3</v>
      </c>
      <c r="I16" s="160">
        <v>49.1</v>
      </c>
      <c r="J16" s="160">
        <v>62.4</v>
      </c>
      <c r="K16" s="160">
        <v>190.9</v>
      </c>
      <c r="L16" s="160">
        <v>199.9</v>
      </c>
      <c r="M16" s="160">
        <v>575.79999999999995</v>
      </c>
    </row>
    <row r="17" spans="1:13" ht="13.5" customHeight="1" x14ac:dyDescent="0.2">
      <c r="A17" s="254" t="s">
        <v>12</v>
      </c>
      <c r="B17" s="160">
        <v>31.3</v>
      </c>
      <c r="C17" s="160">
        <v>35.1</v>
      </c>
      <c r="D17" s="160">
        <v>2.1</v>
      </c>
      <c r="E17" s="160">
        <v>4.3</v>
      </c>
      <c r="F17" s="160">
        <v>4.2</v>
      </c>
      <c r="G17" s="160">
        <v>0.4</v>
      </c>
      <c r="H17" s="160">
        <v>1.3</v>
      </c>
      <c r="I17" s="160">
        <v>2.4</v>
      </c>
      <c r="J17" s="160">
        <v>53.1</v>
      </c>
      <c r="K17" s="160">
        <v>67.400000000000006</v>
      </c>
      <c r="L17" s="160">
        <v>59.2</v>
      </c>
      <c r="M17" s="160">
        <v>80</v>
      </c>
    </row>
    <row r="18" spans="1:13" ht="13.5" customHeight="1" x14ac:dyDescent="0.2">
      <c r="A18" s="254" t="s">
        <v>154</v>
      </c>
      <c r="B18" s="160">
        <v>459.9</v>
      </c>
      <c r="C18" s="160">
        <v>520.79999999999995</v>
      </c>
      <c r="D18" s="160">
        <v>499.6</v>
      </c>
      <c r="E18" s="160">
        <v>953.5</v>
      </c>
      <c r="F18" s="160">
        <v>925.6</v>
      </c>
      <c r="G18" s="160">
        <v>1173.9000000000001</v>
      </c>
      <c r="H18" s="160">
        <v>1561</v>
      </c>
      <c r="I18" s="160">
        <v>1423.4</v>
      </c>
      <c r="J18" s="160">
        <v>1460.5</v>
      </c>
      <c r="K18" s="160">
        <v>1278.9000000000001</v>
      </c>
      <c r="L18" s="160">
        <v>3726.1</v>
      </c>
      <c r="M18" s="160">
        <v>4270.8999999999996</v>
      </c>
    </row>
    <row r="19" spans="1:13" ht="13.5" customHeight="1" x14ac:dyDescent="0.2">
      <c r="A19" s="254" t="s">
        <v>14</v>
      </c>
      <c r="B19" s="160">
        <v>41.6</v>
      </c>
      <c r="C19" s="160">
        <v>168.2</v>
      </c>
      <c r="D19" s="160">
        <v>72.8</v>
      </c>
      <c r="E19" s="160">
        <v>56.4</v>
      </c>
      <c r="F19" s="160">
        <v>63.6</v>
      </c>
      <c r="G19" s="160">
        <v>274.2</v>
      </c>
      <c r="H19" s="160">
        <v>476.2</v>
      </c>
      <c r="I19" s="160">
        <v>371.2</v>
      </c>
      <c r="J19" s="160">
        <v>280.8</v>
      </c>
      <c r="K19" s="160">
        <v>221.8</v>
      </c>
      <c r="L19" s="160">
        <v>274.8</v>
      </c>
      <c r="M19" s="160">
        <v>725.1</v>
      </c>
    </row>
    <row r="20" spans="1:13" ht="13.5" customHeight="1" x14ac:dyDescent="0.2">
      <c r="A20" s="254" t="s">
        <v>15</v>
      </c>
      <c r="B20" s="160">
        <v>18.899999999999999</v>
      </c>
      <c r="C20" s="160">
        <v>18</v>
      </c>
      <c r="D20" s="160">
        <v>18.600000000000001</v>
      </c>
      <c r="E20" s="160">
        <v>20.100000000000001</v>
      </c>
      <c r="F20" s="160">
        <v>24.7</v>
      </c>
      <c r="G20" s="160">
        <v>80.2</v>
      </c>
      <c r="H20" s="160">
        <v>25.9</v>
      </c>
      <c r="I20" s="160">
        <v>33.1</v>
      </c>
      <c r="J20" s="160">
        <v>34.9</v>
      </c>
      <c r="K20" s="160">
        <v>24.9</v>
      </c>
      <c r="L20" s="160">
        <v>123.1</v>
      </c>
      <c r="M20" s="160">
        <v>299.5</v>
      </c>
    </row>
    <row r="21" spans="1:13" ht="13.5" customHeight="1" x14ac:dyDescent="0.2">
      <c r="A21" s="254" t="s">
        <v>16</v>
      </c>
      <c r="B21" s="160">
        <v>0.1</v>
      </c>
      <c r="C21" s="160">
        <v>0.1</v>
      </c>
      <c r="D21" s="160" t="s">
        <v>26</v>
      </c>
      <c r="E21" s="160" t="s">
        <v>26</v>
      </c>
      <c r="F21" s="160" t="s">
        <v>26</v>
      </c>
      <c r="G21" s="160" t="s">
        <v>26</v>
      </c>
      <c r="H21" s="160" t="s">
        <v>26</v>
      </c>
      <c r="I21" s="160" t="s">
        <v>26</v>
      </c>
      <c r="J21" s="160" t="s">
        <v>26</v>
      </c>
      <c r="K21" s="160" t="s">
        <v>26</v>
      </c>
      <c r="L21" s="160" t="s">
        <v>26</v>
      </c>
      <c r="M21" s="160" t="s">
        <v>26</v>
      </c>
    </row>
    <row r="22" spans="1:13" ht="13.5" customHeight="1" x14ac:dyDescent="0.2">
      <c r="A22" s="254" t="s">
        <v>17</v>
      </c>
      <c r="B22" s="160">
        <v>9.9</v>
      </c>
      <c r="C22" s="160">
        <v>6.7</v>
      </c>
      <c r="D22" s="160">
        <v>5.2</v>
      </c>
      <c r="E22" s="160">
        <v>7.6</v>
      </c>
      <c r="F22" s="160">
        <v>6.3</v>
      </c>
      <c r="G22" s="160">
        <v>46.7</v>
      </c>
      <c r="H22" s="160">
        <v>41.5</v>
      </c>
      <c r="I22" s="160">
        <v>42</v>
      </c>
      <c r="J22" s="160">
        <v>34.4</v>
      </c>
      <c r="K22" s="160">
        <v>6.4</v>
      </c>
      <c r="L22" s="160">
        <v>6.2</v>
      </c>
      <c r="M22" s="160">
        <v>10</v>
      </c>
    </row>
    <row r="23" spans="1:13" ht="13.5" customHeight="1" x14ac:dyDescent="0.2">
      <c r="A23" s="254" t="s">
        <v>18</v>
      </c>
      <c r="B23" s="160" t="s">
        <v>26</v>
      </c>
      <c r="C23" s="160" t="s">
        <v>26</v>
      </c>
      <c r="D23" s="160" t="s">
        <v>26</v>
      </c>
      <c r="E23" s="160" t="s">
        <v>26</v>
      </c>
      <c r="F23" s="160">
        <v>8.3000000000000007</v>
      </c>
      <c r="G23" s="160">
        <v>31.1</v>
      </c>
      <c r="H23" s="160">
        <v>136.9</v>
      </c>
      <c r="I23" s="160" t="s">
        <v>26</v>
      </c>
      <c r="J23" s="160" t="s">
        <v>26</v>
      </c>
      <c r="K23" s="160" t="s">
        <v>26</v>
      </c>
      <c r="L23" s="160">
        <v>34.5</v>
      </c>
      <c r="M23" s="160">
        <v>144.5</v>
      </c>
    </row>
    <row r="24" spans="1:13" ht="13.5" customHeight="1" x14ac:dyDescent="0.2">
      <c r="A24" s="254" t="s">
        <v>19</v>
      </c>
      <c r="B24" s="160">
        <v>1066.4000000000001</v>
      </c>
      <c r="C24" s="160">
        <v>1171.3</v>
      </c>
      <c r="D24" s="160">
        <v>1122</v>
      </c>
      <c r="E24" s="160">
        <v>1247.4000000000001</v>
      </c>
      <c r="F24" s="160">
        <v>1426.2</v>
      </c>
      <c r="G24" s="160">
        <v>1747.7</v>
      </c>
      <c r="H24" s="160">
        <v>1941.3</v>
      </c>
      <c r="I24" s="160">
        <v>1718</v>
      </c>
      <c r="J24" s="160">
        <v>1744</v>
      </c>
      <c r="K24" s="160">
        <v>1921.2</v>
      </c>
      <c r="L24" s="160">
        <v>2791.6</v>
      </c>
      <c r="M24" s="160">
        <v>4378.7</v>
      </c>
    </row>
    <row r="25" spans="1:13" ht="13.5" customHeight="1" x14ac:dyDescent="0.2">
      <c r="A25" s="254" t="s">
        <v>20</v>
      </c>
      <c r="B25" s="160">
        <v>260.8</v>
      </c>
      <c r="C25" s="160">
        <v>214.5</v>
      </c>
      <c r="D25" s="160">
        <v>143.9</v>
      </c>
      <c r="E25" s="160">
        <v>99.1</v>
      </c>
      <c r="F25" s="160">
        <v>109.9</v>
      </c>
      <c r="G25" s="160">
        <v>132.19999999999999</v>
      </c>
      <c r="H25" s="160">
        <v>189.3</v>
      </c>
      <c r="I25" s="160">
        <v>283.8</v>
      </c>
      <c r="J25" s="160">
        <v>252.5</v>
      </c>
      <c r="K25" s="160">
        <v>375.5</v>
      </c>
      <c r="L25" s="160">
        <v>844.8</v>
      </c>
      <c r="M25" s="160">
        <v>2132.8000000000002</v>
      </c>
    </row>
    <row r="26" spans="1:13" ht="13.5" customHeight="1" x14ac:dyDescent="0.2">
      <c r="A26" s="254" t="s">
        <v>21</v>
      </c>
      <c r="B26" s="160">
        <v>576.9</v>
      </c>
      <c r="C26" s="160">
        <v>485.8</v>
      </c>
      <c r="D26" s="160">
        <v>560.79999999999995</v>
      </c>
      <c r="E26" s="160">
        <v>352.4</v>
      </c>
      <c r="F26" s="160">
        <v>402.3</v>
      </c>
      <c r="G26" s="160">
        <v>365.6</v>
      </c>
      <c r="H26" s="160">
        <v>381</v>
      </c>
      <c r="I26" s="160">
        <v>390.1</v>
      </c>
      <c r="J26" s="160">
        <v>482.6</v>
      </c>
      <c r="K26" s="160">
        <v>545.79999999999995</v>
      </c>
      <c r="L26" s="160">
        <v>851.2</v>
      </c>
      <c r="M26" s="160">
        <v>1695.7</v>
      </c>
    </row>
    <row r="27" spans="1:13" ht="13.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3.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157</v>
      </c>
      <c r="C30" s="255">
        <v>163</v>
      </c>
      <c r="D30" s="255">
        <v>163</v>
      </c>
      <c r="E30" s="255">
        <v>160</v>
      </c>
      <c r="F30" s="255">
        <v>160</v>
      </c>
      <c r="G30" s="255">
        <v>181</v>
      </c>
      <c r="H30" s="255">
        <v>174</v>
      </c>
      <c r="I30" s="255">
        <v>172</v>
      </c>
      <c r="J30" s="255">
        <v>186</v>
      </c>
      <c r="K30" s="255">
        <v>230</v>
      </c>
      <c r="L30" s="255">
        <v>255</v>
      </c>
      <c r="M30" s="255">
        <v>231</v>
      </c>
    </row>
    <row r="31" spans="1:13" ht="13.5" customHeight="1" x14ac:dyDescent="0.2">
      <c r="A31" s="254" t="s">
        <v>160</v>
      </c>
      <c r="B31" s="255">
        <v>47</v>
      </c>
      <c r="C31" s="255">
        <v>51</v>
      </c>
      <c r="D31" s="255">
        <v>43</v>
      </c>
      <c r="E31" s="255">
        <v>45</v>
      </c>
      <c r="F31" s="255">
        <v>44</v>
      </c>
      <c r="G31" s="255">
        <v>55</v>
      </c>
      <c r="H31" s="255">
        <v>51</v>
      </c>
      <c r="I31" s="255">
        <v>45</v>
      </c>
      <c r="J31" s="255">
        <v>42</v>
      </c>
      <c r="K31" s="255">
        <v>33</v>
      </c>
      <c r="L31" s="255">
        <v>48</v>
      </c>
      <c r="M31" s="255">
        <v>59</v>
      </c>
    </row>
    <row r="32" spans="1:13" ht="13.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20</v>
      </c>
      <c r="C33" s="256">
        <v>9.4</v>
      </c>
      <c r="D33" s="256">
        <v>9.4</v>
      </c>
      <c r="E33" s="256">
        <v>1.8</v>
      </c>
      <c r="F33" s="256">
        <v>10</v>
      </c>
      <c r="G33" s="256">
        <v>-1.5</v>
      </c>
      <c r="H33" s="256">
        <v>-11.3</v>
      </c>
      <c r="I33" s="256">
        <v>-0.9</v>
      </c>
      <c r="J33" s="256">
        <v>5.2</v>
      </c>
      <c r="K33" s="256">
        <v>30.3</v>
      </c>
      <c r="L33" s="256">
        <v>16.5</v>
      </c>
      <c r="M33" s="256">
        <v>19.100000000000001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9.6</v>
      </c>
      <c r="C36" s="256">
        <v>-2.2000000000000002</v>
      </c>
      <c r="D36" s="256">
        <v>4</v>
      </c>
      <c r="E36" s="256">
        <v>-1.9</v>
      </c>
      <c r="F36" s="256">
        <v>2.2999999999999998</v>
      </c>
      <c r="G36" s="256">
        <v>-1.7</v>
      </c>
      <c r="H36" s="256">
        <v>-11.3</v>
      </c>
      <c r="I36" s="256">
        <v>-1.3</v>
      </c>
      <c r="J36" s="256">
        <v>2.2000000000000002</v>
      </c>
      <c r="K36" s="256">
        <v>30.5</v>
      </c>
      <c r="L36" s="256">
        <v>17.7</v>
      </c>
      <c r="M36" s="256">
        <v>21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11.2</v>
      </c>
      <c r="C38" s="256">
        <v>-3.4</v>
      </c>
      <c r="D38" s="256">
        <v>6.6</v>
      </c>
      <c r="E38" s="256">
        <v>-3.5</v>
      </c>
      <c r="F38" s="256">
        <v>4.0999999999999996</v>
      </c>
      <c r="G38" s="256">
        <v>-3.3</v>
      </c>
      <c r="H38" s="256">
        <v>-44.3</v>
      </c>
      <c r="I38" s="256">
        <v>-2.4</v>
      </c>
      <c r="J38" s="256">
        <v>3.1</v>
      </c>
      <c r="K38" s="256">
        <v>24</v>
      </c>
      <c r="L38" s="256">
        <v>13.5</v>
      </c>
      <c r="M38" s="256">
        <v>15.1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165.3</v>
      </c>
      <c r="C40" s="257">
        <v>82</v>
      </c>
      <c r="D40" s="257">
        <v>90.7</v>
      </c>
      <c r="E40" s="257">
        <v>97.5</v>
      </c>
      <c r="F40" s="257">
        <v>121.8</v>
      </c>
      <c r="G40" s="257">
        <v>109.6</v>
      </c>
      <c r="H40" s="257">
        <v>55.8</v>
      </c>
      <c r="I40" s="257">
        <v>194.4</v>
      </c>
      <c r="J40" s="257">
        <v>127.9</v>
      </c>
      <c r="K40" s="257">
        <v>197.8</v>
      </c>
      <c r="L40" s="257">
        <v>149.4</v>
      </c>
      <c r="M40" s="257">
        <v>166.6</v>
      </c>
    </row>
    <row r="41" spans="1:13" ht="13.5" customHeight="1" x14ac:dyDescent="0.2">
      <c r="A41" s="243" t="s">
        <v>29</v>
      </c>
      <c r="B41" s="257">
        <v>1.5</v>
      </c>
      <c r="C41" s="257">
        <v>0.5</v>
      </c>
      <c r="D41" s="257">
        <v>1.1000000000000001</v>
      </c>
      <c r="E41" s="257">
        <v>1.1000000000000001</v>
      </c>
      <c r="F41" s="257">
        <v>1.2</v>
      </c>
      <c r="G41" s="257">
        <v>0.9</v>
      </c>
      <c r="H41" s="257">
        <v>0.5</v>
      </c>
      <c r="I41" s="257">
        <v>3.5</v>
      </c>
      <c r="J41" s="257">
        <v>0.7</v>
      </c>
      <c r="K41" s="257">
        <v>1.5</v>
      </c>
      <c r="L41" s="257">
        <v>0.8</v>
      </c>
      <c r="M41" s="257">
        <v>1.1000000000000001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0.45</v>
      </c>
      <c r="C44" s="258">
        <v>0.44</v>
      </c>
      <c r="D44" s="258">
        <v>0.26</v>
      </c>
      <c r="E44" s="258">
        <v>0.28000000000000003</v>
      </c>
      <c r="F44" s="258">
        <v>0.27</v>
      </c>
      <c r="G44" s="258">
        <v>0.36</v>
      </c>
      <c r="H44" s="258">
        <v>0.5</v>
      </c>
      <c r="I44" s="258">
        <v>0.73</v>
      </c>
      <c r="J44" s="258">
        <v>0.52</v>
      </c>
      <c r="K44" s="258">
        <v>0.69</v>
      </c>
      <c r="L44" s="258">
        <v>0.99</v>
      </c>
      <c r="M44" s="258">
        <v>1.26</v>
      </c>
    </row>
    <row r="45" spans="1:13" ht="13.5" customHeight="1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37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Лист57"/>
  <dimension ref="A1:M71"/>
  <sheetViews>
    <sheetView workbookViewId="0">
      <selection activeCell="A5" sqref="A5"/>
    </sheetView>
  </sheetViews>
  <sheetFormatPr defaultRowHeight="12.75" x14ac:dyDescent="0.2"/>
  <cols>
    <col min="1" max="1" width="36.85546875" style="250" customWidth="1"/>
    <col min="2" max="6" width="0" style="250" hidden="1" customWidth="1"/>
    <col min="7" max="8" width="10.5703125" style="250" hidden="1" customWidth="1"/>
    <col min="9" max="13" width="10.5703125" style="250" customWidth="1"/>
    <col min="14" max="256" width="9.140625" style="250"/>
    <col min="257" max="257" width="36.85546875" style="250" customWidth="1"/>
    <col min="258" max="262" width="0" style="250" hidden="1" customWidth="1"/>
    <col min="263" max="267" width="10.5703125" style="250" customWidth="1"/>
    <col min="268" max="512" width="9.140625" style="250"/>
    <col min="513" max="513" width="36.85546875" style="250" customWidth="1"/>
    <col min="514" max="518" width="0" style="250" hidden="1" customWidth="1"/>
    <col min="519" max="523" width="10.5703125" style="250" customWidth="1"/>
    <col min="524" max="768" width="9.140625" style="250"/>
    <col min="769" max="769" width="36.85546875" style="250" customWidth="1"/>
    <col min="770" max="774" width="0" style="250" hidden="1" customWidth="1"/>
    <col min="775" max="779" width="10.5703125" style="250" customWidth="1"/>
    <col min="780" max="1024" width="9.140625" style="250"/>
    <col min="1025" max="1025" width="36.85546875" style="250" customWidth="1"/>
    <col min="1026" max="1030" width="0" style="250" hidden="1" customWidth="1"/>
    <col min="1031" max="1035" width="10.5703125" style="250" customWidth="1"/>
    <col min="1036" max="1280" width="9.140625" style="250"/>
    <col min="1281" max="1281" width="36.85546875" style="250" customWidth="1"/>
    <col min="1282" max="1286" width="0" style="250" hidden="1" customWidth="1"/>
    <col min="1287" max="1291" width="10.5703125" style="250" customWidth="1"/>
    <col min="1292" max="1536" width="9.140625" style="250"/>
    <col min="1537" max="1537" width="36.85546875" style="250" customWidth="1"/>
    <col min="1538" max="1542" width="0" style="250" hidden="1" customWidth="1"/>
    <col min="1543" max="1547" width="10.5703125" style="250" customWidth="1"/>
    <col min="1548" max="1792" width="9.140625" style="250"/>
    <col min="1793" max="1793" width="36.85546875" style="250" customWidth="1"/>
    <col min="1794" max="1798" width="0" style="250" hidden="1" customWidth="1"/>
    <col min="1799" max="1803" width="10.5703125" style="250" customWidth="1"/>
    <col min="1804" max="2048" width="9.140625" style="250"/>
    <col min="2049" max="2049" width="36.85546875" style="250" customWidth="1"/>
    <col min="2050" max="2054" width="0" style="250" hidden="1" customWidth="1"/>
    <col min="2055" max="2059" width="10.5703125" style="250" customWidth="1"/>
    <col min="2060" max="2304" width="9.140625" style="250"/>
    <col min="2305" max="2305" width="36.85546875" style="250" customWidth="1"/>
    <col min="2306" max="2310" width="0" style="250" hidden="1" customWidth="1"/>
    <col min="2311" max="2315" width="10.5703125" style="250" customWidth="1"/>
    <col min="2316" max="2560" width="9.140625" style="250"/>
    <col min="2561" max="2561" width="36.85546875" style="250" customWidth="1"/>
    <col min="2562" max="2566" width="0" style="250" hidden="1" customWidth="1"/>
    <col min="2567" max="2571" width="10.5703125" style="250" customWidth="1"/>
    <col min="2572" max="2816" width="9.140625" style="250"/>
    <col min="2817" max="2817" width="36.85546875" style="250" customWidth="1"/>
    <col min="2818" max="2822" width="0" style="250" hidden="1" customWidth="1"/>
    <col min="2823" max="2827" width="10.5703125" style="250" customWidth="1"/>
    <col min="2828" max="3072" width="9.140625" style="250"/>
    <col min="3073" max="3073" width="36.85546875" style="250" customWidth="1"/>
    <col min="3074" max="3078" width="0" style="250" hidden="1" customWidth="1"/>
    <col min="3079" max="3083" width="10.5703125" style="250" customWidth="1"/>
    <col min="3084" max="3328" width="9.140625" style="250"/>
    <col min="3329" max="3329" width="36.85546875" style="250" customWidth="1"/>
    <col min="3330" max="3334" width="0" style="250" hidden="1" customWidth="1"/>
    <col min="3335" max="3339" width="10.5703125" style="250" customWidth="1"/>
    <col min="3340" max="3584" width="9.140625" style="250"/>
    <col min="3585" max="3585" width="36.85546875" style="250" customWidth="1"/>
    <col min="3586" max="3590" width="0" style="250" hidden="1" customWidth="1"/>
    <col min="3591" max="3595" width="10.5703125" style="250" customWidth="1"/>
    <col min="3596" max="3840" width="9.140625" style="250"/>
    <col min="3841" max="3841" width="36.85546875" style="250" customWidth="1"/>
    <col min="3842" max="3846" width="0" style="250" hidden="1" customWidth="1"/>
    <col min="3847" max="3851" width="10.5703125" style="250" customWidth="1"/>
    <col min="3852" max="4096" width="9.140625" style="250"/>
    <col min="4097" max="4097" width="36.85546875" style="250" customWidth="1"/>
    <col min="4098" max="4102" width="0" style="250" hidden="1" customWidth="1"/>
    <col min="4103" max="4107" width="10.5703125" style="250" customWidth="1"/>
    <col min="4108" max="4352" width="9.140625" style="250"/>
    <col min="4353" max="4353" width="36.85546875" style="250" customWidth="1"/>
    <col min="4354" max="4358" width="0" style="250" hidden="1" customWidth="1"/>
    <col min="4359" max="4363" width="10.5703125" style="250" customWidth="1"/>
    <col min="4364" max="4608" width="9.140625" style="250"/>
    <col min="4609" max="4609" width="36.85546875" style="250" customWidth="1"/>
    <col min="4610" max="4614" width="0" style="250" hidden="1" customWidth="1"/>
    <col min="4615" max="4619" width="10.5703125" style="250" customWidth="1"/>
    <col min="4620" max="4864" width="9.140625" style="250"/>
    <col min="4865" max="4865" width="36.85546875" style="250" customWidth="1"/>
    <col min="4866" max="4870" width="0" style="250" hidden="1" customWidth="1"/>
    <col min="4871" max="4875" width="10.5703125" style="250" customWidth="1"/>
    <col min="4876" max="5120" width="9.140625" style="250"/>
    <col min="5121" max="5121" width="36.85546875" style="250" customWidth="1"/>
    <col min="5122" max="5126" width="0" style="250" hidden="1" customWidth="1"/>
    <col min="5127" max="5131" width="10.5703125" style="250" customWidth="1"/>
    <col min="5132" max="5376" width="9.140625" style="250"/>
    <col min="5377" max="5377" width="36.85546875" style="250" customWidth="1"/>
    <col min="5378" max="5382" width="0" style="250" hidden="1" customWidth="1"/>
    <col min="5383" max="5387" width="10.5703125" style="250" customWidth="1"/>
    <col min="5388" max="5632" width="9.140625" style="250"/>
    <col min="5633" max="5633" width="36.85546875" style="250" customWidth="1"/>
    <col min="5634" max="5638" width="0" style="250" hidden="1" customWidth="1"/>
    <col min="5639" max="5643" width="10.5703125" style="250" customWidth="1"/>
    <col min="5644" max="5888" width="9.140625" style="250"/>
    <col min="5889" max="5889" width="36.85546875" style="250" customWidth="1"/>
    <col min="5890" max="5894" width="0" style="250" hidden="1" customWidth="1"/>
    <col min="5895" max="5899" width="10.5703125" style="250" customWidth="1"/>
    <col min="5900" max="6144" width="9.140625" style="250"/>
    <col min="6145" max="6145" width="36.85546875" style="250" customWidth="1"/>
    <col min="6146" max="6150" width="0" style="250" hidden="1" customWidth="1"/>
    <col min="6151" max="6155" width="10.5703125" style="250" customWidth="1"/>
    <col min="6156" max="6400" width="9.140625" style="250"/>
    <col min="6401" max="6401" width="36.85546875" style="250" customWidth="1"/>
    <col min="6402" max="6406" width="0" style="250" hidden="1" customWidth="1"/>
    <col min="6407" max="6411" width="10.5703125" style="250" customWidth="1"/>
    <col min="6412" max="6656" width="9.140625" style="250"/>
    <col min="6657" max="6657" width="36.85546875" style="250" customWidth="1"/>
    <col min="6658" max="6662" width="0" style="250" hidden="1" customWidth="1"/>
    <col min="6663" max="6667" width="10.5703125" style="250" customWidth="1"/>
    <col min="6668" max="6912" width="9.140625" style="250"/>
    <col min="6913" max="6913" width="36.85546875" style="250" customWidth="1"/>
    <col min="6914" max="6918" width="0" style="250" hidden="1" customWidth="1"/>
    <col min="6919" max="6923" width="10.5703125" style="250" customWidth="1"/>
    <col min="6924" max="7168" width="9.140625" style="250"/>
    <col min="7169" max="7169" width="36.85546875" style="250" customWidth="1"/>
    <col min="7170" max="7174" width="0" style="250" hidden="1" customWidth="1"/>
    <col min="7175" max="7179" width="10.5703125" style="250" customWidth="1"/>
    <col min="7180" max="7424" width="9.140625" style="250"/>
    <col min="7425" max="7425" width="36.85546875" style="250" customWidth="1"/>
    <col min="7426" max="7430" width="0" style="250" hidden="1" customWidth="1"/>
    <col min="7431" max="7435" width="10.5703125" style="250" customWidth="1"/>
    <col min="7436" max="7680" width="9.140625" style="250"/>
    <col min="7681" max="7681" width="36.85546875" style="250" customWidth="1"/>
    <col min="7682" max="7686" width="0" style="250" hidden="1" customWidth="1"/>
    <col min="7687" max="7691" width="10.5703125" style="250" customWidth="1"/>
    <col min="7692" max="7936" width="9.140625" style="250"/>
    <col min="7937" max="7937" width="36.85546875" style="250" customWidth="1"/>
    <col min="7938" max="7942" width="0" style="250" hidden="1" customWidth="1"/>
    <col min="7943" max="7947" width="10.5703125" style="250" customWidth="1"/>
    <col min="7948" max="8192" width="9.140625" style="250"/>
    <col min="8193" max="8193" width="36.85546875" style="250" customWidth="1"/>
    <col min="8194" max="8198" width="0" style="250" hidden="1" customWidth="1"/>
    <col min="8199" max="8203" width="10.5703125" style="250" customWidth="1"/>
    <col min="8204" max="8448" width="9.140625" style="250"/>
    <col min="8449" max="8449" width="36.85546875" style="250" customWidth="1"/>
    <col min="8450" max="8454" width="0" style="250" hidden="1" customWidth="1"/>
    <col min="8455" max="8459" width="10.5703125" style="250" customWidth="1"/>
    <col min="8460" max="8704" width="9.140625" style="250"/>
    <col min="8705" max="8705" width="36.85546875" style="250" customWidth="1"/>
    <col min="8706" max="8710" width="0" style="250" hidden="1" customWidth="1"/>
    <col min="8711" max="8715" width="10.5703125" style="250" customWidth="1"/>
    <col min="8716" max="8960" width="9.140625" style="250"/>
    <col min="8961" max="8961" width="36.85546875" style="250" customWidth="1"/>
    <col min="8962" max="8966" width="0" style="250" hidden="1" customWidth="1"/>
    <col min="8967" max="8971" width="10.5703125" style="250" customWidth="1"/>
    <col min="8972" max="9216" width="9.140625" style="250"/>
    <col min="9217" max="9217" width="36.85546875" style="250" customWidth="1"/>
    <col min="9218" max="9222" width="0" style="250" hidden="1" customWidth="1"/>
    <col min="9223" max="9227" width="10.5703125" style="250" customWidth="1"/>
    <col min="9228" max="9472" width="9.140625" style="250"/>
    <col min="9473" max="9473" width="36.85546875" style="250" customWidth="1"/>
    <col min="9474" max="9478" width="0" style="250" hidden="1" customWidth="1"/>
    <col min="9479" max="9483" width="10.5703125" style="250" customWidth="1"/>
    <col min="9484" max="9728" width="9.140625" style="250"/>
    <col min="9729" max="9729" width="36.85546875" style="250" customWidth="1"/>
    <col min="9730" max="9734" width="0" style="250" hidden="1" customWidth="1"/>
    <col min="9735" max="9739" width="10.5703125" style="250" customWidth="1"/>
    <col min="9740" max="9984" width="9.140625" style="250"/>
    <col min="9985" max="9985" width="36.85546875" style="250" customWidth="1"/>
    <col min="9986" max="9990" width="0" style="250" hidden="1" customWidth="1"/>
    <col min="9991" max="9995" width="10.5703125" style="250" customWidth="1"/>
    <col min="9996" max="10240" width="9.140625" style="250"/>
    <col min="10241" max="10241" width="36.85546875" style="250" customWidth="1"/>
    <col min="10242" max="10246" width="0" style="250" hidden="1" customWidth="1"/>
    <col min="10247" max="10251" width="10.5703125" style="250" customWidth="1"/>
    <col min="10252" max="10496" width="9.140625" style="250"/>
    <col min="10497" max="10497" width="36.85546875" style="250" customWidth="1"/>
    <col min="10498" max="10502" width="0" style="250" hidden="1" customWidth="1"/>
    <col min="10503" max="10507" width="10.5703125" style="250" customWidth="1"/>
    <col min="10508" max="10752" width="9.140625" style="250"/>
    <col min="10753" max="10753" width="36.85546875" style="250" customWidth="1"/>
    <col min="10754" max="10758" width="0" style="250" hidden="1" customWidth="1"/>
    <col min="10759" max="10763" width="10.5703125" style="250" customWidth="1"/>
    <col min="10764" max="11008" width="9.140625" style="250"/>
    <col min="11009" max="11009" width="36.85546875" style="250" customWidth="1"/>
    <col min="11010" max="11014" width="0" style="250" hidden="1" customWidth="1"/>
    <col min="11015" max="11019" width="10.5703125" style="250" customWidth="1"/>
    <col min="11020" max="11264" width="9.140625" style="250"/>
    <col min="11265" max="11265" width="36.85546875" style="250" customWidth="1"/>
    <col min="11266" max="11270" width="0" style="250" hidden="1" customWidth="1"/>
    <col min="11271" max="11275" width="10.5703125" style="250" customWidth="1"/>
    <col min="11276" max="11520" width="9.140625" style="250"/>
    <col min="11521" max="11521" width="36.85546875" style="250" customWidth="1"/>
    <col min="11522" max="11526" width="0" style="250" hidden="1" customWidth="1"/>
    <col min="11527" max="11531" width="10.5703125" style="250" customWidth="1"/>
    <col min="11532" max="11776" width="9.140625" style="250"/>
    <col min="11777" max="11777" width="36.85546875" style="250" customWidth="1"/>
    <col min="11778" max="11782" width="0" style="250" hidden="1" customWidth="1"/>
    <col min="11783" max="11787" width="10.5703125" style="250" customWidth="1"/>
    <col min="11788" max="12032" width="9.140625" style="250"/>
    <col min="12033" max="12033" width="36.85546875" style="250" customWidth="1"/>
    <col min="12034" max="12038" width="0" style="250" hidden="1" customWidth="1"/>
    <col min="12039" max="12043" width="10.5703125" style="250" customWidth="1"/>
    <col min="12044" max="12288" width="9.140625" style="250"/>
    <col min="12289" max="12289" width="36.85546875" style="250" customWidth="1"/>
    <col min="12290" max="12294" width="0" style="250" hidden="1" customWidth="1"/>
    <col min="12295" max="12299" width="10.5703125" style="250" customWidth="1"/>
    <col min="12300" max="12544" width="9.140625" style="250"/>
    <col min="12545" max="12545" width="36.85546875" style="250" customWidth="1"/>
    <col min="12546" max="12550" width="0" style="250" hidden="1" customWidth="1"/>
    <col min="12551" max="12555" width="10.5703125" style="250" customWidth="1"/>
    <col min="12556" max="12800" width="9.140625" style="250"/>
    <col min="12801" max="12801" width="36.85546875" style="250" customWidth="1"/>
    <col min="12802" max="12806" width="0" style="250" hidden="1" customWidth="1"/>
    <col min="12807" max="12811" width="10.5703125" style="250" customWidth="1"/>
    <col min="12812" max="13056" width="9.140625" style="250"/>
    <col min="13057" max="13057" width="36.85546875" style="250" customWidth="1"/>
    <col min="13058" max="13062" width="0" style="250" hidden="1" customWidth="1"/>
    <col min="13063" max="13067" width="10.5703125" style="250" customWidth="1"/>
    <col min="13068" max="13312" width="9.140625" style="250"/>
    <col min="13313" max="13313" width="36.85546875" style="250" customWidth="1"/>
    <col min="13314" max="13318" width="0" style="250" hidden="1" customWidth="1"/>
    <col min="13319" max="13323" width="10.5703125" style="250" customWidth="1"/>
    <col min="13324" max="13568" width="9.140625" style="250"/>
    <col min="13569" max="13569" width="36.85546875" style="250" customWidth="1"/>
    <col min="13570" max="13574" width="0" style="250" hidden="1" customWidth="1"/>
    <col min="13575" max="13579" width="10.5703125" style="250" customWidth="1"/>
    <col min="13580" max="13824" width="9.140625" style="250"/>
    <col min="13825" max="13825" width="36.85546875" style="250" customWidth="1"/>
    <col min="13826" max="13830" width="0" style="250" hidden="1" customWidth="1"/>
    <col min="13831" max="13835" width="10.5703125" style="250" customWidth="1"/>
    <col min="13836" max="14080" width="9.140625" style="250"/>
    <col min="14081" max="14081" width="36.85546875" style="250" customWidth="1"/>
    <col min="14082" max="14086" width="0" style="250" hidden="1" customWidth="1"/>
    <col min="14087" max="14091" width="10.5703125" style="250" customWidth="1"/>
    <col min="14092" max="14336" width="9.140625" style="250"/>
    <col min="14337" max="14337" width="36.85546875" style="250" customWidth="1"/>
    <col min="14338" max="14342" width="0" style="250" hidden="1" customWidth="1"/>
    <col min="14343" max="14347" width="10.5703125" style="250" customWidth="1"/>
    <col min="14348" max="14592" width="9.140625" style="250"/>
    <col min="14593" max="14593" width="36.85546875" style="250" customWidth="1"/>
    <col min="14594" max="14598" width="0" style="250" hidden="1" customWidth="1"/>
    <col min="14599" max="14603" width="10.5703125" style="250" customWidth="1"/>
    <col min="14604" max="14848" width="9.140625" style="250"/>
    <col min="14849" max="14849" width="36.85546875" style="250" customWidth="1"/>
    <col min="14850" max="14854" width="0" style="250" hidden="1" customWidth="1"/>
    <col min="14855" max="14859" width="10.5703125" style="250" customWidth="1"/>
    <col min="14860" max="15104" width="9.140625" style="250"/>
    <col min="15105" max="15105" width="36.85546875" style="250" customWidth="1"/>
    <col min="15106" max="15110" width="0" style="250" hidden="1" customWidth="1"/>
    <col min="15111" max="15115" width="10.5703125" style="250" customWidth="1"/>
    <col min="15116" max="15360" width="9.140625" style="250"/>
    <col min="15361" max="15361" width="36.85546875" style="250" customWidth="1"/>
    <col min="15362" max="15366" width="0" style="250" hidden="1" customWidth="1"/>
    <col min="15367" max="15371" width="10.5703125" style="250" customWidth="1"/>
    <col min="15372" max="15616" width="9.140625" style="250"/>
    <col min="15617" max="15617" width="36.85546875" style="250" customWidth="1"/>
    <col min="15618" max="15622" width="0" style="250" hidden="1" customWidth="1"/>
    <col min="15623" max="15627" width="10.5703125" style="250" customWidth="1"/>
    <col min="15628" max="15872" width="9.140625" style="250"/>
    <col min="15873" max="15873" width="36.85546875" style="250" customWidth="1"/>
    <col min="15874" max="15878" width="0" style="250" hidden="1" customWidth="1"/>
    <col min="15879" max="15883" width="10.5703125" style="250" customWidth="1"/>
    <col min="15884" max="16128" width="9.140625" style="250"/>
    <col min="16129" max="16129" width="36.85546875" style="250" customWidth="1"/>
    <col min="16130" max="16134" width="0" style="250" hidden="1" customWidth="1"/>
    <col min="16135" max="16139" width="10.5703125" style="250" customWidth="1"/>
    <col min="16140" max="16384" width="9.140625" style="250"/>
  </cols>
  <sheetData>
    <row r="1" spans="1:13" x14ac:dyDescent="0.2">
      <c r="A1" s="950" t="s">
        <v>1346</v>
      </c>
    </row>
    <row r="2" spans="1:13" ht="18" customHeight="1" x14ac:dyDescent="0.2">
      <c r="A2" s="32" t="s">
        <v>234</v>
      </c>
    </row>
    <row r="3" spans="1:13" ht="18" customHeight="1" x14ac:dyDescent="0.2">
      <c r="A3" s="32" t="s">
        <v>235</v>
      </c>
    </row>
    <row r="4" spans="1:13" ht="18" customHeight="1" thickBot="1" x14ac:dyDescent="0.25">
      <c r="A4" s="251" t="s">
        <v>158</v>
      </c>
    </row>
    <row r="5" spans="1:13" s="38" customFormat="1" ht="18" customHeight="1" thickBot="1" x14ac:dyDescent="0.25">
      <c r="A5" s="39"/>
      <c r="B5" s="252">
        <v>2014</v>
      </c>
      <c r="C5" s="252">
        <v>2015</v>
      </c>
      <c r="D5" s="252">
        <v>2016</v>
      </c>
      <c r="E5" s="252">
        <v>2017</v>
      </c>
      <c r="F5" s="252">
        <v>2018</v>
      </c>
      <c r="G5" s="252">
        <v>2019</v>
      </c>
      <c r="H5" s="252">
        <v>2020</v>
      </c>
      <c r="I5" s="252">
        <v>2021</v>
      </c>
      <c r="J5" s="252">
        <v>2022</v>
      </c>
      <c r="K5" s="252">
        <v>2023</v>
      </c>
      <c r="L5" s="252">
        <v>2024</v>
      </c>
      <c r="M5" s="252">
        <v>2025</v>
      </c>
    </row>
    <row r="6" spans="1:13" s="38" customFormat="1" ht="12" x14ac:dyDescent="0.2">
      <c r="A6" s="37"/>
      <c r="B6" s="253"/>
      <c r="C6" s="253"/>
      <c r="D6" s="253"/>
      <c r="E6" s="253"/>
      <c r="F6" s="253"/>
    </row>
    <row r="7" spans="1:13" ht="25.5" customHeight="1" x14ac:dyDescent="0.2">
      <c r="A7" s="254" t="s">
        <v>159</v>
      </c>
      <c r="B7" s="160">
        <v>367.8</v>
      </c>
      <c r="C7" s="160">
        <v>325.5</v>
      </c>
      <c r="D7" s="160">
        <v>336.4</v>
      </c>
      <c r="E7" s="160">
        <v>403.4</v>
      </c>
      <c r="F7" s="160">
        <v>396</v>
      </c>
      <c r="G7" s="160">
        <v>454.7</v>
      </c>
      <c r="H7" s="160">
        <v>309.3</v>
      </c>
      <c r="I7" s="160">
        <v>462.6</v>
      </c>
      <c r="J7" s="160">
        <v>636</v>
      </c>
      <c r="K7" s="160">
        <v>1015.5</v>
      </c>
      <c r="L7" s="160">
        <v>1463.5</v>
      </c>
      <c r="M7" s="160">
        <v>2699.8</v>
      </c>
    </row>
    <row r="8" spans="1:13" ht="13.5" customHeight="1" x14ac:dyDescent="0.2">
      <c r="A8" s="254" t="s">
        <v>3</v>
      </c>
      <c r="B8" s="160">
        <v>-7.8</v>
      </c>
      <c r="C8" s="160">
        <v>-30.8</v>
      </c>
      <c r="D8" s="160">
        <v>0.3</v>
      </c>
      <c r="E8" s="160">
        <v>-4.3</v>
      </c>
      <c r="F8" s="160">
        <v>-2</v>
      </c>
      <c r="G8" s="160">
        <v>1.8</v>
      </c>
      <c r="H8" s="160">
        <v>-19.3</v>
      </c>
      <c r="I8" s="160">
        <v>-8.1999999999999993</v>
      </c>
      <c r="J8" s="160">
        <v>-2.7</v>
      </c>
      <c r="K8" s="160">
        <v>-43.4</v>
      </c>
      <c r="L8" s="160">
        <v>-2.6</v>
      </c>
      <c r="M8" s="160">
        <v>36.799999999999997</v>
      </c>
    </row>
    <row r="9" spans="1:13" ht="24" x14ac:dyDescent="0.2">
      <c r="A9" s="240" t="s">
        <v>4</v>
      </c>
      <c r="B9" s="160">
        <v>36.5</v>
      </c>
      <c r="C9" s="160">
        <v>16.2</v>
      </c>
      <c r="D9" s="160">
        <v>61.9</v>
      </c>
      <c r="E9" s="160">
        <v>92.1</v>
      </c>
      <c r="F9" s="160">
        <v>76.099999999999994</v>
      </c>
      <c r="G9" s="160">
        <v>38.700000000000003</v>
      </c>
      <c r="H9" s="160">
        <v>22.3</v>
      </c>
      <c r="I9" s="160">
        <v>80</v>
      </c>
      <c r="J9" s="160">
        <v>109.6</v>
      </c>
      <c r="K9" s="160">
        <v>303.2</v>
      </c>
      <c r="L9" s="160">
        <v>658.2</v>
      </c>
      <c r="M9" s="160">
        <v>1337.4</v>
      </c>
    </row>
    <row r="10" spans="1:13" ht="13.5" customHeight="1" x14ac:dyDescent="0.2">
      <c r="A10" s="254" t="s">
        <v>5</v>
      </c>
      <c r="B10" s="160">
        <v>41.8</v>
      </c>
      <c r="C10" s="160">
        <v>48.9</v>
      </c>
      <c r="D10" s="160">
        <v>71.2</v>
      </c>
      <c r="E10" s="160">
        <v>99.5</v>
      </c>
      <c r="F10" s="160">
        <v>86.5</v>
      </c>
      <c r="G10" s="160">
        <v>58.4</v>
      </c>
      <c r="H10" s="160">
        <v>49.9</v>
      </c>
      <c r="I10" s="160">
        <v>93.4</v>
      </c>
      <c r="J10" s="160">
        <v>140.19999999999999</v>
      </c>
      <c r="K10" s="160">
        <v>321.2</v>
      </c>
      <c r="L10" s="160">
        <v>697.2</v>
      </c>
      <c r="M10" s="160">
        <v>1392</v>
      </c>
    </row>
    <row r="11" spans="1:13" ht="13.5" customHeight="1" x14ac:dyDescent="0.2">
      <c r="A11" s="254" t="s">
        <v>6</v>
      </c>
      <c r="B11" s="160">
        <v>5.3</v>
      </c>
      <c r="C11" s="160">
        <v>32.700000000000003</v>
      </c>
      <c r="D11" s="160">
        <v>9.1999999999999993</v>
      </c>
      <c r="E11" s="160">
        <v>7.4</v>
      </c>
      <c r="F11" s="160">
        <v>10.4</v>
      </c>
      <c r="G11" s="160">
        <v>19.7</v>
      </c>
      <c r="H11" s="160">
        <v>27.5</v>
      </c>
      <c r="I11" s="160">
        <v>13.4</v>
      </c>
      <c r="J11" s="160">
        <v>30.6</v>
      </c>
      <c r="K11" s="160">
        <v>18</v>
      </c>
      <c r="L11" s="160">
        <v>39</v>
      </c>
      <c r="M11" s="160">
        <v>54.6</v>
      </c>
    </row>
    <row r="12" spans="1:13" ht="24.75" customHeight="1" x14ac:dyDescent="0.2">
      <c r="A12" s="254" t="s">
        <v>7</v>
      </c>
      <c r="B12" s="160">
        <v>323.5</v>
      </c>
      <c r="C12" s="160">
        <v>278.60000000000002</v>
      </c>
      <c r="D12" s="160">
        <v>274.8</v>
      </c>
      <c r="E12" s="160">
        <v>307</v>
      </c>
      <c r="F12" s="160">
        <v>318</v>
      </c>
      <c r="G12" s="160">
        <v>417.8</v>
      </c>
      <c r="H12" s="160">
        <v>267.60000000000002</v>
      </c>
      <c r="I12" s="160">
        <v>374.5</v>
      </c>
      <c r="J12" s="160">
        <v>523.70000000000005</v>
      </c>
      <c r="K12" s="160">
        <v>667.8</v>
      </c>
      <c r="L12" s="160">
        <v>802.7</v>
      </c>
      <c r="M12" s="160">
        <v>1399.2</v>
      </c>
    </row>
    <row r="13" spans="1:13" ht="13.5" customHeight="1" x14ac:dyDescent="0.2">
      <c r="A13" s="254" t="s">
        <v>8</v>
      </c>
      <c r="B13" s="160">
        <v>14.5</v>
      </c>
      <c r="C13" s="160">
        <v>23.3</v>
      </c>
      <c r="D13" s="160">
        <v>64.3</v>
      </c>
      <c r="E13" s="160">
        <v>50.2</v>
      </c>
      <c r="F13" s="160">
        <v>50.6</v>
      </c>
      <c r="G13" s="160">
        <v>36.9</v>
      </c>
      <c r="H13" s="160">
        <v>45.1</v>
      </c>
      <c r="I13" s="160">
        <v>101.7</v>
      </c>
      <c r="J13" s="160">
        <v>97.8</v>
      </c>
      <c r="K13" s="160">
        <v>135.5</v>
      </c>
      <c r="L13" s="160">
        <v>336.1</v>
      </c>
      <c r="M13" s="160">
        <v>556.9</v>
      </c>
    </row>
    <row r="14" spans="1:13" ht="13.5" customHeight="1" x14ac:dyDescent="0.2">
      <c r="A14" s="254" t="s">
        <v>9</v>
      </c>
      <c r="B14" s="160">
        <v>14</v>
      </c>
      <c r="C14" s="160">
        <v>18.8</v>
      </c>
      <c r="D14" s="160">
        <v>60.2</v>
      </c>
      <c r="E14" s="160">
        <v>50.2</v>
      </c>
      <c r="F14" s="160">
        <v>50.6</v>
      </c>
      <c r="G14" s="160">
        <v>36.9</v>
      </c>
      <c r="H14" s="160">
        <v>45.1</v>
      </c>
      <c r="I14" s="160">
        <v>68.900000000000006</v>
      </c>
      <c r="J14" s="160">
        <v>97.8</v>
      </c>
      <c r="K14" s="160">
        <v>135.5</v>
      </c>
      <c r="L14" s="160">
        <v>336.1</v>
      </c>
      <c r="M14" s="160">
        <v>550</v>
      </c>
    </row>
    <row r="15" spans="1:13" ht="13.5" customHeight="1" x14ac:dyDescent="0.2">
      <c r="A15" s="254" t="s">
        <v>10</v>
      </c>
      <c r="B15" s="160">
        <v>10.6</v>
      </c>
      <c r="C15" s="160">
        <v>10.9</v>
      </c>
      <c r="D15" s="160">
        <v>31.6</v>
      </c>
      <c r="E15" s="160">
        <v>37</v>
      </c>
      <c r="F15" s="160">
        <v>26.4</v>
      </c>
      <c r="G15" s="160">
        <v>16.399999999999999</v>
      </c>
      <c r="H15" s="160">
        <v>23.9</v>
      </c>
      <c r="I15" s="160">
        <v>14.8</v>
      </c>
      <c r="J15" s="160">
        <v>37.9</v>
      </c>
      <c r="K15" s="160">
        <v>61.3</v>
      </c>
      <c r="L15" s="160">
        <v>187.6</v>
      </c>
      <c r="M15" s="160">
        <v>363.7</v>
      </c>
    </row>
    <row r="16" spans="1:13" ht="13.5" customHeight="1" x14ac:dyDescent="0.2">
      <c r="A16" s="254" t="s">
        <v>11</v>
      </c>
      <c r="B16" s="160">
        <v>3.5</v>
      </c>
      <c r="C16" s="160">
        <v>7.9</v>
      </c>
      <c r="D16" s="160">
        <v>23.7</v>
      </c>
      <c r="E16" s="160">
        <v>10.5</v>
      </c>
      <c r="F16" s="160">
        <v>22.9</v>
      </c>
      <c r="G16" s="160">
        <v>19.7</v>
      </c>
      <c r="H16" s="160">
        <v>14.9</v>
      </c>
      <c r="I16" s="160">
        <v>18.5</v>
      </c>
      <c r="J16" s="160">
        <v>43.5</v>
      </c>
      <c r="K16" s="160">
        <v>60.8</v>
      </c>
      <c r="L16" s="160">
        <v>106.1</v>
      </c>
      <c r="M16" s="160">
        <v>182.4</v>
      </c>
    </row>
    <row r="17" spans="1:13" ht="13.5" customHeight="1" x14ac:dyDescent="0.2">
      <c r="A17" s="254" t="s">
        <v>12</v>
      </c>
      <c r="B17" s="160">
        <v>0</v>
      </c>
      <c r="C17" s="160">
        <v>0</v>
      </c>
      <c r="D17" s="160">
        <v>4.9000000000000004</v>
      </c>
      <c r="E17" s="160">
        <v>2.7</v>
      </c>
      <c r="F17" s="160">
        <v>1.3</v>
      </c>
      <c r="G17" s="160">
        <v>0.8</v>
      </c>
      <c r="H17" s="160">
        <v>6.4</v>
      </c>
      <c r="I17" s="160">
        <v>35.6</v>
      </c>
      <c r="J17" s="160">
        <v>16.399999999999999</v>
      </c>
      <c r="K17" s="160">
        <v>13.4</v>
      </c>
      <c r="L17" s="160">
        <v>42.4</v>
      </c>
      <c r="M17" s="160">
        <v>4</v>
      </c>
    </row>
    <row r="18" spans="1:13" ht="13.5" customHeight="1" x14ac:dyDescent="0.2">
      <c r="A18" s="254" t="s">
        <v>154</v>
      </c>
      <c r="B18" s="160">
        <v>131.19999999999999</v>
      </c>
      <c r="C18" s="160">
        <v>189.3</v>
      </c>
      <c r="D18" s="160">
        <v>174.2</v>
      </c>
      <c r="E18" s="160">
        <v>177.5</v>
      </c>
      <c r="F18" s="160">
        <v>174.5</v>
      </c>
      <c r="G18" s="160">
        <v>132.5</v>
      </c>
      <c r="H18" s="160">
        <v>171.4</v>
      </c>
      <c r="I18" s="160">
        <v>155.6</v>
      </c>
      <c r="J18" s="160">
        <v>270.5</v>
      </c>
      <c r="K18" s="160">
        <v>104.5</v>
      </c>
      <c r="L18" s="160">
        <v>181.3</v>
      </c>
      <c r="M18" s="160">
        <v>367.4</v>
      </c>
    </row>
    <row r="19" spans="1:13" ht="13.5" customHeight="1" x14ac:dyDescent="0.2">
      <c r="A19" s="254" t="s">
        <v>14</v>
      </c>
      <c r="B19" s="160">
        <v>57.4</v>
      </c>
      <c r="C19" s="160">
        <v>38.799999999999997</v>
      </c>
      <c r="D19" s="160">
        <v>46.4</v>
      </c>
      <c r="E19" s="160">
        <v>73.5</v>
      </c>
      <c r="F19" s="160">
        <v>69.2</v>
      </c>
      <c r="G19" s="160">
        <v>79.7</v>
      </c>
      <c r="H19" s="160">
        <v>68.400000000000006</v>
      </c>
      <c r="I19" s="160">
        <v>80.3</v>
      </c>
      <c r="J19" s="160">
        <v>127</v>
      </c>
      <c r="K19" s="160">
        <v>77.7</v>
      </c>
      <c r="L19" s="160">
        <v>111.5</v>
      </c>
      <c r="M19" s="160">
        <v>82.7</v>
      </c>
    </row>
    <row r="20" spans="1:13" ht="13.5" customHeight="1" x14ac:dyDescent="0.2">
      <c r="A20" s="254" t="s">
        <v>15</v>
      </c>
      <c r="B20" s="160">
        <v>10.5</v>
      </c>
      <c r="C20" s="160">
        <v>7.3</v>
      </c>
      <c r="D20" s="160">
        <v>15.3</v>
      </c>
      <c r="E20" s="160">
        <v>18.7</v>
      </c>
      <c r="F20" s="160">
        <v>7.8</v>
      </c>
      <c r="G20" s="160">
        <v>7.2</v>
      </c>
      <c r="H20" s="160">
        <v>6.7</v>
      </c>
      <c r="I20" s="160">
        <v>3.2</v>
      </c>
      <c r="J20" s="160">
        <v>1.8</v>
      </c>
      <c r="K20" s="160">
        <v>2.1</v>
      </c>
      <c r="L20" s="160">
        <v>11.5</v>
      </c>
      <c r="M20" s="160">
        <v>10</v>
      </c>
    </row>
    <row r="21" spans="1:13" ht="13.5" customHeight="1" x14ac:dyDescent="0.2">
      <c r="A21" s="254" t="s">
        <v>16</v>
      </c>
      <c r="B21" s="160">
        <v>1.4</v>
      </c>
      <c r="C21" s="160">
        <v>0.6</v>
      </c>
      <c r="D21" s="160">
        <v>0.8</v>
      </c>
      <c r="E21" s="160">
        <v>0.8</v>
      </c>
      <c r="F21" s="160">
        <v>0.2</v>
      </c>
      <c r="G21" s="160">
        <v>0.2</v>
      </c>
      <c r="H21" s="160">
        <v>0</v>
      </c>
      <c r="I21" s="160">
        <v>0.9</v>
      </c>
      <c r="J21" s="160">
        <v>0.9</v>
      </c>
      <c r="K21" s="160" t="s">
        <v>26</v>
      </c>
      <c r="L21" s="160" t="s">
        <v>26</v>
      </c>
      <c r="M21" s="160" t="s">
        <v>26</v>
      </c>
    </row>
    <row r="22" spans="1:13" ht="13.5" customHeight="1" x14ac:dyDescent="0.2">
      <c r="A22" s="254" t="s">
        <v>17</v>
      </c>
      <c r="B22" s="160">
        <v>33.1</v>
      </c>
      <c r="C22" s="160">
        <v>19</v>
      </c>
      <c r="D22" s="160">
        <v>15.6</v>
      </c>
      <c r="E22" s="160">
        <v>27.2</v>
      </c>
      <c r="F22" s="160">
        <v>28.9</v>
      </c>
      <c r="G22" s="160">
        <v>38.1</v>
      </c>
      <c r="H22" s="160">
        <v>33.6</v>
      </c>
      <c r="I22" s="160">
        <v>42</v>
      </c>
      <c r="J22" s="160">
        <v>39.700000000000003</v>
      </c>
      <c r="K22" s="160">
        <v>37</v>
      </c>
      <c r="L22" s="160">
        <v>34.6</v>
      </c>
      <c r="M22" s="160">
        <v>22.5</v>
      </c>
    </row>
    <row r="23" spans="1:13" ht="13.5" customHeight="1" x14ac:dyDescent="0.2">
      <c r="A23" s="254" t="s">
        <v>18</v>
      </c>
      <c r="B23" s="160" t="s">
        <v>26</v>
      </c>
      <c r="C23" s="160" t="s">
        <v>26</v>
      </c>
      <c r="D23" s="160" t="s">
        <v>26</v>
      </c>
      <c r="E23" s="160">
        <v>0.1</v>
      </c>
      <c r="F23" s="160">
        <v>0.2</v>
      </c>
      <c r="G23" s="160" t="s">
        <v>26</v>
      </c>
      <c r="H23" s="160" t="s">
        <v>26</v>
      </c>
      <c r="I23" s="160" t="s">
        <v>26</v>
      </c>
      <c r="J23" s="160" t="s">
        <v>26</v>
      </c>
      <c r="K23" s="160" t="s">
        <v>26</v>
      </c>
      <c r="L23" s="160" t="s">
        <v>26</v>
      </c>
      <c r="M23" s="160" t="s">
        <v>26</v>
      </c>
    </row>
    <row r="24" spans="1:13" ht="13.5" customHeight="1" x14ac:dyDescent="0.2">
      <c r="A24" s="254" t="s">
        <v>19</v>
      </c>
      <c r="B24" s="160">
        <v>541.20000000000005</v>
      </c>
      <c r="C24" s="160">
        <v>564.1</v>
      </c>
      <c r="D24" s="160">
        <v>215.3</v>
      </c>
      <c r="E24" s="160">
        <v>243.9</v>
      </c>
      <c r="F24" s="160">
        <v>285.2</v>
      </c>
      <c r="G24" s="160">
        <v>311.10000000000002</v>
      </c>
      <c r="H24" s="160">
        <v>293.89999999999998</v>
      </c>
      <c r="I24" s="160">
        <v>307.3</v>
      </c>
      <c r="J24" s="160">
        <v>337.4</v>
      </c>
      <c r="K24" s="160">
        <v>295</v>
      </c>
      <c r="L24" s="160">
        <v>319.2</v>
      </c>
      <c r="M24" s="160">
        <v>420.3</v>
      </c>
    </row>
    <row r="25" spans="1:13" ht="13.5" customHeight="1" x14ac:dyDescent="0.2">
      <c r="A25" s="254" t="s">
        <v>20</v>
      </c>
      <c r="B25" s="160">
        <v>108.3</v>
      </c>
      <c r="C25" s="160">
        <v>54.9</v>
      </c>
      <c r="D25" s="160">
        <v>51.4</v>
      </c>
      <c r="E25" s="160">
        <v>44.8</v>
      </c>
      <c r="F25" s="160">
        <v>43.6</v>
      </c>
      <c r="G25" s="160">
        <v>30.2</v>
      </c>
      <c r="H25" s="160">
        <v>28.8</v>
      </c>
      <c r="I25" s="160">
        <v>36.6</v>
      </c>
      <c r="J25" s="160">
        <v>145.9</v>
      </c>
      <c r="K25" s="160">
        <v>109.4</v>
      </c>
      <c r="L25" s="160">
        <v>127.9</v>
      </c>
      <c r="M25" s="160">
        <v>359.7</v>
      </c>
    </row>
    <row r="26" spans="1:13" ht="13.5" customHeight="1" x14ac:dyDescent="0.2">
      <c r="A26" s="254" t="s">
        <v>21</v>
      </c>
      <c r="B26" s="160">
        <v>126.9</v>
      </c>
      <c r="C26" s="160">
        <v>42.8</v>
      </c>
      <c r="D26" s="160">
        <v>55.3</v>
      </c>
      <c r="E26" s="160">
        <v>54.9</v>
      </c>
      <c r="F26" s="160">
        <v>31.1</v>
      </c>
      <c r="G26" s="160">
        <v>54.3</v>
      </c>
      <c r="H26" s="160">
        <v>34.4</v>
      </c>
      <c r="I26" s="160">
        <v>60.3</v>
      </c>
      <c r="J26" s="160">
        <v>738.2</v>
      </c>
      <c r="K26" s="160">
        <v>125.2</v>
      </c>
      <c r="L26" s="160">
        <v>236.2</v>
      </c>
      <c r="M26" s="160">
        <v>267.39999999999998</v>
      </c>
    </row>
    <row r="27" spans="1:13" ht="13.5" customHeight="1" thickBot="1" x14ac:dyDescent="0.25">
      <c r="A27" s="60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3.5" customHeight="1" x14ac:dyDescent="0.2">
      <c r="A28" s="6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3.5" customHeight="1" x14ac:dyDescent="0.2">
      <c r="A29" s="61" t="s">
        <v>22</v>
      </c>
    </row>
    <row r="30" spans="1:13" ht="13.5" customHeight="1" x14ac:dyDescent="0.2">
      <c r="A30" s="254" t="s">
        <v>23</v>
      </c>
      <c r="B30" s="255">
        <v>146</v>
      </c>
      <c r="C30" s="255">
        <v>140</v>
      </c>
      <c r="D30" s="255">
        <v>141</v>
      </c>
      <c r="E30" s="255">
        <v>141</v>
      </c>
      <c r="F30" s="255">
        <v>154</v>
      </c>
      <c r="G30" s="255">
        <v>171</v>
      </c>
      <c r="H30" s="255">
        <v>177</v>
      </c>
      <c r="I30" s="255">
        <v>186</v>
      </c>
      <c r="J30" s="255">
        <v>180</v>
      </c>
      <c r="K30" s="255">
        <v>187</v>
      </c>
      <c r="L30" s="255">
        <v>191</v>
      </c>
      <c r="M30" s="255">
        <v>168</v>
      </c>
    </row>
    <row r="31" spans="1:13" ht="13.5" customHeight="1" x14ac:dyDescent="0.2">
      <c r="A31" s="254" t="s">
        <v>160</v>
      </c>
      <c r="B31" s="255">
        <v>40</v>
      </c>
      <c r="C31" s="255">
        <v>38</v>
      </c>
      <c r="D31" s="255">
        <v>32</v>
      </c>
      <c r="E31" s="255">
        <v>31</v>
      </c>
      <c r="F31" s="255">
        <v>31</v>
      </c>
      <c r="G31" s="255">
        <v>38</v>
      </c>
      <c r="H31" s="255">
        <v>42</v>
      </c>
      <c r="I31" s="255">
        <v>37</v>
      </c>
      <c r="J31" s="255">
        <v>30</v>
      </c>
      <c r="K31" s="255">
        <v>29</v>
      </c>
      <c r="L31" s="255">
        <v>31</v>
      </c>
      <c r="M31" s="255">
        <v>35</v>
      </c>
    </row>
    <row r="32" spans="1:13" ht="13.5" customHeight="1" x14ac:dyDescent="0.2">
      <c r="A32" s="254" t="s">
        <v>161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</row>
    <row r="33" spans="1:13" ht="13.5" customHeight="1" x14ac:dyDescent="0.2">
      <c r="A33" s="254" t="s">
        <v>25</v>
      </c>
      <c r="B33" s="256">
        <v>13.7</v>
      </c>
      <c r="C33" s="256">
        <v>16.899999999999999</v>
      </c>
      <c r="D33" s="256">
        <v>22.4</v>
      </c>
      <c r="E33" s="256">
        <v>31.4</v>
      </c>
      <c r="F33" s="256">
        <v>24.5</v>
      </c>
      <c r="G33" s="256">
        <v>8.8000000000000007</v>
      </c>
      <c r="H33" s="256">
        <v>15.6</v>
      </c>
      <c r="I33" s="256">
        <v>23.5</v>
      </c>
      <c r="J33" s="256">
        <v>21.5</v>
      </c>
      <c r="K33" s="256">
        <v>52.1</v>
      </c>
      <c r="L33" s="256">
        <v>82.3</v>
      </c>
      <c r="M33" s="256">
        <v>93</v>
      </c>
    </row>
    <row r="34" spans="1:13" ht="13.5" customHeight="1" x14ac:dyDescent="0.2">
      <c r="A34" s="240" t="s">
        <v>146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3" ht="13.5" customHeight="1" x14ac:dyDescent="0.2">
      <c r="A35" s="240" t="s">
        <v>147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</row>
    <row r="36" spans="1:13" ht="13.5" customHeight="1" x14ac:dyDescent="0.2">
      <c r="A36" s="241" t="s">
        <v>145</v>
      </c>
      <c r="B36" s="256">
        <v>6.7</v>
      </c>
      <c r="C36" s="256">
        <v>2.9</v>
      </c>
      <c r="D36" s="256">
        <v>28.8</v>
      </c>
      <c r="E36" s="256">
        <v>37.799999999999997</v>
      </c>
      <c r="F36" s="256">
        <v>26.7</v>
      </c>
      <c r="G36" s="256">
        <v>12.4</v>
      </c>
      <c r="H36" s="256">
        <v>7.6</v>
      </c>
      <c r="I36" s="256">
        <v>26</v>
      </c>
      <c r="J36" s="256">
        <v>32.5</v>
      </c>
      <c r="K36" s="256">
        <v>102.8</v>
      </c>
      <c r="L36" s="256">
        <v>206.2</v>
      </c>
      <c r="M36" s="256">
        <v>318.2</v>
      </c>
    </row>
    <row r="37" spans="1:13" ht="13.5" customHeight="1" x14ac:dyDescent="0.2">
      <c r="A37" s="243" t="s">
        <v>148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13.5" customHeight="1" x14ac:dyDescent="0.2">
      <c r="A38" s="244" t="s">
        <v>149</v>
      </c>
      <c r="B38" s="256">
        <v>9.9</v>
      </c>
      <c r="C38" s="256">
        <v>5</v>
      </c>
      <c r="D38" s="256">
        <v>18.399999999999999</v>
      </c>
      <c r="E38" s="256">
        <v>22.8</v>
      </c>
      <c r="F38" s="256">
        <v>19.2</v>
      </c>
      <c r="G38" s="256">
        <v>8.5</v>
      </c>
      <c r="H38" s="256">
        <v>7.2</v>
      </c>
      <c r="I38" s="256">
        <v>17.3</v>
      </c>
      <c r="J38" s="256">
        <v>17.2</v>
      </c>
      <c r="K38" s="256">
        <v>29.9</v>
      </c>
      <c r="L38" s="256">
        <v>45</v>
      </c>
      <c r="M38" s="256">
        <v>49.5</v>
      </c>
    </row>
    <row r="39" spans="1:13" ht="13.5" customHeight="1" x14ac:dyDescent="0.2">
      <c r="A39" s="243" t="s">
        <v>27</v>
      </c>
      <c r="B39" s="241"/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</row>
    <row r="40" spans="1:13" ht="13.5" customHeight="1" x14ac:dyDescent="0.2">
      <c r="A40" s="243" t="s">
        <v>28</v>
      </c>
      <c r="B40" s="257">
        <v>152.80000000000001</v>
      </c>
      <c r="C40" s="257">
        <v>88.5</v>
      </c>
      <c r="D40" s="257">
        <v>103.3</v>
      </c>
      <c r="E40" s="257">
        <v>119.9</v>
      </c>
      <c r="F40" s="257">
        <v>98.2</v>
      </c>
      <c r="G40" s="257">
        <v>114.8</v>
      </c>
      <c r="H40" s="257">
        <v>68</v>
      </c>
      <c r="I40" s="257">
        <v>149.6</v>
      </c>
      <c r="J40" s="257">
        <v>137.5</v>
      </c>
      <c r="K40" s="257">
        <v>159.69999999999999</v>
      </c>
      <c r="L40" s="257">
        <v>144.1</v>
      </c>
      <c r="M40" s="257">
        <v>184.5</v>
      </c>
    </row>
    <row r="41" spans="1:13" ht="13.5" customHeight="1" x14ac:dyDescent="0.2">
      <c r="A41" s="243" t="s">
        <v>29</v>
      </c>
      <c r="B41" s="257">
        <v>1.6</v>
      </c>
      <c r="C41" s="257">
        <v>0.6</v>
      </c>
      <c r="D41" s="257">
        <v>1.2</v>
      </c>
      <c r="E41" s="257">
        <v>1.2</v>
      </c>
      <c r="F41" s="257">
        <v>0.8</v>
      </c>
      <c r="G41" s="257">
        <v>1.2</v>
      </c>
      <c r="H41" s="257">
        <v>0.6</v>
      </c>
      <c r="I41" s="257">
        <v>2.2000000000000002</v>
      </c>
      <c r="J41" s="257">
        <v>0.9</v>
      </c>
      <c r="K41" s="257">
        <v>1.2</v>
      </c>
      <c r="L41" s="257">
        <v>0.9</v>
      </c>
      <c r="M41" s="257">
        <v>1.3</v>
      </c>
    </row>
    <row r="42" spans="1:13" ht="13.5" customHeight="1" x14ac:dyDescent="0.2">
      <c r="A42" s="243" t="s">
        <v>30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t="13.5" customHeight="1" x14ac:dyDescent="0.2">
      <c r="A43" s="243" t="s">
        <v>31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</row>
    <row r="44" spans="1:13" ht="13.5" customHeight="1" x14ac:dyDescent="0.2">
      <c r="A44" s="243" t="s">
        <v>32</v>
      </c>
      <c r="B44" s="258">
        <v>0.85</v>
      </c>
      <c r="C44" s="258">
        <v>1.28</v>
      </c>
      <c r="D44" s="258">
        <v>0.93</v>
      </c>
      <c r="E44" s="258">
        <v>0.82</v>
      </c>
      <c r="F44" s="258">
        <v>1.4</v>
      </c>
      <c r="G44" s="258">
        <v>0.56000000000000005</v>
      </c>
      <c r="H44" s="258">
        <v>0.84</v>
      </c>
      <c r="I44" s="258">
        <v>0.61</v>
      </c>
      <c r="J44" s="258">
        <v>0.2</v>
      </c>
      <c r="K44" s="258">
        <v>0.87</v>
      </c>
      <c r="L44" s="258">
        <v>0.54</v>
      </c>
      <c r="M44" s="258">
        <v>1.35</v>
      </c>
    </row>
    <row r="45" spans="1:13" x14ac:dyDescent="0.2">
      <c r="A45" s="61"/>
    </row>
    <row r="46" spans="1:13" x14ac:dyDescent="0.2">
      <c r="A46" s="61"/>
    </row>
    <row r="47" spans="1:13" x14ac:dyDescent="0.2">
      <c r="A47" s="61"/>
    </row>
    <row r="48" spans="1:13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  <row r="62" spans="1:1" x14ac:dyDescent="0.2">
      <c r="A62" s="61"/>
    </row>
    <row r="63" spans="1:1" x14ac:dyDescent="0.2">
      <c r="A63" s="61"/>
    </row>
    <row r="64" spans="1:1" x14ac:dyDescent="0.2">
      <c r="A64" s="61"/>
    </row>
    <row r="65" spans="1:1" x14ac:dyDescent="0.2">
      <c r="A65" s="61"/>
    </row>
    <row r="66" spans="1:1" x14ac:dyDescent="0.2">
      <c r="A66" s="61"/>
    </row>
    <row r="67" spans="1:1" x14ac:dyDescent="0.2">
      <c r="A67" s="61"/>
    </row>
    <row r="68" spans="1:1" x14ac:dyDescent="0.2">
      <c r="A68" s="61"/>
    </row>
    <row r="69" spans="1:1" x14ac:dyDescent="0.2">
      <c r="A69" s="61"/>
    </row>
    <row r="70" spans="1:1" x14ac:dyDescent="0.2">
      <c r="A70" s="61"/>
    </row>
    <row r="71" spans="1:1" x14ac:dyDescent="0.2">
      <c r="A71" s="61"/>
    </row>
  </sheetData>
  <hyperlinks>
    <hyperlink ref="A1" location="Содержание!A1" display="Вернуться в СОДЕРЖАНИЕ" xr:uid="{00000000-0004-0000-3800-000000000000}"/>
  </hyperlinks>
  <pageMargins left="0.75" right="0.75" top="1" bottom="1" header="0.5" footer="0.5"/>
  <pageSetup paperSize="9" orientation="portrait" horizontalDpi="4294967292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Лист58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39.7109375" style="249" customWidth="1"/>
    <col min="2" max="2" width="9.140625" style="218" hidden="1" customWidth="1"/>
    <col min="3" max="4" width="8.85546875" style="218" hidden="1" customWidth="1"/>
    <col min="5" max="6" width="9.28515625" style="218" hidden="1" customWidth="1"/>
    <col min="7" max="8" width="9.7109375" style="218" hidden="1" customWidth="1"/>
    <col min="9" max="13" width="9.7109375" style="218" customWidth="1"/>
    <col min="14" max="256" width="9.140625" style="218"/>
    <col min="257" max="257" width="39.7109375" style="218" customWidth="1"/>
    <col min="258" max="262" width="0" style="218" hidden="1" customWidth="1"/>
    <col min="263" max="267" width="9.7109375" style="218" customWidth="1"/>
    <col min="268" max="512" width="9.140625" style="218"/>
    <col min="513" max="513" width="39.7109375" style="218" customWidth="1"/>
    <col min="514" max="518" width="0" style="218" hidden="1" customWidth="1"/>
    <col min="519" max="523" width="9.7109375" style="218" customWidth="1"/>
    <col min="524" max="768" width="9.140625" style="218"/>
    <col min="769" max="769" width="39.7109375" style="218" customWidth="1"/>
    <col min="770" max="774" width="0" style="218" hidden="1" customWidth="1"/>
    <col min="775" max="779" width="9.7109375" style="218" customWidth="1"/>
    <col min="780" max="1024" width="9.140625" style="218"/>
    <col min="1025" max="1025" width="39.7109375" style="218" customWidth="1"/>
    <col min="1026" max="1030" width="0" style="218" hidden="1" customWidth="1"/>
    <col min="1031" max="1035" width="9.7109375" style="218" customWidth="1"/>
    <col min="1036" max="1280" width="9.140625" style="218"/>
    <col min="1281" max="1281" width="39.7109375" style="218" customWidth="1"/>
    <col min="1282" max="1286" width="0" style="218" hidden="1" customWidth="1"/>
    <col min="1287" max="1291" width="9.7109375" style="218" customWidth="1"/>
    <col min="1292" max="1536" width="9.140625" style="218"/>
    <col min="1537" max="1537" width="39.7109375" style="218" customWidth="1"/>
    <col min="1538" max="1542" width="0" style="218" hidden="1" customWidth="1"/>
    <col min="1543" max="1547" width="9.7109375" style="218" customWidth="1"/>
    <col min="1548" max="1792" width="9.140625" style="218"/>
    <col min="1793" max="1793" width="39.7109375" style="218" customWidth="1"/>
    <col min="1794" max="1798" width="0" style="218" hidden="1" customWidth="1"/>
    <col min="1799" max="1803" width="9.7109375" style="218" customWidth="1"/>
    <col min="1804" max="2048" width="9.140625" style="218"/>
    <col min="2049" max="2049" width="39.7109375" style="218" customWidth="1"/>
    <col min="2050" max="2054" width="0" style="218" hidden="1" customWidth="1"/>
    <col min="2055" max="2059" width="9.7109375" style="218" customWidth="1"/>
    <col min="2060" max="2304" width="9.140625" style="218"/>
    <col min="2305" max="2305" width="39.7109375" style="218" customWidth="1"/>
    <col min="2306" max="2310" width="0" style="218" hidden="1" customWidth="1"/>
    <col min="2311" max="2315" width="9.7109375" style="218" customWidth="1"/>
    <col min="2316" max="2560" width="9.140625" style="218"/>
    <col min="2561" max="2561" width="39.7109375" style="218" customWidth="1"/>
    <col min="2562" max="2566" width="0" style="218" hidden="1" customWidth="1"/>
    <col min="2567" max="2571" width="9.7109375" style="218" customWidth="1"/>
    <col min="2572" max="2816" width="9.140625" style="218"/>
    <col min="2817" max="2817" width="39.7109375" style="218" customWidth="1"/>
    <col min="2818" max="2822" width="0" style="218" hidden="1" customWidth="1"/>
    <col min="2823" max="2827" width="9.7109375" style="218" customWidth="1"/>
    <col min="2828" max="3072" width="9.140625" style="218"/>
    <col min="3073" max="3073" width="39.7109375" style="218" customWidth="1"/>
    <col min="3074" max="3078" width="0" style="218" hidden="1" customWidth="1"/>
    <col min="3079" max="3083" width="9.7109375" style="218" customWidth="1"/>
    <col min="3084" max="3328" width="9.140625" style="218"/>
    <col min="3329" max="3329" width="39.7109375" style="218" customWidth="1"/>
    <col min="3330" max="3334" width="0" style="218" hidden="1" customWidth="1"/>
    <col min="3335" max="3339" width="9.7109375" style="218" customWidth="1"/>
    <col min="3340" max="3584" width="9.140625" style="218"/>
    <col min="3585" max="3585" width="39.7109375" style="218" customWidth="1"/>
    <col min="3586" max="3590" width="0" style="218" hidden="1" customWidth="1"/>
    <col min="3591" max="3595" width="9.7109375" style="218" customWidth="1"/>
    <col min="3596" max="3840" width="9.140625" style="218"/>
    <col min="3841" max="3841" width="39.7109375" style="218" customWidth="1"/>
    <col min="3842" max="3846" width="0" style="218" hidden="1" customWidth="1"/>
    <col min="3847" max="3851" width="9.7109375" style="218" customWidth="1"/>
    <col min="3852" max="4096" width="9.140625" style="218"/>
    <col min="4097" max="4097" width="39.7109375" style="218" customWidth="1"/>
    <col min="4098" max="4102" width="0" style="218" hidden="1" customWidth="1"/>
    <col min="4103" max="4107" width="9.7109375" style="218" customWidth="1"/>
    <col min="4108" max="4352" width="9.140625" style="218"/>
    <col min="4353" max="4353" width="39.7109375" style="218" customWidth="1"/>
    <col min="4354" max="4358" width="0" style="218" hidden="1" customWidth="1"/>
    <col min="4359" max="4363" width="9.7109375" style="218" customWidth="1"/>
    <col min="4364" max="4608" width="9.140625" style="218"/>
    <col min="4609" max="4609" width="39.7109375" style="218" customWidth="1"/>
    <col min="4610" max="4614" width="0" style="218" hidden="1" customWidth="1"/>
    <col min="4615" max="4619" width="9.7109375" style="218" customWidth="1"/>
    <col min="4620" max="4864" width="9.140625" style="218"/>
    <col min="4865" max="4865" width="39.7109375" style="218" customWidth="1"/>
    <col min="4866" max="4870" width="0" style="218" hidden="1" customWidth="1"/>
    <col min="4871" max="4875" width="9.7109375" style="218" customWidth="1"/>
    <col min="4876" max="5120" width="9.140625" style="218"/>
    <col min="5121" max="5121" width="39.7109375" style="218" customWidth="1"/>
    <col min="5122" max="5126" width="0" style="218" hidden="1" customWidth="1"/>
    <col min="5127" max="5131" width="9.7109375" style="218" customWidth="1"/>
    <col min="5132" max="5376" width="9.140625" style="218"/>
    <col min="5377" max="5377" width="39.7109375" style="218" customWidth="1"/>
    <col min="5378" max="5382" width="0" style="218" hidden="1" customWidth="1"/>
    <col min="5383" max="5387" width="9.7109375" style="218" customWidth="1"/>
    <col min="5388" max="5632" width="9.140625" style="218"/>
    <col min="5633" max="5633" width="39.7109375" style="218" customWidth="1"/>
    <col min="5634" max="5638" width="0" style="218" hidden="1" customWidth="1"/>
    <col min="5639" max="5643" width="9.7109375" style="218" customWidth="1"/>
    <col min="5644" max="5888" width="9.140625" style="218"/>
    <col min="5889" max="5889" width="39.7109375" style="218" customWidth="1"/>
    <col min="5890" max="5894" width="0" style="218" hidden="1" customWidth="1"/>
    <col min="5895" max="5899" width="9.7109375" style="218" customWidth="1"/>
    <col min="5900" max="6144" width="9.140625" style="218"/>
    <col min="6145" max="6145" width="39.7109375" style="218" customWidth="1"/>
    <col min="6146" max="6150" width="0" style="218" hidden="1" customWidth="1"/>
    <col min="6151" max="6155" width="9.7109375" style="218" customWidth="1"/>
    <col min="6156" max="6400" width="9.140625" style="218"/>
    <col min="6401" max="6401" width="39.7109375" style="218" customWidth="1"/>
    <col min="6402" max="6406" width="0" style="218" hidden="1" customWidth="1"/>
    <col min="6407" max="6411" width="9.7109375" style="218" customWidth="1"/>
    <col min="6412" max="6656" width="9.140625" style="218"/>
    <col min="6657" max="6657" width="39.7109375" style="218" customWidth="1"/>
    <col min="6658" max="6662" width="0" style="218" hidden="1" customWidth="1"/>
    <col min="6663" max="6667" width="9.7109375" style="218" customWidth="1"/>
    <col min="6668" max="6912" width="9.140625" style="218"/>
    <col min="6913" max="6913" width="39.7109375" style="218" customWidth="1"/>
    <col min="6914" max="6918" width="0" style="218" hidden="1" customWidth="1"/>
    <col min="6919" max="6923" width="9.7109375" style="218" customWidth="1"/>
    <col min="6924" max="7168" width="9.140625" style="218"/>
    <col min="7169" max="7169" width="39.7109375" style="218" customWidth="1"/>
    <col min="7170" max="7174" width="0" style="218" hidden="1" customWidth="1"/>
    <col min="7175" max="7179" width="9.7109375" style="218" customWidth="1"/>
    <col min="7180" max="7424" width="9.140625" style="218"/>
    <col min="7425" max="7425" width="39.7109375" style="218" customWidth="1"/>
    <col min="7426" max="7430" width="0" style="218" hidden="1" customWidth="1"/>
    <col min="7431" max="7435" width="9.7109375" style="218" customWidth="1"/>
    <col min="7436" max="7680" width="9.140625" style="218"/>
    <col min="7681" max="7681" width="39.7109375" style="218" customWidth="1"/>
    <col min="7682" max="7686" width="0" style="218" hidden="1" customWidth="1"/>
    <col min="7687" max="7691" width="9.7109375" style="218" customWidth="1"/>
    <col min="7692" max="7936" width="9.140625" style="218"/>
    <col min="7937" max="7937" width="39.7109375" style="218" customWidth="1"/>
    <col min="7938" max="7942" width="0" style="218" hidden="1" customWidth="1"/>
    <col min="7943" max="7947" width="9.7109375" style="218" customWidth="1"/>
    <col min="7948" max="8192" width="9.140625" style="218"/>
    <col min="8193" max="8193" width="39.7109375" style="218" customWidth="1"/>
    <col min="8194" max="8198" width="0" style="218" hidden="1" customWidth="1"/>
    <col min="8199" max="8203" width="9.7109375" style="218" customWidth="1"/>
    <col min="8204" max="8448" width="9.140625" style="218"/>
    <col min="8449" max="8449" width="39.7109375" style="218" customWidth="1"/>
    <col min="8450" max="8454" width="0" style="218" hidden="1" customWidth="1"/>
    <col min="8455" max="8459" width="9.7109375" style="218" customWidth="1"/>
    <col min="8460" max="8704" width="9.140625" style="218"/>
    <col min="8705" max="8705" width="39.7109375" style="218" customWidth="1"/>
    <col min="8706" max="8710" width="0" style="218" hidden="1" customWidth="1"/>
    <col min="8711" max="8715" width="9.7109375" style="218" customWidth="1"/>
    <col min="8716" max="8960" width="9.140625" style="218"/>
    <col min="8961" max="8961" width="39.7109375" style="218" customWidth="1"/>
    <col min="8962" max="8966" width="0" style="218" hidden="1" customWidth="1"/>
    <col min="8967" max="8971" width="9.7109375" style="218" customWidth="1"/>
    <col min="8972" max="9216" width="9.140625" style="218"/>
    <col min="9217" max="9217" width="39.7109375" style="218" customWidth="1"/>
    <col min="9218" max="9222" width="0" style="218" hidden="1" customWidth="1"/>
    <col min="9223" max="9227" width="9.7109375" style="218" customWidth="1"/>
    <col min="9228" max="9472" width="9.140625" style="218"/>
    <col min="9473" max="9473" width="39.7109375" style="218" customWidth="1"/>
    <col min="9474" max="9478" width="0" style="218" hidden="1" customWidth="1"/>
    <col min="9479" max="9483" width="9.7109375" style="218" customWidth="1"/>
    <col min="9484" max="9728" width="9.140625" style="218"/>
    <col min="9729" max="9729" width="39.7109375" style="218" customWidth="1"/>
    <col min="9730" max="9734" width="0" style="218" hidden="1" customWidth="1"/>
    <col min="9735" max="9739" width="9.7109375" style="218" customWidth="1"/>
    <col min="9740" max="9984" width="9.140625" style="218"/>
    <col min="9985" max="9985" width="39.7109375" style="218" customWidth="1"/>
    <col min="9986" max="9990" width="0" style="218" hidden="1" customWidth="1"/>
    <col min="9991" max="9995" width="9.7109375" style="218" customWidth="1"/>
    <col min="9996" max="10240" width="9.140625" style="218"/>
    <col min="10241" max="10241" width="39.7109375" style="218" customWidth="1"/>
    <col min="10242" max="10246" width="0" style="218" hidden="1" customWidth="1"/>
    <col min="10247" max="10251" width="9.7109375" style="218" customWidth="1"/>
    <col min="10252" max="10496" width="9.140625" style="218"/>
    <col min="10497" max="10497" width="39.7109375" style="218" customWidth="1"/>
    <col min="10498" max="10502" width="0" style="218" hidden="1" customWidth="1"/>
    <col min="10503" max="10507" width="9.7109375" style="218" customWidth="1"/>
    <col min="10508" max="10752" width="9.140625" style="218"/>
    <col min="10753" max="10753" width="39.7109375" style="218" customWidth="1"/>
    <col min="10754" max="10758" width="0" style="218" hidden="1" customWidth="1"/>
    <col min="10759" max="10763" width="9.7109375" style="218" customWidth="1"/>
    <col min="10764" max="11008" width="9.140625" style="218"/>
    <col min="11009" max="11009" width="39.7109375" style="218" customWidth="1"/>
    <col min="11010" max="11014" width="0" style="218" hidden="1" customWidth="1"/>
    <col min="11015" max="11019" width="9.7109375" style="218" customWidth="1"/>
    <col min="11020" max="11264" width="9.140625" style="218"/>
    <col min="11265" max="11265" width="39.7109375" style="218" customWidth="1"/>
    <col min="11266" max="11270" width="0" style="218" hidden="1" customWidth="1"/>
    <col min="11271" max="11275" width="9.7109375" style="218" customWidth="1"/>
    <col min="11276" max="11520" width="9.140625" style="218"/>
    <col min="11521" max="11521" width="39.7109375" style="218" customWidth="1"/>
    <col min="11522" max="11526" width="0" style="218" hidden="1" customWidth="1"/>
    <col min="11527" max="11531" width="9.7109375" style="218" customWidth="1"/>
    <col min="11532" max="11776" width="9.140625" style="218"/>
    <col min="11777" max="11777" width="39.7109375" style="218" customWidth="1"/>
    <col min="11778" max="11782" width="0" style="218" hidden="1" customWidth="1"/>
    <col min="11783" max="11787" width="9.7109375" style="218" customWidth="1"/>
    <col min="11788" max="12032" width="9.140625" style="218"/>
    <col min="12033" max="12033" width="39.7109375" style="218" customWidth="1"/>
    <col min="12034" max="12038" width="0" style="218" hidden="1" customWidth="1"/>
    <col min="12039" max="12043" width="9.7109375" style="218" customWidth="1"/>
    <col min="12044" max="12288" width="9.140625" style="218"/>
    <col min="12289" max="12289" width="39.7109375" style="218" customWidth="1"/>
    <col min="12290" max="12294" width="0" style="218" hidden="1" customWidth="1"/>
    <col min="12295" max="12299" width="9.7109375" style="218" customWidth="1"/>
    <col min="12300" max="12544" width="9.140625" style="218"/>
    <col min="12545" max="12545" width="39.7109375" style="218" customWidth="1"/>
    <col min="12546" max="12550" width="0" style="218" hidden="1" customWidth="1"/>
    <col min="12551" max="12555" width="9.7109375" style="218" customWidth="1"/>
    <col min="12556" max="12800" width="9.140625" style="218"/>
    <col min="12801" max="12801" width="39.7109375" style="218" customWidth="1"/>
    <col min="12802" max="12806" width="0" style="218" hidden="1" customWidth="1"/>
    <col min="12807" max="12811" width="9.7109375" style="218" customWidth="1"/>
    <col min="12812" max="13056" width="9.140625" style="218"/>
    <col min="13057" max="13057" width="39.7109375" style="218" customWidth="1"/>
    <col min="13058" max="13062" width="0" style="218" hidden="1" customWidth="1"/>
    <col min="13063" max="13067" width="9.7109375" style="218" customWidth="1"/>
    <col min="13068" max="13312" width="9.140625" style="218"/>
    <col min="13313" max="13313" width="39.7109375" style="218" customWidth="1"/>
    <col min="13314" max="13318" width="0" style="218" hidden="1" customWidth="1"/>
    <col min="13319" max="13323" width="9.7109375" style="218" customWidth="1"/>
    <col min="13324" max="13568" width="9.140625" style="218"/>
    <col min="13569" max="13569" width="39.7109375" style="218" customWidth="1"/>
    <col min="13570" max="13574" width="0" style="218" hidden="1" customWidth="1"/>
    <col min="13575" max="13579" width="9.7109375" style="218" customWidth="1"/>
    <col min="13580" max="13824" width="9.140625" style="218"/>
    <col min="13825" max="13825" width="39.7109375" style="218" customWidth="1"/>
    <col min="13826" max="13830" width="0" style="218" hidden="1" customWidth="1"/>
    <col min="13831" max="13835" width="9.7109375" style="218" customWidth="1"/>
    <col min="13836" max="14080" width="9.140625" style="218"/>
    <col min="14081" max="14081" width="39.7109375" style="218" customWidth="1"/>
    <col min="14082" max="14086" width="0" style="218" hidden="1" customWidth="1"/>
    <col min="14087" max="14091" width="9.7109375" style="218" customWidth="1"/>
    <col min="14092" max="14336" width="9.140625" style="218"/>
    <col min="14337" max="14337" width="39.7109375" style="218" customWidth="1"/>
    <col min="14338" max="14342" width="0" style="218" hidden="1" customWidth="1"/>
    <col min="14343" max="14347" width="9.7109375" style="218" customWidth="1"/>
    <col min="14348" max="14592" width="9.140625" style="218"/>
    <col min="14593" max="14593" width="39.7109375" style="218" customWidth="1"/>
    <col min="14594" max="14598" width="0" style="218" hidden="1" customWidth="1"/>
    <col min="14599" max="14603" width="9.7109375" style="218" customWidth="1"/>
    <col min="14604" max="14848" width="9.140625" style="218"/>
    <col min="14849" max="14849" width="39.7109375" style="218" customWidth="1"/>
    <col min="14850" max="14854" width="0" style="218" hidden="1" customWidth="1"/>
    <col min="14855" max="14859" width="9.7109375" style="218" customWidth="1"/>
    <col min="14860" max="15104" width="9.140625" style="218"/>
    <col min="15105" max="15105" width="39.7109375" style="218" customWidth="1"/>
    <col min="15106" max="15110" width="0" style="218" hidden="1" customWidth="1"/>
    <col min="15111" max="15115" width="9.7109375" style="218" customWidth="1"/>
    <col min="15116" max="15360" width="9.140625" style="218"/>
    <col min="15361" max="15361" width="39.7109375" style="218" customWidth="1"/>
    <col min="15362" max="15366" width="0" style="218" hidden="1" customWidth="1"/>
    <col min="15367" max="15371" width="9.7109375" style="218" customWidth="1"/>
    <col min="15372" max="15616" width="9.140625" style="218"/>
    <col min="15617" max="15617" width="39.7109375" style="218" customWidth="1"/>
    <col min="15618" max="15622" width="0" style="218" hidden="1" customWidth="1"/>
    <col min="15623" max="15627" width="9.7109375" style="218" customWidth="1"/>
    <col min="15628" max="15872" width="9.140625" style="218"/>
    <col min="15873" max="15873" width="39.7109375" style="218" customWidth="1"/>
    <col min="15874" max="15878" width="0" style="218" hidden="1" customWidth="1"/>
    <col min="15879" max="15883" width="9.7109375" style="218" customWidth="1"/>
    <col min="15884" max="16128" width="9.140625" style="218"/>
    <col min="16129" max="16129" width="39.7109375" style="218" customWidth="1"/>
    <col min="16130" max="16134" width="0" style="218" hidden="1" customWidth="1"/>
    <col min="16135" max="16139" width="9.7109375" style="218" customWidth="1"/>
    <col min="16140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236</v>
      </c>
    </row>
    <row r="3" spans="1:13" ht="18" customHeight="1" thickBot="1" x14ac:dyDescent="0.25">
      <c r="A3" s="263" t="s">
        <v>237</v>
      </c>
    </row>
    <row r="4" spans="1:13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  <c r="L4" s="265">
        <v>2024</v>
      </c>
      <c r="M4" s="265">
        <v>2025</v>
      </c>
    </row>
    <row r="5" spans="1:13" s="226" customFormat="1" ht="12.95" customHeight="1" x14ac:dyDescent="0.2">
      <c r="A5" s="267"/>
    </row>
    <row r="6" spans="1:13" s="270" customFormat="1" ht="12.95" customHeight="1" x14ac:dyDescent="0.2">
      <c r="A6" s="268" t="s">
        <v>103</v>
      </c>
      <c r="B6" s="269">
        <v>481138.3</v>
      </c>
      <c r="C6" s="269">
        <v>553920.1</v>
      </c>
      <c r="D6" s="269">
        <v>588982.19999999995</v>
      </c>
      <c r="E6" s="269">
        <v>655067.4</v>
      </c>
      <c r="F6" s="269">
        <v>685612.2</v>
      </c>
      <c r="G6" s="269">
        <v>779428.7</v>
      </c>
      <c r="H6" s="269">
        <v>869723.5</v>
      </c>
      <c r="I6" s="269">
        <v>973850.1</v>
      </c>
      <c r="J6" s="269">
        <v>1279595</v>
      </c>
      <c r="K6" s="269">
        <v>1570891.3</v>
      </c>
      <c r="L6" s="269">
        <v>2083890.3</v>
      </c>
      <c r="M6" s="269">
        <v>3302058.6</v>
      </c>
    </row>
    <row r="7" spans="1:13" ht="12.95" customHeight="1" x14ac:dyDescent="0.2">
      <c r="A7" s="245" t="s">
        <v>101</v>
      </c>
      <c r="B7" s="271">
        <v>197360</v>
      </c>
      <c r="C7" s="271">
        <v>221669.6</v>
      </c>
      <c r="D7" s="271">
        <v>222631.6</v>
      </c>
      <c r="E7" s="271">
        <v>244523.5</v>
      </c>
      <c r="F7" s="271">
        <v>253556.3</v>
      </c>
      <c r="G7" s="271">
        <v>294147.5</v>
      </c>
      <c r="H7" s="271">
        <v>322216.3</v>
      </c>
      <c r="I7" s="271">
        <v>403029.9</v>
      </c>
      <c r="J7" s="271">
        <v>559185.5</v>
      </c>
      <c r="K7" s="271">
        <v>735601.2</v>
      </c>
      <c r="L7" s="271">
        <v>1129456.2</v>
      </c>
      <c r="M7" s="271">
        <v>2126380</v>
      </c>
    </row>
    <row r="8" spans="1:13" ht="12.95" customHeight="1" x14ac:dyDescent="0.2">
      <c r="A8" s="272" t="s">
        <v>238</v>
      </c>
      <c r="B8" s="271">
        <v>31506.400000000001</v>
      </c>
      <c r="C8" s="271">
        <v>29360.799999999999</v>
      </c>
      <c r="D8" s="271">
        <v>30860.6</v>
      </c>
      <c r="E8" s="271">
        <v>34764.199999999997</v>
      </c>
      <c r="F8" s="271">
        <v>36274.9</v>
      </c>
      <c r="G8" s="271">
        <v>32850.699999999997</v>
      </c>
      <c r="H8" s="271">
        <v>41513.699999999997</v>
      </c>
      <c r="I8" s="271">
        <v>61686.400000000001</v>
      </c>
      <c r="J8" s="271">
        <v>88989.4</v>
      </c>
      <c r="K8" s="271">
        <v>112643.7</v>
      </c>
      <c r="L8" s="271">
        <v>168355.6</v>
      </c>
      <c r="M8" s="271">
        <v>244668.9</v>
      </c>
    </row>
    <row r="9" spans="1:13" ht="12.95" customHeight="1" x14ac:dyDescent="0.2">
      <c r="A9" s="272" t="s">
        <v>239</v>
      </c>
      <c r="B9" s="271">
        <v>16155.7</v>
      </c>
      <c r="C9" s="271">
        <v>26643</v>
      </c>
      <c r="D9" s="271">
        <v>13671.3</v>
      </c>
      <c r="E9" s="271">
        <v>11852.1</v>
      </c>
      <c r="F9" s="271">
        <v>13430.3</v>
      </c>
      <c r="G9" s="271">
        <v>19603.2</v>
      </c>
      <c r="H9" s="271">
        <v>19628.099999999999</v>
      </c>
      <c r="I9" s="271">
        <v>17132.5</v>
      </c>
      <c r="J9" s="271">
        <v>28488.9</v>
      </c>
      <c r="K9" s="271">
        <v>41238.300000000003</v>
      </c>
      <c r="L9" s="271">
        <v>46261.5</v>
      </c>
      <c r="M9" s="271">
        <v>180679.8</v>
      </c>
    </row>
    <row r="10" spans="1:13" ht="12.95" customHeight="1" x14ac:dyDescent="0.2">
      <c r="A10" s="272" t="s">
        <v>240</v>
      </c>
      <c r="B10" s="271">
        <v>26193.5</v>
      </c>
      <c r="C10" s="271">
        <v>28127</v>
      </c>
      <c r="D10" s="271">
        <v>28034.9</v>
      </c>
      <c r="E10" s="271">
        <v>32105.4</v>
      </c>
      <c r="F10" s="271">
        <v>34402.300000000003</v>
      </c>
      <c r="G10" s="271">
        <v>41293.800000000003</v>
      </c>
      <c r="H10" s="271">
        <v>49769.4</v>
      </c>
      <c r="I10" s="271">
        <v>61387.7</v>
      </c>
      <c r="J10" s="271">
        <v>76919.7</v>
      </c>
      <c r="K10" s="271">
        <v>108767.6</v>
      </c>
      <c r="L10" s="271">
        <v>147861.4</v>
      </c>
      <c r="M10" s="271">
        <v>240712.5</v>
      </c>
    </row>
    <row r="11" spans="1:13" ht="24" x14ac:dyDescent="0.2">
      <c r="A11" s="272" t="s">
        <v>241</v>
      </c>
      <c r="B11" s="271">
        <v>18692.2</v>
      </c>
      <c r="C11" s="271">
        <v>27310.6</v>
      </c>
      <c r="D11" s="271">
        <v>26382.799999999999</v>
      </c>
      <c r="E11" s="271">
        <v>30530.1</v>
      </c>
      <c r="F11" s="271">
        <v>19943.900000000001</v>
      </c>
      <c r="G11" s="271">
        <v>31733</v>
      </c>
      <c r="H11" s="271">
        <v>30434.400000000001</v>
      </c>
      <c r="I11" s="271">
        <v>30567</v>
      </c>
      <c r="J11" s="271">
        <v>38759.599999999999</v>
      </c>
      <c r="K11" s="271">
        <v>56451.1</v>
      </c>
      <c r="L11" s="271">
        <v>105104</v>
      </c>
      <c r="M11" s="271">
        <v>233763.5</v>
      </c>
    </row>
    <row r="12" spans="1:13" ht="24" x14ac:dyDescent="0.2">
      <c r="A12" s="272" t="s">
        <v>242</v>
      </c>
      <c r="B12" s="271">
        <v>456.4</v>
      </c>
      <c r="C12" s="271">
        <v>490</v>
      </c>
      <c r="D12" s="271">
        <v>3384.6</v>
      </c>
      <c r="E12" s="271">
        <v>127.2</v>
      </c>
      <c r="F12" s="271">
        <v>184.1</v>
      </c>
      <c r="G12" s="271">
        <v>1091.5</v>
      </c>
      <c r="H12" s="271">
        <v>260.39999999999998</v>
      </c>
      <c r="I12" s="271">
        <v>346.2</v>
      </c>
      <c r="J12" s="271">
        <v>1224.5</v>
      </c>
      <c r="K12" s="271">
        <v>1704.5</v>
      </c>
      <c r="L12" s="271">
        <v>635.79999999999995</v>
      </c>
      <c r="M12" s="271">
        <v>4824.3999999999996</v>
      </c>
    </row>
    <row r="13" spans="1:13" ht="12.95" customHeight="1" x14ac:dyDescent="0.2">
      <c r="A13" s="272" t="s">
        <v>243</v>
      </c>
      <c r="B13" s="271">
        <v>78737.100000000006</v>
      </c>
      <c r="C13" s="271">
        <v>89519.4</v>
      </c>
      <c r="D13" s="271">
        <v>94503.9</v>
      </c>
      <c r="E13" s="271">
        <v>106553.9</v>
      </c>
      <c r="F13" s="271">
        <v>115299.4</v>
      </c>
      <c r="G13" s="271">
        <v>130399.3</v>
      </c>
      <c r="H13" s="271">
        <v>140173.9</v>
      </c>
      <c r="I13" s="271">
        <v>169327.3</v>
      </c>
      <c r="J13" s="271">
        <v>236895.8</v>
      </c>
      <c r="K13" s="271">
        <v>302644.90000000002</v>
      </c>
      <c r="L13" s="271">
        <v>399130.6</v>
      </c>
      <c r="M13" s="271">
        <v>535972.69999999995</v>
      </c>
    </row>
    <row r="14" spans="1:13" ht="12.95" customHeight="1" x14ac:dyDescent="0.2">
      <c r="A14" s="272" t="s">
        <v>244</v>
      </c>
      <c r="B14" s="228">
        <v>18348.5</v>
      </c>
      <c r="C14" s="228">
        <v>14221.5</v>
      </c>
      <c r="D14" s="228">
        <v>18297.5</v>
      </c>
      <c r="E14" s="228">
        <v>23460.1</v>
      </c>
      <c r="F14" s="228">
        <v>18245.400000000001</v>
      </c>
      <c r="G14" s="228">
        <v>26945.7</v>
      </c>
      <c r="H14" s="228">
        <v>31886.9</v>
      </c>
      <c r="I14" s="228">
        <v>50906.400000000001</v>
      </c>
      <c r="J14" s="228">
        <v>76177.100000000006</v>
      </c>
      <c r="K14" s="228">
        <v>97007.4</v>
      </c>
      <c r="L14" s="228">
        <v>248974.4</v>
      </c>
      <c r="M14" s="228">
        <v>675483.2</v>
      </c>
    </row>
    <row r="15" spans="1:13" ht="12.95" customHeight="1" x14ac:dyDescent="0.2">
      <c r="A15" s="272" t="s">
        <v>245</v>
      </c>
      <c r="B15" s="228">
        <v>7270.2</v>
      </c>
      <c r="C15" s="228">
        <v>5997.2</v>
      </c>
      <c r="D15" s="228">
        <v>7496.1</v>
      </c>
      <c r="E15" s="228">
        <v>5130.5</v>
      </c>
      <c r="F15" s="228">
        <v>15776.1</v>
      </c>
      <c r="G15" s="228">
        <v>10230.4</v>
      </c>
      <c r="H15" s="228">
        <v>8549.4</v>
      </c>
      <c r="I15" s="228">
        <v>11676.4</v>
      </c>
      <c r="J15" s="228">
        <v>11730.5</v>
      </c>
      <c r="K15" s="228">
        <v>15143.9</v>
      </c>
      <c r="L15" s="228">
        <v>13132.9</v>
      </c>
      <c r="M15" s="228">
        <v>10274.9</v>
      </c>
    </row>
    <row r="16" spans="1:13" ht="12.95" customHeight="1" x14ac:dyDescent="0.2">
      <c r="A16" s="245" t="s">
        <v>100</v>
      </c>
      <c r="B16" s="228">
        <v>283778.3</v>
      </c>
      <c r="C16" s="228">
        <v>332250.59999999998</v>
      </c>
      <c r="D16" s="228">
        <v>366350.6</v>
      </c>
      <c r="E16" s="228">
        <v>410543.9</v>
      </c>
      <c r="F16" s="228">
        <v>432055.9</v>
      </c>
      <c r="G16" s="228">
        <v>485281.2</v>
      </c>
      <c r="H16" s="228">
        <v>547507.19999999995</v>
      </c>
      <c r="I16" s="228">
        <v>570820.19999999995</v>
      </c>
      <c r="J16" s="228">
        <v>720409.5</v>
      </c>
      <c r="K16" s="228">
        <v>835290.1</v>
      </c>
      <c r="L16" s="228">
        <v>954434.1</v>
      </c>
      <c r="M16" s="228">
        <v>1175678.6000000001</v>
      </c>
    </row>
    <row r="17" spans="1:13" ht="12.95" customHeight="1" x14ac:dyDescent="0.2">
      <c r="A17" s="272" t="s">
        <v>246</v>
      </c>
      <c r="B17" s="228">
        <v>230707.1</v>
      </c>
      <c r="C17" s="228">
        <v>269643.40000000002</v>
      </c>
      <c r="D17" s="228">
        <v>290303.5</v>
      </c>
      <c r="E17" s="228">
        <v>333440.7</v>
      </c>
      <c r="F17" s="228">
        <v>361987.9</v>
      </c>
      <c r="G17" s="228">
        <v>384815.6</v>
      </c>
      <c r="H17" s="228">
        <v>400076.4</v>
      </c>
      <c r="I17" s="228">
        <v>429618.6</v>
      </c>
      <c r="J17" s="228">
        <v>521086.9</v>
      </c>
      <c r="K17" s="228">
        <v>587126.30000000005</v>
      </c>
      <c r="L17" s="228">
        <v>697947.9</v>
      </c>
      <c r="M17" s="228">
        <v>837813.5</v>
      </c>
    </row>
    <row r="18" spans="1:13" ht="12.95" customHeight="1" x14ac:dyDescent="0.2">
      <c r="A18" s="272" t="s">
        <v>247</v>
      </c>
      <c r="B18" s="228" t="s">
        <v>248</v>
      </c>
      <c r="C18" s="228" t="s">
        <v>248</v>
      </c>
      <c r="D18" s="228" t="s">
        <v>248</v>
      </c>
      <c r="E18" s="228" t="s">
        <v>248</v>
      </c>
      <c r="F18" s="228">
        <v>71.2</v>
      </c>
      <c r="G18" s="228">
        <v>100.5</v>
      </c>
      <c r="H18" s="228">
        <v>104.1</v>
      </c>
      <c r="I18" s="228">
        <v>116.4</v>
      </c>
      <c r="J18" s="228">
        <v>113.5</v>
      </c>
      <c r="K18" s="228">
        <v>269.89999999999998</v>
      </c>
      <c r="L18" s="228">
        <v>575.4</v>
      </c>
      <c r="M18" s="228">
        <v>894.3</v>
      </c>
    </row>
    <row r="19" spans="1:13" ht="12.95" customHeight="1" x14ac:dyDescent="0.2">
      <c r="A19" s="272" t="s">
        <v>249</v>
      </c>
      <c r="B19" s="228">
        <v>1372.2</v>
      </c>
      <c r="C19" s="228">
        <v>5604.7</v>
      </c>
      <c r="D19" s="228">
        <v>2186</v>
      </c>
      <c r="E19" s="228">
        <v>10351.5</v>
      </c>
      <c r="F19" s="228">
        <v>2741.1</v>
      </c>
      <c r="G19" s="228">
        <v>4262.7</v>
      </c>
      <c r="H19" s="228">
        <v>5808.8</v>
      </c>
      <c r="I19" s="228">
        <v>7666.2</v>
      </c>
      <c r="J19" s="228">
        <v>9563.9</v>
      </c>
      <c r="K19" s="228">
        <v>12064.5</v>
      </c>
      <c r="L19" s="228">
        <v>9904.2000000000007</v>
      </c>
      <c r="M19" s="228">
        <v>9939.5</v>
      </c>
    </row>
    <row r="20" spans="1:13" ht="12.95" customHeight="1" x14ac:dyDescent="0.2">
      <c r="A20" s="272" t="s">
        <v>250</v>
      </c>
      <c r="B20" s="228">
        <v>460.6</v>
      </c>
      <c r="C20" s="228">
        <v>1075.0999999999999</v>
      </c>
      <c r="D20" s="228">
        <v>906.6</v>
      </c>
      <c r="E20" s="228">
        <v>870.1</v>
      </c>
      <c r="F20" s="228">
        <v>752.1</v>
      </c>
      <c r="G20" s="228">
        <v>710.9</v>
      </c>
      <c r="H20" s="228">
        <v>735.1</v>
      </c>
      <c r="I20" s="228">
        <v>804</v>
      </c>
      <c r="J20" s="228">
        <v>887.9</v>
      </c>
      <c r="K20" s="228">
        <v>1118.4000000000001</v>
      </c>
      <c r="L20" s="228">
        <v>1101.5</v>
      </c>
      <c r="M20" s="228">
        <v>1182</v>
      </c>
    </row>
    <row r="21" spans="1:13" ht="24" x14ac:dyDescent="0.2">
      <c r="A21" s="272" t="s">
        <v>251</v>
      </c>
      <c r="B21" s="228">
        <v>701.8</v>
      </c>
      <c r="C21" s="228">
        <v>31.4</v>
      </c>
      <c r="D21" s="228">
        <v>22.2</v>
      </c>
      <c r="E21" s="228">
        <v>969.8</v>
      </c>
      <c r="F21" s="228">
        <v>720.5</v>
      </c>
      <c r="G21" s="228">
        <v>498.2</v>
      </c>
      <c r="H21" s="228">
        <v>325.5</v>
      </c>
      <c r="I21" s="228">
        <v>355</v>
      </c>
      <c r="J21" s="228">
        <v>368.3</v>
      </c>
      <c r="K21" s="228">
        <v>794.8</v>
      </c>
      <c r="L21" s="228">
        <v>6056.7</v>
      </c>
      <c r="M21" s="228">
        <v>6239.7</v>
      </c>
    </row>
    <row r="22" spans="1:13" ht="12.95" customHeight="1" x14ac:dyDescent="0.2">
      <c r="A22" s="272" t="s">
        <v>252</v>
      </c>
      <c r="B22" s="228">
        <v>9212.4</v>
      </c>
      <c r="C22" s="228">
        <v>15961.2</v>
      </c>
      <c r="D22" s="228">
        <v>25536</v>
      </c>
      <c r="E22" s="228">
        <v>7856.2</v>
      </c>
      <c r="F22" s="228">
        <v>9020.5</v>
      </c>
      <c r="G22" s="228">
        <v>13035.7</v>
      </c>
      <c r="H22" s="228">
        <v>15574.1</v>
      </c>
      <c r="I22" s="228">
        <v>18622.599999999999</v>
      </c>
      <c r="J22" s="228">
        <v>20096.900000000001</v>
      </c>
      <c r="K22" s="228">
        <v>25853.9</v>
      </c>
      <c r="L22" s="228">
        <v>12237.9</v>
      </c>
      <c r="M22" s="228">
        <v>15321.1</v>
      </c>
    </row>
    <row r="23" spans="1:13" ht="12.95" customHeight="1" x14ac:dyDescent="0.2">
      <c r="A23" s="272" t="s">
        <v>253</v>
      </c>
      <c r="B23" s="228">
        <v>34824.699999999997</v>
      </c>
      <c r="C23" s="228">
        <v>32353</v>
      </c>
      <c r="D23" s="228">
        <v>38419.300000000003</v>
      </c>
      <c r="E23" s="228">
        <v>42960</v>
      </c>
      <c r="F23" s="228">
        <v>42248.7</v>
      </c>
      <c r="G23" s="228">
        <v>61609.5</v>
      </c>
      <c r="H23" s="228">
        <v>100981</v>
      </c>
      <c r="I23" s="228">
        <v>81615</v>
      </c>
      <c r="J23" s="228">
        <v>135084.5</v>
      </c>
      <c r="K23" s="228">
        <v>163434.6</v>
      </c>
      <c r="L23" s="228">
        <v>179377</v>
      </c>
      <c r="M23" s="228">
        <v>252796</v>
      </c>
    </row>
    <row r="24" spans="1:13" ht="12.95" customHeight="1" x14ac:dyDescent="0.2">
      <c r="A24" s="245" t="s">
        <v>254</v>
      </c>
      <c r="B24" s="228">
        <v>6499.5</v>
      </c>
      <c r="C24" s="228">
        <v>7581.8</v>
      </c>
      <c r="D24" s="228">
        <v>8977</v>
      </c>
      <c r="E24" s="228">
        <v>14095.5</v>
      </c>
      <c r="F24" s="228">
        <v>14513.9</v>
      </c>
      <c r="G24" s="228">
        <v>20248.099999999999</v>
      </c>
      <c r="H24" s="228">
        <v>23902.3</v>
      </c>
      <c r="I24" s="228">
        <v>32022.2</v>
      </c>
      <c r="J24" s="228">
        <v>33207.699999999997</v>
      </c>
      <c r="K24" s="228">
        <v>44627.8</v>
      </c>
      <c r="L24" s="228">
        <v>47233.5</v>
      </c>
      <c r="M24" s="228">
        <v>51492.5</v>
      </c>
    </row>
    <row r="25" spans="1:13" ht="12.95" customHeight="1" x14ac:dyDescent="0.2">
      <c r="A25" s="245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</row>
    <row r="26" spans="1:13" s="270" customFormat="1" ht="12.95" customHeight="1" x14ac:dyDescent="0.2">
      <c r="A26" s="268" t="s">
        <v>99</v>
      </c>
      <c r="B26" s="269">
        <v>360142.3</v>
      </c>
      <c r="C26" s="269">
        <v>443781.8</v>
      </c>
      <c r="D26" s="269">
        <v>448383.8</v>
      </c>
      <c r="E26" s="269">
        <v>474005.3</v>
      </c>
      <c r="F26" s="269">
        <v>501969.5</v>
      </c>
      <c r="G26" s="269">
        <v>548685.80000000005</v>
      </c>
      <c r="H26" s="269">
        <v>602082.19999999995</v>
      </c>
      <c r="I26" s="269">
        <v>682847</v>
      </c>
      <c r="J26" s="269">
        <v>780173.3</v>
      </c>
      <c r="K26" s="269">
        <v>959698.8</v>
      </c>
      <c r="L26" s="269">
        <v>1191878.1000000001</v>
      </c>
      <c r="M26" s="269">
        <v>2037030</v>
      </c>
    </row>
    <row r="27" spans="1:13" s="234" customFormat="1" ht="12.95" customHeight="1" x14ac:dyDescent="0.2">
      <c r="A27" s="233" t="s">
        <v>98</v>
      </c>
      <c r="B27" s="271">
        <v>171386.9</v>
      </c>
      <c r="C27" s="271">
        <v>182708.5</v>
      </c>
      <c r="D27" s="271">
        <v>187963.1</v>
      </c>
      <c r="E27" s="271">
        <v>205111</v>
      </c>
      <c r="F27" s="271">
        <v>222454.2</v>
      </c>
      <c r="G27" s="271">
        <v>239330.3</v>
      </c>
      <c r="H27" s="271">
        <v>256983.4</v>
      </c>
      <c r="I27" s="271">
        <v>293987.8</v>
      </c>
      <c r="J27" s="271">
        <v>358948.5</v>
      </c>
      <c r="K27" s="271">
        <v>495839.4</v>
      </c>
      <c r="L27" s="271">
        <v>719438.9</v>
      </c>
      <c r="M27" s="271">
        <v>1546951.6</v>
      </c>
    </row>
    <row r="28" spans="1:13" ht="12.95" customHeight="1" x14ac:dyDescent="0.2">
      <c r="A28" s="272" t="s">
        <v>255</v>
      </c>
      <c r="B28" s="271">
        <v>49336.3</v>
      </c>
      <c r="C28" s="271">
        <v>53533.8</v>
      </c>
      <c r="D28" s="271">
        <v>53731.5</v>
      </c>
      <c r="E28" s="271">
        <v>67686.399999999994</v>
      </c>
      <c r="F28" s="271">
        <v>72500.5</v>
      </c>
      <c r="G28" s="271">
        <v>82431</v>
      </c>
      <c r="H28" s="271">
        <v>83135.8</v>
      </c>
      <c r="I28" s="271">
        <v>98714.1</v>
      </c>
      <c r="J28" s="271">
        <v>113385.3</v>
      </c>
      <c r="K28" s="271">
        <v>146375.9</v>
      </c>
      <c r="L28" s="271">
        <v>144140.1</v>
      </c>
      <c r="M28" s="271">
        <v>298681.90000000002</v>
      </c>
    </row>
    <row r="29" spans="1:13" ht="12.95" customHeight="1" x14ac:dyDescent="0.2">
      <c r="A29" s="272" t="s">
        <v>256</v>
      </c>
      <c r="B29" s="271">
        <v>20123.5</v>
      </c>
      <c r="C29" s="271">
        <v>28036.6</v>
      </c>
      <c r="D29" s="271">
        <v>29617.200000000001</v>
      </c>
      <c r="E29" s="271">
        <v>31441.5</v>
      </c>
      <c r="F29" s="271">
        <v>36077.300000000003</v>
      </c>
      <c r="G29" s="271">
        <v>48207.8</v>
      </c>
      <c r="H29" s="271">
        <v>54465</v>
      </c>
      <c r="I29" s="271">
        <v>67309.2</v>
      </c>
      <c r="J29" s="271">
        <v>84680.3</v>
      </c>
      <c r="K29" s="271">
        <v>145636.9</v>
      </c>
      <c r="L29" s="271">
        <v>215527.5</v>
      </c>
      <c r="M29" s="271">
        <v>455940</v>
      </c>
    </row>
    <row r="30" spans="1:13" ht="12.95" customHeight="1" x14ac:dyDescent="0.2">
      <c r="A30" s="272" t="s">
        <v>257</v>
      </c>
      <c r="B30" s="271">
        <v>69773</v>
      </c>
      <c r="C30" s="271">
        <v>62479.4</v>
      </c>
      <c r="D30" s="271">
        <v>59429.2</v>
      </c>
      <c r="E30" s="271">
        <v>58377.2</v>
      </c>
      <c r="F30" s="271">
        <v>66729.7</v>
      </c>
      <c r="G30" s="271">
        <v>61374.7</v>
      </c>
      <c r="H30" s="271">
        <v>66839.8</v>
      </c>
      <c r="I30" s="271">
        <v>73327.5</v>
      </c>
      <c r="J30" s="271">
        <v>88656</v>
      </c>
      <c r="K30" s="271">
        <v>112799.3</v>
      </c>
      <c r="L30" s="271">
        <v>245184.7</v>
      </c>
      <c r="M30" s="271">
        <v>591857.69999999995</v>
      </c>
    </row>
    <row r="31" spans="1:13" ht="12.95" customHeight="1" x14ac:dyDescent="0.2">
      <c r="A31" s="272" t="s">
        <v>258</v>
      </c>
      <c r="B31" s="271">
        <v>2336.1</v>
      </c>
      <c r="C31" s="271">
        <v>2910.3</v>
      </c>
      <c r="D31" s="271">
        <v>3248.8</v>
      </c>
      <c r="E31" s="271">
        <v>3713.8</v>
      </c>
      <c r="F31" s="271">
        <v>3143.6</v>
      </c>
      <c r="G31" s="271">
        <v>4030.8</v>
      </c>
      <c r="H31" s="271">
        <v>5895.9</v>
      </c>
      <c r="I31" s="271">
        <v>7121.8</v>
      </c>
      <c r="J31" s="271">
        <v>11135.3</v>
      </c>
      <c r="K31" s="271">
        <v>14870</v>
      </c>
      <c r="L31" s="271">
        <v>19965.400000000001</v>
      </c>
      <c r="M31" s="271">
        <v>29732.1</v>
      </c>
    </row>
    <row r="32" spans="1:13" ht="12.95" customHeight="1" x14ac:dyDescent="0.2">
      <c r="A32" s="272" t="s">
        <v>259</v>
      </c>
      <c r="B32" s="271">
        <v>18085.2</v>
      </c>
      <c r="C32" s="271">
        <v>21373.9</v>
      </c>
      <c r="D32" s="271">
        <v>23084.400000000001</v>
      </c>
      <c r="E32" s="271">
        <v>20175.2</v>
      </c>
      <c r="F32" s="271">
        <v>24119.8</v>
      </c>
      <c r="G32" s="271">
        <v>26983.8</v>
      </c>
      <c r="H32" s="271">
        <v>32731.3</v>
      </c>
      <c r="I32" s="271">
        <v>31128.6</v>
      </c>
      <c r="J32" s="271">
        <v>34140.6</v>
      </c>
      <c r="K32" s="271">
        <v>40472.199999999997</v>
      </c>
      <c r="L32" s="271">
        <v>47297.599999999999</v>
      </c>
      <c r="M32" s="271">
        <v>55296.5</v>
      </c>
    </row>
    <row r="33" spans="1:13" ht="12.95" customHeight="1" x14ac:dyDescent="0.2">
      <c r="A33" s="272" t="s">
        <v>260</v>
      </c>
      <c r="B33" s="271">
        <v>8617.4</v>
      </c>
      <c r="C33" s="271">
        <v>11212.2</v>
      </c>
      <c r="D33" s="271">
        <v>15554.1</v>
      </c>
      <c r="E33" s="271">
        <v>20718.400000000001</v>
      </c>
      <c r="F33" s="271">
        <v>16760.099999999999</v>
      </c>
      <c r="G33" s="271">
        <v>13008</v>
      </c>
      <c r="H33" s="271">
        <v>10335.200000000001</v>
      </c>
      <c r="I33" s="271">
        <v>11851.7</v>
      </c>
      <c r="J33" s="271">
        <v>22108.9</v>
      </c>
      <c r="K33" s="271">
        <v>29996.6</v>
      </c>
      <c r="L33" s="271">
        <v>36333.9</v>
      </c>
      <c r="M33" s="271">
        <v>109119.3</v>
      </c>
    </row>
    <row r="34" spans="1:13" ht="12.95" customHeight="1" x14ac:dyDescent="0.2">
      <c r="A34" s="272" t="s">
        <v>261</v>
      </c>
      <c r="B34" s="271">
        <v>3115.3</v>
      </c>
      <c r="C34" s="271">
        <v>3162.2</v>
      </c>
      <c r="D34" s="271">
        <v>3297.9</v>
      </c>
      <c r="E34" s="271">
        <v>2998.4</v>
      </c>
      <c r="F34" s="271">
        <v>3123.2</v>
      </c>
      <c r="G34" s="271">
        <v>3294.2</v>
      </c>
      <c r="H34" s="271">
        <v>3580.4</v>
      </c>
      <c r="I34" s="271">
        <v>4534.8999999999996</v>
      </c>
      <c r="J34" s="271">
        <v>4842.1000000000004</v>
      </c>
      <c r="K34" s="271">
        <v>5688.5</v>
      </c>
      <c r="L34" s="271">
        <v>10989.8</v>
      </c>
      <c r="M34" s="271">
        <v>6324.1</v>
      </c>
    </row>
    <row r="35" spans="1:13" ht="12.95" customHeight="1" x14ac:dyDescent="0.2">
      <c r="A35" s="245" t="s">
        <v>97</v>
      </c>
      <c r="B35" s="271">
        <v>188755.3</v>
      </c>
      <c r="C35" s="271">
        <v>261073.2</v>
      </c>
      <c r="D35" s="271">
        <v>260420.7</v>
      </c>
      <c r="E35" s="271">
        <v>268894.3</v>
      </c>
      <c r="F35" s="271">
        <v>279515.3</v>
      </c>
      <c r="G35" s="271">
        <v>309355.5</v>
      </c>
      <c r="H35" s="271">
        <v>345098.8</v>
      </c>
      <c r="I35" s="271">
        <v>388859.2</v>
      </c>
      <c r="J35" s="271">
        <v>421224.8</v>
      </c>
      <c r="K35" s="271">
        <v>463859.3</v>
      </c>
      <c r="L35" s="271">
        <v>472439.2</v>
      </c>
      <c r="M35" s="271">
        <v>490078.4</v>
      </c>
    </row>
    <row r="36" spans="1:13" ht="12.95" customHeight="1" x14ac:dyDescent="0.2">
      <c r="A36" s="272" t="s">
        <v>262</v>
      </c>
      <c r="B36" s="271">
        <v>178999.9</v>
      </c>
      <c r="C36" s="271">
        <v>247786.5</v>
      </c>
      <c r="D36" s="271">
        <v>245126.8</v>
      </c>
      <c r="E36" s="271">
        <v>246794</v>
      </c>
      <c r="F36" s="271">
        <v>260538.3</v>
      </c>
      <c r="G36" s="271">
        <v>289258.09999999998</v>
      </c>
      <c r="H36" s="271">
        <v>324451.8</v>
      </c>
      <c r="I36" s="271">
        <v>364038.40000000002</v>
      </c>
      <c r="J36" s="271">
        <v>397516.5</v>
      </c>
      <c r="K36" s="271">
        <v>436403.8</v>
      </c>
      <c r="L36" s="271">
        <v>412377.9</v>
      </c>
      <c r="M36" s="271">
        <v>440464.1</v>
      </c>
    </row>
    <row r="37" spans="1:13" ht="12.95" customHeight="1" x14ac:dyDescent="0.2">
      <c r="A37" s="272" t="s">
        <v>263</v>
      </c>
      <c r="B37" s="271">
        <v>7292.5</v>
      </c>
      <c r="C37" s="271">
        <v>10479.200000000001</v>
      </c>
      <c r="D37" s="271">
        <v>12077.7</v>
      </c>
      <c r="E37" s="271">
        <v>18677.7</v>
      </c>
      <c r="F37" s="271">
        <v>15433.5</v>
      </c>
      <c r="G37" s="271">
        <v>15924.9</v>
      </c>
      <c r="H37" s="271">
        <v>16960.5</v>
      </c>
      <c r="I37" s="271">
        <v>17200.400000000001</v>
      </c>
      <c r="J37" s="271">
        <v>17549.2</v>
      </c>
      <c r="K37" s="271">
        <v>18514.900000000001</v>
      </c>
      <c r="L37" s="271">
        <v>52745.3</v>
      </c>
      <c r="M37" s="271">
        <v>39761.1</v>
      </c>
    </row>
    <row r="38" spans="1:13" ht="12" x14ac:dyDescent="0.2">
      <c r="A38" s="272" t="s">
        <v>264</v>
      </c>
      <c r="B38" s="271">
        <v>2462.9</v>
      </c>
      <c r="C38" s="271">
        <v>2807.6</v>
      </c>
      <c r="D38" s="271">
        <v>3216.3</v>
      </c>
      <c r="E38" s="271">
        <v>3422.7</v>
      </c>
      <c r="F38" s="271">
        <v>3543.4</v>
      </c>
      <c r="G38" s="271">
        <v>4172.6000000000004</v>
      </c>
      <c r="H38" s="271">
        <v>3686.5</v>
      </c>
      <c r="I38" s="271">
        <v>7620.4</v>
      </c>
      <c r="J38" s="271">
        <v>6159.1</v>
      </c>
      <c r="K38" s="271">
        <v>8940.6</v>
      </c>
      <c r="L38" s="271">
        <v>7315.9</v>
      </c>
      <c r="M38" s="271">
        <v>9853.2000000000007</v>
      </c>
    </row>
    <row r="39" spans="1:13" ht="12.95" customHeight="1" x14ac:dyDescent="0.2">
      <c r="A39" s="245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</row>
    <row r="40" spans="1:13" s="270" customFormat="1" ht="12.95" customHeight="1" x14ac:dyDescent="0.2">
      <c r="A40" s="268" t="s">
        <v>96</v>
      </c>
      <c r="B40" s="269">
        <v>120996</v>
      </c>
      <c r="C40" s="269">
        <v>110138.4</v>
      </c>
      <c r="D40" s="269">
        <v>140598.39999999999</v>
      </c>
      <c r="E40" s="269">
        <v>181062.1</v>
      </c>
      <c r="F40" s="269">
        <v>183642.7</v>
      </c>
      <c r="G40" s="269">
        <v>230742.8</v>
      </c>
      <c r="H40" s="269">
        <v>267641.3</v>
      </c>
      <c r="I40" s="269">
        <v>291003.09999999998</v>
      </c>
      <c r="J40" s="269">
        <v>499421.8</v>
      </c>
      <c r="K40" s="269">
        <v>611192.5</v>
      </c>
      <c r="L40" s="269">
        <v>892012.2</v>
      </c>
      <c r="M40" s="269">
        <v>1265028.6000000001</v>
      </c>
    </row>
    <row r="41" spans="1:13" ht="12.95" customHeight="1" x14ac:dyDescent="0.2">
      <c r="A41" s="245" t="s">
        <v>265</v>
      </c>
      <c r="B41" s="228">
        <v>42138.2</v>
      </c>
      <c r="C41" s="228">
        <v>57859.3</v>
      </c>
      <c r="D41" s="228">
        <v>67459.600000000006</v>
      </c>
      <c r="E41" s="228">
        <v>76422.100000000006</v>
      </c>
      <c r="F41" s="228">
        <v>78558.100000000006</v>
      </c>
      <c r="G41" s="228">
        <v>82934.5</v>
      </c>
      <c r="H41" s="228">
        <v>87891</v>
      </c>
      <c r="I41" s="228">
        <v>95041.1</v>
      </c>
      <c r="J41" s="228">
        <v>107534.2</v>
      </c>
      <c r="K41" s="228">
        <v>161208.6</v>
      </c>
      <c r="L41" s="228">
        <v>261676.4</v>
      </c>
      <c r="M41" s="228">
        <v>472696.1</v>
      </c>
    </row>
    <row r="42" spans="1:13" ht="12.95" customHeight="1" x14ac:dyDescent="0.2">
      <c r="A42" s="245" t="s">
        <v>266</v>
      </c>
      <c r="B42" s="228">
        <v>54226.2</v>
      </c>
      <c r="C42" s="228">
        <v>65914.100000000006</v>
      </c>
      <c r="D42" s="228">
        <v>78350.600000000006</v>
      </c>
      <c r="E42" s="228">
        <v>94443.8</v>
      </c>
      <c r="F42" s="228">
        <v>91266.9</v>
      </c>
      <c r="G42" s="228">
        <v>127958</v>
      </c>
      <c r="H42" s="228">
        <v>196732.5</v>
      </c>
      <c r="I42" s="228">
        <v>179556.8</v>
      </c>
      <c r="J42" s="228">
        <v>175088.3</v>
      </c>
      <c r="K42" s="228">
        <v>211307.4</v>
      </c>
      <c r="L42" s="228">
        <v>300189.5</v>
      </c>
      <c r="M42" s="228">
        <v>347932.4</v>
      </c>
    </row>
    <row r="43" spans="1:13" s="234" customFormat="1" ht="12.95" customHeight="1" x14ac:dyDescent="0.2">
      <c r="A43" s="274" t="s">
        <v>267</v>
      </c>
      <c r="B43" s="228">
        <v>17078.7</v>
      </c>
      <c r="C43" s="228">
        <v>24946.9</v>
      </c>
      <c r="D43" s="228">
        <v>25220.7</v>
      </c>
      <c r="E43" s="228">
        <v>28473.3</v>
      </c>
      <c r="F43" s="228">
        <v>29295.7</v>
      </c>
      <c r="G43" s="228">
        <v>31009.599999999999</v>
      </c>
      <c r="H43" s="228">
        <v>58798</v>
      </c>
      <c r="I43" s="228">
        <v>58800.5</v>
      </c>
      <c r="J43" s="228">
        <v>68482.7</v>
      </c>
      <c r="K43" s="228">
        <v>78063.3</v>
      </c>
      <c r="L43" s="228">
        <v>84201.3</v>
      </c>
      <c r="M43" s="228">
        <v>80366.2</v>
      </c>
    </row>
    <row r="44" spans="1:13" ht="12.95" customHeight="1" x14ac:dyDescent="0.2">
      <c r="A44" s="272" t="s">
        <v>268</v>
      </c>
      <c r="B44" s="228">
        <v>25780.2</v>
      </c>
      <c r="C44" s="228">
        <v>26543.599999999999</v>
      </c>
      <c r="D44" s="228">
        <v>38226.699999999997</v>
      </c>
      <c r="E44" s="228">
        <v>47705.599999999999</v>
      </c>
      <c r="F44" s="228">
        <v>42647.3</v>
      </c>
      <c r="G44" s="228">
        <v>61142.5</v>
      </c>
      <c r="H44" s="228">
        <v>99778.1</v>
      </c>
      <c r="I44" s="228">
        <v>71959.899999999994</v>
      </c>
      <c r="J44" s="228">
        <v>49699.9</v>
      </c>
      <c r="K44" s="228">
        <v>47770.1</v>
      </c>
      <c r="L44" s="228">
        <v>50589.1</v>
      </c>
      <c r="M44" s="228">
        <v>77081.8</v>
      </c>
    </row>
    <row r="45" spans="1:13" ht="24" x14ac:dyDescent="0.2">
      <c r="A45" s="272" t="s">
        <v>270</v>
      </c>
      <c r="B45" s="228">
        <v>380.3</v>
      </c>
      <c r="C45" s="228">
        <v>280.2</v>
      </c>
      <c r="D45" s="228">
        <v>371.5</v>
      </c>
      <c r="E45" s="228">
        <v>343.7</v>
      </c>
      <c r="F45" s="228">
        <v>634.4</v>
      </c>
      <c r="G45" s="228">
        <v>355.9</v>
      </c>
      <c r="H45" s="228">
        <v>342</v>
      </c>
      <c r="I45" s="228">
        <v>362.6</v>
      </c>
      <c r="J45" s="228">
        <v>1891.3</v>
      </c>
      <c r="K45" s="228">
        <v>1895.5</v>
      </c>
      <c r="L45" s="228">
        <v>1583.6</v>
      </c>
      <c r="M45" s="228">
        <v>1786.9</v>
      </c>
    </row>
    <row r="46" spans="1:13" ht="12.95" customHeight="1" x14ac:dyDescent="0.2">
      <c r="A46" s="272" t="s">
        <v>269</v>
      </c>
      <c r="B46" s="228">
        <v>10987</v>
      </c>
      <c r="C46" s="228">
        <v>14143.4</v>
      </c>
      <c r="D46" s="228">
        <v>14531.7</v>
      </c>
      <c r="E46" s="228">
        <v>17921.2</v>
      </c>
      <c r="F46" s="228">
        <v>18689.5</v>
      </c>
      <c r="G46" s="228">
        <v>35450</v>
      </c>
      <c r="H46" s="228">
        <v>37814.300000000003</v>
      </c>
      <c r="I46" s="228">
        <v>48433.8</v>
      </c>
      <c r="J46" s="228">
        <v>55014.5</v>
      </c>
      <c r="K46" s="228">
        <v>83578.399999999994</v>
      </c>
      <c r="L46" s="228">
        <v>163815.5</v>
      </c>
      <c r="M46" s="228">
        <v>188697.5</v>
      </c>
    </row>
    <row r="47" spans="1:13" ht="12.95" customHeight="1" x14ac:dyDescent="0.2">
      <c r="A47" s="275" t="s">
        <v>271</v>
      </c>
      <c r="B47" s="228">
        <v>18523.400000000001</v>
      </c>
      <c r="C47" s="228">
        <v>-24139.3</v>
      </c>
      <c r="D47" s="228">
        <v>-12860.3</v>
      </c>
      <c r="E47" s="228">
        <v>2112.1999999999998</v>
      </c>
      <c r="F47" s="228">
        <v>4463.3999999999996</v>
      </c>
      <c r="G47" s="228">
        <v>10072</v>
      </c>
      <c r="H47" s="228">
        <v>-26145.4</v>
      </c>
      <c r="I47" s="228">
        <v>6294.9</v>
      </c>
      <c r="J47" s="228">
        <v>207997.6</v>
      </c>
      <c r="K47" s="228">
        <v>227644.3</v>
      </c>
      <c r="L47" s="228">
        <v>317324.2</v>
      </c>
      <c r="M47" s="228">
        <v>429514.7</v>
      </c>
    </row>
    <row r="48" spans="1:13" ht="12.95" customHeight="1" x14ac:dyDescent="0.2">
      <c r="A48" s="275" t="s">
        <v>272</v>
      </c>
      <c r="B48" s="228">
        <v>6108.1</v>
      </c>
      <c r="C48" s="228">
        <v>10504.2</v>
      </c>
      <c r="D48" s="228">
        <v>7648.5</v>
      </c>
      <c r="E48" s="228">
        <v>8084</v>
      </c>
      <c r="F48" s="228">
        <v>9354.2999999999993</v>
      </c>
      <c r="G48" s="228">
        <v>9778.2000000000007</v>
      </c>
      <c r="H48" s="228">
        <v>9163.2000000000007</v>
      </c>
      <c r="I48" s="228">
        <v>10110.200000000001</v>
      </c>
      <c r="J48" s="228">
        <v>8801.7000000000007</v>
      </c>
      <c r="K48" s="228">
        <v>11032.2</v>
      </c>
      <c r="L48" s="228">
        <v>12822.2</v>
      </c>
      <c r="M48" s="228">
        <v>14885.4</v>
      </c>
    </row>
    <row r="49" spans="1:13" ht="12.95" customHeight="1" x14ac:dyDescent="0.2">
      <c r="A49" s="275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</row>
    <row r="50" spans="1:13" s="270" customFormat="1" ht="12.95" customHeight="1" x14ac:dyDescent="0.2">
      <c r="A50" s="268" t="s">
        <v>94</v>
      </c>
      <c r="B50" s="269">
        <v>481138.3</v>
      </c>
      <c r="C50" s="269">
        <v>553920.1</v>
      </c>
      <c r="D50" s="269">
        <v>588982.19999999995</v>
      </c>
      <c r="E50" s="269">
        <v>655067.4</v>
      </c>
      <c r="F50" s="269">
        <v>685612.2</v>
      </c>
      <c r="G50" s="269">
        <v>779428.7</v>
      </c>
      <c r="H50" s="269">
        <v>869723.5</v>
      </c>
      <c r="I50" s="269">
        <v>973850.1</v>
      </c>
      <c r="J50" s="269">
        <v>1279595</v>
      </c>
      <c r="K50" s="269">
        <v>1570891.3</v>
      </c>
      <c r="L50" s="269">
        <v>2083890.3</v>
      </c>
      <c r="M50" s="269">
        <v>3302058.6</v>
      </c>
    </row>
    <row r="51" spans="1:13" ht="12.95" customHeight="1" thickBot="1" x14ac:dyDescent="0.25">
      <c r="A51" s="235"/>
      <c r="B51" s="276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</row>
    <row r="52" spans="1:13" ht="12.95" customHeight="1" x14ac:dyDescent="0.2">
      <c r="B52" s="277"/>
    </row>
    <row r="53" spans="1:13" ht="12.95" customHeight="1" x14ac:dyDescent="0.2">
      <c r="A53" s="249" t="s">
        <v>22</v>
      </c>
      <c r="B53" s="277"/>
    </row>
    <row r="54" spans="1:13" ht="12.95" customHeight="1" x14ac:dyDescent="0.2">
      <c r="A54" s="233" t="s">
        <v>1</v>
      </c>
      <c r="B54" s="278">
        <v>2850</v>
      </c>
      <c r="C54" s="278">
        <v>2756</v>
      </c>
      <c r="D54" s="278">
        <v>2763</v>
      </c>
      <c r="E54" s="278">
        <v>2770</v>
      </c>
      <c r="F54" s="278">
        <v>2770</v>
      </c>
      <c r="G54" s="278">
        <v>2803</v>
      </c>
      <c r="H54" s="278">
        <v>2759</v>
      </c>
      <c r="I54" s="278">
        <v>2782</v>
      </c>
      <c r="J54" s="278">
        <v>2851</v>
      </c>
      <c r="K54" s="278">
        <f>3078</f>
        <v>3078</v>
      </c>
      <c r="L54" s="278">
        <v>3351</v>
      </c>
      <c r="M54" s="278">
        <v>3576</v>
      </c>
    </row>
    <row r="55" spans="1:13" ht="12.95" customHeight="1" x14ac:dyDescent="0.2">
      <c r="M55" s="278"/>
    </row>
  </sheetData>
  <hyperlinks>
    <hyperlink ref="A1" location="Содержание!A1" display="Вернуться в СОДЕРЖАНИЕ" xr:uid="{00000000-0004-0000-39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Лист59"/>
  <dimension ref="A1:K53"/>
  <sheetViews>
    <sheetView workbookViewId="0"/>
  </sheetViews>
  <sheetFormatPr defaultRowHeight="12.95" customHeight="1" x14ac:dyDescent="0.2"/>
  <cols>
    <col min="1" max="1" width="44.42578125" style="249" customWidth="1"/>
    <col min="2" max="2" width="9.140625" style="218" hidden="1" customWidth="1"/>
    <col min="3" max="3" width="0" style="218" hidden="1" customWidth="1"/>
    <col min="4" max="6" width="8.28515625" style="218" hidden="1" customWidth="1"/>
    <col min="7" max="11" width="9.28515625" style="218" customWidth="1"/>
    <col min="12" max="256" width="9.140625" style="218"/>
    <col min="257" max="257" width="44.42578125" style="218" customWidth="1"/>
    <col min="258" max="262" width="0" style="218" hidden="1" customWidth="1"/>
    <col min="263" max="267" width="9.28515625" style="218" customWidth="1"/>
    <col min="268" max="512" width="9.140625" style="218"/>
    <col min="513" max="513" width="44.42578125" style="218" customWidth="1"/>
    <col min="514" max="518" width="0" style="218" hidden="1" customWidth="1"/>
    <col min="519" max="523" width="9.28515625" style="218" customWidth="1"/>
    <col min="524" max="768" width="9.140625" style="218"/>
    <col min="769" max="769" width="44.42578125" style="218" customWidth="1"/>
    <col min="770" max="774" width="0" style="218" hidden="1" customWidth="1"/>
    <col min="775" max="779" width="9.28515625" style="218" customWidth="1"/>
    <col min="780" max="1024" width="9.140625" style="218"/>
    <col min="1025" max="1025" width="44.42578125" style="218" customWidth="1"/>
    <col min="1026" max="1030" width="0" style="218" hidden="1" customWidth="1"/>
    <col min="1031" max="1035" width="9.28515625" style="218" customWidth="1"/>
    <col min="1036" max="1280" width="9.140625" style="218"/>
    <col min="1281" max="1281" width="44.42578125" style="218" customWidth="1"/>
    <col min="1282" max="1286" width="0" style="218" hidden="1" customWidth="1"/>
    <col min="1287" max="1291" width="9.28515625" style="218" customWidth="1"/>
    <col min="1292" max="1536" width="9.140625" style="218"/>
    <col min="1537" max="1537" width="44.42578125" style="218" customWidth="1"/>
    <col min="1538" max="1542" width="0" style="218" hidden="1" customWidth="1"/>
    <col min="1543" max="1547" width="9.28515625" style="218" customWidth="1"/>
    <col min="1548" max="1792" width="9.140625" style="218"/>
    <col min="1793" max="1793" width="44.42578125" style="218" customWidth="1"/>
    <col min="1794" max="1798" width="0" style="218" hidden="1" customWidth="1"/>
    <col min="1799" max="1803" width="9.28515625" style="218" customWidth="1"/>
    <col min="1804" max="2048" width="9.140625" style="218"/>
    <col min="2049" max="2049" width="44.42578125" style="218" customWidth="1"/>
    <col min="2050" max="2054" width="0" style="218" hidden="1" customWidth="1"/>
    <col min="2055" max="2059" width="9.28515625" style="218" customWidth="1"/>
    <col min="2060" max="2304" width="9.140625" style="218"/>
    <col min="2305" max="2305" width="44.42578125" style="218" customWidth="1"/>
    <col min="2306" max="2310" width="0" style="218" hidden="1" customWidth="1"/>
    <col min="2311" max="2315" width="9.28515625" style="218" customWidth="1"/>
    <col min="2316" max="2560" width="9.140625" style="218"/>
    <col min="2561" max="2561" width="44.42578125" style="218" customWidth="1"/>
    <col min="2562" max="2566" width="0" style="218" hidden="1" customWidth="1"/>
    <col min="2567" max="2571" width="9.28515625" style="218" customWidth="1"/>
    <col min="2572" max="2816" width="9.140625" style="218"/>
    <col min="2817" max="2817" width="44.42578125" style="218" customWidth="1"/>
    <col min="2818" max="2822" width="0" style="218" hidden="1" customWidth="1"/>
    <col min="2823" max="2827" width="9.28515625" style="218" customWidth="1"/>
    <col min="2828" max="3072" width="9.140625" style="218"/>
    <col min="3073" max="3073" width="44.42578125" style="218" customWidth="1"/>
    <col min="3074" max="3078" width="0" style="218" hidden="1" customWidth="1"/>
    <col min="3079" max="3083" width="9.28515625" style="218" customWidth="1"/>
    <col min="3084" max="3328" width="9.140625" style="218"/>
    <col min="3329" max="3329" width="44.42578125" style="218" customWidth="1"/>
    <col min="3330" max="3334" width="0" style="218" hidden="1" customWidth="1"/>
    <col min="3335" max="3339" width="9.28515625" style="218" customWidth="1"/>
    <col min="3340" max="3584" width="9.140625" style="218"/>
    <col min="3585" max="3585" width="44.42578125" style="218" customWidth="1"/>
    <col min="3586" max="3590" width="0" style="218" hidden="1" customWidth="1"/>
    <col min="3591" max="3595" width="9.28515625" style="218" customWidth="1"/>
    <col min="3596" max="3840" width="9.140625" style="218"/>
    <col min="3841" max="3841" width="44.42578125" style="218" customWidth="1"/>
    <col min="3842" max="3846" width="0" style="218" hidden="1" customWidth="1"/>
    <col min="3847" max="3851" width="9.28515625" style="218" customWidth="1"/>
    <col min="3852" max="4096" width="9.140625" style="218"/>
    <col min="4097" max="4097" width="44.42578125" style="218" customWidth="1"/>
    <col min="4098" max="4102" width="0" style="218" hidden="1" customWidth="1"/>
    <col min="4103" max="4107" width="9.28515625" style="218" customWidth="1"/>
    <col min="4108" max="4352" width="9.140625" style="218"/>
    <col min="4353" max="4353" width="44.42578125" style="218" customWidth="1"/>
    <col min="4354" max="4358" width="0" style="218" hidden="1" customWidth="1"/>
    <col min="4359" max="4363" width="9.28515625" style="218" customWidth="1"/>
    <col min="4364" max="4608" width="9.140625" style="218"/>
    <col min="4609" max="4609" width="44.42578125" style="218" customWidth="1"/>
    <col min="4610" max="4614" width="0" style="218" hidden="1" customWidth="1"/>
    <col min="4615" max="4619" width="9.28515625" style="218" customWidth="1"/>
    <col min="4620" max="4864" width="9.140625" style="218"/>
    <col min="4865" max="4865" width="44.42578125" style="218" customWidth="1"/>
    <col min="4866" max="4870" width="0" style="218" hidden="1" customWidth="1"/>
    <col min="4871" max="4875" width="9.28515625" style="218" customWidth="1"/>
    <col min="4876" max="5120" width="9.140625" style="218"/>
    <col min="5121" max="5121" width="44.42578125" style="218" customWidth="1"/>
    <col min="5122" max="5126" width="0" style="218" hidden="1" customWidth="1"/>
    <col min="5127" max="5131" width="9.28515625" style="218" customWidth="1"/>
    <col min="5132" max="5376" width="9.140625" style="218"/>
    <col min="5377" max="5377" width="44.42578125" style="218" customWidth="1"/>
    <col min="5378" max="5382" width="0" style="218" hidden="1" customWidth="1"/>
    <col min="5383" max="5387" width="9.28515625" style="218" customWidth="1"/>
    <col min="5388" max="5632" width="9.140625" style="218"/>
    <col min="5633" max="5633" width="44.42578125" style="218" customWidth="1"/>
    <col min="5634" max="5638" width="0" style="218" hidden="1" customWidth="1"/>
    <col min="5639" max="5643" width="9.28515625" style="218" customWidth="1"/>
    <col min="5644" max="5888" width="9.140625" style="218"/>
    <col min="5889" max="5889" width="44.42578125" style="218" customWidth="1"/>
    <col min="5890" max="5894" width="0" style="218" hidden="1" customWidth="1"/>
    <col min="5895" max="5899" width="9.28515625" style="218" customWidth="1"/>
    <col min="5900" max="6144" width="9.140625" style="218"/>
    <col min="6145" max="6145" width="44.42578125" style="218" customWidth="1"/>
    <col min="6146" max="6150" width="0" style="218" hidden="1" customWidth="1"/>
    <col min="6151" max="6155" width="9.28515625" style="218" customWidth="1"/>
    <col min="6156" max="6400" width="9.140625" style="218"/>
    <col min="6401" max="6401" width="44.42578125" style="218" customWidth="1"/>
    <col min="6402" max="6406" width="0" style="218" hidden="1" customWidth="1"/>
    <col min="6407" max="6411" width="9.28515625" style="218" customWidth="1"/>
    <col min="6412" max="6656" width="9.140625" style="218"/>
    <col min="6657" max="6657" width="44.42578125" style="218" customWidth="1"/>
    <col min="6658" max="6662" width="0" style="218" hidden="1" customWidth="1"/>
    <col min="6663" max="6667" width="9.28515625" style="218" customWidth="1"/>
    <col min="6668" max="6912" width="9.140625" style="218"/>
    <col min="6913" max="6913" width="44.42578125" style="218" customWidth="1"/>
    <col min="6914" max="6918" width="0" style="218" hidden="1" customWidth="1"/>
    <col min="6919" max="6923" width="9.28515625" style="218" customWidth="1"/>
    <col min="6924" max="7168" width="9.140625" style="218"/>
    <col min="7169" max="7169" width="44.42578125" style="218" customWidth="1"/>
    <col min="7170" max="7174" width="0" style="218" hidden="1" customWidth="1"/>
    <col min="7175" max="7179" width="9.28515625" style="218" customWidth="1"/>
    <col min="7180" max="7424" width="9.140625" style="218"/>
    <col min="7425" max="7425" width="44.42578125" style="218" customWidth="1"/>
    <col min="7426" max="7430" width="0" style="218" hidden="1" customWidth="1"/>
    <col min="7431" max="7435" width="9.28515625" style="218" customWidth="1"/>
    <col min="7436" max="7680" width="9.140625" style="218"/>
    <col min="7681" max="7681" width="44.42578125" style="218" customWidth="1"/>
    <col min="7682" max="7686" width="0" style="218" hidden="1" customWidth="1"/>
    <col min="7687" max="7691" width="9.28515625" style="218" customWidth="1"/>
    <col min="7692" max="7936" width="9.140625" style="218"/>
    <col min="7937" max="7937" width="44.42578125" style="218" customWidth="1"/>
    <col min="7938" max="7942" width="0" style="218" hidden="1" customWidth="1"/>
    <col min="7943" max="7947" width="9.28515625" style="218" customWidth="1"/>
    <col min="7948" max="8192" width="9.140625" style="218"/>
    <col min="8193" max="8193" width="44.42578125" style="218" customWidth="1"/>
    <col min="8194" max="8198" width="0" style="218" hidden="1" customWidth="1"/>
    <col min="8199" max="8203" width="9.28515625" style="218" customWidth="1"/>
    <col min="8204" max="8448" width="9.140625" style="218"/>
    <col min="8449" max="8449" width="44.42578125" style="218" customWidth="1"/>
    <col min="8450" max="8454" width="0" style="218" hidden="1" customWidth="1"/>
    <col min="8455" max="8459" width="9.28515625" style="218" customWidth="1"/>
    <col min="8460" max="8704" width="9.140625" style="218"/>
    <col min="8705" max="8705" width="44.42578125" style="218" customWidth="1"/>
    <col min="8706" max="8710" width="0" style="218" hidden="1" customWidth="1"/>
    <col min="8711" max="8715" width="9.28515625" style="218" customWidth="1"/>
    <col min="8716" max="8960" width="9.140625" style="218"/>
    <col min="8961" max="8961" width="44.42578125" style="218" customWidth="1"/>
    <col min="8962" max="8966" width="0" style="218" hidden="1" customWidth="1"/>
    <col min="8967" max="8971" width="9.28515625" style="218" customWidth="1"/>
    <col min="8972" max="9216" width="9.140625" style="218"/>
    <col min="9217" max="9217" width="44.42578125" style="218" customWidth="1"/>
    <col min="9218" max="9222" width="0" style="218" hidden="1" customWidth="1"/>
    <col min="9223" max="9227" width="9.28515625" style="218" customWidth="1"/>
    <col min="9228" max="9472" width="9.140625" style="218"/>
    <col min="9473" max="9473" width="44.42578125" style="218" customWidth="1"/>
    <col min="9474" max="9478" width="0" style="218" hidden="1" customWidth="1"/>
    <col min="9479" max="9483" width="9.28515625" style="218" customWidth="1"/>
    <col min="9484" max="9728" width="9.140625" style="218"/>
    <col min="9729" max="9729" width="44.42578125" style="218" customWidth="1"/>
    <col min="9730" max="9734" width="0" style="218" hidden="1" customWidth="1"/>
    <col min="9735" max="9739" width="9.28515625" style="218" customWidth="1"/>
    <col min="9740" max="9984" width="9.140625" style="218"/>
    <col min="9985" max="9985" width="44.42578125" style="218" customWidth="1"/>
    <col min="9986" max="9990" width="0" style="218" hidden="1" customWidth="1"/>
    <col min="9991" max="9995" width="9.28515625" style="218" customWidth="1"/>
    <col min="9996" max="10240" width="9.140625" style="218"/>
    <col min="10241" max="10241" width="44.42578125" style="218" customWidth="1"/>
    <col min="10242" max="10246" width="0" style="218" hidden="1" customWidth="1"/>
    <col min="10247" max="10251" width="9.28515625" style="218" customWidth="1"/>
    <col min="10252" max="10496" width="9.140625" style="218"/>
    <col min="10497" max="10497" width="44.42578125" style="218" customWidth="1"/>
    <col min="10498" max="10502" width="0" style="218" hidden="1" customWidth="1"/>
    <col min="10503" max="10507" width="9.28515625" style="218" customWidth="1"/>
    <col min="10508" max="10752" width="9.140625" style="218"/>
    <col min="10753" max="10753" width="44.42578125" style="218" customWidth="1"/>
    <col min="10754" max="10758" width="0" style="218" hidden="1" customWidth="1"/>
    <col min="10759" max="10763" width="9.28515625" style="218" customWidth="1"/>
    <col min="10764" max="11008" width="9.140625" style="218"/>
    <col min="11009" max="11009" width="44.42578125" style="218" customWidth="1"/>
    <col min="11010" max="11014" width="0" style="218" hidden="1" customWidth="1"/>
    <col min="11015" max="11019" width="9.28515625" style="218" customWidth="1"/>
    <col min="11020" max="11264" width="9.140625" style="218"/>
    <col min="11265" max="11265" width="44.42578125" style="218" customWidth="1"/>
    <col min="11266" max="11270" width="0" style="218" hidden="1" customWidth="1"/>
    <col min="11271" max="11275" width="9.28515625" style="218" customWidth="1"/>
    <col min="11276" max="11520" width="9.140625" style="218"/>
    <col min="11521" max="11521" width="44.42578125" style="218" customWidth="1"/>
    <col min="11522" max="11526" width="0" style="218" hidden="1" customWidth="1"/>
    <col min="11527" max="11531" width="9.28515625" style="218" customWidth="1"/>
    <col min="11532" max="11776" width="9.140625" style="218"/>
    <col min="11777" max="11777" width="44.42578125" style="218" customWidth="1"/>
    <col min="11778" max="11782" width="0" style="218" hidden="1" customWidth="1"/>
    <col min="11783" max="11787" width="9.28515625" style="218" customWidth="1"/>
    <col min="11788" max="12032" width="9.140625" style="218"/>
    <col min="12033" max="12033" width="44.42578125" style="218" customWidth="1"/>
    <col min="12034" max="12038" width="0" style="218" hidden="1" customWidth="1"/>
    <col min="12039" max="12043" width="9.28515625" style="218" customWidth="1"/>
    <col min="12044" max="12288" width="9.140625" style="218"/>
    <col min="12289" max="12289" width="44.42578125" style="218" customWidth="1"/>
    <col min="12290" max="12294" width="0" style="218" hidden="1" customWidth="1"/>
    <col min="12295" max="12299" width="9.28515625" style="218" customWidth="1"/>
    <col min="12300" max="12544" width="9.140625" style="218"/>
    <col min="12545" max="12545" width="44.42578125" style="218" customWidth="1"/>
    <col min="12546" max="12550" width="0" style="218" hidden="1" customWidth="1"/>
    <col min="12551" max="12555" width="9.28515625" style="218" customWidth="1"/>
    <col min="12556" max="12800" width="9.140625" style="218"/>
    <col min="12801" max="12801" width="44.42578125" style="218" customWidth="1"/>
    <col min="12802" max="12806" width="0" style="218" hidden="1" customWidth="1"/>
    <col min="12807" max="12811" width="9.28515625" style="218" customWidth="1"/>
    <col min="12812" max="13056" width="9.140625" style="218"/>
    <col min="13057" max="13057" width="44.42578125" style="218" customWidth="1"/>
    <col min="13058" max="13062" width="0" style="218" hidden="1" customWidth="1"/>
    <col min="13063" max="13067" width="9.28515625" style="218" customWidth="1"/>
    <col min="13068" max="13312" width="9.140625" style="218"/>
    <col min="13313" max="13313" width="44.42578125" style="218" customWidth="1"/>
    <col min="13314" max="13318" width="0" style="218" hidden="1" customWidth="1"/>
    <col min="13319" max="13323" width="9.28515625" style="218" customWidth="1"/>
    <col min="13324" max="13568" width="9.140625" style="218"/>
    <col min="13569" max="13569" width="44.42578125" style="218" customWidth="1"/>
    <col min="13570" max="13574" width="0" style="218" hidden="1" customWidth="1"/>
    <col min="13575" max="13579" width="9.28515625" style="218" customWidth="1"/>
    <col min="13580" max="13824" width="9.140625" style="218"/>
    <col min="13825" max="13825" width="44.42578125" style="218" customWidth="1"/>
    <col min="13826" max="13830" width="0" style="218" hidden="1" customWidth="1"/>
    <col min="13831" max="13835" width="9.28515625" style="218" customWidth="1"/>
    <col min="13836" max="14080" width="9.140625" style="218"/>
    <col min="14081" max="14081" width="44.42578125" style="218" customWidth="1"/>
    <col min="14082" max="14086" width="0" style="218" hidden="1" customWidth="1"/>
    <col min="14087" max="14091" width="9.28515625" style="218" customWidth="1"/>
    <col min="14092" max="14336" width="9.140625" style="218"/>
    <col min="14337" max="14337" width="44.42578125" style="218" customWidth="1"/>
    <col min="14338" max="14342" width="0" style="218" hidden="1" customWidth="1"/>
    <col min="14343" max="14347" width="9.28515625" style="218" customWidth="1"/>
    <col min="14348" max="14592" width="9.140625" style="218"/>
    <col min="14593" max="14593" width="44.42578125" style="218" customWidth="1"/>
    <col min="14594" max="14598" width="0" style="218" hidden="1" customWidth="1"/>
    <col min="14599" max="14603" width="9.28515625" style="218" customWidth="1"/>
    <col min="14604" max="14848" width="9.140625" style="218"/>
    <col min="14849" max="14849" width="44.42578125" style="218" customWidth="1"/>
    <col min="14850" max="14854" width="0" style="218" hidden="1" customWidth="1"/>
    <col min="14855" max="14859" width="9.28515625" style="218" customWidth="1"/>
    <col min="14860" max="15104" width="9.140625" style="218"/>
    <col min="15105" max="15105" width="44.42578125" style="218" customWidth="1"/>
    <col min="15106" max="15110" width="0" style="218" hidden="1" customWidth="1"/>
    <col min="15111" max="15115" width="9.28515625" style="218" customWidth="1"/>
    <col min="15116" max="15360" width="9.140625" style="218"/>
    <col min="15361" max="15361" width="44.42578125" style="218" customWidth="1"/>
    <col min="15362" max="15366" width="0" style="218" hidden="1" customWidth="1"/>
    <col min="15367" max="15371" width="9.28515625" style="218" customWidth="1"/>
    <col min="15372" max="15616" width="9.140625" style="218"/>
    <col min="15617" max="15617" width="44.42578125" style="218" customWidth="1"/>
    <col min="15618" max="15622" width="0" style="218" hidden="1" customWidth="1"/>
    <col min="15623" max="15627" width="9.28515625" style="218" customWidth="1"/>
    <col min="15628" max="15872" width="9.140625" style="218"/>
    <col min="15873" max="15873" width="44.42578125" style="218" customWidth="1"/>
    <col min="15874" max="15878" width="0" style="218" hidden="1" customWidth="1"/>
    <col min="15879" max="15883" width="9.28515625" style="218" customWidth="1"/>
    <col min="15884" max="16128" width="9.140625" style="218"/>
    <col min="16129" max="16129" width="44.42578125" style="218" customWidth="1"/>
    <col min="16130" max="16134" width="0" style="218" hidden="1" customWidth="1"/>
    <col min="16135" max="16139" width="9.28515625" style="218" customWidth="1"/>
    <col min="16140" max="16384" width="9.140625" style="218"/>
  </cols>
  <sheetData>
    <row r="1" spans="1:11" ht="12.95" customHeight="1" x14ac:dyDescent="0.2">
      <c r="A1" s="949" t="s">
        <v>1346</v>
      </c>
    </row>
    <row r="2" spans="1:11" ht="18" customHeight="1" x14ac:dyDescent="0.2">
      <c r="A2" s="217" t="s">
        <v>273</v>
      </c>
    </row>
    <row r="3" spans="1:11" ht="18" customHeight="1" thickBot="1" x14ac:dyDescent="0.25">
      <c r="A3" s="263" t="s">
        <v>237</v>
      </c>
    </row>
    <row r="4" spans="1:11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</row>
    <row r="5" spans="1:11" s="226" customFormat="1" ht="7.5" customHeight="1" x14ac:dyDescent="0.2">
      <c r="A5" s="267"/>
    </row>
    <row r="6" spans="1:11" s="270" customFormat="1" ht="12.95" customHeight="1" x14ac:dyDescent="0.2">
      <c r="A6" s="279" t="s">
        <v>34</v>
      </c>
      <c r="B6" s="269">
        <v>481138.3</v>
      </c>
      <c r="C6" s="269">
        <v>553920.1</v>
      </c>
      <c r="D6" s="269">
        <v>588982.19999999995</v>
      </c>
      <c r="E6" s="269">
        <v>655067.4</v>
      </c>
      <c r="F6" s="269">
        <v>685612.2</v>
      </c>
      <c r="G6" s="269">
        <v>779428.7</v>
      </c>
      <c r="H6" s="269">
        <v>869723.5</v>
      </c>
      <c r="I6" s="269">
        <v>973850.1</v>
      </c>
      <c r="J6" s="269">
        <v>1279595</v>
      </c>
      <c r="K6" s="269">
        <v>1570891.3</v>
      </c>
    </row>
    <row r="7" spans="1:11" ht="12.95" customHeight="1" x14ac:dyDescent="0.2">
      <c r="A7" s="70" t="s">
        <v>110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</row>
    <row r="8" spans="1:11" ht="12.95" customHeight="1" x14ac:dyDescent="0.2">
      <c r="A8" s="48" t="s">
        <v>36</v>
      </c>
      <c r="B8" s="271">
        <v>4829.5</v>
      </c>
      <c r="C8" s="271">
        <v>4965.5</v>
      </c>
      <c r="D8" s="271">
        <v>4980.8</v>
      </c>
      <c r="E8" s="271">
        <v>6056.3</v>
      </c>
      <c r="F8" s="271">
        <v>6214.5</v>
      </c>
      <c r="G8" s="271">
        <v>6005.4</v>
      </c>
      <c r="H8" s="271">
        <v>6051.6</v>
      </c>
      <c r="I8" s="271">
        <v>8188.6</v>
      </c>
      <c r="J8" s="271">
        <v>8781.2999999999993</v>
      </c>
      <c r="K8" s="271">
        <v>9577.5</v>
      </c>
    </row>
    <row r="9" spans="1:11" ht="12.95" customHeight="1" x14ac:dyDescent="0.2">
      <c r="A9" s="280" t="s">
        <v>37</v>
      </c>
      <c r="B9" s="271">
        <v>18759.900000000001</v>
      </c>
      <c r="C9" s="271">
        <v>43749.2</v>
      </c>
      <c r="D9" s="271">
        <v>72635</v>
      </c>
      <c r="E9" s="271">
        <v>83807</v>
      </c>
      <c r="F9" s="271">
        <v>84207.8</v>
      </c>
      <c r="G9" s="271">
        <v>90214.399999999994</v>
      </c>
      <c r="H9" s="271">
        <v>98219.7</v>
      </c>
      <c r="I9" s="271">
        <v>125835.4</v>
      </c>
      <c r="J9" s="271">
        <v>147195.6</v>
      </c>
      <c r="K9" s="271">
        <v>154908.70000000001</v>
      </c>
    </row>
    <row r="10" spans="1:11" ht="12.95" customHeight="1" x14ac:dyDescent="0.2">
      <c r="A10" s="280" t="s">
        <v>38</v>
      </c>
      <c r="B10" s="271">
        <v>118414.9</v>
      </c>
      <c r="C10" s="271">
        <v>125235.2</v>
      </c>
      <c r="D10" s="271">
        <v>123555</v>
      </c>
      <c r="E10" s="271">
        <v>133904.4</v>
      </c>
      <c r="F10" s="271">
        <v>131411.6</v>
      </c>
      <c r="G10" s="271">
        <v>187951.9</v>
      </c>
      <c r="H10" s="271">
        <v>226785.5</v>
      </c>
      <c r="I10" s="271">
        <v>251814.2</v>
      </c>
      <c r="J10" s="271">
        <v>433858.1</v>
      </c>
      <c r="K10" s="271">
        <v>485013.4</v>
      </c>
    </row>
    <row r="11" spans="1:11" ht="12.95" customHeight="1" x14ac:dyDescent="0.2">
      <c r="A11" s="281" t="s">
        <v>39</v>
      </c>
      <c r="B11" s="271">
        <v>23803.4</v>
      </c>
      <c r="C11" s="271">
        <v>24108.1</v>
      </c>
      <c r="D11" s="271">
        <v>26736.2</v>
      </c>
      <c r="E11" s="271">
        <v>30695.8</v>
      </c>
      <c r="F11" s="271">
        <v>31591.4</v>
      </c>
      <c r="G11" s="271">
        <v>33576.199999999997</v>
      </c>
      <c r="H11" s="271">
        <v>36521.300000000003</v>
      </c>
      <c r="I11" s="271">
        <v>40591.300000000003</v>
      </c>
      <c r="J11" s="271">
        <v>51804.9</v>
      </c>
      <c r="K11" s="271">
        <v>59033.1</v>
      </c>
    </row>
    <row r="12" spans="1:11" ht="12.95" customHeight="1" x14ac:dyDescent="0.2">
      <c r="A12" s="281" t="s">
        <v>40</v>
      </c>
      <c r="B12" s="271">
        <v>1467.3</v>
      </c>
      <c r="C12" s="271">
        <v>1226.7</v>
      </c>
      <c r="D12" s="271">
        <v>34.1</v>
      </c>
      <c r="E12" s="271">
        <v>44.9</v>
      </c>
      <c r="F12" s="271">
        <v>61.3</v>
      </c>
      <c r="G12" s="271">
        <v>76.400000000000006</v>
      </c>
      <c r="H12" s="271">
        <v>108.6</v>
      </c>
      <c r="I12" s="271">
        <v>85</v>
      </c>
      <c r="J12" s="271">
        <v>87.6</v>
      </c>
      <c r="K12" s="271">
        <v>86.1</v>
      </c>
    </row>
    <row r="13" spans="1:11" ht="24" customHeight="1" x14ac:dyDescent="0.2">
      <c r="A13" s="282" t="s">
        <v>41</v>
      </c>
      <c r="B13" s="271">
        <v>6131.5</v>
      </c>
      <c r="C13" s="271">
        <v>5771.8</v>
      </c>
      <c r="D13" s="271">
        <v>2876.1</v>
      </c>
      <c r="E13" s="271">
        <v>3208.4</v>
      </c>
      <c r="F13" s="271">
        <v>3356.3</v>
      </c>
      <c r="G13" s="271">
        <v>4235.2</v>
      </c>
      <c r="H13" s="271">
        <v>5048.3</v>
      </c>
      <c r="I13" s="271">
        <v>6134.2</v>
      </c>
      <c r="J13" s="271">
        <v>9578.5</v>
      </c>
      <c r="K13" s="271">
        <v>13379.7</v>
      </c>
    </row>
    <row r="14" spans="1:11" ht="24" customHeight="1" x14ac:dyDescent="0.2">
      <c r="A14" s="282" t="s">
        <v>42</v>
      </c>
      <c r="B14" s="271">
        <v>2682.9</v>
      </c>
      <c r="C14" s="271">
        <v>2029.8</v>
      </c>
      <c r="D14" s="271">
        <v>2179.6</v>
      </c>
      <c r="E14" s="271">
        <v>2075.1999999999998</v>
      </c>
      <c r="F14" s="271">
        <v>1973.2</v>
      </c>
      <c r="G14" s="228">
        <v>1878.5</v>
      </c>
      <c r="H14" s="228">
        <v>2105.4</v>
      </c>
      <c r="I14" s="228">
        <v>2486.9</v>
      </c>
      <c r="J14" s="228">
        <v>3078.3</v>
      </c>
      <c r="K14" s="228">
        <v>4617</v>
      </c>
    </row>
    <row r="15" spans="1:11" ht="13.5" customHeight="1" x14ac:dyDescent="0.2">
      <c r="A15" s="281" t="s">
        <v>43</v>
      </c>
      <c r="B15" s="271">
        <v>19598.599999999999</v>
      </c>
      <c r="C15" s="271">
        <v>22277.3</v>
      </c>
      <c r="D15" s="271">
        <v>21166.7</v>
      </c>
      <c r="E15" s="271">
        <v>23911.3</v>
      </c>
      <c r="F15" s="271">
        <v>21154.7</v>
      </c>
      <c r="G15" s="228">
        <v>19470.8</v>
      </c>
      <c r="H15" s="228">
        <v>19700.3</v>
      </c>
      <c r="I15" s="228">
        <v>19430</v>
      </c>
      <c r="J15" s="228">
        <v>18738.900000000001</v>
      </c>
      <c r="K15" s="228">
        <v>18284.8</v>
      </c>
    </row>
    <row r="16" spans="1:11" ht="13.5" customHeight="1" x14ac:dyDescent="0.2">
      <c r="A16" s="281" t="s">
        <v>44</v>
      </c>
      <c r="B16" s="271">
        <v>1735.6</v>
      </c>
      <c r="C16" s="271">
        <v>1863.8</v>
      </c>
      <c r="D16" s="271">
        <v>1314</v>
      </c>
      <c r="E16" s="271">
        <v>1332.5</v>
      </c>
      <c r="F16" s="271">
        <v>2048.4</v>
      </c>
      <c r="G16" s="228">
        <v>2102.8000000000002</v>
      </c>
      <c r="H16" s="228">
        <v>2363.3000000000002</v>
      </c>
      <c r="I16" s="228">
        <v>2091</v>
      </c>
      <c r="J16" s="228">
        <v>2017.4</v>
      </c>
      <c r="K16" s="228">
        <v>1492.5</v>
      </c>
    </row>
    <row r="17" spans="1:11" ht="13.5" customHeight="1" x14ac:dyDescent="0.2">
      <c r="A17" s="281" t="s">
        <v>45</v>
      </c>
      <c r="B17" s="271">
        <v>276.8</v>
      </c>
      <c r="C17" s="271">
        <v>246.6</v>
      </c>
      <c r="D17" s="271">
        <v>297.7</v>
      </c>
      <c r="E17" s="271">
        <v>320.5</v>
      </c>
      <c r="F17" s="271">
        <v>330</v>
      </c>
      <c r="G17" s="228">
        <v>1173.5999999999999</v>
      </c>
      <c r="H17" s="228">
        <v>1364.1</v>
      </c>
      <c r="I17" s="228">
        <v>1727.6</v>
      </c>
      <c r="J17" s="228">
        <v>1933.4</v>
      </c>
      <c r="K17" s="228">
        <v>2232.3000000000002</v>
      </c>
    </row>
    <row r="18" spans="1:11" ht="13.5" customHeight="1" x14ac:dyDescent="0.2">
      <c r="A18" s="281" t="s">
        <v>46</v>
      </c>
      <c r="B18" s="271">
        <v>2509.6</v>
      </c>
      <c r="C18" s="271">
        <v>3053</v>
      </c>
      <c r="D18" s="271">
        <v>3181.9</v>
      </c>
      <c r="E18" s="271">
        <v>3783.7</v>
      </c>
      <c r="F18" s="271">
        <v>4091.8</v>
      </c>
      <c r="G18" s="228">
        <v>4071.3</v>
      </c>
      <c r="H18" s="228">
        <v>5660.1</v>
      </c>
      <c r="I18" s="228">
        <v>6125.8</v>
      </c>
      <c r="J18" s="228">
        <v>6760.4</v>
      </c>
      <c r="K18" s="228">
        <v>9534</v>
      </c>
    </row>
    <row r="19" spans="1:11" ht="13.5" customHeight="1" x14ac:dyDescent="0.2">
      <c r="A19" s="281" t="s">
        <v>47</v>
      </c>
      <c r="B19" s="271">
        <v>16555.3</v>
      </c>
      <c r="C19" s="271">
        <v>18488.3</v>
      </c>
      <c r="D19" s="271">
        <v>19394.3</v>
      </c>
      <c r="E19" s="271">
        <v>21184.2</v>
      </c>
      <c r="F19" s="271">
        <v>24248.7</v>
      </c>
      <c r="G19" s="228">
        <v>27751.1</v>
      </c>
      <c r="H19" s="228">
        <v>27162.6</v>
      </c>
      <c r="I19" s="228">
        <v>30631.599999999999</v>
      </c>
      <c r="J19" s="228">
        <v>31922.3</v>
      </c>
      <c r="K19" s="228">
        <v>35574.300000000003</v>
      </c>
    </row>
    <row r="20" spans="1:11" ht="24" customHeight="1" x14ac:dyDescent="0.2">
      <c r="A20" s="282" t="s">
        <v>48</v>
      </c>
      <c r="B20" s="271">
        <v>36204.5</v>
      </c>
      <c r="C20" s="271">
        <v>37351.300000000003</v>
      </c>
      <c r="D20" s="271">
        <v>37664</v>
      </c>
      <c r="E20" s="271">
        <v>38104.400000000001</v>
      </c>
      <c r="F20" s="271">
        <v>34402.300000000003</v>
      </c>
      <c r="G20" s="228">
        <v>85850.1</v>
      </c>
      <c r="H20" s="228">
        <v>118334</v>
      </c>
      <c r="I20" s="228">
        <v>131777.9</v>
      </c>
      <c r="J20" s="228">
        <v>296990.3</v>
      </c>
      <c r="K20" s="228">
        <v>326540.90000000002</v>
      </c>
    </row>
    <row r="21" spans="1:11" ht="24" customHeight="1" x14ac:dyDescent="0.2">
      <c r="A21" s="282" t="s">
        <v>49</v>
      </c>
      <c r="B21" s="271">
        <v>19</v>
      </c>
      <c r="C21" s="271">
        <v>881.9</v>
      </c>
      <c r="D21" s="271">
        <v>821.1</v>
      </c>
      <c r="E21" s="271">
        <v>844.1</v>
      </c>
      <c r="F21" s="271">
        <v>31</v>
      </c>
      <c r="G21" s="228">
        <v>32.799999999999997</v>
      </c>
      <c r="H21" s="228">
        <v>53.7</v>
      </c>
      <c r="I21" s="228">
        <v>207.2</v>
      </c>
      <c r="J21" s="228">
        <v>220</v>
      </c>
      <c r="K21" s="228">
        <v>375.6</v>
      </c>
    </row>
    <row r="22" spans="1:11" ht="13.5" customHeight="1" x14ac:dyDescent="0.2">
      <c r="A22" s="281" t="s">
        <v>50</v>
      </c>
      <c r="B22" s="271">
        <v>2945.2</v>
      </c>
      <c r="C22" s="271">
        <v>3145.6</v>
      </c>
      <c r="D22" s="271">
        <v>3105.2</v>
      </c>
      <c r="E22" s="271">
        <v>3013</v>
      </c>
      <c r="F22" s="271">
        <v>3238.1</v>
      </c>
      <c r="G22" s="228">
        <v>3184.5</v>
      </c>
      <c r="H22" s="228">
        <v>2929.9</v>
      </c>
      <c r="I22" s="228">
        <v>3537.3</v>
      </c>
      <c r="J22" s="228">
        <v>3724.5</v>
      </c>
      <c r="K22" s="228">
        <v>5097.2</v>
      </c>
    </row>
    <row r="23" spans="1:11" ht="13.5" customHeight="1" x14ac:dyDescent="0.2">
      <c r="A23" s="281" t="s">
        <v>51</v>
      </c>
      <c r="B23" s="271">
        <v>395.3</v>
      </c>
      <c r="C23" s="271">
        <v>396.3</v>
      </c>
      <c r="D23" s="271">
        <v>359.4</v>
      </c>
      <c r="E23" s="271">
        <v>467.3</v>
      </c>
      <c r="F23" s="271">
        <v>430.5</v>
      </c>
      <c r="G23" s="228">
        <v>507.5</v>
      </c>
      <c r="H23" s="228">
        <v>276</v>
      </c>
      <c r="I23" s="228">
        <v>315.8</v>
      </c>
      <c r="J23" s="228">
        <v>348.9</v>
      </c>
      <c r="K23" s="228">
        <v>491.8</v>
      </c>
    </row>
    <row r="24" spans="1:11" ht="13.5" customHeight="1" x14ac:dyDescent="0.2">
      <c r="A24" s="281" t="s">
        <v>52</v>
      </c>
      <c r="B24" s="271">
        <v>1427.5</v>
      </c>
      <c r="C24" s="271">
        <v>1368.2</v>
      </c>
      <c r="D24" s="271">
        <v>1456.7</v>
      </c>
      <c r="E24" s="271">
        <v>1746.2</v>
      </c>
      <c r="F24" s="271">
        <v>1843.8</v>
      </c>
      <c r="G24" s="228">
        <v>2146.6</v>
      </c>
      <c r="H24" s="228">
        <v>2353.6</v>
      </c>
      <c r="I24" s="228">
        <v>2539.8000000000002</v>
      </c>
      <c r="J24" s="228">
        <v>3376.5</v>
      </c>
      <c r="K24" s="228">
        <v>3864.8</v>
      </c>
    </row>
    <row r="25" spans="1:11" s="234" customFormat="1" ht="24" customHeight="1" x14ac:dyDescent="0.2">
      <c r="A25" s="282" t="s">
        <v>53</v>
      </c>
      <c r="B25" s="271">
        <v>2662.3</v>
      </c>
      <c r="C25" s="271">
        <v>3026.5</v>
      </c>
      <c r="D25" s="271">
        <v>2967.9</v>
      </c>
      <c r="E25" s="271">
        <v>3173</v>
      </c>
      <c r="F25" s="271">
        <v>2610.1</v>
      </c>
      <c r="G25" s="273">
        <v>1894.3</v>
      </c>
      <c r="H25" s="273">
        <v>2804.2</v>
      </c>
      <c r="I25" s="273">
        <v>4132.8</v>
      </c>
      <c r="J25" s="273">
        <v>3276.3</v>
      </c>
      <c r="K25" s="273">
        <v>4409.2</v>
      </c>
    </row>
    <row r="26" spans="1:11" s="234" customFormat="1" ht="24" customHeight="1" x14ac:dyDescent="0.2">
      <c r="A26" s="283" t="s">
        <v>54</v>
      </c>
      <c r="B26" s="271">
        <v>98027.4</v>
      </c>
      <c r="C26" s="271">
        <v>121653.2</v>
      </c>
      <c r="D26" s="271">
        <v>134260.70000000001</v>
      </c>
      <c r="E26" s="271">
        <v>140914.20000000001</v>
      </c>
      <c r="F26" s="271">
        <v>140535.1</v>
      </c>
      <c r="G26" s="271">
        <v>142809.60000000001</v>
      </c>
      <c r="H26" s="271">
        <v>146110.1</v>
      </c>
      <c r="I26" s="271">
        <v>150775</v>
      </c>
      <c r="J26" s="271">
        <v>158817.79999999999</v>
      </c>
      <c r="K26" s="271">
        <v>171729</v>
      </c>
    </row>
    <row r="27" spans="1:11" ht="24" customHeight="1" x14ac:dyDescent="0.2">
      <c r="A27" s="282" t="s">
        <v>112</v>
      </c>
      <c r="B27" s="271">
        <v>91958.9</v>
      </c>
      <c r="C27" s="271">
        <v>109046.6</v>
      </c>
      <c r="D27" s="271">
        <v>114489</v>
      </c>
      <c r="E27" s="271">
        <v>117172</v>
      </c>
      <c r="F27" s="271">
        <v>116833.5</v>
      </c>
      <c r="G27" s="271">
        <v>118247.1</v>
      </c>
      <c r="H27" s="271">
        <v>120141.2</v>
      </c>
      <c r="I27" s="271">
        <v>124433.4</v>
      </c>
      <c r="J27" s="271">
        <v>135551.20000000001</v>
      </c>
      <c r="K27" s="271">
        <v>146891.29999999999</v>
      </c>
    </row>
    <row r="28" spans="1:11" ht="24" customHeight="1" x14ac:dyDescent="0.2">
      <c r="A28" s="282" t="s">
        <v>113</v>
      </c>
      <c r="B28" s="271">
        <v>2707.3</v>
      </c>
      <c r="C28" s="271">
        <v>8374.9</v>
      </c>
      <c r="D28" s="271">
        <v>15216.6</v>
      </c>
      <c r="E28" s="271">
        <v>18943.8</v>
      </c>
      <c r="F28" s="271">
        <v>18996.599999999999</v>
      </c>
      <c r="G28" s="271">
        <v>19174.400000000001</v>
      </c>
      <c r="H28" s="271">
        <v>20001.3</v>
      </c>
      <c r="I28" s="271">
        <v>20214</v>
      </c>
      <c r="J28" s="271">
        <v>20337.7</v>
      </c>
      <c r="K28" s="271">
        <v>20805.900000000001</v>
      </c>
    </row>
    <row r="29" spans="1:11" ht="24" customHeight="1" x14ac:dyDescent="0.2">
      <c r="A29" s="282" t="s">
        <v>114</v>
      </c>
      <c r="B29" s="271">
        <v>3361.2</v>
      </c>
      <c r="C29" s="271">
        <v>4231.7</v>
      </c>
      <c r="D29" s="271">
        <v>4555.1000000000004</v>
      </c>
      <c r="E29" s="271">
        <v>4798.3999999999996</v>
      </c>
      <c r="F29" s="271">
        <v>4705</v>
      </c>
      <c r="G29" s="271">
        <v>5388.1</v>
      </c>
      <c r="H29" s="271">
        <v>5967.6</v>
      </c>
      <c r="I29" s="271">
        <v>6127.5</v>
      </c>
      <c r="J29" s="271">
        <v>2928.9</v>
      </c>
      <c r="K29" s="271">
        <v>4031.8</v>
      </c>
    </row>
    <row r="30" spans="1:11" ht="24" customHeight="1" x14ac:dyDescent="0.2">
      <c r="A30" s="283" t="s">
        <v>58</v>
      </c>
      <c r="B30" s="271">
        <v>4984.5</v>
      </c>
      <c r="C30" s="271">
        <v>3299.5</v>
      </c>
      <c r="D30" s="271">
        <v>4083.3</v>
      </c>
      <c r="E30" s="271">
        <v>4575.3999999999996</v>
      </c>
      <c r="F30" s="271">
        <v>5762.5</v>
      </c>
      <c r="G30" s="271">
        <v>6610</v>
      </c>
      <c r="H30" s="271">
        <v>7163.8</v>
      </c>
      <c r="I30" s="271">
        <v>8192.6</v>
      </c>
      <c r="J30" s="271">
        <v>10741.4</v>
      </c>
      <c r="K30" s="271">
        <v>12719.6</v>
      </c>
    </row>
    <row r="31" spans="1:11" ht="13.5" customHeight="1" x14ac:dyDescent="0.2">
      <c r="A31" s="280" t="s">
        <v>59</v>
      </c>
      <c r="B31" s="271">
        <v>30740.799999999999</v>
      </c>
      <c r="C31" s="271">
        <v>38672.800000000003</v>
      </c>
      <c r="D31" s="271">
        <v>42888.9</v>
      </c>
      <c r="E31" s="271">
        <v>55156.2</v>
      </c>
      <c r="F31" s="271">
        <v>62098.2</v>
      </c>
      <c r="G31" s="271">
        <v>85958.3</v>
      </c>
      <c r="H31" s="271">
        <v>92240</v>
      </c>
      <c r="I31" s="271">
        <v>105443.4</v>
      </c>
      <c r="J31" s="271">
        <v>132863.6</v>
      </c>
      <c r="K31" s="271">
        <v>201821.9</v>
      </c>
    </row>
    <row r="32" spans="1:11" ht="24" customHeight="1" x14ac:dyDescent="0.2">
      <c r="A32" s="283" t="s">
        <v>60</v>
      </c>
      <c r="B32" s="271">
        <v>52986.7</v>
      </c>
      <c r="C32" s="271">
        <v>59101.9</v>
      </c>
      <c r="D32" s="271">
        <v>63366.400000000001</v>
      </c>
      <c r="E32" s="271">
        <v>72315.8</v>
      </c>
      <c r="F32" s="271">
        <v>80431</v>
      </c>
      <c r="G32" s="271">
        <v>91464.3</v>
      </c>
      <c r="H32" s="271">
        <v>107402.1</v>
      </c>
      <c r="I32" s="271">
        <v>135892</v>
      </c>
      <c r="J32" s="271">
        <v>160440</v>
      </c>
      <c r="K32" s="271">
        <v>204767.1</v>
      </c>
    </row>
    <row r="33" spans="1:11" ht="13.5" customHeight="1" x14ac:dyDescent="0.2">
      <c r="A33" s="280" t="s">
        <v>61</v>
      </c>
      <c r="B33" s="271">
        <v>27092.2</v>
      </c>
      <c r="C33" s="271">
        <v>29207.200000000001</v>
      </c>
      <c r="D33" s="271">
        <v>33229.5</v>
      </c>
      <c r="E33" s="271">
        <v>35388.1</v>
      </c>
      <c r="F33" s="271">
        <v>33948.800000000003</v>
      </c>
      <c r="G33" s="271">
        <v>35745.699999999997</v>
      </c>
      <c r="H33" s="271">
        <v>30912.400000000001</v>
      </c>
      <c r="I33" s="271">
        <v>40872.5</v>
      </c>
      <c r="J33" s="271">
        <v>53671.5</v>
      </c>
      <c r="K33" s="271">
        <v>91615.9</v>
      </c>
    </row>
    <row r="34" spans="1:11" ht="13.5" customHeight="1" x14ac:dyDescent="0.2">
      <c r="A34" s="280" t="s">
        <v>62</v>
      </c>
      <c r="B34" s="271">
        <v>7478.7</v>
      </c>
      <c r="C34" s="271">
        <v>7578.8</v>
      </c>
      <c r="D34" s="271">
        <v>7412.8</v>
      </c>
      <c r="E34" s="271">
        <v>8213.2000000000007</v>
      </c>
      <c r="F34" s="271">
        <v>7530.8</v>
      </c>
      <c r="G34" s="271">
        <v>7608.2</v>
      </c>
      <c r="H34" s="271">
        <v>7062.7</v>
      </c>
      <c r="I34" s="271">
        <v>10546.6</v>
      </c>
      <c r="J34" s="271">
        <v>11256.4</v>
      </c>
      <c r="K34" s="271">
        <v>13089.9</v>
      </c>
    </row>
    <row r="35" spans="1:11" ht="13.5" customHeight="1" x14ac:dyDescent="0.2">
      <c r="A35" s="280" t="s">
        <v>63</v>
      </c>
      <c r="B35" s="271">
        <v>1320.6</v>
      </c>
      <c r="C35" s="271">
        <v>1195.5999999999999</v>
      </c>
      <c r="D35" s="271">
        <v>1303.8</v>
      </c>
      <c r="E35" s="271">
        <v>1689.3</v>
      </c>
      <c r="F35" s="271">
        <v>1920.3</v>
      </c>
      <c r="G35" s="271">
        <v>2185.6</v>
      </c>
      <c r="H35" s="271">
        <v>2504.8000000000002</v>
      </c>
      <c r="I35" s="271">
        <v>3545.1</v>
      </c>
      <c r="J35" s="271">
        <v>4934.8999999999996</v>
      </c>
      <c r="K35" s="271">
        <v>8972.6</v>
      </c>
    </row>
    <row r="36" spans="1:11" ht="13.5" customHeight="1" x14ac:dyDescent="0.2">
      <c r="A36" s="280" t="s">
        <v>115</v>
      </c>
      <c r="B36" s="271">
        <v>44891.199999999997</v>
      </c>
      <c r="C36" s="271">
        <v>49549.9</v>
      </c>
      <c r="D36" s="271">
        <v>38788.699999999997</v>
      </c>
      <c r="E36" s="271">
        <v>34355.5</v>
      </c>
      <c r="F36" s="271">
        <v>36407.5</v>
      </c>
      <c r="G36" s="271">
        <v>37261.4</v>
      </c>
      <c r="H36" s="271">
        <v>37348</v>
      </c>
      <c r="I36" s="271">
        <v>40561.4</v>
      </c>
      <c r="J36" s="271">
        <v>43521.9</v>
      </c>
      <c r="K36" s="271">
        <v>50008.9</v>
      </c>
    </row>
    <row r="37" spans="1:11" ht="13.5" customHeight="1" x14ac:dyDescent="0.2">
      <c r="A37" s="280" t="s">
        <v>65</v>
      </c>
      <c r="B37" s="271">
        <v>543</v>
      </c>
      <c r="C37" s="271">
        <v>620</v>
      </c>
      <c r="D37" s="271">
        <v>1884</v>
      </c>
      <c r="E37" s="271">
        <v>3319.5</v>
      </c>
      <c r="F37" s="271">
        <v>5856.4</v>
      </c>
      <c r="G37" s="271">
        <v>7698.1</v>
      </c>
      <c r="H37" s="271">
        <v>11280.6</v>
      </c>
      <c r="I37" s="271">
        <v>15366</v>
      </c>
      <c r="J37" s="271">
        <v>28650</v>
      </c>
      <c r="K37" s="271">
        <v>77559.7</v>
      </c>
    </row>
    <row r="38" spans="1:11" ht="13.5" customHeight="1" x14ac:dyDescent="0.2">
      <c r="A38" s="280" t="s">
        <v>71</v>
      </c>
      <c r="B38" s="271">
        <v>15940.9</v>
      </c>
      <c r="C38" s="271">
        <v>21543</v>
      </c>
      <c r="D38" s="271">
        <v>25122.400000000001</v>
      </c>
      <c r="E38" s="271">
        <v>28347.4</v>
      </c>
      <c r="F38" s="271">
        <v>28806.799999999999</v>
      </c>
      <c r="G38" s="271">
        <v>25464.400000000001</v>
      </c>
      <c r="H38" s="271">
        <v>26369.5</v>
      </c>
      <c r="I38" s="271">
        <v>26836.2</v>
      </c>
      <c r="J38" s="271">
        <v>32229.599999999999</v>
      </c>
      <c r="K38" s="271">
        <v>33819.9</v>
      </c>
    </row>
    <row r="39" spans="1:11" s="234" customFormat="1" ht="13.5" customHeight="1" x14ac:dyDescent="0.2">
      <c r="A39" s="280" t="s">
        <v>72</v>
      </c>
      <c r="B39" s="271">
        <v>50528.5</v>
      </c>
      <c r="C39" s="271">
        <v>43240.3</v>
      </c>
      <c r="D39" s="271">
        <v>30568.9</v>
      </c>
      <c r="E39" s="271">
        <v>41523.1</v>
      </c>
      <c r="F39" s="271">
        <v>54222.9</v>
      </c>
      <c r="G39" s="228">
        <v>45179.6</v>
      </c>
      <c r="H39" s="228">
        <v>62269.5</v>
      </c>
      <c r="I39" s="228">
        <v>38248</v>
      </c>
      <c r="J39" s="228">
        <v>37718.9</v>
      </c>
      <c r="K39" s="228">
        <v>36822.6</v>
      </c>
    </row>
    <row r="40" spans="1:11" ht="13.5" customHeight="1" x14ac:dyDescent="0.2">
      <c r="A40" s="280" t="s">
        <v>73</v>
      </c>
      <c r="B40" s="271">
        <v>1635.3</v>
      </c>
      <c r="C40" s="271">
        <v>1478</v>
      </c>
      <c r="D40" s="271">
        <v>1630.6</v>
      </c>
      <c r="E40" s="271">
        <v>1827.5</v>
      </c>
      <c r="F40" s="271">
        <v>2026.2</v>
      </c>
      <c r="G40" s="271">
        <v>1946.1</v>
      </c>
      <c r="H40" s="271">
        <v>1789.5</v>
      </c>
      <c r="I40" s="271">
        <v>2520.9</v>
      </c>
      <c r="J40" s="271">
        <v>5272.9</v>
      </c>
      <c r="K40" s="271">
        <v>5360.5</v>
      </c>
    </row>
    <row r="41" spans="1:11" s="234" customFormat="1" ht="13.5" customHeight="1" x14ac:dyDescent="0.2">
      <c r="A41" s="280" t="s">
        <v>74</v>
      </c>
      <c r="B41" s="271">
        <v>173.7</v>
      </c>
      <c r="C41" s="271">
        <v>204.2</v>
      </c>
      <c r="D41" s="271">
        <v>215.7</v>
      </c>
      <c r="E41" s="271">
        <v>184.8</v>
      </c>
      <c r="F41" s="271">
        <v>229.8</v>
      </c>
      <c r="G41" s="228">
        <v>238.7</v>
      </c>
      <c r="H41" s="228">
        <v>228.4</v>
      </c>
      <c r="I41" s="228">
        <v>617.29999999999995</v>
      </c>
      <c r="J41" s="228">
        <v>1158.5</v>
      </c>
      <c r="K41" s="228">
        <v>1763.8</v>
      </c>
    </row>
    <row r="42" spans="1:11" ht="13.5" customHeight="1" x14ac:dyDescent="0.2">
      <c r="A42" s="280" t="s">
        <v>75</v>
      </c>
      <c r="B42" s="271">
        <v>1106.5</v>
      </c>
      <c r="C42" s="271">
        <v>1364</v>
      </c>
      <c r="D42" s="271">
        <v>1680.6</v>
      </c>
      <c r="E42" s="271">
        <v>1929.2</v>
      </c>
      <c r="F42" s="271">
        <v>2475</v>
      </c>
      <c r="G42" s="228">
        <v>3307.1</v>
      </c>
      <c r="H42" s="228">
        <v>3924</v>
      </c>
      <c r="I42" s="228">
        <v>6464.8</v>
      </c>
      <c r="J42" s="228">
        <v>6398.2</v>
      </c>
      <c r="K42" s="228">
        <v>8694.5</v>
      </c>
    </row>
    <row r="43" spans="1:11" ht="13.5" customHeight="1" x14ac:dyDescent="0.2">
      <c r="A43" s="280" t="s">
        <v>76</v>
      </c>
      <c r="B43" s="271">
        <v>1367.1</v>
      </c>
      <c r="C43" s="271">
        <v>985.2</v>
      </c>
      <c r="D43" s="271">
        <v>1060.0999999999999</v>
      </c>
      <c r="E43" s="271">
        <v>1208.7</v>
      </c>
      <c r="F43" s="271">
        <v>1139.8</v>
      </c>
      <c r="G43" s="228">
        <v>1430.4</v>
      </c>
      <c r="H43" s="228">
        <v>1723.5</v>
      </c>
      <c r="I43" s="228">
        <v>1787.1</v>
      </c>
      <c r="J43" s="228">
        <v>1671.6</v>
      </c>
      <c r="K43" s="228">
        <v>2252</v>
      </c>
    </row>
    <row r="44" spans="1:11" ht="13.5" customHeight="1" x14ac:dyDescent="0.2">
      <c r="A44" s="280" t="s">
        <v>77</v>
      </c>
      <c r="B44" s="271">
        <v>316.8</v>
      </c>
      <c r="C44" s="271">
        <v>276.60000000000002</v>
      </c>
      <c r="D44" s="271">
        <v>315.3</v>
      </c>
      <c r="E44" s="271">
        <v>351.8</v>
      </c>
      <c r="F44" s="271">
        <v>387.3</v>
      </c>
      <c r="G44" s="228">
        <v>349.5</v>
      </c>
      <c r="H44" s="228">
        <v>337.7</v>
      </c>
      <c r="I44" s="228">
        <v>343</v>
      </c>
      <c r="J44" s="228">
        <v>413</v>
      </c>
      <c r="K44" s="228">
        <v>393.6</v>
      </c>
    </row>
    <row r="45" spans="1:11" ht="12.75" thickBot="1" x14ac:dyDescent="0.25">
      <c r="A45" s="235"/>
      <c r="B45" s="284"/>
      <c r="C45" s="285"/>
      <c r="D45" s="285"/>
      <c r="E45" s="285"/>
      <c r="F45" s="236"/>
      <c r="G45" s="284"/>
      <c r="H45" s="284"/>
      <c r="I45" s="284"/>
      <c r="J45" s="284"/>
      <c r="K45" s="284"/>
    </row>
    <row r="46" spans="1:11" ht="12.95" customHeight="1" x14ac:dyDescent="0.2">
      <c r="A46" s="275"/>
      <c r="B46" s="228"/>
      <c r="C46" s="242"/>
      <c r="D46" s="242"/>
      <c r="E46" s="242"/>
      <c r="G46" s="228"/>
      <c r="H46" s="228"/>
      <c r="I46" s="228"/>
      <c r="J46" s="228"/>
      <c r="K46" s="228"/>
    </row>
    <row r="47" spans="1:11" ht="12.95" customHeight="1" x14ac:dyDescent="0.2">
      <c r="G47" s="228"/>
      <c r="H47" s="228"/>
      <c r="I47" s="228"/>
      <c r="J47" s="228"/>
      <c r="K47" s="228"/>
    </row>
    <row r="48" spans="1:11" ht="12.95" customHeight="1" x14ac:dyDescent="0.2">
      <c r="G48" s="228"/>
      <c r="H48" s="228"/>
      <c r="I48" s="228"/>
      <c r="J48" s="228"/>
      <c r="K48" s="228"/>
    </row>
    <row r="49" spans="7:11" ht="12.95" customHeight="1" x14ac:dyDescent="0.2">
      <c r="G49" s="269"/>
      <c r="H49" s="269"/>
      <c r="I49" s="269"/>
      <c r="J49" s="269"/>
      <c r="K49" s="269"/>
    </row>
    <row r="53" spans="7:11" ht="12.95" customHeight="1" x14ac:dyDescent="0.2">
      <c r="G53" s="278"/>
      <c r="H53" s="278"/>
      <c r="I53" s="278"/>
      <c r="J53" s="278"/>
      <c r="K53" s="278"/>
    </row>
  </sheetData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Лист60"/>
  <dimension ref="A1:M53"/>
  <sheetViews>
    <sheetView workbookViewId="0">
      <selection activeCell="A5" sqref="A5"/>
    </sheetView>
  </sheetViews>
  <sheetFormatPr defaultRowHeight="12.95" customHeight="1" x14ac:dyDescent="0.2"/>
  <cols>
    <col min="1" max="1" width="44.42578125" style="249" customWidth="1"/>
    <col min="2" max="2" width="9.140625" style="218" hidden="1" customWidth="1"/>
    <col min="3" max="3" width="0" style="218" hidden="1" customWidth="1"/>
    <col min="4" max="6" width="8.28515625" style="218" hidden="1" customWidth="1"/>
    <col min="7" max="8" width="9.28515625" style="218" hidden="1" customWidth="1"/>
    <col min="9" max="13" width="9.28515625" style="218" customWidth="1"/>
    <col min="14" max="256" width="9.140625" style="218"/>
    <col min="257" max="257" width="44.42578125" style="218" customWidth="1"/>
    <col min="258" max="262" width="0" style="218" hidden="1" customWidth="1"/>
    <col min="263" max="267" width="9.28515625" style="218" customWidth="1"/>
    <col min="268" max="512" width="9.140625" style="218"/>
    <col min="513" max="513" width="44.42578125" style="218" customWidth="1"/>
    <col min="514" max="518" width="0" style="218" hidden="1" customWidth="1"/>
    <col min="519" max="523" width="9.28515625" style="218" customWidth="1"/>
    <col min="524" max="768" width="9.140625" style="218"/>
    <col min="769" max="769" width="44.42578125" style="218" customWidth="1"/>
    <col min="770" max="774" width="0" style="218" hidden="1" customWidth="1"/>
    <col min="775" max="779" width="9.28515625" style="218" customWidth="1"/>
    <col min="780" max="1024" width="9.140625" style="218"/>
    <col min="1025" max="1025" width="44.42578125" style="218" customWidth="1"/>
    <col min="1026" max="1030" width="0" style="218" hidden="1" customWidth="1"/>
    <col min="1031" max="1035" width="9.28515625" style="218" customWidth="1"/>
    <col min="1036" max="1280" width="9.140625" style="218"/>
    <col min="1281" max="1281" width="44.42578125" style="218" customWidth="1"/>
    <col min="1282" max="1286" width="0" style="218" hidden="1" customWidth="1"/>
    <col min="1287" max="1291" width="9.28515625" style="218" customWidth="1"/>
    <col min="1292" max="1536" width="9.140625" style="218"/>
    <col min="1537" max="1537" width="44.42578125" style="218" customWidth="1"/>
    <col min="1538" max="1542" width="0" style="218" hidden="1" customWidth="1"/>
    <col min="1543" max="1547" width="9.28515625" style="218" customWidth="1"/>
    <col min="1548" max="1792" width="9.140625" style="218"/>
    <col min="1793" max="1793" width="44.42578125" style="218" customWidth="1"/>
    <col min="1794" max="1798" width="0" style="218" hidden="1" customWidth="1"/>
    <col min="1799" max="1803" width="9.28515625" style="218" customWidth="1"/>
    <col min="1804" max="2048" width="9.140625" style="218"/>
    <col min="2049" max="2049" width="44.42578125" style="218" customWidth="1"/>
    <col min="2050" max="2054" width="0" style="218" hidden="1" customWidth="1"/>
    <col min="2055" max="2059" width="9.28515625" style="218" customWidth="1"/>
    <col min="2060" max="2304" width="9.140625" style="218"/>
    <col min="2305" max="2305" width="44.42578125" style="218" customWidth="1"/>
    <col min="2306" max="2310" width="0" style="218" hidden="1" customWidth="1"/>
    <col min="2311" max="2315" width="9.28515625" style="218" customWidth="1"/>
    <col min="2316" max="2560" width="9.140625" style="218"/>
    <col min="2561" max="2561" width="44.42578125" style="218" customWidth="1"/>
    <col min="2562" max="2566" width="0" style="218" hidden="1" customWidth="1"/>
    <col min="2567" max="2571" width="9.28515625" style="218" customWidth="1"/>
    <col min="2572" max="2816" width="9.140625" style="218"/>
    <col min="2817" max="2817" width="44.42578125" style="218" customWidth="1"/>
    <col min="2818" max="2822" width="0" style="218" hidden="1" customWidth="1"/>
    <col min="2823" max="2827" width="9.28515625" style="218" customWidth="1"/>
    <col min="2828" max="3072" width="9.140625" style="218"/>
    <col min="3073" max="3073" width="44.42578125" style="218" customWidth="1"/>
    <col min="3074" max="3078" width="0" style="218" hidden="1" customWidth="1"/>
    <col min="3079" max="3083" width="9.28515625" style="218" customWidth="1"/>
    <col min="3084" max="3328" width="9.140625" style="218"/>
    <col min="3329" max="3329" width="44.42578125" style="218" customWidth="1"/>
    <col min="3330" max="3334" width="0" style="218" hidden="1" customWidth="1"/>
    <col min="3335" max="3339" width="9.28515625" style="218" customWidth="1"/>
    <col min="3340" max="3584" width="9.140625" style="218"/>
    <col min="3585" max="3585" width="44.42578125" style="218" customWidth="1"/>
    <col min="3586" max="3590" width="0" style="218" hidden="1" customWidth="1"/>
    <col min="3591" max="3595" width="9.28515625" style="218" customWidth="1"/>
    <col min="3596" max="3840" width="9.140625" style="218"/>
    <col min="3841" max="3841" width="44.42578125" style="218" customWidth="1"/>
    <col min="3842" max="3846" width="0" style="218" hidden="1" customWidth="1"/>
    <col min="3847" max="3851" width="9.28515625" style="218" customWidth="1"/>
    <col min="3852" max="4096" width="9.140625" style="218"/>
    <col min="4097" max="4097" width="44.42578125" style="218" customWidth="1"/>
    <col min="4098" max="4102" width="0" style="218" hidden="1" customWidth="1"/>
    <col min="4103" max="4107" width="9.28515625" style="218" customWidth="1"/>
    <col min="4108" max="4352" width="9.140625" style="218"/>
    <col min="4353" max="4353" width="44.42578125" style="218" customWidth="1"/>
    <col min="4354" max="4358" width="0" style="218" hidden="1" customWidth="1"/>
    <col min="4359" max="4363" width="9.28515625" style="218" customWidth="1"/>
    <col min="4364" max="4608" width="9.140625" style="218"/>
    <col min="4609" max="4609" width="44.42578125" style="218" customWidth="1"/>
    <col min="4610" max="4614" width="0" style="218" hidden="1" customWidth="1"/>
    <col min="4615" max="4619" width="9.28515625" style="218" customWidth="1"/>
    <col min="4620" max="4864" width="9.140625" style="218"/>
    <col min="4865" max="4865" width="44.42578125" style="218" customWidth="1"/>
    <col min="4866" max="4870" width="0" style="218" hidden="1" customWidth="1"/>
    <col min="4871" max="4875" width="9.28515625" style="218" customWidth="1"/>
    <col min="4876" max="5120" width="9.140625" style="218"/>
    <col min="5121" max="5121" width="44.42578125" style="218" customWidth="1"/>
    <col min="5122" max="5126" width="0" style="218" hidden="1" customWidth="1"/>
    <col min="5127" max="5131" width="9.28515625" style="218" customWidth="1"/>
    <col min="5132" max="5376" width="9.140625" style="218"/>
    <col min="5377" max="5377" width="44.42578125" style="218" customWidth="1"/>
    <col min="5378" max="5382" width="0" style="218" hidden="1" customWidth="1"/>
    <col min="5383" max="5387" width="9.28515625" style="218" customWidth="1"/>
    <col min="5388" max="5632" width="9.140625" style="218"/>
    <col min="5633" max="5633" width="44.42578125" style="218" customWidth="1"/>
    <col min="5634" max="5638" width="0" style="218" hidden="1" customWidth="1"/>
    <col min="5639" max="5643" width="9.28515625" style="218" customWidth="1"/>
    <col min="5644" max="5888" width="9.140625" style="218"/>
    <col min="5889" max="5889" width="44.42578125" style="218" customWidth="1"/>
    <col min="5890" max="5894" width="0" style="218" hidden="1" customWidth="1"/>
    <col min="5895" max="5899" width="9.28515625" style="218" customWidth="1"/>
    <col min="5900" max="6144" width="9.140625" style="218"/>
    <col min="6145" max="6145" width="44.42578125" style="218" customWidth="1"/>
    <col min="6146" max="6150" width="0" style="218" hidden="1" customWidth="1"/>
    <col min="6151" max="6155" width="9.28515625" style="218" customWidth="1"/>
    <col min="6156" max="6400" width="9.140625" style="218"/>
    <col min="6401" max="6401" width="44.42578125" style="218" customWidth="1"/>
    <col min="6402" max="6406" width="0" style="218" hidden="1" customWidth="1"/>
    <col min="6407" max="6411" width="9.28515625" style="218" customWidth="1"/>
    <col min="6412" max="6656" width="9.140625" style="218"/>
    <col min="6657" max="6657" width="44.42578125" style="218" customWidth="1"/>
    <col min="6658" max="6662" width="0" style="218" hidden="1" customWidth="1"/>
    <col min="6663" max="6667" width="9.28515625" style="218" customWidth="1"/>
    <col min="6668" max="6912" width="9.140625" style="218"/>
    <col min="6913" max="6913" width="44.42578125" style="218" customWidth="1"/>
    <col min="6914" max="6918" width="0" style="218" hidden="1" customWidth="1"/>
    <col min="6919" max="6923" width="9.28515625" style="218" customWidth="1"/>
    <col min="6924" max="7168" width="9.140625" style="218"/>
    <col min="7169" max="7169" width="44.42578125" style="218" customWidth="1"/>
    <col min="7170" max="7174" width="0" style="218" hidden="1" customWidth="1"/>
    <col min="7175" max="7179" width="9.28515625" style="218" customWidth="1"/>
    <col min="7180" max="7424" width="9.140625" style="218"/>
    <col min="7425" max="7425" width="44.42578125" style="218" customWidth="1"/>
    <col min="7426" max="7430" width="0" style="218" hidden="1" customWidth="1"/>
    <col min="7431" max="7435" width="9.28515625" style="218" customWidth="1"/>
    <col min="7436" max="7680" width="9.140625" style="218"/>
    <col min="7681" max="7681" width="44.42578125" style="218" customWidth="1"/>
    <col min="7682" max="7686" width="0" style="218" hidden="1" customWidth="1"/>
    <col min="7687" max="7691" width="9.28515625" style="218" customWidth="1"/>
    <col min="7692" max="7936" width="9.140625" style="218"/>
    <col min="7937" max="7937" width="44.42578125" style="218" customWidth="1"/>
    <col min="7938" max="7942" width="0" style="218" hidden="1" customWidth="1"/>
    <col min="7943" max="7947" width="9.28515625" style="218" customWidth="1"/>
    <col min="7948" max="8192" width="9.140625" style="218"/>
    <col min="8193" max="8193" width="44.42578125" style="218" customWidth="1"/>
    <col min="8194" max="8198" width="0" style="218" hidden="1" customWidth="1"/>
    <col min="8199" max="8203" width="9.28515625" style="218" customWidth="1"/>
    <col min="8204" max="8448" width="9.140625" style="218"/>
    <col min="8449" max="8449" width="44.42578125" style="218" customWidth="1"/>
    <col min="8450" max="8454" width="0" style="218" hidden="1" customWidth="1"/>
    <col min="8455" max="8459" width="9.28515625" style="218" customWidth="1"/>
    <col min="8460" max="8704" width="9.140625" style="218"/>
    <col min="8705" max="8705" width="44.42578125" style="218" customWidth="1"/>
    <col min="8706" max="8710" width="0" style="218" hidden="1" customWidth="1"/>
    <col min="8711" max="8715" width="9.28515625" style="218" customWidth="1"/>
    <col min="8716" max="8960" width="9.140625" style="218"/>
    <col min="8961" max="8961" width="44.42578125" style="218" customWidth="1"/>
    <col min="8962" max="8966" width="0" style="218" hidden="1" customWidth="1"/>
    <col min="8967" max="8971" width="9.28515625" style="218" customWidth="1"/>
    <col min="8972" max="9216" width="9.140625" style="218"/>
    <col min="9217" max="9217" width="44.42578125" style="218" customWidth="1"/>
    <col min="9218" max="9222" width="0" style="218" hidden="1" customWidth="1"/>
    <col min="9223" max="9227" width="9.28515625" style="218" customWidth="1"/>
    <col min="9228" max="9472" width="9.140625" style="218"/>
    <col min="9473" max="9473" width="44.42578125" style="218" customWidth="1"/>
    <col min="9474" max="9478" width="0" style="218" hidden="1" customWidth="1"/>
    <col min="9479" max="9483" width="9.28515625" style="218" customWidth="1"/>
    <col min="9484" max="9728" width="9.140625" style="218"/>
    <col min="9729" max="9729" width="44.42578125" style="218" customWidth="1"/>
    <col min="9730" max="9734" width="0" style="218" hidden="1" customWidth="1"/>
    <col min="9735" max="9739" width="9.28515625" style="218" customWidth="1"/>
    <col min="9740" max="9984" width="9.140625" style="218"/>
    <col min="9985" max="9985" width="44.42578125" style="218" customWidth="1"/>
    <col min="9986" max="9990" width="0" style="218" hidden="1" customWidth="1"/>
    <col min="9991" max="9995" width="9.28515625" style="218" customWidth="1"/>
    <col min="9996" max="10240" width="9.140625" style="218"/>
    <col min="10241" max="10241" width="44.42578125" style="218" customWidth="1"/>
    <col min="10242" max="10246" width="0" style="218" hidden="1" customWidth="1"/>
    <col min="10247" max="10251" width="9.28515625" style="218" customWidth="1"/>
    <col min="10252" max="10496" width="9.140625" style="218"/>
    <col min="10497" max="10497" width="44.42578125" style="218" customWidth="1"/>
    <col min="10498" max="10502" width="0" style="218" hidden="1" customWidth="1"/>
    <col min="10503" max="10507" width="9.28515625" style="218" customWidth="1"/>
    <col min="10508" max="10752" width="9.140625" style="218"/>
    <col min="10753" max="10753" width="44.42578125" style="218" customWidth="1"/>
    <col min="10754" max="10758" width="0" style="218" hidden="1" customWidth="1"/>
    <col min="10759" max="10763" width="9.28515625" style="218" customWidth="1"/>
    <col min="10764" max="11008" width="9.140625" style="218"/>
    <col min="11009" max="11009" width="44.42578125" style="218" customWidth="1"/>
    <col min="11010" max="11014" width="0" style="218" hidden="1" customWidth="1"/>
    <col min="11015" max="11019" width="9.28515625" style="218" customWidth="1"/>
    <col min="11020" max="11264" width="9.140625" style="218"/>
    <col min="11265" max="11265" width="44.42578125" style="218" customWidth="1"/>
    <col min="11266" max="11270" width="0" style="218" hidden="1" customWidth="1"/>
    <col min="11271" max="11275" width="9.28515625" style="218" customWidth="1"/>
    <col min="11276" max="11520" width="9.140625" style="218"/>
    <col min="11521" max="11521" width="44.42578125" style="218" customWidth="1"/>
    <col min="11522" max="11526" width="0" style="218" hidden="1" customWidth="1"/>
    <col min="11527" max="11531" width="9.28515625" style="218" customWidth="1"/>
    <col min="11532" max="11776" width="9.140625" style="218"/>
    <col min="11777" max="11777" width="44.42578125" style="218" customWidth="1"/>
    <col min="11778" max="11782" width="0" style="218" hidden="1" customWidth="1"/>
    <col min="11783" max="11787" width="9.28515625" style="218" customWidth="1"/>
    <col min="11788" max="12032" width="9.140625" style="218"/>
    <col min="12033" max="12033" width="44.42578125" style="218" customWidth="1"/>
    <col min="12034" max="12038" width="0" style="218" hidden="1" customWidth="1"/>
    <col min="12039" max="12043" width="9.28515625" style="218" customWidth="1"/>
    <col min="12044" max="12288" width="9.140625" style="218"/>
    <col min="12289" max="12289" width="44.42578125" style="218" customWidth="1"/>
    <col min="12290" max="12294" width="0" style="218" hidden="1" customWidth="1"/>
    <col min="12295" max="12299" width="9.28515625" style="218" customWidth="1"/>
    <col min="12300" max="12544" width="9.140625" style="218"/>
    <col min="12545" max="12545" width="44.42578125" style="218" customWidth="1"/>
    <col min="12546" max="12550" width="0" style="218" hidden="1" customWidth="1"/>
    <col min="12551" max="12555" width="9.28515625" style="218" customWidth="1"/>
    <col min="12556" max="12800" width="9.140625" style="218"/>
    <col min="12801" max="12801" width="44.42578125" style="218" customWidth="1"/>
    <col min="12802" max="12806" width="0" style="218" hidden="1" customWidth="1"/>
    <col min="12807" max="12811" width="9.28515625" style="218" customWidth="1"/>
    <col min="12812" max="13056" width="9.140625" style="218"/>
    <col min="13057" max="13057" width="44.42578125" style="218" customWidth="1"/>
    <col min="13058" max="13062" width="0" style="218" hidden="1" customWidth="1"/>
    <col min="13063" max="13067" width="9.28515625" style="218" customWidth="1"/>
    <col min="13068" max="13312" width="9.140625" style="218"/>
    <col min="13313" max="13313" width="44.42578125" style="218" customWidth="1"/>
    <col min="13314" max="13318" width="0" style="218" hidden="1" customWidth="1"/>
    <col min="13319" max="13323" width="9.28515625" style="218" customWidth="1"/>
    <col min="13324" max="13568" width="9.140625" style="218"/>
    <col min="13569" max="13569" width="44.42578125" style="218" customWidth="1"/>
    <col min="13570" max="13574" width="0" style="218" hidden="1" customWidth="1"/>
    <col min="13575" max="13579" width="9.28515625" style="218" customWidth="1"/>
    <col min="13580" max="13824" width="9.140625" style="218"/>
    <col min="13825" max="13825" width="44.42578125" style="218" customWidth="1"/>
    <col min="13826" max="13830" width="0" style="218" hidden="1" customWidth="1"/>
    <col min="13831" max="13835" width="9.28515625" style="218" customWidth="1"/>
    <col min="13836" max="14080" width="9.140625" style="218"/>
    <col min="14081" max="14081" width="44.42578125" style="218" customWidth="1"/>
    <col min="14082" max="14086" width="0" style="218" hidden="1" customWidth="1"/>
    <col min="14087" max="14091" width="9.28515625" style="218" customWidth="1"/>
    <col min="14092" max="14336" width="9.140625" style="218"/>
    <col min="14337" max="14337" width="44.42578125" style="218" customWidth="1"/>
    <col min="14338" max="14342" width="0" style="218" hidden="1" customWidth="1"/>
    <col min="14343" max="14347" width="9.28515625" style="218" customWidth="1"/>
    <col min="14348" max="14592" width="9.140625" style="218"/>
    <col min="14593" max="14593" width="44.42578125" style="218" customWidth="1"/>
    <col min="14594" max="14598" width="0" style="218" hidden="1" customWidth="1"/>
    <col min="14599" max="14603" width="9.28515625" style="218" customWidth="1"/>
    <col min="14604" max="14848" width="9.140625" style="218"/>
    <col min="14849" max="14849" width="44.42578125" style="218" customWidth="1"/>
    <col min="14850" max="14854" width="0" style="218" hidden="1" customWidth="1"/>
    <col min="14855" max="14859" width="9.28515625" style="218" customWidth="1"/>
    <col min="14860" max="15104" width="9.140625" style="218"/>
    <col min="15105" max="15105" width="44.42578125" style="218" customWidth="1"/>
    <col min="15106" max="15110" width="0" style="218" hidden="1" customWidth="1"/>
    <col min="15111" max="15115" width="9.28515625" style="218" customWidth="1"/>
    <col min="15116" max="15360" width="9.140625" style="218"/>
    <col min="15361" max="15361" width="44.42578125" style="218" customWidth="1"/>
    <col min="15362" max="15366" width="0" style="218" hidden="1" customWidth="1"/>
    <col min="15367" max="15371" width="9.28515625" style="218" customWidth="1"/>
    <col min="15372" max="15616" width="9.140625" style="218"/>
    <col min="15617" max="15617" width="44.42578125" style="218" customWidth="1"/>
    <col min="15618" max="15622" width="0" style="218" hidden="1" customWidth="1"/>
    <col min="15623" max="15627" width="9.28515625" style="218" customWidth="1"/>
    <col min="15628" max="15872" width="9.140625" style="218"/>
    <col min="15873" max="15873" width="44.42578125" style="218" customWidth="1"/>
    <col min="15874" max="15878" width="0" style="218" hidden="1" customWidth="1"/>
    <col min="15879" max="15883" width="9.28515625" style="218" customWidth="1"/>
    <col min="15884" max="16128" width="9.140625" style="218"/>
    <col min="16129" max="16129" width="44.42578125" style="218" customWidth="1"/>
    <col min="16130" max="16134" width="0" style="218" hidden="1" customWidth="1"/>
    <col min="16135" max="16139" width="9.28515625" style="218" customWidth="1"/>
    <col min="16140" max="16384" width="9.140625" style="218"/>
  </cols>
  <sheetData>
    <row r="1" spans="1:13" ht="18.75" customHeight="1" x14ac:dyDescent="0.2">
      <c r="A1" s="950" t="s">
        <v>1346</v>
      </c>
    </row>
    <row r="2" spans="1:13" ht="18" customHeight="1" x14ac:dyDescent="0.2">
      <c r="A2" s="217" t="s">
        <v>273</v>
      </c>
    </row>
    <row r="3" spans="1:13" ht="18" customHeight="1" thickBot="1" x14ac:dyDescent="0.25">
      <c r="A3" s="263" t="s">
        <v>237</v>
      </c>
    </row>
    <row r="4" spans="1:13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  <c r="L4" s="265">
        <v>2024</v>
      </c>
      <c r="M4" s="265">
        <v>2025</v>
      </c>
    </row>
    <row r="5" spans="1:13" s="226" customFormat="1" ht="7.5" customHeight="1" x14ac:dyDescent="0.2">
      <c r="A5" s="267"/>
    </row>
    <row r="6" spans="1:13" s="270" customFormat="1" ht="12.95" customHeight="1" x14ac:dyDescent="0.2">
      <c r="A6" s="279" t="s">
        <v>34</v>
      </c>
      <c r="B6" s="269">
        <v>481138.3</v>
      </c>
      <c r="C6" s="269">
        <v>553920.1</v>
      </c>
      <c r="D6" s="269">
        <v>588982.19999999995</v>
      </c>
      <c r="E6" s="269">
        <v>655067.4</v>
      </c>
      <c r="F6" s="269">
        <v>685612.2</v>
      </c>
      <c r="G6" s="269">
        <v>779428.7</v>
      </c>
      <c r="H6" s="269">
        <v>869723.5</v>
      </c>
      <c r="I6" s="269">
        <v>973850.1</v>
      </c>
      <c r="J6" s="269">
        <v>1279595</v>
      </c>
      <c r="K6" s="269">
        <v>1570891.3</v>
      </c>
      <c r="L6" s="269">
        <v>2083890.3</v>
      </c>
      <c r="M6" s="269">
        <v>3302058.6</v>
      </c>
    </row>
    <row r="7" spans="1:13" ht="12.95" customHeight="1" x14ac:dyDescent="0.2">
      <c r="A7" s="70" t="s">
        <v>110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</row>
    <row r="8" spans="1:13" ht="12.95" customHeight="1" x14ac:dyDescent="0.2">
      <c r="A8" s="48" t="s">
        <v>36</v>
      </c>
      <c r="B8" s="271">
        <v>4829.5</v>
      </c>
      <c r="C8" s="271">
        <v>4965.5</v>
      </c>
      <c r="D8" s="271">
        <v>4980.8</v>
      </c>
      <c r="E8" s="271">
        <v>6056.3</v>
      </c>
      <c r="F8" s="271">
        <v>6214.5</v>
      </c>
      <c r="G8" s="271">
        <v>6005.4</v>
      </c>
      <c r="H8" s="271">
        <v>6051.6</v>
      </c>
      <c r="I8" s="271">
        <v>8188.6</v>
      </c>
      <c r="J8" s="271">
        <v>8781.2999999999993</v>
      </c>
      <c r="K8" s="271">
        <v>9577.5</v>
      </c>
      <c r="L8" s="271">
        <v>16004</v>
      </c>
      <c r="M8" s="271">
        <v>19462</v>
      </c>
    </row>
    <row r="9" spans="1:13" ht="12.95" customHeight="1" x14ac:dyDescent="0.2">
      <c r="A9" s="280" t="s">
        <v>37</v>
      </c>
      <c r="B9" s="271">
        <v>18759.900000000001</v>
      </c>
      <c r="C9" s="271">
        <v>43749.2</v>
      </c>
      <c r="D9" s="271">
        <v>72635</v>
      </c>
      <c r="E9" s="271">
        <v>83807</v>
      </c>
      <c r="F9" s="271">
        <v>84207.8</v>
      </c>
      <c r="G9" s="271">
        <v>90214.399999999994</v>
      </c>
      <c r="H9" s="271">
        <v>98219.7</v>
      </c>
      <c r="I9" s="271">
        <v>125835.4</v>
      </c>
      <c r="J9" s="271">
        <v>147195.6</v>
      </c>
      <c r="K9" s="271">
        <v>154908.70000000001</v>
      </c>
      <c r="L9" s="271">
        <v>162301.20000000001</v>
      </c>
      <c r="M9" s="271">
        <v>202880.6</v>
      </c>
    </row>
    <row r="10" spans="1:13" ht="12.95" customHeight="1" x14ac:dyDescent="0.2">
      <c r="A10" s="280" t="s">
        <v>38</v>
      </c>
      <c r="B10" s="271">
        <v>118414.9</v>
      </c>
      <c r="C10" s="271">
        <v>125235.2</v>
      </c>
      <c r="D10" s="271">
        <v>123555</v>
      </c>
      <c r="E10" s="271">
        <v>133904.4</v>
      </c>
      <c r="F10" s="271">
        <v>131411.6</v>
      </c>
      <c r="G10" s="271">
        <v>187951.9</v>
      </c>
      <c r="H10" s="271">
        <v>226785.5</v>
      </c>
      <c r="I10" s="271">
        <v>251814.2</v>
      </c>
      <c r="J10" s="271">
        <v>433858.1</v>
      </c>
      <c r="K10" s="271">
        <v>485013.4</v>
      </c>
      <c r="L10" s="271">
        <v>575748.5</v>
      </c>
      <c r="M10" s="271">
        <v>708717.9</v>
      </c>
    </row>
    <row r="11" spans="1:13" ht="12.95" customHeight="1" x14ac:dyDescent="0.2">
      <c r="A11" s="281" t="s">
        <v>39</v>
      </c>
      <c r="B11" s="271">
        <v>23803.4</v>
      </c>
      <c r="C11" s="271">
        <v>24108.1</v>
      </c>
      <c r="D11" s="271">
        <v>26736.2</v>
      </c>
      <c r="E11" s="271">
        <v>30695.8</v>
      </c>
      <c r="F11" s="271">
        <v>31591.4</v>
      </c>
      <c r="G11" s="271">
        <v>33576.199999999997</v>
      </c>
      <c r="H11" s="271">
        <v>36521.300000000003</v>
      </c>
      <c r="I11" s="271">
        <v>40591.300000000003</v>
      </c>
      <c r="J11" s="271">
        <v>51804.9</v>
      </c>
      <c r="K11" s="271">
        <v>59033.1</v>
      </c>
      <c r="L11" s="271">
        <v>73977.7</v>
      </c>
      <c r="M11" s="271">
        <v>78598.5</v>
      </c>
    </row>
    <row r="12" spans="1:13" ht="12.95" customHeight="1" x14ac:dyDescent="0.2">
      <c r="A12" s="281" t="s">
        <v>40</v>
      </c>
      <c r="B12" s="271">
        <v>1467.3</v>
      </c>
      <c r="C12" s="271">
        <v>1226.7</v>
      </c>
      <c r="D12" s="271">
        <v>34.1</v>
      </c>
      <c r="E12" s="271">
        <v>44.9</v>
      </c>
      <c r="F12" s="271">
        <v>61.3</v>
      </c>
      <c r="G12" s="271">
        <v>76.400000000000006</v>
      </c>
      <c r="H12" s="271">
        <v>108.6</v>
      </c>
      <c r="I12" s="271">
        <v>85</v>
      </c>
      <c r="J12" s="271">
        <v>87.6</v>
      </c>
      <c r="K12" s="271">
        <v>86.1</v>
      </c>
      <c r="L12" s="271">
        <v>68.7</v>
      </c>
      <c r="M12" s="271">
        <v>80.8</v>
      </c>
    </row>
    <row r="13" spans="1:13" ht="24" customHeight="1" x14ac:dyDescent="0.2">
      <c r="A13" s="282" t="s">
        <v>41</v>
      </c>
      <c r="B13" s="271">
        <v>6131.5</v>
      </c>
      <c r="C13" s="271">
        <v>5771.8</v>
      </c>
      <c r="D13" s="271">
        <v>2876.1</v>
      </c>
      <c r="E13" s="271">
        <v>3208.4</v>
      </c>
      <c r="F13" s="271">
        <v>3356.3</v>
      </c>
      <c r="G13" s="271">
        <v>4235.2</v>
      </c>
      <c r="H13" s="271">
        <v>5048.3</v>
      </c>
      <c r="I13" s="271">
        <v>6134.2</v>
      </c>
      <c r="J13" s="271">
        <v>9578.5</v>
      </c>
      <c r="K13" s="271">
        <v>13379.7</v>
      </c>
      <c r="L13" s="271">
        <v>12487.9</v>
      </c>
      <c r="M13" s="271">
        <v>16406.3</v>
      </c>
    </row>
    <row r="14" spans="1:13" ht="24" customHeight="1" x14ac:dyDescent="0.2">
      <c r="A14" s="282" t="s">
        <v>42</v>
      </c>
      <c r="B14" s="271">
        <v>2682.9</v>
      </c>
      <c r="C14" s="271">
        <v>2029.8</v>
      </c>
      <c r="D14" s="271">
        <v>2179.6</v>
      </c>
      <c r="E14" s="271">
        <v>2075.1999999999998</v>
      </c>
      <c r="F14" s="271">
        <v>1973.2</v>
      </c>
      <c r="G14" s="228">
        <v>1878.5</v>
      </c>
      <c r="H14" s="228">
        <v>2105.4</v>
      </c>
      <c r="I14" s="228">
        <v>2486.9</v>
      </c>
      <c r="J14" s="228">
        <v>3078.3</v>
      </c>
      <c r="K14" s="228">
        <v>4617</v>
      </c>
      <c r="L14" s="228">
        <v>6255.6</v>
      </c>
      <c r="M14" s="228">
        <v>10084.700000000001</v>
      </c>
    </row>
    <row r="15" spans="1:13" ht="13.5" customHeight="1" x14ac:dyDescent="0.2">
      <c r="A15" s="281" t="s">
        <v>43</v>
      </c>
      <c r="B15" s="271">
        <v>19598.599999999999</v>
      </c>
      <c r="C15" s="271">
        <v>22277.3</v>
      </c>
      <c r="D15" s="271">
        <v>21166.7</v>
      </c>
      <c r="E15" s="271">
        <v>23911.3</v>
      </c>
      <c r="F15" s="271">
        <v>21154.7</v>
      </c>
      <c r="G15" s="228">
        <v>19470.8</v>
      </c>
      <c r="H15" s="228">
        <v>19700.3</v>
      </c>
      <c r="I15" s="228">
        <v>19430</v>
      </c>
      <c r="J15" s="228">
        <v>18738.900000000001</v>
      </c>
      <c r="K15" s="228">
        <v>18284.8</v>
      </c>
      <c r="L15" s="228">
        <v>25864</v>
      </c>
      <c r="M15" s="228">
        <v>30140.799999999999</v>
      </c>
    </row>
    <row r="16" spans="1:13" ht="13.5" customHeight="1" x14ac:dyDescent="0.2">
      <c r="A16" s="281" t="s">
        <v>44</v>
      </c>
      <c r="B16" s="271">
        <v>1735.6</v>
      </c>
      <c r="C16" s="271">
        <v>1863.8</v>
      </c>
      <c r="D16" s="271">
        <v>1314</v>
      </c>
      <c r="E16" s="271">
        <v>1332.5</v>
      </c>
      <c r="F16" s="271">
        <v>2048.4</v>
      </c>
      <c r="G16" s="228">
        <v>2102.8000000000002</v>
      </c>
      <c r="H16" s="228">
        <v>2363.3000000000002</v>
      </c>
      <c r="I16" s="228">
        <v>2091</v>
      </c>
      <c r="J16" s="228">
        <v>2017.4</v>
      </c>
      <c r="K16" s="228">
        <v>1492.5</v>
      </c>
      <c r="L16" s="228">
        <v>1631</v>
      </c>
      <c r="M16" s="228">
        <v>2096.3000000000002</v>
      </c>
    </row>
    <row r="17" spans="1:13" ht="13.5" customHeight="1" x14ac:dyDescent="0.2">
      <c r="A17" s="281" t="s">
        <v>45</v>
      </c>
      <c r="B17" s="271">
        <v>276.8</v>
      </c>
      <c r="C17" s="271">
        <v>246.6</v>
      </c>
      <c r="D17" s="271">
        <v>297.7</v>
      </c>
      <c r="E17" s="271">
        <v>320.5</v>
      </c>
      <c r="F17" s="271">
        <v>330</v>
      </c>
      <c r="G17" s="228">
        <v>1173.5999999999999</v>
      </c>
      <c r="H17" s="228">
        <v>1364.1</v>
      </c>
      <c r="I17" s="228">
        <v>1727.6</v>
      </c>
      <c r="J17" s="228">
        <v>1933.4</v>
      </c>
      <c r="K17" s="228">
        <v>2232.3000000000002</v>
      </c>
      <c r="L17" s="228">
        <v>1793.4</v>
      </c>
      <c r="M17" s="228">
        <v>2973.7</v>
      </c>
    </row>
    <row r="18" spans="1:13" ht="13.5" customHeight="1" x14ac:dyDescent="0.2">
      <c r="A18" s="281" t="s">
        <v>46</v>
      </c>
      <c r="B18" s="271">
        <v>2509.6</v>
      </c>
      <c r="C18" s="271">
        <v>3053</v>
      </c>
      <c r="D18" s="271">
        <v>3181.9</v>
      </c>
      <c r="E18" s="271">
        <v>3783.7</v>
      </c>
      <c r="F18" s="271">
        <v>4091.8</v>
      </c>
      <c r="G18" s="228">
        <v>4071.3</v>
      </c>
      <c r="H18" s="228">
        <v>5660.1</v>
      </c>
      <c r="I18" s="228">
        <v>6125.8</v>
      </c>
      <c r="J18" s="228">
        <v>6760.4</v>
      </c>
      <c r="K18" s="228">
        <v>9534</v>
      </c>
      <c r="L18" s="228">
        <v>11074.3</v>
      </c>
      <c r="M18" s="228">
        <v>15783.2</v>
      </c>
    </row>
    <row r="19" spans="1:13" ht="13.5" customHeight="1" x14ac:dyDescent="0.2">
      <c r="A19" s="281" t="s">
        <v>47</v>
      </c>
      <c r="B19" s="271">
        <v>16555.3</v>
      </c>
      <c r="C19" s="271">
        <v>18488.3</v>
      </c>
      <c r="D19" s="271">
        <v>19394.3</v>
      </c>
      <c r="E19" s="271">
        <v>21184.2</v>
      </c>
      <c r="F19" s="271">
        <v>24248.7</v>
      </c>
      <c r="G19" s="228">
        <v>27751.1</v>
      </c>
      <c r="H19" s="228">
        <v>27162.6</v>
      </c>
      <c r="I19" s="228">
        <v>30631.599999999999</v>
      </c>
      <c r="J19" s="228">
        <v>31922.3</v>
      </c>
      <c r="K19" s="228">
        <v>35574.300000000003</v>
      </c>
      <c r="L19" s="228">
        <v>39266.400000000001</v>
      </c>
      <c r="M19" s="228">
        <v>63854.6</v>
      </c>
    </row>
    <row r="20" spans="1:13" ht="24" customHeight="1" x14ac:dyDescent="0.2">
      <c r="A20" s="282" t="s">
        <v>48</v>
      </c>
      <c r="B20" s="271">
        <v>36204.5</v>
      </c>
      <c r="C20" s="271">
        <v>37351.300000000003</v>
      </c>
      <c r="D20" s="271">
        <v>37664</v>
      </c>
      <c r="E20" s="271">
        <v>38104.400000000001</v>
      </c>
      <c r="F20" s="271">
        <v>34402.300000000003</v>
      </c>
      <c r="G20" s="228">
        <v>85850.1</v>
      </c>
      <c r="H20" s="228">
        <v>118334</v>
      </c>
      <c r="I20" s="228">
        <v>131777.9</v>
      </c>
      <c r="J20" s="228">
        <v>296990.3</v>
      </c>
      <c r="K20" s="228">
        <v>326540.90000000002</v>
      </c>
      <c r="L20" s="228">
        <v>385336.4</v>
      </c>
      <c r="M20" s="228">
        <v>466403.9</v>
      </c>
    </row>
    <row r="21" spans="1:13" ht="24" customHeight="1" x14ac:dyDescent="0.2">
      <c r="A21" s="282" t="s">
        <v>49</v>
      </c>
      <c r="B21" s="271">
        <v>19</v>
      </c>
      <c r="C21" s="271">
        <v>881.9</v>
      </c>
      <c r="D21" s="271">
        <v>821.1</v>
      </c>
      <c r="E21" s="271">
        <v>844.1</v>
      </c>
      <c r="F21" s="271">
        <v>31</v>
      </c>
      <c r="G21" s="228">
        <v>32.799999999999997</v>
      </c>
      <c r="H21" s="228">
        <v>53.7</v>
      </c>
      <c r="I21" s="228">
        <v>207.2</v>
      </c>
      <c r="J21" s="228">
        <v>220</v>
      </c>
      <c r="K21" s="228">
        <v>375.6</v>
      </c>
      <c r="L21" s="228">
        <v>427.9</v>
      </c>
      <c r="M21" s="228">
        <v>975.1</v>
      </c>
    </row>
    <row r="22" spans="1:13" ht="13.5" customHeight="1" x14ac:dyDescent="0.2">
      <c r="A22" s="281" t="s">
        <v>50</v>
      </c>
      <c r="B22" s="271">
        <v>2945.2</v>
      </c>
      <c r="C22" s="271">
        <v>3145.6</v>
      </c>
      <c r="D22" s="271">
        <v>3105.2</v>
      </c>
      <c r="E22" s="271">
        <v>3013</v>
      </c>
      <c r="F22" s="271">
        <v>3238.1</v>
      </c>
      <c r="G22" s="228">
        <v>3184.5</v>
      </c>
      <c r="H22" s="228">
        <v>2929.9</v>
      </c>
      <c r="I22" s="228">
        <v>3537.3</v>
      </c>
      <c r="J22" s="228">
        <v>3724.5</v>
      </c>
      <c r="K22" s="228">
        <v>5097.2</v>
      </c>
      <c r="L22" s="228">
        <v>5689.2</v>
      </c>
      <c r="M22" s="228">
        <v>6956.4</v>
      </c>
    </row>
    <row r="23" spans="1:13" ht="13.5" customHeight="1" x14ac:dyDescent="0.2">
      <c r="A23" s="281" t="s">
        <v>51</v>
      </c>
      <c r="B23" s="271">
        <v>395.3</v>
      </c>
      <c r="C23" s="271">
        <v>396.3</v>
      </c>
      <c r="D23" s="271">
        <v>359.4</v>
      </c>
      <c r="E23" s="271">
        <v>467.3</v>
      </c>
      <c r="F23" s="271">
        <v>430.5</v>
      </c>
      <c r="G23" s="228">
        <v>507.5</v>
      </c>
      <c r="H23" s="228">
        <v>276</v>
      </c>
      <c r="I23" s="228">
        <v>315.8</v>
      </c>
      <c r="J23" s="228">
        <v>348.9</v>
      </c>
      <c r="K23" s="228">
        <v>491.8</v>
      </c>
      <c r="L23" s="228">
        <v>487.9</v>
      </c>
      <c r="M23" s="228">
        <v>581.20000000000005</v>
      </c>
    </row>
    <row r="24" spans="1:13" ht="13.5" customHeight="1" x14ac:dyDescent="0.2">
      <c r="A24" s="281" t="s">
        <v>52</v>
      </c>
      <c r="B24" s="271">
        <v>1427.5</v>
      </c>
      <c r="C24" s="271">
        <v>1368.2</v>
      </c>
      <c r="D24" s="271">
        <v>1456.7</v>
      </c>
      <c r="E24" s="271">
        <v>1746.2</v>
      </c>
      <c r="F24" s="271">
        <v>1843.8</v>
      </c>
      <c r="G24" s="228">
        <v>2146.6</v>
      </c>
      <c r="H24" s="228">
        <v>2353.6</v>
      </c>
      <c r="I24" s="228">
        <v>2539.8000000000002</v>
      </c>
      <c r="J24" s="228">
        <v>3376.5</v>
      </c>
      <c r="K24" s="228">
        <v>3864.8</v>
      </c>
      <c r="L24" s="228">
        <v>7588.8</v>
      </c>
      <c r="M24" s="228">
        <v>8972.1</v>
      </c>
    </row>
    <row r="25" spans="1:13" s="234" customFormat="1" ht="24" customHeight="1" x14ac:dyDescent="0.2">
      <c r="A25" s="282" t="s">
        <v>53</v>
      </c>
      <c r="B25" s="271">
        <v>2662.3</v>
      </c>
      <c r="C25" s="271">
        <v>3026.5</v>
      </c>
      <c r="D25" s="271">
        <v>2967.9</v>
      </c>
      <c r="E25" s="271">
        <v>3173</v>
      </c>
      <c r="F25" s="271">
        <v>2610.1</v>
      </c>
      <c r="G25" s="273">
        <v>1894.3</v>
      </c>
      <c r="H25" s="273">
        <v>2804.2</v>
      </c>
      <c r="I25" s="273">
        <v>4132.8</v>
      </c>
      <c r="J25" s="273">
        <v>3276.3</v>
      </c>
      <c r="K25" s="273">
        <v>4409.2</v>
      </c>
      <c r="L25" s="273">
        <v>3799.3</v>
      </c>
      <c r="M25" s="273">
        <v>4810.2</v>
      </c>
    </row>
    <row r="26" spans="1:13" s="234" customFormat="1" ht="24" customHeight="1" x14ac:dyDescent="0.2">
      <c r="A26" s="283" t="s">
        <v>54</v>
      </c>
      <c r="B26" s="271">
        <v>98027.4</v>
      </c>
      <c r="C26" s="271">
        <v>121653.2</v>
      </c>
      <c r="D26" s="271">
        <v>134260.70000000001</v>
      </c>
      <c r="E26" s="271">
        <v>140914.20000000001</v>
      </c>
      <c r="F26" s="271">
        <v>140535.1</v>
      </c>
      <c r="G26" s="271">
        <v>142809.60000000001</v>
      </c>
      <c r="H26" s="271">
        <v>146110.1</v>
      </c>
      <c r="I26" s="271">
        <v>150775</v>
      </c>
      <c r="J26" s="271">
        <v>158817.79999999999</v>
      </c>
      <c r="K26" s="271">
        <v>171729</v>
      </c>
      <c r="L26" s="271">
        <v>205181.5</v>
      </c>
      <c r="M26" s="271">
        <v>224777.7</v>
      </c>
    </row>
    <row r="27" spans="1:13" ht="24" customHeight="1" x14ac:dyDescent="0.2">
      <c r="A27" s="282" t="s">
        <v>112</v>
      </c>
      <c r="B27" s="271">
        <v>91958.9</v>
      </c>
      <c r="C27" s="271">
        <v>109046.6</v>
      </c>
      <c r="D27" s="271">
        <v>114489</v>
      </c>
      <c r="E27" s="271">
        <v>117172</v>
      </c>
      <c r="F27" s="271">
        <v>116833.5</v>
      </c>
      <c r="G27" s="271">
        <v>118247.1</v>
      </c>
      <c r="H27" s="271">
        <v>120141.2</v>
      </c>
      <c r="I27" s="271">
        <v>124433.4</v>
      </c>
      <c r="J27" s="271">
        <v>135551.20000000001</v>
      </c>
      <c r="K27" s="271">
        <v>146891.29999999999</v>
      </c>
      <c r="L27" s="271">
        <v>171449.1</v>
      </c>
      <c r="M27" s="271">
        <v>190113.2</v>
      </c>
    </row>
    <row r="28" spans="1:13" ht="24" customHeight="1" x14ac:dyDescent="0.2">
      <c r="A28" s="282" t="s">
        <v>113</v>
      </c>
      <c r="B28" s="271">
        <v>2707.3</v>
      </c>
      <c r="C28" s="271">
        <v>8374.9</v>
      </c>
      <c r="D28" s="271">
        <v>15216.6</v>
      </c>
      <c r="E28" s="271">
        <v>18943.8</v>
      </c>
      <c r="F28" s="271">
        <v>18996.599999999999</v>
      </c>
      <c r="G28" s="271">
        <v>19174.400000000001</v>
      </c>
      <c r="H28" s="271">
        <v>20001.3</v>
      </c>
      <c r="I28" s="271">
        <v>20214</v>
      </c>
      <c r="J28" s="271">
        <v>20337.7</v>
      </c>
      <c r="K28" s="271">
        <v>20805.900000000001</v>
      </c>
      <c r="L28" s="271">
        <v>22400.1</v>
      </c>
      <c r="M28" s="271">
        <v>21774.5</v>
      </c>
    </row>
    <row r="29" spans="1:13" ht="24" customHeight="1" x14ac:dyDescent="0.2">
      <c r="A29" s="282" t="s">
        <v>114</v>
      </c>
      <c r="B29" s="271">
        <v>3361.2</v>
      </c>
      <c r="C29" s="271">
        <v>4231.7</v>
      </c>
      <c r="D29" s="271">
        <v>4555.1000000000004</v>
      </c>
      <c r="E29" s="271">
        <v>4798.3999999999996</v>
      </c>
      <c r="F29" s="271">
        <v>4705</v>
      </c>
      <c r="G29" s="271">
        <v>5388.1</v>
      </c>
      <c r="H29" s="271">
        <v>5967.6</v>
      </c>
      <c r="I29" s="271">
        <v>6127.5</v>
      </c>
      <c r="J29" s="271">
        <v>2928.9</v>
      </c>
      <c r="K29" s="271">
        <v>4031.8</v>
      </c>
      <c r="L29" s="271">
        <v>11332.3</v>
      </c>
      <c r="M29" s="271">
        <v>12890.1</v>
      </c>
    </row>
    <row r="30" spans="1:13" ht="24" customHeight="1" x14ac:dyDescent="0.2">
      <c r="A30" s="283" t="s">
        <v>58</v>
      </c>
      <c r="B30" s="271">
        <v>4984.5</v>
      </c>
      <c r="C30" s="271">
        <v>3299.5</v>
      </c>
      <c r="D30" s="271">
        <v>4083.3</v>
      </c>
      <c r="E30" s="271">
        <v>4575.3999999999996</v>
      </c>
      <c r="F30" s="271">
        <v>5762.5</v>
      </c>
      <c r="G30" s="271">
        <v>6610</v>
      </c>
      <c r="H30" s="271">
        <v>7163.8</v>
      </c>
      <c r="I30" s="271">
        <v>8192.6</v>
      </c>
      <c r="J30" s="271">
        <v>10741.4</v>
      </c>
      <c r="K30" s="271">
        <v>12719.6</v>
      </c>
      <c r="L30" s="271">
        <v>14435.5</v>
      </c>
      <c r="M30" s="271">
        <v>27083.9</v>
      </c>
    </row>
    <row r="31" spans="1:13" ht="13.5" customHeight="1" x14ac:dyDescent="0.2">
      <c r="A31" s="280" t="s">
        <v>59</v>
      </c>
      <c r="B31" s="271">
        <v>30740.799999999999</v>
      </c>
      <c r="C31" s="271">
        <v>38672.800000000003</v>
      </c>
      <c r="D31" s="271">
        <v>42888.9</v>
      </c>
      <c r="E31" s="271">
        <v>55156.2</v>
      </c>
      <c r="F31" s="271">
        <v>62098.2</v>
      </c>
      <c r="G31" s="271">
        <v>85958.3</v>
      </c>
      <c r="H31" s="271">
        <v>92240</v>
      </c>
      <c r="I31" s="271">
        <v>105443.4</v>
      </c>
      <c r="J31" s="271">
        <v>132863.6</v>
      </c>
      <c r="K31" s="271">
        <v>201821.9</v>
      </c>
      <c r="L31" s="271">
        <v>263120.59999999998</v>
      </c>
      <c r="M31" s="271">
        <v>597084.80000000005</v>
      </c>
    </row>
    <row r="32" spans="1:13" ht="24" customHeight="1" x14ac:dyDescent="0.2">
      <c r="A32" s="283" t="s">
        <v>60</v>
      </c>
      <c r="B32" s="271">
        <v>52986.7</v>
      </c>
      <c r="C32" s="271">
        <v>59101.9</v>
      </c>
      <c r="D32" s="271">
        <v>63366.400000000001</v>
      </c>
      <c r="E32" s="271">
        <v>72315.8</v>
      </c>
      <c r="F32" s="271">
        <v>80431</v>
      </c>
      <c r="G32" s="271">
        <v>91464.3</v>
      </c>
      <c r="H32" s="271">
        <v>107402.1</v>
      </c>
      <c r="I32" s="271">
        <v>135892</v>
      </c>
      <c r="J32" s="271">
        <v>160440</v>
      </c>
      <c r="K32" s="271">
        <v>204767.1</v>
      </c>
      <c r="L32" s="271">
        <v>280463.8</v>
      </c>
      <c r="M32" s="271">
        <v>416979.20000000001</v>
      </c>
    </row>
    <row r="33" spans="1:13" ht="13.5" customHeight="1" x14ac:dyDescent="0.2">
      <c r="A33" s="280" t="s">
        <v>61</v>
      </c>
      <c r="B33" s="271">
        <v>27092.2</v>
      </c>
      <c r="C33" s="271">
        <v>29207.200000000001</v>
      </c>
      <c r="D33" s="271">
        <v>33229.5</v>
      </c>
      <c r="E33" s="271">
        <v>35388.1</v>
      </c>
      <c r="F33" s="271">
        <v>33948.800000000003</v>
      </c>
      <c r="G33" s="271">
        <v>35745.699999999997</v>
      </c>
      <c r="H33" s="271">
        <v>30912.400000000001</v>
      </c>
      <c r="I33" s="271">
        <v>40872.5</v>
      </c>
      <c r="J33" s="271">
        <v>53671.5</v>
      </c>
      <c r="K33" s="271">
        <v>91615.9</v>
      </c>
      <c r="L33" s="271">
        <v>143651</v>
      </c>
      <c r="M33" s="271">
        <v>167476.6</v>
      </c>
    </row>
    <row r="34" spans="1:13" ht="13.5" customHeight="1" x14ac:dyDescent="0.2">
      <c r="A34" s="280" t="s">
        <v>62</v>
      </c>
      <c r="B34" s="271">
        <v>7478.7</v>
      </c>
      <c r="C34" s="271">
        <v>7578.8</v>
      </c>
      <c r="D34" s="271">
        <v>7412.8</v>
      </c>
      <c r="E34" s="271">
        <v>8213.2000000000007</v>
      </c>
      <c r="F34" s="271">
        <v>7530.8</v>
      </c>
      <c r="G34" s="271">
        <v>7608.2</v>
      </c>
      <c r="H34" s="271">
        <v>7062.7</v>
      </c>
      <c r="I34" s="271">
        <v>10546.6</v>
      </c>
      <c r="J34" s="271">
        <v>11256.4</v>
      </c>
      <c r="K34" s="271">
        <v>13089.9</v>
      </c>
      <c r="L34" s="271">
        <v>15379.9</v>
      </c>
      <c r="M34" s="271">
        <v>18980.7</v>
      </c>
    </row>
    <row r="35" spans="1:13" ht="13.5" customHeight="1" x14ac:dyDescent="0.2">
      <c r="A35" s="280" t="s">
        <v>63</v>
      </c>
      <c r="B35" s="271">
        <v>1320.6</v>
      </c>
      <c r="C35" s="271">
        <v>1195.5999999999999</v>
      </c>
      <c r="D35" s="271">
        <v>1303.8</v>
      </c>
      <c r="E35" s="271">
        <v>1689.3</v>
      </c>
      <c r="F35" s="271">
        <v>1920.3</v>
      </c>
      <c r="G35" s="271">
        <v>2185.6</v>
      </c>
      <c r="H35" s="271">
        <v>2504.8000000000002</v>
      </c>
      <c r="I35" s="271">
        <v>3545.1</v>
      </c>
      <c r="J35" s="271">
        <v>4934.8999999999996</v>
      </c>
      <c r="K35" s="271">
        <v>8972.6</v>
      </c>
      <c r="L35" s="271">
        <v>19390.099999999999</v>
      </c>
      <c r="M35" s="271">
        <v>26146.9</v>
      </c>
    </row>
    <row r="36" spans="1:13" ht="13.5" customHeight="1" x14ac:dyDescent="0.2">
      <c r="A36" s="280" t="s">
        <v>115</v>
      </c>
      <c r="B36" s="271">
        <v>44891.199999999997</v>
      </c>
      <c r="C36" s="271">
        <v>49549.9</v>
      </c>
      <c r="D36" s="271">
        <v>38788.699999999997</v>
      </c>
      <c r="E36" s="271">
        <v>34355.5</v>
      </c>
      <c r="F36" s="271">
        <v>36407.5</v>
      </c>
      <c r="G36" s="271">
        <v>37261.4</v>
      </c>
      <c r="H36" s="271">
        <v>37348</v>
      </c>
      <c r="I36" s="271">
        <v>40561.4</v>
      </c>
      <c r="J36" s="271">
        <v>43521.9</v>
      </c>
      <c r="K36" s="271">
        <v>50008.9</v>
      </c>
      <c r="L36" s="271">
        <v>53843.8</v>
      </c>
      <c r="M36" s="271">
        <v>60133.8</v>
      </c>
    </row>
    <row r="37" spans="1:13" ht="13.5" customHeight="1" x14ac:dyDescent="0.2">
      <c r="A37" s="280" t="s">
        <v>65</v>
      </c>
      <c r="B37" s="271">
        <v>543</v>
      </c>
      <c r="C37" s="271">
        <v>620</v>
      </c>
      <c r="D37" s="271">
        <v>1884</v>
      </c>
      <c r="E37" s="271">
        <v>3319.5</v>
      </c>
      <c r="F37" s="271">
        <v>5856.4</v>
      </c>
      <c r="G37" s="271">
        <v>7698.1</v>
      </c>
      <c r="H37" s="271">
        <v>11280.6</v>
      </c>
      <c r="I37" s="271">
        <v>15366</v>
      </c>
      <c r="J37" s="271">
        <v>28650</v>
      </c>
      <c r="K37" s="271">
        <v>77559.7</v>
      </c>
      <c r="L37" s="271">
        <v>229752.5</v>
      </c>
      <c r="M37" s="271">
        <v>687945.9</v>
      </c>
    </row>
    <row r="38" spans="1:13" ht="13.5" customHeight="1" x14ac:dyDescent="0.2">
      <c r="A38" s="280" t="s">
        <v>71</v>
      </c>
      <c r="B38" s="271">
        <v>15940.9</v>
      </c>
      <c r="C38" s="271">
        <v>21543</v>
      </c>
      <c r="D38" s="271">
        <v>25122.400000000001</v>
      </c>
      <c r="E38" s="271">
        <v>28347.4</v>
      </c>
      <c r="F38" s="271">
        <v>28806.799999999999</v>
      </c>
      <c r="G38" s="271">
        <v>25464.400000000001</v>
      </c>
      <c r="H38" s="271">
        <v>26369.5</v>
      </c>
      <c r="I38" s="271">
        <v>26836.2</v>
      </c>
      <c r="J38" s="271">
        <v>32229.599999999999</v>
      </c>
      <c r="K38" s="271">
        <v>33819.9</v>
      </c>
      <c r="L38" s="271">
        <v>38597.1</v>
      </c>
      <c r="M38" s="271">
        <v>56048.9</v>
      </c>
    </row>
    <row r="39" spans="1:13" s="234" customFormat="1" ht="13.5" customHeight="1" x14ac:dyDescent="0.2">
      <c r="A39" s="280" t="s">
        <v>72</v>
      </c>
      <c r="B39" s="271">
        <v>50528.5</v>
      </c>
      <c r="C39" s="271">
        <v>43240.3</v>
      </c>
      <c r="D39" s="271">
        <v>30568.9</v>
      </c>
      <c r="E39" s="271">
        <v>41523.1</v>
      </c>
      <c r="F39" s="271">
        <v>54222.9</v>
      </c>
      <c r="G39" s="228">
        <v>45179.6</v>
      </c>
      <c r="H39" s="228">
        <v>62269.5</v>
      </c>
      <c r="I39" s="228">
        <v>38248</v>
      </c>
      <c r="J39" s="228">
        <v>37718.9</v>
      </c>
      <c r="K39" s="228">
        <v>36822.6</v>
      </c>
      <c r="L39" s="228">
        <v>38589.699999999997</v>
      </c>
      <c r="M39" s="228">
        <v>41766.300000000003</v>
      </c>
    </row>
    <row r="40" spans="1:13" ht="13.5" customHeight="1" x14ac:dyDescent="0.2">
      <c r="A40" s="280" t="s">
        <v>73</v>
      </c>
      <c r="B40" s="271">
        <v>1635.3</v>
      </c>
      <c r="C40" s="271">
        <v>1478</v>
      </c>
      <c r="D40" s="271">
        <v>1630.6</v>
      </c>
      <c r="E40" s="271">
        <v>1827.5</v>
      </c>
      <c r="F40" s="271">
        <v>2026.2</v>
      </c>
      <c r="G40" s="271">
        <v>1946.1</v>
      </c>
      <c r="H40" s="271">
        <v>1789.5</v>
      </c>
      <c r="I40" s="271">
        <v>2520.9</v>
      </c>
      <c r="J40" s="271">
        <v>5272.9</v>
      </c>
      <c r="K40" s="271">
        <v>5360.5</v>
      </c>
      <c r="L40" s="271">
        <v>11212.3</v>
      </c>
      <c r="M40" s="271">
        <v>23538.3</v>
      </c>
    </row>
    <row r="41" spans="1:13" s="234" customFormat="1" ht="13.5" customHeight="1" x14ac:dyDescent="0.2">
      <c r="A41" s="280" t="s">
        <v>74</v>
      </c>
      <c r="B41" s="271">
        <v>173.7</v>
      </c>
      <c r="C41" s="271">
        <v>204.2</v>
      </c>
      <c r="D41" s="271">
        <v>215.7</v>
      </c>
      <c r="E41" s="271">
        <v>184.8</v>
      </c>
      <c r="F41" s="271">
        <v>229.8</v>
      </c>
      <c r="G41" s="228">
        <v>238.7</v>
      </c>
      <c r="H41" s="228">
        <v>228.4</v>
      </c>
      <c r="I41" s="228">
        <v>617.29999999999995</v>
      </c>
      <c r="J41" s="228">
        <v>1158.5</v>
      </c>
      <c r="K41" s="228">
        <v>1763.8</v>
      </c>
      <c r="L41" s="228">
        <v>2512.6999999999998</v>
      </c>
      <c r="M41" s="228">
        <v>2832.4</v>
      </c>
    </row>
    <row r="42" spans="1:13" ht="13.5" customHeight="1" x14ac:dyDescent="0.2">
      <c r="A42" s="280" t="s">
        <v>75</v>
      </c>
      <c r="B42" s="271">
        <v>1106.5</v>
      </c>
      <c r="C42" s="271">
        <v>1364</v>
      </c>
      <c r="D42" s="271">
        <v>1680.6</v>
      </c>
      <c r="E42" s="271">
        <v>1929.2</v>
      </c>
      <c r="F42" s="271">
        <v>2475</v>
      </c>
      <c r="G42" s="228">
        <v>3307.1</v>
      </c>
      <c r="H42" s="228">
        <v>3924</v>
      </c>
      <c r="I42" s="228">
        <v>6464.8</v>
      </c>
      <c r="J42" s="228">
        <v>6398.2</v>
      </c>
      <c r="K42" s="228">
        <v>8694.5</v>
      </c>
      <c r="L42" s="228">
        <v>9876.7999999999993</v>
      </c>
      <c r="M42" s="228">
        <v>12538.8</v>
      </c>
    </row>
    <row r="43" spans="1:13" ht="13.5" customHeight="1" x14ac:dyDescent="0.2">
      <c r="A43" s="280" t="s">
        <v>76</v>
      </c>
      <c r="B43" s="271">
        <v>1367.1</v>
      </c>
      <c r="C43" s="271">
        <v>985.2</v>
      </c>
      <c r="D43" s="271">
        <v>1060.0999999999999</v>
      </c>
      <c r="E43" s="271">
        <v>1208.7</v>
      </c>
      <c r="F43" s="271">
        <v>1139.8</v>
      </c>
      <c r="G43" s="228">
        <v>1430.4</v>
      </c>
      <c r="H43" s="228">
        <v>1723.5</v>
      </c>
      <c r="I43" s="228">
        <v>1787.1</v>
      </c>
      <c r="J43" s="228">
        <v>1671.6</v>
      </c>
      <c r="K43" s="228">
        <v>2252</v>
      </c>
      <c r="L43" s="228">
        <v>3146.7</v>
      </c>
      <c r="M43" s="228">
        <v>6517.2</v>
      </c>
    </row>
    <row r="44" spans="1:13" ht="13.5" customHeight="1" x14ac:dyDescent="0.2">
      <c r="A44" s="280" t="s">
        <v>77</v>
      </c>
      <c r="B44" s="271">
        <v>316.8</v>
      </c>
      <c r="C44" s="271">
        <v>276.60000000000002</v>
      </c>
      <c r="D44" s="271">
        <v>315.3</v>
      </c>
      <c r="E44" s="271">
        <v>351.8</v>
      </c>
      <c r="F44" s="271">
        <v>387.3</v>
      </c>
      <c r="G44" s="228">
        <v>349.5</v>
      </c>
      <c r="H44" s="228">
        <v>337.7</v>
      </c>
      <c r="I44" s="228">
        <v>343</v>
      </c>
      <c r="J44" s="228">
        <v>413</v>
      </c>
      <c r="K44" s="228">
        <v>393.6</v>
      </c>
      <c r="L44" s="228">
        <v>682.4</v>
      </c>
      <c r="M44" s="228">
        <v>1146.7</v>
      </c>
    </row>
    <row r="45" spans="1:13" ht="12.75" thickBot="1" x14ac:dyDescent="0.25">
      <c r="A45" s="235"/>
      <c r="B45" s="284"/>
      <c r="C45" s="285"/>
      <c r="D45" s="285"/>
      <c r="E45" s="285"/>
      <c r="F45" s="236"/>
      <c r="G45" s="284"/>
      <c r="H45" s="284"/>
      <c r="I45" s="284"/>
      <c r="J45" s="284"/>
      <c r="K45" s="284"/>
      <c r="L45" s="284"/>
      <c r="M45" s="284"/>
    </row>
    <row r="46" spans="1:13" ht="12.95" customHeight="1" x14ac:dyDescent="0.2">
      <c r="A46" s="275"/>
      <c r="B46" s="228"/>
      <c r="C46" s="242"/>
      <c r="D46" s="242"/>
      <c r="E46" s="242"/>
      <c r="G46" s="228"/>
      <c r="H46" s="228"/>
      <c r="I46" s="228"/>
      <c r="J46" s="228"/>
      <c r="K46" s="228"/>
      <c r="L46" s="228"/>
      <c r="M46" s="228"/>
    </row>
    <row r="47" spans="1:13" ht="12.95" customHeight="1" x14ac:dyDescent="0.2">
      <c r="G47" s="228"/>
      <c r="H47" s="228"/>
      <c r="I47" s="228"/>
      <c r="J47" s="228"/>
      <c r="K47" s="228"/>
      <c r="L47" s="228"/>
      <c r="M47" s="228"/>
    </row>
    <row r="48" spans="1:13" ht="12.95" customHeight="1" x14ac:dyDescent="0.2">
      <c r="G48" s="228"/>
      <c r="H48" s="228"/>
      <c r="I48" s="228"/>
      <c r="J48" s="228"/>
      <c r="K48" s="228"/>
      <c r="L48" s="228"/>
      <c r="M48" s="228"/>
    </row>
    <row r="49" spans="7:13" ht="12.95" customHeight="1" x14ac:dyDescent="0.2">
      <c r="G49" s="269"/>
      <c r="H49" s="269"/>
      <c r="I49" s="269"/>
      <c r="J49" s="269"/>
      <c r="K49" s="269"/>
      <c r="L49" s="269"/>
      <c r="M49" s="269"/>
    </row>
    <row r="53" spans="7:13" ht="12.95" customHeight="1" x14ac:dyDescent="0.2">
      <c r="G53" s="278"/>
      <c r="H53" s="278"/>
      <c r="I53" s="278"/>
      <c r="J53" s="278"/>
      <c r="K53" s="278"/>
      <c r="L53" s="278"/>
      <c r="M53" s="278"/>
    </row>
  </sheetData>
  <hyperlinks>
    <hyperlink ref="A1" location="Содержание!A1" display="Вернуться в СОДЕРЖАНИЕ" xr:uid="{00000000-0004-0000-3B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Лист61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1" style="249" customWidth="1"/>
    <col min="2" max="2" width="9.140625" style="218" hidden="1" customWidth="1"/>
    <col min="3" max="6" width="0" style="218" hidden="1" customWidth="1"/>
    <col min="7" max="8" width="9.28515625" style="218" hidden="1" customWidth="1"/>
    <col min="9" max="13" width="9.28515625" style="218" customWidth="1"/>
    <col min="14" max="256" width="9.140625" style="218"/>
    <col min="257" max="257" width="41" style="218" customWidth="1"/>
    <col min="258" max="262" width="0" style="218" hidden="1" customWidth="1"/>
    <col min="263" max="267" width="9.28515625" style="218" customWidth="1"/>
    <col min="268" max="512" width="9.140625" style="218"/>
    <col min="513" max="513" width="41" style="218" customWidth="1"/>
    <col min="514" max="518" width="0" style="218" hidden="1" customWidth="1"/>
    <col min="519" max="523" width="9.28515625" style="218" customWidth="1"/>
    <col min="524" max="768" width="9.140625" style="218"/>
    <col min="769" max="769" width="41" style="218" customWidth="1"/>
    <col min="770" max="774" width="0" style="218" hidden="1" customWidth="1"/>
    <col min="775" max="779" width="9.28515625" style="218" customWidth="1"/>
    <col min="780" max="1024" width="9.140625" style="218"/>
    <col min="1025" max="1025" width="41" style="218" customWidth="1"/>
    <col min="1026" max="1030" width="0" style="218" hidden="1" customWidth="1"/>
    <col min="1031" max="1035" width="9.28515625" style="218" customWidth="1"/>
    <col min="1036" max="1280" width="9.140625" style="218"/>
    <col min="1281" max="1281" width="41" style="218" customWidth="1"/>
    <col min="1282" max="1286" width="0" style="218" hidden="1" customWidth="1"/>
    <col min="1287" max="1291" width="9.28515625" style="218" customWidth="1"/>
    <col min="1292" max="1536" width="9.140625" style="218"/>
    <col min="1537" max="1537" width="41" style="218" customWidth="1"/>
    <col min="1538" max="1542" width="0" style="218" hidden="1" customWidth="1"/>
    <col min="1543" max="1547" width="9.28515625" style="218" customWidth="1"/>
    <col min="1548" max="1792" width="9.140625" style="218"/>
    <col min="1793" max="1793" width="41" style="218" customWidth="1"/>
    <col min="1794" max="1798" width="0" style="218" hidden="1" customWidth="1"/>
    <col min="1799" max="1803" width="9.28515625" style="218" customWidth="1"/>
    <col min="1804" max="2048" width="9.140625" style="218"/>
    <col min="2049" max="2049" width="41" style="218" customWidth="1"/>
    <col min="2050" max="2054" width="0" style="218" hidden="1" customWidth="1"/>
    <col min="2055" max="2059" width="9.28515625" style="218" customWidth="1"/>
    <col min="2060" max="2304" width="9.140625" style="218"/>
    <col min="2305" max="2305" width="41" style="218" customWidth="1"/>
    <col min="2306" max="2310" width="0" style="218" hidden="1" customWidth="1"/>
    <col min="2311" max="2315" width="9.28515625" style="218" customWidth="1"/>
    <col min="2316" max="2560" width="9.140625" style="218"/>
    <col min="2561" max="2561" width="41" style="218" customWidth="1"/>
    <col min="2562" max="2566" width="0" style="218" hidden="1" customWidth="1"/>
    <col min="2567" max="2571" width="9.28515625" style="218" customWidth="1"/>
    <col min="2572" max="2816" width="9.140625" style="218"/>
    <col min="2817" max="2817" width="41" style="218" customWidth="1"/>
    <col min="2818" max="2822" width="0" style="218" hidden="1" customWidth="1"/>
    <col min="2823" max="2827" width="9.28515625" style="218" customWidth="1"/>
    <col min="2828" max="3072" width="9.140625" style="218"/>
    <col min="3073" max="3073" width="41" style="218" customWidth="1"/>
    <col min="3074" max="3078" width="0" style="218" hidden="1" customWidth="1"/>
    <col min="3079" max="3083" width="9.28515625" style="218" customWidth="1"/>
    <col min="3084" max="3328" width="9.140625" style="218"/>
    <col min="3329" max="3329" width="41" style="218" customWidth="1"/>
    <col min="3330" max="3334" width="0" style="218" hidden="1" customWidth="1"/>
    <col min="3335" max="3339" width="9.28515625" style="218" customWidth="1"/>
    <col min="3340" max="3584" width="9.140625" style="218"/>
    <col min="3585" max="3585" width="41" style="218" customWidth="1"/>
    <col min="3586" max="3590" width="0" style="218" hidden="1" customWidth="1"/>
    <col min="3591" max="3595" width="9.28515625" style="218" customWidth="1"/>
    <col min="3596" max="3840" width="9.140625" style="218"/>
    <col min="3841" max="3841" width="41" style="218" customWidth="1"/>
    <col min="3842" max="3846" width="0" style="218" hidden="1" customWidth="1"/>
    <col min="3847" max="3851" width="9.28515625" style="218" customWidth="1"/>
    <col min="3852" max="4096" width="9.140625" style="218"/>
    <col min="4097" max="4097" width="41" style="218" customWidth="1"/>
    <col min="4098" max="4102" width="0" style="218" hidden="1" customWidth="1"/>
    <col min="4103" max="4107" width="9.28515625" style="218" customWidth="1"/>
    <col min="4108" max="4352" width="9.140625" style="218"/>
    <col min="4353" max="4353" width="41" style="218" customWidth="1"/>
    <col min="4354" max="4358" width="0" style="218" hidden="1" customWidth="1"/>
    <col min="4359" max="4363" width="9.28515625" style="218" customWidth="1"/>
    <col min="4364" max="4608" width="9.140625" style="218"/>
    <col min="4609" max="4609" width="41" style="218" customWidth="1"/>
    <col min="4610" max="4614" width="0" style="218" hidden="1" customWidth="1"/>
    <col min="4615" max="4619" width="9.28515625" style="218" customWidth="1"/>
    <col min="4620" max="4864" width="9.140625" style="218"/>
    <col min="4865" max="4865" width="41" style="218" customWidth="1"/>
    <col min="4866" max="4870" width="0" style="218" hidden="1" customWidth="1"/>
    <col min="4871" max="4875" width="9.28515625" style="218" customWidth="1"/>
    <col min="4876" max="5120" width="9.140625" style="218"/>
    <col min="5121" max="5121" width="41" style="218" customWidth="1"/>
    <col min="5122" max="5126" width="0" style="218" hidden="1" customWidth="1"/>
    <col min="5127" max="5131" width="9.28515625" style="218" customWidth="1"/>
    <col min="5132" max="5376" width="9.140625" style="218"/>
    <col min="5377" max="5377" width="41" style="218" customWidth="1"/>
    <col min="5378" max="5382" width="0" style="218" hidden="1" customWidth="1"/>
    <col min="5383" max="5387" width="9.28515625" style="218" customWidth="1"/>
    <col min="5388" max="5632" width="9.140625" style="218"/>
    <col min="5633" max="5633" width="41" style="218" customWidth="1"/>
    <col min="5634" max="5638" width="0" style="218" hidden="1" customWidth="1"/>
    <col min="5639" max="5643" width="9.28515625" style="218" customWidth="1"/>
    <col min="5644" max="5888" width="9.140625" style="218"/>
    <col min="5889" max="5889" width="41" style="218" customWidth="1"/>
    <col min="5890" max="5894" width="0" style="218" hidden="1" customWidth="1"/>
    <col min="5895" max="5899" width="9.28515625" style="218" customWidth="1"/>
    <col min="5900" max="6144" width="9.140625" style="218"/>
    <col min="6145" max="6145" width="41" style="218" customWidth="1"/>
    <col min="6146" max="6150" width="0" style="218" hidden="1" customWidth="1"/>
    <col min="6151" max="6155" width="9.28515625" style="218" customWidth="1"/>
    <col min="6156" max="6400" width="9.140625" style="218"/>
    <col min="6401" max="6401" width="41" style="218" customWidth="1"/>
    <col min="6402" max="6406" width="0" style="218" hidden="1" customWidth="1"/>
    <col min="6407" max="6411" width="9.28515625" style="218" customWidth="1"/>
    <col min="6412" max="6656" width="9.140625" style="218"/>
    <col min="6657" max="6657" width="41" style="218" customWidth="1"/>
    <col min="6658" max="6662" width="0" style="218" hidden="1" customWidth="1"/>
    <col min="6663" max="6667" width="9.28515625" style="218" customWidth="1"/>
    <col min="6668" max="6912" width="9.140625" style="218"/>
    <col min="6913" max="6913" width="41" style="218" customWidth="1"/>
    <col min="6914" max="6918" width="0" style="218" hidden="1" customWidth="1"/>
    <col min="6919" max="6923" width="9.28515625" style="218" customWidth="1"/>
    <col min="6924" max="7168" width="9.140625" style="218"/>
    <col min="7169" max="7169" width="41" style="218" customWidth="1"/>
    <col min="7170" max="7174" width="0" style="218" hidden="1" customWidth="1"/>
    <col min="7175" max="7179" width="9.28515625" style="218" customWidth="1"/>
    <col min="7180" max="7424" width="9.140625" style="218"/>
    <col min="7425" max="7425" width="41" style="218" customWidth="1"/>
    <col min="7426" max="7430" width="0" style="218" hidden="1" customWidth="1"/>
    <col min="7431" max="7435" width="9.28515625" style="218" customWidth="1"/>
    <col min="7436" max="7680" width="9.140625" style="218"/>
    <col min="7681" max="7681" width="41" style="218" customWidth="1"/>
    <col min="7682" max="7686" width="0" style="218" hidden="1" customWidth="1"/>
    <col min="7687" max="7691" width="9.28515625" style="218" customWidth="1"/>
    <col min="7692" max="7936" width="9.140625" style="218"/>
    <col min="7937" max="7937" width="41" style="218" customWidth="1"/>
    <col min="7938" max="7942" width="0" style="218" hidden="1" customWidth="1"/>
    <col min="7943" max="7947" width="9.28515625" style="218" customWidth="1"/>
    <col min="7948" max="8192" width="9.140625" style="218"/>
    <col min="8193" max="8193" width="41" style="218" customWidth="1"/>
    <col min="8194" max="8198" width="0" style="218" hidden="1" customWidth="1"/>
    <col min="8199" max="8203" width="9.28515625" style="218" customWidth="1"/>
    <col min="8204" max="8448" width="9.140625" style="218"/>
    <col min="8449" max="8449" width="41" style="218" customWidth="1"/>
    <col min="8450" max="8454" width="0" style="218" hidden="1" customWidth="1"/>
    <col min="8455" max="8459" width="9.28515625" style="218" customWidth="1"/>
    <col min="8460" max="8704" width="9.140625" style="218"/>
    <col min="8705" max="8705" width="41" style="218" customWidth="1"/>
    <col min="8706" max="8710" width="0" style="218" hidden="1" customWidth="1"/>
    <col min="8711" max="8715" width="9.28515625" style="218" customWidth="1"/>
    <col min="8716" max="8960" width="9.140625" style="218"/>
    <col min="8961" max="8961" width="41" style="218" customWidth="1"/>
    <col min="8962" max="8966" width="0" style="218" hidden="1" customWidth="1"/>
    <col min="8967" max="8971" width="9.28515625" style="218" customWidth="1"/>
    <col min="8972" max="9216" width="9.140625" style="218"/>
    <col min="9217" max="9217" width="41" style="218" customWidth="1"/>
    <col min="9218" max="9222" width="0" style="218" hidden="1" customWidth="1"/>
    <col min="9223" max="9227" width="9.28515625" style="218" customWidth="1"/>
    <col min="9228" max="9472" width="9.140625" style="218"/>
    <col min="9473" max="9473" width="41" style="218" customWidth="1"/>
    <col min="9474" max="9478" width="0" style="218" hidden="1" customWidth="1"/>
    <col min="9479" max="9483" width="9.28515625" style="218" customWidth="1"/>
    <col min="9484" max="9728" width="9.140625" style="218"/>
    <col min="9729" max="9729" width="41" style="218" customWidth="1"/>
    <col min="9730" max="9734" width="0" style="218" hidden="1" customWidth="1"/>
    <col min="9735" max="9739" width="9.28515625" style="218" customWidth="1"/>
    <col min="9740" max="9984" width="9.140625" style="218"/>
    <col min="9985" max="9985" width="41" style="218" customWidth="1"/>
    <col min="9986" max="9990" width="0" style="218" hidden="1" customWidth="1"/>
    <col min="9991" max="9995" width="9.28515625" style="218" customWidth="1"/>
    <col min="9996" max="10240" width="9.140625" style="218"/>
    <col min="10241" max="10241" width="41" style="218" customWidth="1"/>
    <col min="10242" max="10246" width="0" style="218" hidden="1" customWidth="1"/>
    <col min="10247" max="10251" width="9.28515625" style="218" customWidth="1"/>
    <col min="10252" max="10496" width="9.140625" style="218"/>
    <col min="10497" max="10497" width="41" style="218" customWidth="1"/>
    <col min="10498" max="10502" width="0" style="218" hidden="1" customWidth="1"/>
    <col min="10503" max="10507" width="9.28515625" style="218" customWidth="1"/>
    <col min="10508" max="10752" width="9.140625" style="218"/>
    <col min="10753" max="10753" width="41" style="218" customWidth="1"/>
    <col min="10754" max="10758" width="0" style="218" hidden="1" customWidth="1"/>
    <col min="10759" max="10763" width="9.28515625" style="218" customWidth="1"/>
    <col min="10764" max="11008" width="9.140625" style="218"/>
    <col min="11009" max="11009" width="41" style="218" customWidth="1"/>
    <col min="11010" max="11014" width="0" style="218" hidden="1" customWidth="1"/>
    <col min="11015" max="11019" width="9.28515625" style="218" customWidth="1"/>
    <col min="11020" max="11264" width="9.140625" style="218"/>
    <col min="11265" max="11265" width="41" style="218" customWidth="1"/>
    <col min="11266" max="11270" width="0" style="218" hidden="1" customWidth="1"/>
    <col min="11271" max="11275" width="9.28515625" style="218" customWidth="1"/>
    <col min="11276" max="11520" width="9.140625" style="218"/>
    <col min="11521" max="11521" width="41" style="218" customWidth="1"/>
    <col min="11522" max="11526" width="0" style="218" hidden="1" customWidth="1"/>
    <col min="11527" max="11531" width="9.28515625" style="218" customWidth="1"/>
    <col min="11532" max="11776" width="9.140625" style="218"/>
    <col min="11777" max="11777" width="41" style="218" customWidth="1"/>
    <col min="11778" max="11782" width="0" style="218" hidden="1" customWidth="1"/>
    <col min="11783" max="11787" width="9.28515625" style="218" customWidth="1"/>
    <col min="11788" max="12032" width="9.140625" style="218"/>
    <col min="12033" max="12033" width="41" style="218" customWidth="1"/>
    <col min="12034" max="12038" width="0" style="218" hidden="1" customWidth="1"/>
    <col min="12039" max="12043" width="9.28515625" style="218" customWidth="1"/>
    <col min="12044" max="12288" width="9.140625" style="218"/>
    <col min="12289" max="12289" width="41" style="218" customWidth="1"/>
    <col min="12290" max="12294" width="0" style="218" hidden="1" customWidth="1"/>
    <col min="12295" max="12299" width="9.28515625" style="218" customWidth="1"/>
    <col min="12300" max="12544" width="9.140625" style="218"/>
    <col min="12545" max="12545" width="41" style="218" customWidth="1"/>
    <col min="12546" max="12550" width="0" style="218" hidden="1" customWidth="1"/>
    <col min="12551" max="12555" width="9.28515625" style="218" customWidth="1"/>
    <col min="12556" max="12800" width="9.140625" style="218"/>
    <col min="12801" max="12801" width="41" style="218" customWidth="1"/>
    <col min="12802" max="12806" width="0" style="218" hidden="1" customWidth="1"/>
    <col min="12807" max="12811" width="9.28515625" style="218" customWidth="1"/>
    <col min="12812" max="13056" width="9.140625" style="218"/>
    <col min="13057" max="13057" width="41" style="218" customWidth="1"/>
    <col min="13058" max="13062" width="0" style="218" hidden="1" customWidth="1"/>
    <col min="13063" max="13067" width="9.28515625" style="218" customWidth="1"/>
    <col min="13068" max="13312" width="9.140625" style="218"/>
    <col min="13313" max="13313" width="41" style="218" customWidth="1"/>
    <col min="13314" max="13318" width="0" style="218" hidden="1" customWidth="1"/>
    <col min="13319" max="13323" width="9.28515625" style="218" customWidth="1"/>
    <col min="13324" max="13568" width="9.140625" style="218"/>
    <col min="13569" max="13569" width="41" style="218" customWidth="1"/>
    <col min="13570" max="13574" width="0" style="218" hidden="1" customWidth="1"/>
    <col min="13575" max="13579" width="9.28515625" style="218" customWidth="1"/>
    <col min="13580" max="13824" width="9.140625" style="218"/>
    <col min="13825" max="13825" width="41" style="218" customWidth="1"/>
    <col min="13826" max="13830" width="0" style="218" hidden="1" customWidth="1"/>
    <col min="13831" max="13835" width="9.28515625" style="218" customWidth="1"/>
    <col min="13836" max="14080" width="9.140625" style="218"/>
    <col min="14081" max="14081" width="41" style="218" customWidth="1"/>
    <col min="14082" max="14086" width="0" style="218" hidden="1" customWidth="1"/>
    <col min="14087" max="14091" width="9.28515625" style="218" customWidth="1"/>
    <col min="14092" max="14336" width="9.140625" style="218"/>
    <col min="14337" max="14337" width="41" style="218" customWidth="1"/>
    <col min="14338" max="14342" width="0" style="218" hidden="1" customWidth="1"/>
    <col min="14343" max="14347" width="9.28515625" style="218" customWidth="1"/>
    <col min="14348" max="14592" width="9.140625" style="218"/>
    <col min="14593" max="14593" width="41" style="218" customWidth="1"/>
    <col min="14594" max="14598" width="0" style="218" hidden="1" customWidth="1"/>
    <col min="14599" max="14603" width="9.28515625" style="218" customWidth="1"/>
    <col min="14604" max="14848" width="9.140625" style="218"/>
    <col min="14849" max="14849" width="41" style="218" customWidth="1"/>
    <col min="14850" max="14854" width="0" style="218" hidden="1" customWidth="1"/>
    <col min="14855" max="14859" width="9.28515625" style="218" customWidth="1"/>
    <col min="14860" max="15104" width="9.140625" style="218"/>
    <col min="15105" max="15105" width="41" style="218" customWidth="1"/>
    <col min="15106" max="15110" width="0" style="218" hidden="1" customWidth="1"/>
    <col min="15111" max="15115" width="9.28515625" style="218" customWidth="1"/>
    <col min="15116" max="15360" width="9.140625" style="218"/>
    <col min="15361" max="15361" width="41" style="218" customWidth="1"/>
    <col min="15362" max="15366" width="0" style="218" hidden="1" customWidth="1"/>
    <col min="15367" max="15371" width="9.28515625" style="218" customWidth="1"/>
    <col min="15372" max="15616" width="9.140625" style="218"/>
    <col min="15617" max="15617" width="41" style="218" customWidth="1"/>
    <col min="15618" max="15622" width="0" style="218" hidden="1" customWidth="1"/>
    <col min="15623" max="15627" width="9.28515625" style="218" customWidth="1"/>
    <col min="15628" max="15872" width="9.140625" style="218"/>
    <col min="15873" max="15873" width="41" style="218" customWidth="1"/>
    <col min="15874" max="15878" width="0" style="218" hidden="1" customWidth="1"/>
    <col min="15879" max="15883" width="9.28515625" style="218" customWidth="1"/>
    <col min="15884" max="16128" width="9.140625" style="218"/>
    <col min="16129" max="16129" width="41" style="218" customWidth="1"/>
    <col min="16130" max="16134" width="0" style="218" hidden="1" customWidth="1"/>
    <col min="16135" max="16139" width="9.28515625" style="218" customWidth="1"/>
    <col min="16140" max="16384" width="9.140625" style="218"/>
  </cols>
  <sheetData>
    <row r="1" spans="1:13" ht="12.95" customHeight="1" x14ac:dyDescent="0.2">
      <c r="A1" s="950" t="s">
        <v>1346</v>
      </c>
    </row>
    <row r="2" spans="1:13" s="286" customFormat="1" ht="18" customHeight="1" x14ac:dyDescent="0.2">
      <c r="A2" s="286" t="s">
        <v>274</v>
      </c>
      <c r="G2" s="218"/>
      <c r="H2" s="218"/>
      <c r="I2" s="218"/>
      <c r="J2" s="218"/>
      <c r="K2" s="218"/>
      <c r="L2" s="218"/>
      <c r="M2" s="218"/>
    </row>
    <row r="3" spans="1:13" s="286" customFormat="1" ht="18" customHeight="1" x14ac:dyDescent="0.2">
      <c r="A3" s="286" t="s">
        <v>275</v>
      </c>
      <c r="G3" s="218"/>
      <c r="H3" s="218"/>
      <c r="I3" s="218"/>
      <c r="J3" s="218"/>
      <c r="K3" s="218"/>
      <c r="L3" s="218"/>
      <c r="M3" s="218"/>
    </row>
    <row r="4" spans="1:13" ht="18" customHeight="1" thickBot="1" x14ac:dyDescent="0.25">
      <c r="A4" s="263" t="s">
        <v>276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4829.5</v>
      </c>
      <c r="C7" s="269">
        <v>4965.5</v>
      </c>
      <c r="D7" s="269">
        <v>4980.8</v>
      </c>
      <c r="E7" s="269">
        <v>6056.3</v>
      </c>
      <c r="F7" s="269">
        <v>6214.5</v>
      </c>
      <c r="G7" s="269">
        <v>6005.4</v>
      </c>
      <c r="H7" s="269">
        <v>6051.6</v>
      </c>
      <c r="I7" s="269">
        <v>8188.6</v>
      </c>
      <c r="J7" s="269">
        <v>8781.2999999999993</v>
      </c>
      <c r="K7" s="269">
        <v>9577.5</v>
      </c>
      <c r="L7" s="269">
        <v>16004</v>
      </c>
      <c r="M7" s="269">
        <v>19462</v>
      </c>
    </row>
    <row r="8" spans="1:13" ht="12.95" customHeight="1" x14ac:dyDescent="0.2">
      <c r="A8" s="245" t="s">
        <v>101</v>
      </c>
      <c r="B8" s="271">
        <v>1753.7</v>
      </c>
      <c r="C8" s="271">
        <v>1758.8</v>
      </c>
      <c r="D8" s="271">
        <v>1797.9</v>
      </c>
      <c r="E8" s="271">
        <v>1681.9</v>
      </c>
      <c r="F8" s="271">
        <v>1860.9</v>
      </c>
      <c r="G8" s="271">
        <v>1691.4</v>
      </c>
      <c r="H8" s="271">
        <v>1589.9</v>
      </c>
      <c r="I8" s="271">
        <v>2357.9</v>
      </c>
      <c r="J8" s="271">
        <v>2881.5</v>
      </c>
      <c r="K8" s="271">
        <v>4208.8999999999996</v>
      </c>
      <c r="L8" s="271">
        <v>4095.8</v>
      </c>
      <c r="M8" s="271">
        <v>4425</v>
      </c>
    </row>
    <row r="9" spans="1:13" ht="12.95" customHeight="1" x14ac:dyDescent="0.2">
      <c r="A9" s="272" t="s">
        <v>238</v>
      </c>
      <c r="B9" s="271">
        <v>274.89999999999998</v>
      </c>
      <c r="C9" s="271">
        <v>94.6</v>
      </c>
      <c r="D9" s="271">
        <v>135.5</v>
      </c>
      <c r="E9" s="271">
        <v>131.4</v>
      </c>
      <c r="F9" s="271">
        <v>281</v>
      </c>
      <c r="G9" s="271">
        <v>180.7</v>
      </c>
      <c r="H9" s="271">
        <v>196</v>
      </c>
      <c r="I9" s="271">
        <v>315</v>
      </c>
      <c r="J9" s="271">
        <v>401.1</v>
      </c>
      <c r="K9" s="271">
        <v>399.7</v>
      </c>
      <c r="L9" s="271">
        <v>637.9</v>
      </c>
      <c r="M9" s="271">
        <v>714.9</v>
      </c>
    </row>
    <row r="10" spans="1:13" ht="12.95" customHeight="1" x14ac:dyDescent="0.2">
      <c r="A10" s="272" t="s">
        <v>239</v>
      </c>
      <c r="B10" s="271">
        <v>42</v>
      </c>
      <c r="C10" s="271">
        <v>38.299999999999997</v>
      </c>
      <c r="D10" s="271">
        <v>38.700000000000003</v>
      </c>
      <c r="E10" s="271">
        <v>15.7</v>
      </c>
      <c r="F10" s="271">
        <v>16.899999999999999</v>
      </c>
      <c r="G10" s="271">
        <v>10.6</v>
      </c>
      <c r="H10" s="271">
        <v>77.900000000000006</v>
      </c>
      <c r="I10" s="271">
        <v>139.80000000000001</v>
      </c>
      <c r="J10" s="271">
        <v>55.3</v>
      </c>
      <c r="K10" s="271">
        <v>79</v>
      </c>
      <c r="L10" s="271">
        <v>92.2</v>
      </c>
      <c r="M10" s="271">
        <v>53.9</v>
      </c>
    </row>
    <row r="11" spans="1:13" ht="12.95" customHeight="1" x14ac:dyDescent="0.2">
      <c r="A11" s="272" t="s">
        <v>240</v>
      </c>
      <c r="B11" s="271">
        <v>193.9</v>
      </c>
      <c r="C11" s="271">
        <v>259.7</v>
      </c>
      <c r="D11" s="271">
        <v>326.39999999999998</v>
      </c>
      <c r="E11" s="271">
        <v>182.1</v>
      </c>
      <c r="F11" s="271">
        <v>134.4</v>
      </c>
      <c r="G11" s="271">
        <v>197.7</v>
      </c>
      <c r="H11" s="271">
        <v>185.5</v>
      </c>
      <c r="I11" s="271">
        <v>186.1</v>
      </c>
      <c r="J11" s="271">
        <v>227.4</v>
      </c>
      <c r="K11" s="271">
        <v>564.29999999999995</v>
      </c>
      <c r="L11" s="271">
        <v>455.4</v>
      </c>
      <c r="M11" s="271">
        <v>447.8</v>
      </c>
    </row>
    <row r="12" spans="1:13" ht="24" x14ac:dyDescent="0.2">
      <c r="A12" s="272" t="s">
        <v>241</v>
      </c>
      <c r="B12" s="271">
        <v>115.3</v>
      </c>
      <c r="C12" s="271">
        <v>157.5</v>
      </c>
      <c r="D12" s="271">
        <v>273.8</v>
      </c>
      <c r="E12" s="271">
        <v>258</v>
      </c>
      <c r="F12" s="271">
        <v>209.4</v>
      </c>
      <c r="G12" s="271">
        <v>214.5</v>
      </c>
      <c r="H12" s="271">
        <v>135</v>
      </c>
      <c r="I12" s="271">
        <v>151.69999999999999</v>
      </c>
      <c r="J12" s="271">
        <v>194.1</v>
      </c>
      <c r="K12" s="271">
        <v>329.8</v>
      </c>
      <c r="L12" s="271">
        <v>210</v>
      </c>
      <c r="M12" s="271">
        <v>333.1</v>
      </c>
    </row>
    <row r="13" spans="1:13" ht="24" x14ac:dyDescent="0.2">
      <c r="A13" s="272" t="s">
        <v>242</v>
      </c>
      <c r="B13" s="271">
        <v>1.2</v>
      </c>
      <c r="C13" s="271">
        <v>0</v>
      </c>
      <c r="D13" s="271">
        <v>0</v>
      </c>
      <c r="E13" s="271">
        <v>1.7</v>
      </c>
      <c r="F13" s="271">
        <v>0</v>
      </c>
      <c r="G13" s="271">
        <v>0</v>
      </c>
      <c r="H13" s="271" t="s">
        <v>26</v>
      </c>
      <c r="I13" s="271" t="s">
        <v>26</v>
      </c>
      <c r="J13" s="271">
        <v>4.2</v>
      </c>
      <c r="K13" s="271">
        <v>5.4</v>
      </c>
      <c r="L13" s="271">
        <v>4.2</v>
      </c>
      <c r="M13" s="271">
        <v>4.2</v>
      </c>
    </row>
    <row r="14" spans="1:13" ht="12.95" customHeight="1" x14ac:dyDescent="0.2">
      <c r="A14" s="272" t="s">
        <v>243</v>
      </c>
      <c r="B14" s="271">
        <v>918.1</v>
      </c>
      <c r="C14" s="271">
        <v>1014.4</v>
      </c>
      <c r="D14" s="271">
        <v>849.7</v>
      </c>
      <c r="E14" s="271">
        <v>899.2</v>
      </c>
      <c r="F14" s="271">
        <v>958.4</v>
      </c>
      <c r="G14" s="271">
        <v>928.1</v>
      </c>
      <c r="H14" s="271">
        <v>840.1</v>
      </c>
      <c r="I14" s="271">
        <v>1197.4000000000001</v>
      </c>
      <c r="J14" s="271">
        <v>1604.3</v>
      </c>
      <c r="K14" s="271">
        <v>2249.6</v>
      </c>
      <c r="L14" s="271">
        <v>2192.1999999999998</v>
      </c>
      <c r="M14" s="271">
        <v>2415.3000000000002</v>
      </c>
    </row>
    <row r="15" spans="1:13" ht="12.95" customHeight="1" x14ac:dyDescent="0.2">
      <c r="A15" s="272" t="s">
        <v>244</v>
      </c>
      <c r="B15" s="228">
        <v>46.4</v>
      </c>
      <c r="C15" s="228">
        <v>44.5</v>
      </c>
      <c r="D15" s="228">
        <v>39.799999999999997</v>
      </c>
      <c r="E15" s="228">
        <v>19.7</v>
      </c>
      <c r="F15" s="228">
        <v>100.9</v>
      </c>
      <c r="G15" s="228">
        <v>31.6</v>
      </c>
      <c r="H15" s="228">
        <v>25.7</v>
      </c>
      <c r="I15" s="228">
        <v>217.3</v>
      </c>
      <c r="J15" s="228">
        <v>231.5</v>
      </c>
      <c r="K15" s="228">
        <v>416.1</v>
      </c>
      <c r="L15" s="228">
        <v>272.60000000000002</v>
      </c>
      <c r="M15" s="228">
        <v>382</v>
      </c>
    </row>
    <row r="16" spans="1:13" ht="12.95" customHeight="1" x14ac:dyDescent="0.2">
      <c r="A16" s="272" t="s">
        <v>245</v>
      </c>
      <c r="B16" s="228">
        <v>162</v>
      </c>
      <c r="C16" s="228">
        <v>149.80000000000001</v>
      </c>
      <c r="D16" s="228">
        <v>134</v>
      </c>
      <c r="E16" s="228">
        <v>174.1</v>
      </c>
      <c r="F16" s="228">
        <v>159.80000000000001</v>
      </c>
      <c r="G16" s="228">
        <v>128.19999999999999</v>
      </c>
      <c r="H16" s="228">
        <v>129.80000000000001</v>
      </c>
      <c r="I16" s="228">
        <v>150.6</v>
      </c>
      <c r="J16" s="228">
        <v>163.6</v>
      </c>
      <c r="K16" s="228">
        <v>165.2</v>
      </c>
      <c r="L16" s="228">
        <v>231.3</v>
      </c>
      <c r="M16" s="228">
        <v>73.900000000000006</v>
      </c>
    </row>
    <row r="17" spans="1:13" ht="12.95" customHeight="1" x14ac:dyDescent="0.2">
      <c r="A17" s="245" t="s">
        <v>100</v>
      </c>
      <c r="B17" s="228">
        <v>3075.8</v>
      </c>
      <c r="C17" s="228">
        <v>3206.8</v>
      </c>
      <c r="D17" s="228">
        <v>3182.9</v>
      </c>
      <c r="E17" s="228">
        <v>4374.3999999999996</v>
      </c>
      <c r="F17" s="228">
        <v>4353.6000000000004</v>
      </c>
      <c r="G17" s="228">
        <v>4314</v>
      </c>
      <c r="H17" s="228">
        <v>4461.6000000000004</v>
      </c>
      <c r="I17" s="228">
        <v>5830.7</v>
      </c>
      <c r="J17" s="228">
        <v>5899.7</v>
      </c>
      <c r="K17" s="228">
        <v>5368.6</v>
      </c>
      <c r="L17" s="228">
        <v>11908.3</v>
      </c>
      <c r="M17" s="228">
        <v>15036.9</v>
      </c>
    </row>
    <row r="18" spans="1:13" ht="12.95" customHeight="1" x14ac:dyDescent="0.2">
      <c r="A18" s="272" t="s">
        <v>246</v>
      </c>
      <c r="B18" s="228">
        <v>3016.5</v>
      </c>
      <c r="C18" s="228">
        <v>3169.1</v>
      </c>
      <c r="D18" s="228">
        <v>3103.9</v>
      </c>
      <c r="E18" s="228">
        <v>4333.1000000000004</v>
      </c>
      <c r="F18" s="228">
        <v>4255.6000000000004</v>
      </c>
      <c r="G18" s="228">
        <v>4216.8999999999996</v>
      </c>
      <c r="H18" s="228">
        <v>4358.8</v>
      </c>
      <c r="I18" s="228">
        <v>5472.8</v>
      </c>
      <c r="J18" s="228">
        <v>5628.7</v>
      </c>
      <c r="K18" s="228">
        <v>4993.6000000000004</v>
      </c>
      <c r="L18" s="228">
        <v>10162.200000000001</v>
      </c>
      <c r="M18" s="228">
        <v>12041.6</v>
      </c>
    </row>
    <row r="19" spans="1:13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55</v>
      </c>
      <c r="G19" s="228">
        <v>80</v>
      </c>
      <c r="H19" s="228">
        <v>84.1</v>
      </c>
      <c r="I19" s="228">
        <v>93.7</v>
      </c>
      <c r="J19" s="228">
        <v>83.1</v>
      </c>
      <c r="K19" s="228">
        <v>227.1</v>
      </c>
      <c r="L19" s="228">
        <v>457</v>
      </c>
      <c r="M19" s="228">
        <v>779.9</v>
      </c>
    </row>
    <row r="20" spans="1:13" ht="12.95" customHeight="1" x14ac:dyDescent="0.2">
      <c r="A20" s="272" t="s">
        <v>249</v>
      </c>
      <c r="B20" s="228">
        <v>6.5</v>
      </c>
      <c r="C20" s="228">
        <v>5.4</v>
      </c>
      <c r="D20" s="228">
        <v>5.4</v>
      </c>
      <c r="E20" s="228">
        <v>27.8</v>
      </c>
      <c r="F20" s="228">
        <v>22.7</v>
      </c>
      <c r="G20" s="228">
        <v>0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</row>
    <row r="21" spans="1:13" ht="12.95" customHeight="1" x14ac:dyDescent="0.2">
      <c r="A21" s="272" t="s">
        <v>250</v>
      </c>
      <c r="B21" s="228">
        <v>0</v>
      </c>
      <c r="C21" s="228">
        <v>-2.6</v>
      </c>
      <c r="D21" s="228">
        <v>-2.4</v>
      </c>
      <c r="E21" s="228">
        <v>-0.6</v>
      </c>
      <c r="F21" s="228">
        <v>1.2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>
        <v>0</v>
      </c>
      <c r="M21" s="228">
        <v>0.5</v>
      </c>
    </row>
    <row r="22" spans="1:13" ht="15" customHeight="1" x14ac:dyDescent="0.2">
      <c r="A22" s="272" t="s">
        <v>277</v>
      </c>
      <c r="B22" s="228">
        <v>0.1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28">
        <v>0</v>
      </c>
      <c r="K22" s="228">
        <v>0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>
        <v>47.2</v>
      </c>
      <c r="C23" s="228">
        <v>26.1</v>
      </c>
      <c r="D23" s="228">
        <v>49.1</v>
      </c>
      <c r="E23" s="228">
        <v>8.4</v>
      </c>
      <c r="F23" s="228">
        <v>9.8000000000000007</v>
      </c>
      <c r="G23" s="228">
        <v>10.1</v>
      </c>
      <c r="H23" s="228">
        <v>12.3</v>
      </c>
      <c r="I23" s="228">
        <v>256.10000000000002</v>
      </c>
      <c r="J23" s="228">
        <v>34.4</v>
      </c>
      <c r="K23" s="228">
        <v>0.2</v>
      </c>
      <c r="L23" s="228">
        <v>4.5999999999999996</v>
      </c>
      <c r="M23" s="228">
        <v>236.8</v>
      </c>
    </row>
    <row r="24" spans="1:13" ht="12.95" customHeight="1" x14ac:dyDescent="0.2">
      <c r="A24" s="272" t="s">
        <v>253</v>
      </c>
      <c r="B24" s="228">
        <v>3.7</v>
      </c>
      <c r="C24" s="228">
        <v>5.2</v>
      </c>
      <c r="D24" s="228">
        <v>23.4</v>
      </c>
      <c r="E24" s="228">
        <v>3.4</v>
      </c>
      <c r="F24" s="228">
        <v>3.4</v>
      </c>
      <c r="G24" s="228">
        <v>3.4</v>
      </c>
      <c r="H24" s="228">
        <v>3.4</v>
      </c>
      <c r="I24" s="228">
        <v>4.5999999999999996</v>
      </c>
      <c r="J24" s="228">
        <v>149.1</v>
      </c>
      <c r="K24" s="228">
        <v>144.30000000000001</v>
      </c>
      <c r="L24" s="228">
        <v>1277.5999999999999</v>
      </c>
      <c r="M24" s="228">
        <v>1965.8</v>
      </c>
    </row>
    <row r="25" spans="1:13" ht="12.95" customHeight="1" x14ac:dyDescent="0.2">
      <c r="A25" s="245" t="s">
        <v>254</v>
      </c>
      <c r="B25" s="228">
        <v>1.8</v>
      </c>
      <c r="C25" s="228">
        <v>3.5</v>
      </c>
      <c r="D25" s="228">
        <v>3.3</v>
      </c>
      <c r="E25" s="228">
        <v>2.2000000000000002</v>
      </c>
      <c r="F25" s="228">
        <v>5.8</v>
      </c>
      <c r="G25" s="228">
        <v>3.4</v>
      </c>
      <c r="H25" s="228">
        <v>2.9</v>
      </c>
      <c r="I25" s="228">
        <v>3.4</v>
      </c>
      <c r="J25" s="228">
        <v>4.3</v>
      </c>
      <c r="K25" s="228">
        <v>3.4</v>
      </c>
      <c r="L25" s="228">
        <v>6.9</v>
      </c>
      <c r="M25" s="228">
        <v>12.4</v>
      </c>
    </row>
    <row r="26" spans="1:13" ht="12.95" customHeight="1" x14ac:dyDescent="0.2">
      <c r="A26" s="245"/>
      <c r="B26" s="228"/>
      <c r="C26" s="228"/>
      <c r="D26" s="228"/>
      <c r="E26" s="228"/>
      <c r="F26" s="228"/>
      <c r="G26" s="273"/>
      <c r="H26" s="273"/>
      <c r="I26" s="273"/>
      <c r="J26" s="273"/>
      <c r="K26" s="273"/>
      <c r="L26" s="273"/>
      <c r="M26" s="273"/>
    </row>
    <row r="27" spans="1:13" s="270" customFormat="1" ht="12.95" customHeight="1" x14ac:dyDescent="0.2">
      <c r="A27" s="268" t="s">
        <v>99</v>
      </c>
      <c r="B27" s="269">
        <v>2035.9</v>
      </c>
      <c r="C27" s="269">
        <v>1969.5</v>
      </c>
      <c r="D27" s="269">
        <v>2001.2</v>
      </c>
      <c r="E27" s="269">
        <v>1861.8</v>
      </c>
      <c r="F27" s="269">
        <v>1986.7</v>
      </c>
      <c r="G27" s="269">
        <v>1820.1</v>
      </c>
      <c r="H27" s="269">
        <v>1711.8</v>
      </c>
      <c r="I27" s="269">
        <v>2488</v>
      </c>
      <c r="J27" s="269">
        <v>2506.3000000000002</v>
      </c>
      <c r="K27" s="269">
        <v>3789.6</v>
      </c>
      <c r="L27" s="269">
        <v>5495.3</v>
      </c>
      <c r="M27" s="269">
        <v>7399.6</v>
      </c>
    </row>
    <row r="28" spans="1:13" s="234" customFormat="1" ht="12.95" customHeight="1" x14ac:dyDescent="0.2">
      <c r="A28" s="233" t="s">
        <v>98</v>
      </c>
      <c r="B28" s="271">
        <v>986.8</v>
      </c>
      <c r="C28" s="271">
        <v>1048.2</v>
      </c>
      <c r="D28" s="271">
        <v>1214.5</v>
      </c>
      <c r="E28" s="271">
        <v>1057.5999999999999</v>
      </c>
      <c r="F28" s="271">
        <v>1082.3</v>
      </c>
      <c r="G28" s="271">
        <v>970.3</v>
      </c>
      <c r="H28" s="271">
        <v>869</v>
      </c>
      <c r="I28" s="271">
        <v>1175.0999999999999</v>
      </c>
      <c r="J28" s="271">
        <v>1300</v>
      </c>
      <c r="K28" s="271">
        <v>2131.9</v>
      </c>
      <c r="L28" s="271">
        <v>2254.8000000000002</v>
      </c>
      <c r="M28" s="271">
        <v>3179.4</v>
      </c>
    </row>
    <row r="29" spans="1:13" ht="12.95" customHeight="1" x14ac:dyDescent="0.2">
      <c r="A29" s="272" t="s">
        <v>255</v>
      </c>
      <c r="B29" s="271">
        <v>390.6</v>
      </c>
      <c r="C29" s="271">
        <v>479.7</v>
      </c>
      <c r="D29" s="271">
        <v>502.2</v>
      </c>
      <c r="E29" s="271">
        <v>403.5</v>
      </c>
      <c r="F29" s="271">
        <v>381.5</v>
      </c>
      <c r="G29" s="271">
        <v>336.9</v>
      </c>
      <c r="H29" s="271">
        <v>334.7</v>
      </c>
      <c r="I29" s="271">
        <v>345.5</v>
      </c>
      <c r="J29" s="271">
        <v>409</v>
      </c>
      <c r="K29" s="271">
        <v>836</v>
      </c>
      <c r="L29" s="271">
        <v>802.2</v>
      </c>
      <c r="M29" s="271">
        <v>1044.7</v>
      </c>
    </row>
    <row r="30" spans="1:13" ht="12.95" customHeight="1" x14ac:dyDescent="0.2">
      <c r="A30" s="272" t="s">
        <v>256</v>
      </c>
      <c r="B30" s="271">
        <v>25.5</v>
      </c>
      <c r="C30" s="271">
        <v>17.3</v>
      </c>
      <c r="D30" s="271">
        <v>30.4</v>
      </c>
      <c r="E30" s="271">
        <v>14.9</v>
      </c>
      <c r="F30" s="271">
        <v>54.2</v>
      </c>
      <c r="G30" s="271">
        <v>59.3</v>
      </c>
      <c r="H30" s="271">
        <v>31.3</v>
      </c>
      <c r="I30" s="271">
        <v>55.1</v>
      </c>
      <c r="J30" s="271">
        <v>65.900000000000006</v>
      </c>
      <c r="K30" s="271">
        <v>435.7</v>
      </c>
      <c r="L30" s="271">
        <v>435.3</v>
      </c>
      <c r="M30" s="271">
        <v>857.3</v>
      </c>
    </row>
    <row r="31" spans="1:13" ht="12.95" customHeight="1" x14ac:dyDescent="0.2">
      <c r="A31" s="272" t="s">
        <v>257</v>
      </c>
      <c r="B31" s="271">
        <v>311.10000000000002</v>
      </c>
      <c r="C31" s="271">
        <v>245.8</v>
      </c>
      <c r="D31" s="271">
        <v>374.5</v>
      </c>
      <c r="E31" s="271">
        <v>350.8</v>
      </c>
      <c r="F31" s="271">
        <v>404.2</v>
      </c>
      <c r="G31" s="271">
        <v>279.39999999999998</v>
      </c>
      <c r="H31" s="271">
        <v>246.3</v>
      </c>
      <c r="I31" s="271">
        <v>373.1</v>
      </c>
      <c r="J31" s="271">
        <v>383.3</v>
      </c>
      <c r="K31" s="271">
        <v>327.60000000000002</v>
      </c>
      <c r="L31" s="271">
        <v>719.6</v>
      </c>
      <c r="M31" s="271">
        <v>818.3</v>
      </c>
    </row>
    <row r="32" spans="1:13" ht="12.95" customHeight="1" x14ac:dyDescent="0.2">
      <c r="A32" s="272" t="s">
        <v>258</v>
      </c>
      <c r="B32" s="271">
        <v>9.1</v>
      </c>
      <c r="C32" s="271">
        <v>11.8</v>
      </c>
      <c r="D32" s="271">
        <v>6.5</v>
      </c>
      <c r="E32" s="271">
        <v>12.8</v>
      </c>
      <c r="F32" s="271">
        <v>5.2</v>
      </c>
      <c r="G32" s="271">
        <v>26.8</v>
      </c>
      <c r="H32" s="271">
        <v>3</v>
      </c>
      <c r="I32" s="271">
        <v>-3.3</v>
      </c>
      <c r="J32" s="271">
        <v>1.3</v>
      </c>
      <c r="K32" s="271">
        <v>-10.4</v>
      </c>
      <c r="L32" s="271">
        <v>20.399999999999999</v>
      </c>
      <c r="M32" s="271">
        <v>38.9</v>
      </c>
    </row>
    <row r="33" spans="1:13" ht="12.95" customHeight="1" x14ac:dyDescent="0.2">
      <c r="A33" s="272" t="s">
        <v>259</v>
      </c>
      <c r="B33" s="271">
        <v>176.8</v>
      </c>
      <c r="C33" s="271">
        <v>223</v>
      </c>
      <c r="D33" s="271">
        <v>233.9</v>
      </c>
      <c r="E33" s="271">
        <v>213.6</v>
      </c>
      <c r="F33" s="271">
        <v>181.5</v>
      </c>
      <c r="G33" s="271">
        <v>217.2</v>
      </c>
      <c r="H33" s="271">
        <v>212.2</v>
      </c>
      <c r="I33" s="271">
        <v>226.3</v>
      </c>
      <c r="J33" s="271">
        <v>197.3</v>
      </c>
      <c r="K33" s="271">
        <v>196</v>
      </c>
      <c r="L33" s="271">
        <v>229.8</v>
      </c>
      <c r="M33" s="271">
        <v>247.5</v>
      </c>
    </row>
    <row r="34" spans="1:13" ht="12.95" customHeight="1" x14ac:dyDescent="0.2">
      <c r="A34" s="272" t="s">
        <v>260</v>
      </c>
      <c r="B34" s="271">
        <v>65.7</v>
      </c>
      <c r="C34" s="271">
        <v>61.2</v>
      </c>
      <c r="D34" s="271">
        <v>56.5</v>
      </c>
      <c r="E34" s="271">
        <v>50.1</v>
      </c>
      <c r="F34" s="271">
        <v>44.9</v>
      </c>
      <c r="G34" s="271">
        <v>39.299999999999997</v>
      </c>
      <c r="H34" s="271">
        <v>29.8</v>
      </c>
      <c r="I34" s="271">
        <v>160.5</v>
      </c>
      <c r="J34" s="271">
        <v>221.5</v>
      </c>
      <c r="K34" s="271">
        <v>336.3</v>
      </c>
      <c r="L34" s="271">
        <v>34.9</v>
      </c>
      <c r="M34" s="271">
        <v>33.9</v>
      </c>
    </row>
    <row r="35" spans="1:13" ht="12.95" customHeight="1" x14ac:dyDescent="0.2">
      <c r="A35" s="272" t="s">
        <v>261</v>
      </c>
      <c r="B35" s="271">
        <v>8.1999999999999993</v>
      </c>
      <c r="C35" s="271">
        <v>9.4</v>
      </c>
      <c r="D35" s="271">
        <v>10.4</v>
      </c>
      <c r="E35" s="271">
        <v>11.8</v>
      </c>
      <c r="F35" s="271">
        <v>10.8</v>
      </c>
      <c r="G35" s="271">
        <v>11.4</v>
      </c>
      <c r="H35" s="271">
        <v>11.7</v>
      </c>
      <c r="I35" s="271">
        <v>17.899999999999999</v>
      </c>
      <c r="J35" s="271">
        <v>21.8</v>
      </c>
      <c r="K35" s="271">
        <v>10.8</v>
      </c>
      <c r="L35" s="271">
        <v>12.7</v>
      </c>
      <c r="M35" s="271">
        <v>138.80000000000001</v>
      </c>
    </row>
    <row r="36" spans="1:13" ht="12.95" customHeight="1" x14ac:dyDescent="0.2">
      <c r="A36" s="245" t="s">
        <v>97</v>
      </c>
      <c r="B36" s="271">
        <v>1049</v>
      </c>
      <c r="C36" s="271">
        <v>921.4</v>
      </c>
      <c r="D36" s="271">
        <v>786.7</v>
      </c>
      <c r="E36" s="271">
        <v>804.2</v>
      </c>
      <c r="F36" s="271">
        <v>904.4</v>
      </c>
      <c r="G36" s="271">
        <v>849.8</v>
      </c>
      <c r="H36" s="271">
        <v>842.8</v>
      </c>
      <c r="I36" s="271">
        <v>1312.8</v>
      </c>
      <c r="J36" s="271">
        <v>1206.3</v>
      </c>
      <c r="K36" s="271">
        <v>1657.7</v>
      </c>
      <c r="L36" s="271">
        <v>3240.5</v>
      </c>
      <c r="M36" s="271">
        <v>4220.2</v>
      </c>
    </row>
    <row r="37" spans="1:13" ht="12.95" customHeight="1" x14ac:dyDescent="0.2">
      <c r="A37" s="272" t="s">
        <v>262</v>
      </c>
      <c r="B37" s="271">
        <v>1029.0999999999999</v>
      </c>
      <c r="C37" s="271">
        <v>898.1</v>
      </c>
      <c r="D37" s="271">
        <v>765.1</v>
      </c>
      <c r="E37" s="271">
        <v>780.4</v>
      </c>
      <c r="F37" s="271">
        <v>894.8</v>
      </c>
      <c r="G37" s="271">
        <v>848</v>
      </c>
      <c r="H37" s="271">
        <v>840.7</v>
      </c>
      <c r="I37" s="271">
        <v>1308.5999999999999</v>
      </c>
      <c r="J37" s="271">
        <v>1195.0999999999999</v>
      </c>
      <c r="K37" s="271">
        <v>1646.8</v>
      </c>
      <c r="L37" s="271">
        <v>3171.5</v>
      </c>
      <c r="M37" s="271">
        <v>4209.8999999999996</v>
      </c>
    </row>
    <row r="38" spans="1:13" ht="12.95" customHeight="1" x14ac:dyDescent="0.2">
      <c r="A38" s="272" t="s">
        <v>263</v>
      </c>
      <c r="B38" s="271">
        <v>15.2</v>
      </c>
      <c r="C38" s="271">
        <v>18.600000000000001</v>
      </c>
      <c r="D38" s="271">
        <v>18.399999999999999</v>
      </c>
      <c r="E38" s="271">
        <v>22</v>
      </c>
      <c r="F38" s="271">
        <v>7.9</v>
      </c>
      <c r="G38" s="271">
        <v>0</v>
      </c>
      <c r="H38" s="271">
        <v>0.3</v>
      </c>
      <c r="I38" s="271">
        <v>0.3</v>
      </c>
      <c r="J38" s="271">
        <v>7.8</v>
      </c>
      <c r="K38" s="271">
        <v>7.7</v>
      </c>
      <c r="L38" s="271">
        <v>8</v>
      </c>
      <c r="M38" s="271">
        <v>7.9</v>
      </c>
    </row>
    <row r="39" spans="1:13" ht="12" x14ac:dyDescent="0.2">
      <c r="A39" s="272" t="s">
        <v>264</v>
      </c>
      <c r="B39" s="271">
        <v>4.7</v>
      </c>
      <c r="C39" s="271">
        <v>4.7</v>
      </c>
      <c r="D39" s="271">
        <v>3.2</v>
      </c>
      <c r="E39" s="271">
        <v>1.8</v>
      </c>
      <c r="F39" s="271">
        <v>1.8</v>
      </c>
      <c r="G39" s="271">
        <v>1.8</v>
      </c>
      <c r="H39" s="271">
        <v>1.8</v>
      </c>
      <c r="I39" s="271">
        <v>4</v>
      </c>
      <c r="J39" s="271">
        <v>3.3</v>
      </c>
      <c r="K39" s="271">
        <v>3.2</v>
      </c>
      <c r="L39" s="271">
        <v>61</v>
      </c>
      <c r="M39" s="271">
        <v>2.4</v>
      </c>
    </row>
    <row r="40" spans="1:1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s="270" customFormat="1" ht="12.95" customHeight="1" x14ac:dyDescent="0.2">
      <c r="A41" s="268" t="s">
        <v>96</v>
      </c>
      <c r="B41" s="269">
        <v>2793.6</v>
      </c>
      <c r="C41" s="269">
        <v>2996</v>
      </c>
      <c r="D41" s="269">
        <v>2979.6</v>
      </c>
      <c r="E41" s="269">
        <v>4194.6000000000004</v>
      </c>
      <c r="F41" s="269">
        <v>4227.8</v>
      </c>
      <c r="G41" s="269">
        <v>4185.3</v>
      </c>
      <c r="H41" s="269">
        <v>4339.7</v>
      </c>
      <c r="I41" s="269">
        <v>5700.6</v>
      </c>
      <c r="J41" s="269">
        <v>6274.9</v>
      </c>
      <c r="K41" s="269">
        <v>5787.9</v>
      </c>
      <c r="L41" s="269">
        <v>10508.7</v>
      </c>
      <c r="M41" s="269">
        <v>12062.3</v>
      </c>
    </row>
    <row r="42" spans="1:13" ht="12.95" customHeight="1" x14ac:dyDescent="0.2">
      <c r="A42" s="245" t="s">
        <v>265</v>
      </c>
      <c r="B42" s="228">
        <v>787.3</v>
      </c>
      <c r="C42" s="228">
        <v>705.8</v>
      </c>
      <c r="D42" s="228">
        <v>704</v>
      </c>
      <c r="E42" s="228">
        <v>1882</v>
      </c>
      <c r="F42" s="228">
        <v>1891.7</v>
      </c>
      <c r="G42" s="228">
        <v>1874.5</v>
      </c>
      <c r="H42" s="228">
        <v>2087.6</v>
      </c>
      <c r="I42" s="228">
        <v>2091</v>
      </c>
      <c r="J42" s="228">
        <v>2065.4</v>
      </c>
      <c r="K42" s="228">
        <v>2095.4</v>
      </c>
      <c r="L42" s="228">
        <v>2214</v>
      </c>
      <c r="M42" s="228">
        <v>2523.9</v>
      </c>
    </row>
    <row r="43" spans="1:13" ht="12.95" customHeight="1" x14ac:dyDescent="0.2">
      <c r="A43" s="245" t="s">
        <v>266</v>
      </c>
      <c r="B43" s="228">
        <v>1192.3</v>
      </c>
      <c r="C43" s="228">
        <v>1553.2</v>
      </c>
      <c r="D43" s="228">
        <v>1540.2</v>
      </c>
      <c r="E43" s="228">
        <v>1547</v>
      </c>
      <c r="F43" s="228">
        <v>1757.2</v>
      </c>
      <c r="G43" s="228">
        <v>1721.9</v>
      </c>
      <c r="H43" s="228">
        <v>1812.8</v>
      </c>
      <c r="I43" s="228">
        <v>2596.1999999999998</v>
      </c>
      <c r="J43" s="228">
        <v>2653.6</v>
      </c>
      <c r="K43" s="228">
        <v>1709.9</v>
      </c>
      <c r="L43" s="228">
        <v>5226.6000000000004</v>
      </c>
      <c r="M43" s="228">
        <v>6447.1</v>
      </c>
    </row>
    <row r="44" spans="1:13" s="234" customFormat="1" ht="12.95" customHeight="1" x14ac:dyDescent="0.2">
      <c r="A44" s="274" t="s">
        <v>267</v>
      </c>
      <c r="B44" s="228">
        <v>475.1</v>
      </c>
      <c r="C44" s="228">
        <v>650</v>
      </c>
      <c r="D44" s="228">
        <v>646.70000000000005</v>
      </c>
      <c r="E44" s="228">
        <v>627.4</v>
      </c>
      <c r="F44" s="228">
        <v>779.6</v>
      </c>
      <c r="G44" s="228">
        <v>764.9</v>
      </c>
      <c r="H44" s="228">
        <v>790.1</v>
      </c>
      <c r="I44" s="228">
        <v>683.8</v>
      </c>
      <c r="J44" s="228">
        <v>723.8</v>
      </c>
      <c r="K44" s="228">
        <v>758.6</v>
      </c>
      <c r="L44" s="228">
        <v>2215.1</v>
      </c>
      <c r="M44" s="228">
        <v>2411.6999999999998</v>
      </c>
    </row>
    <row r="45" spans="1:13" ht="12.95" customHeight="1" x14ac:dyDescent="0.2">
      <c r="A45" s="272" t="s">
        <v>268</v>
      </c>
      <c r="B45" s="228">
        <v>533.79999999999995</v>
      </c>
      <c r="C45" s="228">
        <v>876.9</v>
      </c>
      <c r="D45" s="228">
        <v>860.1</v>
      </c>
      <c r="E45" s="228">
        <v>879.4</v>
      </c>
      <c r="F45" s="228">
        <v>879.6</v>
      </c>
      <c r="G45" s="228">
        <v>855</v>
      </c>
      <c r="H45" s="228">
        <v>856.1</v>
      </c>
      <c r="I45" s="228">
        <v>834.3</v>
      </c>
      <c r="J45" s="228">
        <v>829.9</v>
      </c>
      <c r="K45" s="228">
        <v>435</v>
      </c>
      <c r="L45" s="228">
        <v>2377.8000000000002</v>
      </c>
      <c r="M45" s="228">
        <v>3332.4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10.5</v>
      </c>
      <c r="M46" s="228">
        <v>10.5</v>
      </c>
    </row>
    <row r="47" spans="1:13" ht="12.95" customHeight="1" x14ac:dyDescent="0.2">
      <c r="A47" s="272" t="s">
        <v>269</v>
      </c>
      <c r="B47" s="228">
        <v>183.6</v>
      </c>
      <c r="C47" s="228">
        <v>26.1</v>
      </c>
      <c r="D47" s="228">
        <v>33.4</v>
      </c>
      <c r="E47" s="228">
        <v>40.4</v>
      </c>
      <c r="F47" s="228">
        <v>97.9</v>
      </c>
      <c r="G47" s="228">
        <v>102</v>
      </c>
      <c r="H47" s="228">
        <v>166.6</v>
      </c>
      <c r="I47" s="228">
        <v>1070.0999999999999</v>
      </c>
      <c r="J47" s="228">
        <v>1091.0999999999999</v>
      </c>
      <c r="K47" s="228">
        <v>505.8</v>
      </c>
      <c r="L47" s="228">
        <v>623.20000000000005</v>
      </c>
      <c r="M47" s="228">
        <v>692.5</v>
      </c>
    </row>
    <row r="48" spans="1:13" ht="12.95" customHeight="1" x14ac:dyDescent="0.2">
      <c r="A48" s="275" t="s">
        <v>271</v>
      </c>
      <c r="B48" s="228">
        <v>541.20000000000005</v>
      </c>
      <c r="C48" s="228">
        <v>345.1</v>
      </c>
      <c r="D48" s="228">
        <v>341.2</v>
      </c>
      <c r="E48" s="228">
        <v>377.7</v>
      </c>
      <c r="F48" s="228">
        <v>215.1</v>
      </c>
      <c r="G48" s="228">
        <v>197</v>
      </c>
      <c r="H48" s="228">
        <v>48.3</v>
      </c>
      <c r="I48" s="228">
        <v>483.9</v>
      </c>
      <c r="J48" s="228">
        <v>1037.2</v>
      </c>
      <c r="K48" s="228">
        <v>1451.2</v>
      </c>
      <c r="L48" s="228">
        <v>2524.9</v>
      </c>
      <c r="M48" s="228">
        <v>2408.3000000000002</v>
      </c>
    </row>
    <row r="49" spans="1:13" ht="12.95" customHeight="1" x14ac:dyDescent="0.2">
      <c r="A49" s="275" t="s">
        <v>272</v>
      </c>
      <c r="B49" s="228">
        <v>272.8</v>
      </c>
      <c r="C49" s="228">
        <v>391.9</v>
      </c>
      <c r="D49" s="228">
        <v>394.2</v>
      </c>
      <c r="E49" s="228">
        <v>387.8</v>
      </c>
      <c r="F49" s="228">
        <v>363.8</v>
      </c>
      <c r="G49" s="228">
        <v>392</v>
      </c>
      <c r="H49" s="228">
        <v>391</v>
      </c>
      <c r="I49" s="228">
        <v>529.5</v>
      </c>
      <c r="J49" s="228">
        <v>518.79999999999995</v>
      </c>
      <c r="K49" s="228">
        <v>531.4</v>
      </c>
      <c r="L49" s="228">
        <v>543.1</v>
      </c>
      <c r="M49" s="228">
        <v>683</v>
      </c>
    </row>
    <row r="50" spans="1:13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69"/>
      <c r="M50" s="269"/>
    </row>
    <row r="51" spans="1:13" ht="12.95" customHeight="1" x14ac:dyDescent="0.2">
      <c r="A51" s="268" t="s">
        <v>94</v>
      </c>
      <c r="B51" s="269">
        <v>4829.5</v>
      </c>
      <c r="C51" s="269">
        <v>4965.5</v>
      </c>
      <c r="D51" s="269">
        <v>4980.8</v>
      </c>
      <c r="E51" s="269">
        <v>6056.3</v>
      </c>
      <c r="F51" s="269">
        <v>6214.5</v>
      </c>
      <c r="G51" s="269">
        <v>6005.4</v>
      </c>
      <c r="H51" s="269">
        <v>6051.6</v>
      </c>
      <c r="I51" s="269">
        <v>8188.6</v>
      </c>
      <c r="J51" s="269">
        <v>8781.2999999999993</v>
      </c>
      <c r="K51" s="269">
        <v>9577.5</v>
      </c>
      <c r="L51" s="269">
        <v>16004</v>
      </c>
      <c r="M51" s="269">
        <v>19462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78">
        <v>218</v>
      </c>
      <c r="C55" s="278">
        <v>206</v>
      </c>
      <c r="D55" s="278">
        <v>202</v>
      </c>
      <c r="E55" s="278">
        <v>199</v>
      </c>
      <c r="F55" s="278">
        <v>198</v>
      </c>
      <c r="G55" s="278">
        <v>191</v>
      </c>
      <c r="H55" s="278">
        <v>181</v>
      </c>
      <c r="I55" s="278">
        <v>178</v>
      </c>
      <c r="J55" s="278">
        <v>178</v>
      </c>
      <c r="K55" s="278">
        <v>188</v>
      </c>
      <c r="L55" s="278">
        <v>184</v>
      </c>
      <c r="M55" s="278">
        <v>162</v>
      </c>
    </row>
  </sheetData>
  <hyperlinks>
    <hyperlink ref="A1" location="Содержание!A1" display="Вернуться в СОДЕРЖАНИЕ" xr:uid="{00000000-0004-0000-3C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Лист62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0.5703125" style="249" customWidth="1"/>
    <col min="2" max="6" width="9.140625" style="218" hidden="1" customWidth="1"/>
    <col min="7" max="8" width="9.7109375" style="218" hidden="1" customWidth="1"/>
    <col min="9" max="13" width="9.7109375" style="218" customWidth="1"/>
    <col min="14" max="256" width="9.140625" style="218"/>
    <col min="257" max="257" width="40.5703125" style="218" customWidth="1"/>
    <col min="258" max="262" width="0" style="218" hidden="1" customWidth="1"/>
    <col min="263" max="267" width="9.7109375" style="218" customWidth="1"/>
    <col min="268" max="512" width="9.140625" style="218"/>
    <col min="513" max="513" width="40.5703125" style="218" customWidth="1"/>
    <col min="514" max="518" width="0" style="218" hidden="1" customWidth="1"/>
    <col min="519" max="523" width="9.7109375" style="218" customWidth="1"/>
    <col min="524" max="768" width="9.140625" style="218"/>
    <col min="769" max="769" width="40.5703125" style="218" customWidth="1"/>
    <col min="770" max="774" width="0" style="218" hidden="1" customWidth="1"/>
    <col min="775" max="779" width="9.7109375" style="218" customWidth="1"/>
    <col min="780" max="1024" width="9.140625" style="218"/>
    <col min="1025" max="1025" width="40.5703125" style="218" customWidth="1"/>
    <col min="1026" max="1030" width="0" style="218" hidden="1" customWidth="1"/>
    <col min="1031" max="1035" width="9.7109375" style="218" customWidth="1"/>
    <col min="1036" max="1280" width="9.140625" style="218"/>
    <col min="1281" max="1281" width="40.5703125" style="218" customWidth="1"/>
    <col min="1282" max="1286" width="0" style="218" hidden="1" customWidth="1"/>
    <col min="1287" max="1291" width="9.7109375" style="218" customWidth="1"/>
    <col min="1292" max="1536" width="9.140625" style="218"/>
    <col min="1537" max="1537" width="40.5703125" style="218" customWidth="1"/>
    <col min="1538" max="1542" width="0" style="218" hidden="1" customWidth="1"/>
    <col min="1543" max="1547" width="9.7109375" style="218" customWidth="1"/>
    <col min="1548" max="1792" width="9.140625" style="218"/>
    <col min="1793" max="1793" width="40.5703125" style="218" customWidth="1"/>
    <col min="1794" max="1798" width="0" style="218" hidden="1" customWidth="1"/>
    <col min="1799" max="1803" width="9.7109375" style="218" customWidth="1"/>
    <col min="1804" max="2048" width="9.140625" style="218"/>
    <col min="2049" max="2049" width="40.5703125" style="218" customWidth="1"/>
    <col min="2050" max="2054" width="0" style="218" hidden="1" customWidth="1"/>
    <col min="2055" max="2059" width="9.7109375" style="218" customWidth="1"/>
    <col min="2060" max="2304" width="9.140625" style="218"/>
    <col min="2305" max="2305" width="40.5703125" style="218" customWidth="1"/>
    <col min="2306" max="2310" width="0" style="218" hidden="1" customWidth="1"/>
    <col min="2311" max="2315" width="9.7109375" style="218" customWidth="1"/>
    <col min="2316" max="2560" width="9.140625" style="218"/>
    <col min="2561" max="2561" width="40.5703125" style="218" customWidth="1"/>
    <col min="2562" max="2566" width="0" style="218" hidden="1" customWidth="1"/>
    <col min="2567" max="2571" width="9.7109375" style="218" customWidth="1"/>
    <col min="2572" max="2816" width="9.140625" style="218"/>
    <col min="2817" max="2817" width="40.5703125" style="218" customWidth="1"/>
    <col min="2818" max="2822" width="0" style="218" hidden="1" customWidth="1"/>
    <col min="2823" max="2827" width="9.7109375" style="218" customWidth="1"/>
    <col min="2828" max="3072" width="9.140625" style="218"/>
    <col min="3073" max="3073" width="40.5703125" style="218" customWidth="1"/>
    <col min="3074" max="3078" width="0" style="218" hidden="1" customWidth="1"/>
    <col min="3079" max="3083" width="9.7109375" style="218" customWidth="1"/>
    <col min="3084" max="3328" width="9.140625" style="218"/>
    <col min="3329" max="3329" width="40.5703125" style="218" customWidth="1"/>
    <col min="3330" max="3334" width="0" style="218" hidden="1" customWidth="1"/>
    <col min="3335" max="3339" width="9.7109375" style="218" customWidth="1"/>
    <col min="3340" max="3584" width="9.140625" style="218"/>
    <col min="3585" max="3585" width="40.5703125" style="218" customWidth="1"/>
    <col min="3586" max="3590" width="0" style="218" hidden="1" customWidth="1"/>
    <col min="3591" max="3595" width="9.7109375" style="218" customWidth="1"/>
    <col min="3596" max="3840" width="9.140625" style="218"/>
    <col min="3841" max="3841" width="40.5703125" style="218" customWidth="1"/>
    <col min="3842" max="3846" width="0" style="218" hidden="1" customWidth="1"/>
    <col min="3847" max="3851" width="9.7109375" style="218" customWidth="1"/>
    <col min="3852" max="4096" width="9.140625" style="218"/>
    <col min="4097" max="4097" width="40.5703125" style="218" customWidth="1"/>
    <col min="4098" max="4102" width="0" style="218" hidden="1" customWidth="1"/>
    <col min="4103" max="4107" width="9.7109375" style="218" customWidth="1"/>
    <col min="4108" max="4352" width="9.140625" style="218"/>
    <col min="4353" max="4353" width="40.5703125" style="218" customWidth="1"/>
    <col min="4354" max="4358" width="0" style="218" hidden="1" customWidth="1"/>
    <col min="4359" max="4363" width="9.7109375" style="218" customWidth="1"/>
    <col min="4364" max="4608" width="9.140625" style="218"/>
    <col min="4609" max="4609" width="40.5703125" style="218" customWidth="1"/>
    <col min="4610" max="4614" width="0" style="218" hidden="1" customWidth="1"/>
    <col min="4615" max="4619" width="9.7109375" style="218" customWidth="1"/>
    <col min="4620" max="4864" width="9.140625" style="218"/>
    <col min="4865" max="4865" width="40.5703125" style="218" customWidth="1"/>
    <col min="4866" max="4870" width="0" style="218" hidden="1" customWidth="1"/>
    <col min="4871" max="4875" width="9.7109375" style="218" customWidth="1"/>
    <col min="4876" max="5120" width="9.140625" style="218"/>
    <col min="5121" max="5121" width="40.5703125" style="218" customWidth="1"/>
    <col min="5122" max="5126" width="0" style="218" hidden="1" customWidth="1"/>
    <col min="5127" max="5131" width="9.7109375" style="218" customWidth="1"/>
    <col min="5132" max="5376" width="9.140625" style="218"/>
    <col min="5377" max="5377" width="40.5703125" style="218" customWidth="1"/>
    <col min="5378" max="5382" width="0" style="218" hidden="1" customWidth="1"/>
    <col min="5383" max="5387" width="9.7109375" style="218" customWidth="1"/>
    <col min="5388" max="5632" width="9.140625" style="218"/>
    <col min="5633" max="5633" width="40.5703125" style="218" customWidth="1"/>
    <col min="5634" max="5638" width="0" style="218" hidden="1" customWidth="1"/>
    <col min="5639" max="5643" width="9.7109375" style="218" customWidth="1"/>
    <col min="5644" max="5888" width="9.140625" style="218"/>
    <col min="5889" max="5889" width="40.5703125" style="218" customWidth="1"/>
    <col min="5890" max="5894" width="0" style="218" hidden="1" customWidth="1"/>
    <col min="5895" max="5899" width="9.7109375" style="218" customWidth="1"/>
    <col min="5900" max="6144" width="9.140625" style="218"/>
    <col min="6145" max="6145" width="40.5703125" style="218" customWidth="1"/>
    <col min="6146" max="6150" width="0" style="218" hidden="1" customWidth="1"/>
    <col min="6151" max="6155" width="9.7109375" style="218" customWidth="1"/>
    <col min="6156" max="6400" width="9.140625" style="218"/>
    <col min="6401" max="6401" width="40.5703125" style="218" customWidth="1"/>
    <col min="6402" max="6406" width="0" style="218" hidden="1" customWidth="1"/>
    <col min="6407" max="6411" width="9.7109375" style="218" customWidth="1"/>
    <col min="6412" max="6656" width="9.140625" style="218"/>
    <col min="6657" max="6657" width="40.5703125" style="218" customWidth="1"/>
    <col min="6658" max="6662" width="0" style="218" hidden="1" customWidth="1"/>
    <col min="6663" max="6667" width="9.7109375" style="218" customWidth="1"/>
    <col min="6668" max="6912" width="9.140625" style="218"/>
    <col min="6913" max="6913" width="40.5703125" style="218" customWidth="1"/>
    <col min="6914" max="6918" width="0" style="218" hidden="1" customWidth="1"/>
    <col min="6919" max="6923" width="9.7109375" style="218" customWidth="1"/>
    <col min="6924" max="7168" width="9.140625" style="218"/>
    <col min="7169" max="7169" width="40.5703125" style="218" customWidth="1"/>
    <col min="7170" max="7174" width="0" style="218" hidden="1" customWidth="1"/>
    <col min="7175" max="7179" width="9.7109375" style="218" customWidth="1"/>
    <col min="7180" max="7424" width="9.140625" style="218"/>
    <col min="7425" max="7425" width="40.5703125" style="218" customWidth="1"/>
    <col min="7426" max="7430" width="0" style="218" hidden="1" customWidth="1"/>
    <col min="7431" max="7435" width="9.7109375" style="218" customWidth="1"/>
    <col min="7436" max="7680" width="9.140625" style="218"/>
    <col min="7681" max="7681" width="40.5703125" style="218" customWidth="1"/>
    <col min="7682" max="7686" width="0" style="218" hidden="1" customWidth="1"/>
    <col min="7687" max="7691" width="9.7109375" style="218" customWidth="1"/>
    <col min="7692" max="7936" width="9.140625" style="218"/>
    <col min="7937" max="7937" width="40.5703125" style="218" customWidth="1"/>
    <col min="7938" max="7942" width="0" style="218" hidden="1" customWidth="1"/>
    <col min="7943" max="7947" width="9.7109375" style="218" customWidth="1"/>
    <col min="7948" max="8192" width="9.140625" style="218"/>
    <col min="8193" max="8193" width="40.5703125" style="218" customWidth="1"/>
    <col min="8194" max="8198" width="0" style="218" hidden="1" customWidth="1"/>
    <col min="8199" max="8203" width="9.7109375" style="218" customWidth="1"/>
    <col min="8204" max="8448" width="9.140625" style="218"/>
    <col min="8449" max="8449" width="40.5703125" style="218" customWidth="1"/>
    <col min="8450" max="8454" width="0" style="218" hidden="1" customWidth="1"/>
    <col min="8455" max="8459" width="9.7109375" style="218" customWidth="1"/>
    <col min="8460" max="8704" width="9.140625" style="218"/>
    <col min="8705" max="8705" width="40.5703125" style="218" customWidth="1"/>
    <col min="8706" max="8710" width="0" style="218" hidden="1" customWidth="1"/>
    <col min="8711" max="8715" width="9.7109375" style="218" customWidth="1"/>
    <col min="8716" max="8960" width="9.140625" style="218"/>
    <col min="8961" max="8961" width="40.5703125" style="218" customWidth="1"/>
    <col min="8962" max="8966" width="0" style="218" hidden="1" customWidth="1"/>
    <col min="8967" max="8971" width="9.7109375" style="218" customWidth="1"/>
    <col min="8972" max="9216" width="9.140625" style="218"/>
    <col min="9217" max="9217" width="40.5703125" style="218" customWidth="1"/>
    <col min="9218" max="9222" width="0" style="218" hidden="1" customWidth="1"/>
    <col min="9223" max="9227" width="9.7109375" style="218" customWidth="1"/>
    <col min="9228" max="9472" width="9.140625" style="218"/>
    <col min="9473" max="9473" width="40.5703125" style="218" customWidth="1"/>
    <col min="9474" max="9478" width="0" style="218" hidden="1" customWidth="1"/>
    <col min="9479" max="9483" width="9.7109375" style="218" customWidth="1"/>
    <col min="9484" max="9728" width="9.140625" style="218"/>
    <col min="9729" max="9729" width="40.5703125" style="218" customWidth="1"/>
    <col min="9730" max="9734" width="0" style="218" hidden="1" customWidth="1"/>
    <col min="9735" max="9739" width="9.7109375" style="218" customWidth="1"/>
    <col min="9740" max="9984" width="9.140625" style="218"/>
    <col min="9985" max="9985" width="40.5703125" style="218" customWidth="1"/>
    <col min="9986" max="9990" width="0" style="218" hidden="1" customWidth="1"/>
    <col min="9991" max="9995" width="9.7109375" style="218" customWidth="1"/>
    <col min="9996" max="10240" width="9.140625" style="218"/>
    <col min="10241" max="10241" width="40.5703125" style="218" customWidth="1"/>
    <col min="10242" max="10246" width="0" style="218" hidden="1" customWidth="1"/>
    <col min="10247" max="10251" width="9.7109375" style="218" customWidth="1"/>
    <col min="10252" max="10496" width="9.140625" style="218"/>
    <col min="10497" max="10497" width="40.5703125" style="218" customWidth="1"/>
    <col min="10498" max="10502" width="0" style="218" hidden="1" customWidth="1"/>
    <col min="10503" max="10507" width="9.7109375" style="218" customWidth="1"/>
    <col min="10508" max="10752" width="9.140625" style="218"/>
    <col min="10753" max="10753" width="40.5703125" style="218" customWidth="1"/>
    <col min="10754" max="10758" width="0" style="218" hidden="1" customWidth="1"/>
    <col min="10759" max="10763" width="9.7109375" style="218" customWidth="1"/>
    <col min="10764" max="11008" width="9.140625" style="218"/>
    <col min="11009" max="11009" width="40.5703125" style="218" customWidth="1"/>
    <col min="11010" max="11014" width="0" style="218" hidden="1" customWidth="1"/>
    <col min="11015" max="11019" width="9.7109375" style="218" customWidth="1"/>
    <col min="11020" max="11264" width="9.140625" style="218"/>
    <col min="11265" max="11265" width="40.5703125" style="218" customWidth="1"/>
    <col min="11266" max="11270" width="0" style="218" hidden="1" customWidth="1"/>
    <col min="11271" max="11275" width="9.7109375" style="218" customWidth="1"/>
    <col min="11276" max="11520" width="9.140625" style="218"/>
    <col min="11521" max="11521" width="40.5703125" style="218" customWidth="1"/>
    <col min="11522" max="11526" width="0" style="218" hidden="1" customWidth="1"/>
    <col min="11527" max="11531" width="9.7109375" style="218" customWidth="1"/>
    <col min="11532" max="11776" width="9.140625" style="218"/>
    <col min="11777" max="11777" width="40.5703125" style="218" customWidth="1"/>
    <col min="11778" max="11782" width="0" style="218" hidden="1" customWidth="1"/>
    <col min="11783" max="11787" width="9.7109375" style="218" customWidth="1"/>
    <col min="11788" max="12032" width="9.140625" style="218"/>
    <col min="12033" max="12033" width="40.5703125" style="218" customWidth="1"/>
    <col min="12034" max="12038" width="0" style="218" hidden="1" customWidth="1"/>
    <col min="12039" max="12043" width="9.7109375" style="218" customWidth="1"/>
    <col min="12044" max="12288" width="9.140625" style="218"/>
    <col min="12289" max="12289" width="40.5703125" style="218" customWidth="1"/>
    <col min="12290" max="12294" width="0" style="218" hidden="1" customWidth="1"/>
    <col min="12295" max="12299" width="9.7109375" style="218" customWidth="1"/>
    <col min="12300" max="12544" width="9.140625" style="218"/>
    <col min="12545" max="12545" width="40.5703125" style="218" customWidth="1"/>
    <col min="12546" max="12550" width="0" style="218" hidden="1" customWidth="1"/>
    <col min="12551" max="12555" width="9.7109375" style="218" customWidth="1"/>
    <col min="12556" max="12800" width="9.140625" style="218"/>
    <col min="12801" max="12801" width="40.5703125" style="218" customWidth="1"/>
    <col min="12802" max="12806" width="0" style="218" hidden="1" customWidth="1"/>
    <col min="12807" max="12811" width="9.7109375" style="218" customWidth="1"/>
    <col min="12812" max="13056" width="9.140625" style="218"/>
    <col min="13057" max="13057" width="40.5703125" style="218" customWidth="1"/>
    <col min="13058" max="13062" width="0" style="218" hidden="1" customWidth="1"/>
    <col min="13063" max="13067" width="9.7109375" style="218" customWidth="1"/>
    <col min="13068" max="13312" width="9.140625" style="218"/>
    <col min="13313" max="13313" width="40.5703125" style="218" customWidth="1"/>
    <col min="13314" max="13318" width="0" style="218" hidden="1" customWidth="1"/>
    <col min="13319" max="13323" width="9.7109375" style="218" customWidth="1"/>
    <col min="13324" max="13568" width="9.140625" style="218"/>
    <col min="13569" max="13569" width="40.5703125" style="218" customWidth="1"/>
    <col min="13570" max="13574" width="0" style="218" hidden="1" customWidth="1"/>
    <col min="13575" max="13579" width="9.7109375" style="218" customWidth="1"/>
    <col min="13580" max="13824" width="9.140625" style="218"/>
    <col min="13825" max="13825" width="40.5703125" style="218" customWidth="1"/>
    <col min="13826" max="13830" width="0" style="218" hidden="1" customWidth="1"/>
    <col min="13831" max="13835" width="9.7109375" style="218" customWidth="1"/>
    <col min="13836" max="14080" width="9.140625" style="218"/>
    <col min="14081" max="14081" width="40.5703125" style="218" customWidth="1"/>
    <col min="14082" max="14086" width="0" style="218" hidden="1" customWidth="1"/>
    <col min="14087" max="14091" width="9.7109375" style="218" customWidth="1"/>
    <col min="14092" max="14336" width="9.140625" style="218"/>
    <col min="14337" max="14337" width="40.5703125" style="218" customWidth="1"/>
    <col min="14338" max="14342" width="0" style="218" hidden="1" customWidth="1"/>
    <col min="14343" max="14347" width="9.7109375" style="218" customWidth="1"/>
    <col min="14348" max="14592" width="9.140625" style="218"/>
    <col min="14593" max="14593" width="40.5703125" style="218" customWidth="1"/>
    <col min="14594" max="14598" width="0" style="218" hidden="1" customWidth="1"/>
    <col min="14599" max="14603" width="9.7109375" style="218" customWidth="1"/>
    <col min="14604" max="14848" width="9.140625" style="218"/>
    <col min="14849" max="14849" width="40.5703125" style="218" customWidth="1"/>
    <col min="14850" max="14854" width="0" style="218" hidden="1" customWidth="1"/>
    <col min="14855" max="14859" width="9.7109375" style="218" customWidth="1"/>
    <col min="14860" max="15104" width="9.140625" style="218"/>
    <col min="15105" max="15105" width="40.5703125" style="218" customWidth="1"/>
    <col min="15106" max="15110" width="0" style="218" hidden="1" customWidth="1"/>
    <col min="15111" max="15115" width="9.7109375" style="218" customWidth="1"/>
    <col min="15116" max="15360" width="9.140625" style="218"/>
    <col min="15361" max="15361" width="40.5703125" style="218" customWidth="1"/>
    <col min="15362" max="15366" width="0" style="218" hidden="1" customWidth="1"/>
    <col min="15367" max="15371" width="9.7109375" style="218" customWidth="1"/>
    <col min="15372" max="15616" width="9.140625" style="218"/>
    <col min="15617" max="15617" width="40.5703125" style="218" customWidth="1"/>
    <col min="15618" max="15622" width="0" style="218" hidden="1" customWidth="1"/>
    <col min="15623" max="15627" width="9.7109375" style="218" customWidth="1"/>
    <col min="15628" max="15872" width="9.140625" style="218"/>
    <col min="15873" max="15873" width="40.5703125" style="218" customWidth="1"/>
    <col min="15874" max="15878" width="0" style="218" hidden="1" customWidth="1"/>
    <col min="15879" max="15883" width="9.7109375" style="218" customWidth="1"/>
    <col min="15884" max="16128" width="9.140625" style="218"/>
    <col min="16129" max="16129" width="40.5703125" style="218" customWidth="1"/>
    <col min="16130" max="16134" width="0" style="218" hidden="1" customWidth="1"/>
    <col min="16135" max="16139" width="9.7109375" style="218" customWidth="1"/>
    <col min="16140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278</v>
      </c>
    </row>
    <row r="3" spans="1:13" ht="18" customHeight="1" x14ac:dyDescent="0.2">
      <c r="A3" s="217" t="s">
        <v>163</v>
      </c>
    </row>
    <row r="4" spans="1:13" ht="18" customHeight="1" thickBot="1" x14ac:dyDescent="0.25">
      <c r="A4" s="263" t="s">
        <v>276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18759.900000000001</v>
      </c>
      <c r="C7" s="269">
        <v>43749.2</v>
      </c>
      <c r="D7" s="269">
        <v>72635</v>
      </c>
      <c r="E7" s="269">
        <v>83807</v>
      </c>
      <c r="F7" s="269">
        <v>84207.8</v>
      </c>
      <c r="G7" s="269">
        <v>90214.399999999994</v>
      </c>
      <c r="H7" s="269">
        <v>98219.7</v>
      </c>
      <c r="I7" s="269">
        <v>125835.4</v>
      </c>
      <c r="J7" s="269">
        <v>147195.6</v>
      </c>
      <c r="K7" s="269">
        <v>154908.70000000001</v>
      </c>
      <c r="L7" s="269">
        <v>162301.20000000001</v>
      </c>
      <c r="M7" s="269">
        <v>202880.6</v>
      </c>
    </row>
    <row r="8" spans="1:13" ht="12.95" customHeight="1" x14ac:dyDescent="0.2">
      <c r="A8" s="245" t="s">
        <v>101</v>
      </c>
      <c r="B8" s="271">
        <v>7541.7</v>
      </c>
      <c r="C8" s="271">
        <v>14536.5</v>
      </c>
      <c r="D8" s="271">
        <v>19343.400000000001</v>
      </c>
      <c r="E8" s="271">
        <v>22452.3</v>
      </c>
      <c r="F8" s="271">
        <v>24702</v>
      </c>
      <c r="G8" s="271">
        <v>34179.699999999997</v>
      </c>
      <c r="H8" s="271">
        <v>29960.6</v>
      </c>
      <c r="I8" s="271">
        <v>40839.199999999997</v>
      </c>
      <c r="J8" s="271">
        <v>41692.800000000003</v>
      </c>
      <c r="K8" s="271">
        <v>43277.5</v>
      </c>
      <c r="L8" s="271">
        <v>41283.699999999997</v>
      </c>
      <c r="M8" s="271">
        <v>71699.7</v>
      </c>
    </row>
    <row r="9" spans="1:13" ht="12.95" customHeight="1" x14ac:dyDescent="0.2">
      <c r="A9" s="272" t="s">
        <v>238</v>
      </c>
      <c r="B9" s="271">
        <v>302.60000000000002</v>
      </c>
      <c r="C9" s="271">
        <v>510.5</v>
      </c>
      <c r="D9" s="271">
        <v>1552.5</v>
      </c>
      <c r="E9" s="271">
        <v>2203.5</v>
      </c>
      <c r="F9" s="271">
        <v>3032</v>
      </c>
      <c r="G9" s="271">
        <v>4922.1000000000004</v>
      </c>
      <c r="H9" s="271">
        <v>2119.9</v>
      </c>
      <c r="I9" s="271">
        <v>5580.9</v>
      </c>
      <c r="J9" s="271">
        <v>4561.8</v>
      </c>
      <c r="K9" s="271">
        <v>4641.8999999999996</v>
      </c>
      <c r="L9" s="271">
        <v>4706.8999999999996</v>
      </c>
      <c r="M9" s="271">
        <v>5209.5</v>
      </c>
    </row>
    <row r="10" spans="1:13" ht="12.95" customHeight="1" x14ac:dyDescent="0.2">
      <c r="A10" s="272" t="s">
        <v>239</v>
      </c>
      <c r="B10" s="271">
        <v>1148</v>
      </c>
      <c r="C10" s="271">
        <v>559.9</v>
      </c>
      <c r="D10" s="271">
        <v>621.70000000000005</v>
      </c>
      <c r="E10" s="271">
        <v>772.3</v>
      </c>
      <c r="F10" s="271">
        <v>963.5</v>
      </c>
      <c r="G10" s="271">
        <v>1973.6</v>
      </c>
      <c r="H10" s="271">
        <v>677.3</v>
      </c>
      <c r="I10" s="271">
        <v>464.6</v>
      </c>
      <c r="J10" s="271">
        <v>966.6</v>
      </c>
      <c r="K10" s="271">
        <v>1297.2</v>
      </c>
      <c r="L10" s="271">
        <v>1602.8</v>
      </c>
      <c r="M10" s="271">
        <v>16576.3</v>
      </c>
    </row>
    <row r="11" spans="1:13" ht="12.95" customHeight="1" x14ac:dyDescent="0.2">
      <c r="A11" s="272" t="s">
        <v>240</v>
      </c>
      <c r="B11" s="271">
        <v>395.1</v>
      </c>
      <c r="C11" s="271">
        <v>510</v>
      </c>
      <c r="D11" s="271">
        <v>2581.8000000000002</v>
      </c>
      <c r="E11" s="271">
        <v>2310.8000000000002</v>
      </c>
      <c r="F11" s="271">
        <v>2743.9</v>
      </c>
      <c r="G11" s="271">
        <v>4686</v>
      </c>
      <c r="H11" s="271">
        <v>4600.3</v>
      </c>
      <c r="I11" s="271">
        <v>5546.1</v>
      </c>
      <c r="J11" s="271">
        <v>4176.2</v>
      </c>
      <c r="K11" s="271">
        <v>5290.7</v>
      </c>
      <c r="L11" s="271">
        <v>9365</v>
      </c>
      <c r="M11" s="271">
        <v>12475.8</v>
      </c>
    </row>
    <row r="12" spans="1:13" ht="24" x14ac:dyDescent="0.2">
      <c r="A12" s="272" t="s">
        <v>241</v>
      </c>
      <c r="B12" s="271">
        <v>550.4</v>
      </c>
      <c r="C12" s="271">
        <v>3152.1</v>
      </c>
      <c r="D12" s="271">
        <v>2381.6</v>
      </c>
      <c r="E12" s="271">
        <v>2736.8</v>
      </c>
      <c r="F12" s="271">
        <v>2882.7</v>
      </c>
      <c r="G12" s="271">
        <v>2613.8000000000002</v>
      </c>
      <c r="H12" s="271">
        <v>2608.8000000000002</v>
      </c>
      <c r="I12" s="271">
        <v>2696.5</v>
      </c>
      <c r="J12" s="271">
        <v>3430.6</v>
      </c>
      <c r="K12" s="271">
        <v>3529.2</v>
      </c>
      <c r="L12" s="271">
        <v>3083</v>
      </c>
      <c r="M12" s="271">
        <v>5243.1</v>
      </c>
    </row>
    <row r="13" spans="1:13" ht="24" x14ac:dyDescent="0.2">
      <c r="A13" s="272" t="s">
        <v>242</v>
      </c>
      <c r="B13" s="271">
        <v>0</v>
      </c>
      <c r="C13" s="271">
        <v>0</v>
      </c>
      <c r="D13" s="271">
        <v>0</v>
      </c>
      <c r="E13" s="271">
        <v>0.4</v>
      </c>
      <c r="F13" s="271">
        <v>0</v>
      </c>
      <c r="G13" s="271">
        <v>965</v>
      </c>
      <c r="H13" s="271">
        <v>94</v>
      </c>
      <c r="I13" s="271">
        <v>92.6</v>
      </c>
      <c r="J13" s="271">
        <v>1007.7</v>
      </c>
      <c r="K13" s="271">
        <v>716.4</v>
      </c>
      <c r="L13" s="271">
        <v>39.200000000000003</v>
      </c>
      <c r="M13" s="271">
        <v>39.200000000000003</v>
      </c>
    </row>
    <row r="14" spans="1:13" ht="12.95" customHeight="1" x14ac:dyDescent="0.2">
      <c r="A14" s="272" t="s">
        <v>243</v>
      </c>
      <c r="B14" s="271">
        <v>4473.8</v>
      </c>
      <c r="C14" s="271">
        <v>8740.7000000000007</v>
      </c>
      <c r="D14" s="271">
        <v>10713</v>
      </c>
      <c r="E14" s="271">
        <v>11984.5</v>
      </c>
      <c r="F14" s="271">
        <v>11952.5</v>
      </c>
      <c r="G14" s="271">
        <v>12363.6</v>
      </c>
      <c r="H14" s="271">
        <v>12793.6</v>
      </c>
      <c r="I14" s="271">
        <v>17828.7</v>
      </c>
      <c r="J14" s="271">
        <v>20286.5</v>
      </c>
      <c r="K14" s="271">
        <v>19086.8</v>
      </c>
      <c r="L14" s="271">
        <v>18157.3</v>
      </c>
      <c r="M14" s="271">
        <v>23764.1</v>
      </c>
    </row>
    <row r="15" spans="1:13" ht="12.95" customHeight="1" x14ac:dyDescent="0.2">
      <c r="A15" s="272" t="s">
        <v>244</v>
      </c>
      <c r="B15" s="228">
        <v>247.6</v>
      </c>
      <c r="C15" s="228">
        <v>790.3</v>
      </c>
      <c r="D15" s="228">
        <v>671.9</v>
      </c>
      <c r="E15" s="228">
        <v>1926.5</v>
      </c>
      <c r="F15" s="228">
        <v>575.6</v>
      </c>
      <c r="G15" s="228">
        <v>1586.7</v>
      </c>
      <c r="H15" s="228">
        <v>3878.4</v>
      </c>
      <c r="I15" s="228">
        <v>6175.5</v>
      </c>
      <c r="J15" s="228">
        <v>4632.5</v>
      </c>
      <c r="K15" s="228">
        <v>4334.7</v>
      </c>
      <c r="L15" s="228">
        <v>3782.9</v>
      </c>
      <c r="M15" s="228">
        <v>7709.4</v>
      </c>
    </row>
    <row r="16" spans="1:13" ht="12.95" customHeight="1" x14ac:dyDescent="0.2">
      <c r="A16" s="272" t="s">
        <v>245</v>
      </c>
      <c r="B16" s="228">
        <v>424.2</v>
      </c>
      <c r="C16" s="228">
        <v>273</v>
      </c>
      <c r="D16" s="228">
        <v>820.9</v>
      </c>
      <c r="E16" s="228">
        <v>517.4</v>
      </c>
      <c r="F16" s="228">
        <v>2551.8000000000002</v>
      </c>
      <c r="G16" s="228">
        <v>5068.8</v>
      </c>
      <c r="H16" s="228">
        <v>3188.3</v>
      </c>
      <c r="I16" s="228">
        <v>2454.1999999999998</v>
      </c>
      <c r="J16" s="228">
        <v>2631</v>
      </c>
      <c r="K16" s="228">
        <v>4380.6000000000004</v>
      </c>
      <c r="L16" s="228">
        <v>546.6</v>
      </c>
      <c r="M16" s="228">
        <v>682.3</v>
      </c>
    </row>
    <row r="17" spans="1:13" ht="12.95" customHeight="1" x14ac:dyDescent="0.2">
      <c r="A17" s="245" t="s">
        <v>100</v>
      </c>
      <c r="B17" s="228">
        <v>11218.2</v>
      </c>
      <c r="C17" s="228">
        <v>29212.799999999999</v>
      </c>
      <c r="D17" s="228">
        <v>53291.6</v>
      </c>
      <c r="E17" s="228">
        <v>61354.7</v>
      </c>
      <c r="F17" s="228">
        <v>59505.8</v>
      </c>
      <c r="G17" s="228">
        <v>56034.7</v>
      </c>
      <c r="H17" s="228">
        <v>68259.100000000006</v>
      </c>
      <c r="I17" s="228">
        <v>84996.2</v>
      </c>
      <c r="J17" s="228">
        <v>105502.8</v>
      </c>
      <c r="K17" s="228">
        <v>111631.2</v>
      </c>
      <c r="L17" s="228">
        <v>121017.5</v>
      </c>
      <c r="M17" s="228">
        <v>131180.9</v>
      </c>
    </row>
    <row r="18" spans="1:13" ht="12.95" customHeight="1" x14ac:dyDescent="0.2">
      <c r="A18" s="272" t="s">
        <v>246</v>
      </c>
      <c r="B18" s="228">
        <v>9171.7999999999993</v>
      </c>
      <c r="C18" s="228">
        <v>27628.6</v>
      </c>
      <c r="D18" s="228">
        <v>50803.7</v>
      </c>
      <c r="E18" s="228">
        <v>56404.2</v>
      </c>
      <c r="F18" s="228">
        <v>55057.1</v>
      </c>
      <c r="G18" s="228">
        <v>50747</v>
      </c>
      <c r="H18" s="228">
        <v>58561</v>
      </c>
      <c r="I18" s="228">
        <v>68690.899999999994</v>
      </c>
      <c r="J18" s="228">
        <v>85462.3</v>
      </c>
      <c r="K18" s="228">
        <v>84819.8</v>
      </c>
      <c r="L18" s="228">
        <v>93826.2</v>
      </c>
      <c r="M18" s="228">
        <v>97950.399999999994</v>
      </c>
    </row>
    <row r="19" spans="1:13" ht="12.95" customHeight="1" x14ac:dyDescent="0.2">
      <c r="A19" s="272" t="s">
        <v>247</v>
      </c>
      <c r="B19" s="287" t="s">
        <v>248</v>
      </c>
      <c r="C19" s="287" t="s">
        <v>248</v>
      </c>
      <c r="D19" s="287" t="s">
        <v>248</v>
      </c>
      <c r="E19" s="287" t="s">
        <v>248</v>
      </c>
      <c r="F19" s="228">
        <v>0</v>
      </c>
      <c r="G19" s="228">
        <v>0</v>
      </c>
      <c r="H19" s="228" t="s">
        <v>26</v>
      </c>
      <c r="I19" s="228" t="s">
        <v>26</v>
      </c>
      <c r="J19" s="228" t="s">
        <v>26</v>
      </c>
      <c r="K19" s="228">
        <v>0.1</v>
      </c>
      <c r="L19" s="228">
        <v>0.1</v>
      </c>
      <c r="M19" s="228">
        <v>0.1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>
        <v>123.4</v>
      </c>
      <c r="H20" s="228">
        <v>205.9</v>
      </c>
      <c r="I20" s="228">
        <v>10.5</v>
      </c>
      <c r="J20" s="228">
        <v>13.7</v>
      </c>
      <c r="K20" s="228">
        <v>13.5</v>
      </c>
      <c r="L20" s="228">
        <v>84.5</v>
      </c>
      <c r="M20" s="228">
        <v>320.7</v>
      </c>
    </row>
    <row r="21" spans="1:13" ht="12.95" customHeight="1" x14ac:dyDescent="0.2">
      <c r="A21" s="272" t="s">
        <v>250</v>
      </c>
      <c r="B21" s="228">
        <v>4.9000000000000004</v>
      </c>
      <c r="C21" s="228">
        <v>9.1999999999999993</v>
      </c>
      <c r="D21" s="228">
        <v>12.7</v>
      </c>
      <c r="E21" s="228">
        <v>46.5</v>
      </c>
      <c r="F21" s="228">
        <v>17</v>
      </c>
      <c r="G21" s="228">
        <v>28.3</v>
      </c>
      <c r="H21" s="228">
        <v>21.4</v>
      </c>
      <c r="I21" s="228">
        <v>38.200000000000003</v>
      </c>
      <c r="J21" s="228">
        <v>70.900000000000006</v>
      </c>
      <c r="K21" s="228">
        <v>124.6</v>
      </c>
      <c r="L21" s="228">
        <v>163.6</v>
      </c>
      <c r="M21" s="228">
        <v>208.3</v>
      </c>
    </row>
    <row r="22" spans="1:13" ht="12.95" customHeight="1" x14ac:dyDescent="0.2">
      <c r="A22" s="272" t="s">
        <v>277</v>
      </c>
      <c r="B22" s="228">
        <v>3</v>
      </c>
      <c r="C22" s="228">
        <v>0.4</v>
      </c>
      <c r="D22" s="228">
        <v>4.5</v>
      </c>
      <c r="E22" s="228">
        <v>6.8</v>
      </c>
      <c r="F22" s="228">
        <v>7</v>
      </c>
      <c r="G22" s="228">
        <v>64</v>
      </c>
      <c r="H22" s="228">
        <v>80.7</v>
      </c>
      <c r="I22" s="228">
        <v>95.8</v>
      </c>
      <c r="J22" s="228">
        <v>105.8</v>
      </c>
      <c r="K22" s="228">
        <v>124</v>
      </c>
      <c r="L22" s="228">
        <v>144</v>
      </c>
      <c r="M22" s="228">
        <v>150.9</v>
      </c>
    </row>
    <row r="23" spans="1:13" ht="12.95" customHeight="1" x14ac:dyDescent="0.2">
      <c r="A23" s="272" t="s">
        <v>252</v>
      </c>
      <c r="B23" s="228">
        <v>183.3</v>
      </c>
      <c r="C23" s="228">
        <v>50.7</v>
      </c>
      <c r="D23" s="228">
        <v>764.2</v>
      </c>
      <c r="E23" s="228">
        <v>711.9</v>
      </c>
      <c r="F23" s="228">
        <v>704.5</v>
      </c>
      <c r="G23" s="228">
        <v>1207.3</v>
      </c>
      <c r="H23" s="228">
        <v>3238.7</v>
      </c>
      <c r="I23" s="228">
        <v>7931.1</v>
      </c>
      <c r="J23" s="228">
        <v>8733.2000000000007</v>
      </c>
      <c r="K23" s="228">
        <v>5947.3</v>
      </c>
      <c r="L23" s="228">
        <v>1090.3</v>
      </c>
      <c r="M23" s="228">
        <v>2067.6999999999998</v>
      </c>
    </row>
    <row r="24" spans="1:13" ht="12.95" customHeight="1" x14ac:dyDescent="0.2">
      <c r="A24" s="272" t="s">
        <v>253</v>
      </c>
      <c r="B24" s="228">
        <v>387.9</v>
      </c>
      <c r="C24" s="228">
        <v>339.3</v>
      </c>
      <c r="D24" s="228">
        <v>353.8</v>
      </c>
      <c r="E24" s="228">
        <v>759.8</v>
      </c>
      <c r="F24" s="228">
        <v>848.4</v>
      </c>
      <c r="G24" s="228">
        <v>19.3</v>
      </c>
      <c r="H24" s="228">
        <v>1069.9000000000001</v>
      </c>
      <c r="I24" s="228">
        <v>2065.5</v>
      </c>
      <c r="J24" s="228">
        <v>4302.2</v>
      </c>
      <c r="K24" s="228">
        <v>3150.7</v>
      </c>
      <c r="L24" s="228">
        <v>7444.7</v>
      </c>
      <c r="M24" s="228">
        <v>13350.5</v>
      </c>
    </row>
    <row r="25" spans="1:13" ht="12.95" customHeight="1" x14ac:dyDescent="0.2">
      <c r="A25" s="245" t="s">
        <v>254</v>
      </c>
      <c r="B25" s="228">
        <v>1467.3</v>
      </c>
      <c r="C25" s="228">
        <v>1184.5</v>
      </c>
      <c r="D25" s="228">
        <v>1352.6</v>
      </c>
      <c r="E25" s="228">
        <v>3425.6</v>
      </c>
      <c r="F25" s="228">
        <v>2871.7</v>
      </c>
      <c r="G25" s="228">
        <v>3845.2</v>
      </c>
      <c r="H25" s="228">
        <v>5081.6000000000004</v>
      </c>
      <c r="I25" s="228">
        <v>6164.1</v>
      </c>
      <c r="J25" s="228">
        <v>6814.7</v>
      </c>
      <c r="K25" s="228">
        <v>17451.2</v>
      </c>
      <c r="L25" s="228">
        <v>18264.2</v>
      </c>
      <c r="M25" s="228">
        <v>17132.400000000001</v>
      </c>
    </row>
    <row r="26" spans="1:13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70" customFormat="1" ht="12.95" customHeight="1" x14ac:dyDescent="0.2">
      <c r="A27" s="268" t="s">
        <v>99</v>
      </c>
      <c r="B27" s="269">
        <v>19009.7</v>
      </c>
      <c r="C27" s="269">
        <v>42783.6</v>
      </c>
      <c r="D27" s="269">
        <v>68838.3</v>
      </c>
      <c r="E27" s="269">
        <v>70218.100000000006</v>
      </c>
      <c r="F27" s="269">
        <v>68502.7</v>
      </c>
      <c r="G27" s="269">
        <v>68769.2</v>
      </c>
      <c r="H27" s="269">
        <v>76549.2</v>
      </c>
      <c r="I27" s="269">
        <v>100208.7</v>
      </c>
      <c r="J27" s="269">
        <v>113101.9</v>
      </c>
      <c r="K27" s="269">
        <v>118029.9</v>
      </c>
      <c r="L27" s="269">
        <v>118192.1</v>
      </c>
      <c r="M27" s="269">
        <v>125123.7</v>
      </c>
    </row>
    <row r="28" spans="1:13" s="234" customFormat="1" ht="12.95" customHeight="1" x14ac:dyDescent="0.2">
      <c r="A28" s="233" t="s">
        <v>98</v>
      </c>
      <c r="B28" s="271">
        <v>6347.3</v>
      </c>
      <c r="C28" s="271">
        <v>16539.400000000001</v>
      </c>
      <c r="D28" s="271">
        <v>24690.2</v>
      </c>
      <c r="E28" s="271">
        <v>32897.4</v>
      </c>
      <c r="F28" s="271">
        <v>39458.300000000003</v>
      </c>
      <c r="G28" s="271">
        <v>25999.200000000001</v>
      </c>
      <c r="H28" s="271">
        <v>28129.200000000001</v>
      </c>
      <c r="I28" s="271">
        <v>25765.9</v>
      </c>
      <c r="J28" s="271">
        <v>29939.5</v>
      </c>
      <c r="K28" s="271">
        <v>33729.199999999997</v>
      </c>
      <c r="L28" s="271">
        <v>35017.1</v>
      </c>
      <c r="M28" s="271">
        <v>48245.9</v>
      </c>
    </row>
    <row r="29" spans="1:13" ht="12.95" customHeight="1" x14ac:dyDescent="0.2">
      <c r="A29" s="272" t="s">
        <v>255</v>
      </c>
      <c r="B29" s="271">
        <v>1257</v>
      </c>
      <c r="C29" s="271">
        <v>3124.1</v>
      </c>
      <c r="D29" s="271">
        <v>6168.9</v>
      </c>
      <c r="E29" s="271">
        <v>13061.8</v>
      </c>
      <c r="F29" s="271">
        <v>12988.2</v>
      </c>
      <c r="G29" s="271">
        <v>12183</v>
      </c>
      <c r="H29" s="271">
        <v>11269.1</v>
      </c>
      <c r="I29" s="271">
        <v>14224.8</v>
      </c>
      <c r="J29" s="271">
        <v>15632.2</v>
      </c>
      <c r="K29" s="271">
        <v>16537.7</v>
      </c>
      <c r="L29" s="271">
        <v>17555.8</v>
      </c>
      <c r="M29" s="271">
        <v>23428.7</v>
      </c>
    </row>
    <row r="30" spans="1:13" ht="12.95" customHeight="1" x14ac:dyDescent="0.2">
      <c r="A30" s="272" t="s">
        <v>256</v>
      </c>
      <c r="B30" s="271">
        <v>639.5</v>
      </c>
      <c r="C30" s="271">
        <v>914.6</v>
      </c>
      <c r="D30" s="271">
        <v>1035.0999999999999</v>
      </c>
      <c r="E30" s="271">
        <v>1909.1</v>
      </c>
      <c r="F30" s="271">
        <v>2162.6</v>
      </c>
      <c r="G30" s="271">
        <v>2568.1999999999998</v>
      </c>
      <c r="H30" s="271">
        <v>2684.5</v>
      </c>
      <c r="I30" s="271">
        <v>4866.3</v>
      </c>
      <c r="J30" s="271">
        <v>5691.3</v>
      </c>
      <c r="K30" s="271">
        <v>6657.4</v>
      </c>
      <c r="L30" s="271">
        <v>6298.6</v>
      </c>
      <c r="M30" s="271">
        <v>6731.1</v>
      </c>
    </row>
    <row r="31" spans="1:13" ht="12.95" customHeight="1" x14ac:dyDescent="0.2">
      <c r="A31" s="272" t="s">
        <v>257</v>
      </c>
      <c r="B31" s="271">
        <v>1786.4</v>
      </c>
      <c r="C31" s="271">
        <v>4044.2</v>
      </c>
      <c r="D31" s="271">
        <v>6155.4</v>
      </c>
      <c r="E31" s="271">
        <v>5072.7</v>
      </c>
      <c r="F31" s="271">
        <v>12155.3</v>
      </c>
      <c r="G31" s="271">
        <v>3399</v>
      </c>
      <c r="H31" s="271">
        <v>7779.4</v>
      </c>
      <c r="I31" s="271">
        <v>2752.1</v>
      </c>
      <c r="J31" s="271">
        <v>4188.7</v>
      </c>
      <c r="K31" s="271">
        <v>3243.1</v>
      </c>
      <c r="L31" s="271">
        <v>5466.2</v>
      </c>
      <c r="M31" s="271">
        <v>11549.4</v>
      </c>
    </row>
    <row r="32" spans="1:13" ht="12.95" customHeight="1" x14ac:dyDescent="0.2">
      <c r="A32" s="272" t="s">
        <v>258</v>
      </c>
      <c r="B32" s="271">
        <v>229.7</v>
      </c>
      <c r="C32" s="271">
        <v>205.2</v>
      </c>
      <c r="D32" s="271">
        <v>365.8</v>
      </c>
      <c r="E32" s="271">
        <v>338.9</v>
      </c>
      <c r="F32" s="271">
        <v>382</v>
      </c>
      <c r="G32" s="271">
        <v>624.20000000000005</v>
      </c>
      <c r="H32" s="271">
        <v>423.3</v>
      </c>
      <c r="I32" s="271">
        <v>804.6</v>
      </c>
      <c r="J32" s="271">
        <v>686.4</v>
      </c>
      <c r="K32" s="271">
        <v>887.7</v>
      </c>
      <c r="L32" s="271">
        <v>1465.7</v>
      </c>
      <c r="M32" s="271">
        <v>2343.6999999999998</v>
      </c>
    </row>
    <row r="33" spans="1:13" ht="12.95" customHeight="1" x14ac:dyDescent="0.2">
      <c r="A33" s="272" t="s">
        <v>259</v>
      </c>
      <c r="B33" s="271">
        <v>336.9</v>
      </c>
      <c r="C33" s="271">
        <v>5547.5</v>
      </c>
      <c r="D33" s="271">
        <v>5984.6</v>
      </c>
      <c r="E33" s="271">
        <v>5676.3</v>
      </c>
      <c r="F33" s="271">
        <v>9321</v>
      </c>
      <c r="G33" s="271">
        <v>5068</v>
      </c>
      <c r="H33" s="271">
        <v>4007.6</v>
      </c>
      <c r="I33" s="271">
        <v>788.3</v>
      </c>
      <c r="J33" s="271">
        <v>1448.4</v>
      </c>
      <c r="K33" s="271">
        <v>1982.6</v>
      </c>
      <c r="L33" s="271">
        <v>1811</v>
      </c>
      <c r="M33" s="271">
        <v>1727.9</v>
      </c>
    </row>
    <row r="34" spans="1:13" ht="12.95" customHeight="1" x14ac:dyDescent="0.2">
      <c r="A34" s="272" t="s">
        <v>260</v>
      </c>
      <c r="B34" s="271">
        <v>1879.4</v>
      </c>
      <c r="C34" s="271">
        <v>2126.1</v>
      </c>
      <c r="D34" s="271">
        <v>4381.8</v>
      </c>
      <c r="E34" s="271">
        <v>6437.4</v>
      </c>
      <c r="F34" s="271">
        <v>1906.3</v>
      </c>
      <c r="G34" s="271">
        <v>1615.9</v>
      </c>
      <c r="H34" s="271">
        <v>1563.1</v>
      </c>
      <c r="I34" s="271">
        <v>1671.5</v>
      </c>
      <c r="J34" s="271">
        <v>1433.3</v>
      </c>
      <c r="K34" s="271">
        <v>2707.2</v>
      </c>
      <c r="L34" s="271">
        <v>905.4</v>
      </c>
      <c r="M34" s="271">
        <v>908.1</v>
      </c>
    </row>
    <row r="35" spans="1:13" ht="12.95" customHeight="1" x14ac:dyDescent="0.2">
      <c r="A35" s="272" t="s">
        <v>261</v>
      </c>
      <c r="B35" s="271">
        <v>218.4</v>
      </c>
      <c r="C35" s="271">
        <v>577.70000000000005</v>
      </c>
      <c r="D35" s="271">
        <v>598.70000000000005</v>
      </c>
      <c r="E35" s="271">
        <v>401.2</v>
      </c>
      <c r="F35" s="271">
        <v>542.9</v>
      </c>
      <c r="G35" s="271">
        <v>540.9</v>
      </c>
      <c r="H35" s="271">
        <v>402.3</v>
      </c>
      <c r="I35" s="271">
        <v>658.4</v>
      </c>
      <c r="J35" s="271">
        <v>859.2</v>
      </c>
      <c r="K35" s="271">
        <v>1713.4</v>
      </c>
      <c r="L35" s="271">
        <v>1514.3</v>
      </c>
      <c r="M35" s="271">
        <v>1557</v>
      </c>
    </row>
    <row r="36" spans="1:13" ht="12.95" customHeight="1" x14ac:dyDescent="0.2">
      <c r="A36" s="245" t="s">
        <v>97</v>
      </c>
      <c r="B36" s="271">
        <v>12662.4</v>
      </c>
      <c r="C36" s="271">
        <v>26244.2</v>
      </c>
      <c r="D36" s="271">
        <v>44148.1</v>
      </c>
      <c r="E36" s="271">
        <v>37320.800000000003</v>
      </c>
      <c r="F36" s="271">
        <v>29044.400000000001</v>
      </c>
      <c r="G36" s="271">
        <v>42770</v>
      </c>
      <c r="H36" s="271">
        <v>48420</v>
      </c>
      <c r="I36" s="271">
        <v>74442.8</v>
      </c>
      <c r="J36" s="271">
        <v>83162.399999999994</v>
      </c>
      <c r="K36" s="271">
        <v>84300.7</v>
      </c>
      <c r="L36" s="271">
        <v>83175.100000000006</v>
      </c>
      <c r="M36" s="271">
        <v>76877.8</v>
      </c>
    </row>
    <row r="37" spans="1:13" ht="12.95" customHeight="1" x14ac:dyDescent="0.2">
      <c r="A37" s="272" t="s">
        <v>262</v>
      </c>
      <c r="B37" s="271">
        <v>12619.1</v>
      </c>
      <c r="C37" s="271">
        <v>26189.200000000001</v>
      </c>
      <c r="D37" s="271">
        <v>43759.9</v>
      </c>
      <c r="E37" s="271">
        <v>36547.599999999999</v>
      </c>
      <c r="F37" s="271">
        <v>28544.6</v>
      </c>
      <c r="G37" s="271">
        <v>42241.2</v>
      </c>
      <c r="H37" s="271">
        <v>47888.5</v>
      </c>
      <c r="I37" s="271">
        <v>73982</v>
      </c>
      <c r="J37" s="271">
        <v>82701.2</v>
      </c>
      <c r="K37" s="271">
        <v>83981.6</v>
      </c>
      <c r="L37" s="271">
        <v>82735.100000000006</v>
      </c>
      <c r="M37" s="271">
        <v>76723.199999999997</v>
      </c>
    </row>
    <row r="38" spans="1:13" ht="12.95" customHeight="1" x14ac:dyDescent="0.2">
      <c r="A38" s="272" t="s">
        <v>263</v>
      </c>
      <c r="B38" s="271">
        <v>6.1</v>
      </c>
      <c r="C38" s="271">
        <v>6.1</v>
      </c>
      <c r="D38" s="271">
        <v>6.4</v>
      </c>
      <c r="E38" s="271">
        <v>249.8</v>
      </c>
      <c r="F38" s="271">
        <v>102.8</v>
      </c>
      <c r="G38" s="271">
        <v>1.9</v>
      </c>
      <c r="H38" s="271">
        <v>34.200000000000003</v>
      </c>
      <c r="I38" s="271">
        <v>51.1</v>
      </c>
      <c r="J38" s="271">
        <v>41.1</v>
      </c>
      <c r="K38" s="271">
        <v>28.5</v>
      </c>
      <c r="L38" s="271">
        <v>295.39999999999998</v>
      </c>
      <c r="M38" s="271">
        <v>19.100000000000001</v>
      </c>
    </row>
    <row r="39" spans="1:13" ht="12" x14ac:dyDescent="0.2">
      <c r="A39" s="272" t="s">
        <v>264</v>
      </c>
      <c r="B39" s="271">
        <v>37.200000000000003</v>
      </c>
      <c r="C39" s="271">
        <v>48.9</v>
      </c>
      <c r="D39" s="271">
        <v>381.8</v>
      </c>
      <c r="E39" s="271">
        <v>523.4</v>
      </c>
      <c r="F39" s="271">
        <v>397</v>
      </c>
      <c r="G39" s="271">
        <v>527</v>
      </c>
      <c r="H39" s="271">
        <v>497.3</v>
      </c>
      <c r="I39" s="271">
        <v>409.6</v>
      </c>
      <c r="J39" s="271">
        <v>420.2</v>
      </c>
      <c r="K39" s="271">
        <v>290.60000000000002</v>
      </c>
      <c r="L39" s="271">
        <v>144.5</v>
      </c>
      <c r="M39" s="271">
        <v>135.4</v>
      </c>
    </row>
    <row r="40" spans="1:1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s="270" customFormat="1" ht="12.95" customHeight="1" x14ac:dyDescent="0.2">
      <c r="A41" s="268" t="s">
        <v>96</v>
      </c>
      <c r="B41" s="269">
        <v>-249.7</v>
      </c>
      <c r="C41" s="269">
        <v>965.6</v>
      </c>
      <c r="D41" s="269">
        <v>3796.7</v>
      </c>
      <c r="E41" s="269">
        <v>13588.9</v>
      </c>
      <c r="F41" s="269">
        <v>15705.1</v>
      </c>
      <c r="G41" s="269">
        <v>21445.1</v>
      </c>
      <c r="H41" s="269">
        <v>21670.5</v>
      </c>
      <c r="I41" s="269">
        <v>25626.6</v>
      </c>
      <c r="J41" s="269">
        <v>34093.699999999997</v>
      </c>
      <c r="K41" s="269">
        <v>36878.800000000003</v>
      </c>
      <c r="L41" s="269">
        <v>44109.1</v>
      </c>
      <c r="M41" s="269">
        <v>77757</v>
      </c>
    </row>
    <row r="42" spans="1:13" ht="12.95" customHeight="1" x14ac:dyDescent="0.2">
      <c r="A42" s="245" t="s">
        <v>265</v>
      </c>
      <c r="B42" s="228">
        <v>1305.4000000000001</v>
      </c>
      <c r="C42" s="228">
        <v>13549.6</v>
      </c>
      <c r="D42" s="228">
        <v>13468.2</v>
      </c>
      <c r="E42" s="228">
        <v>16230.4</v>
      </c>
      <c r="F42" s="228">
        <v>16218.2</v>
      </c>
      <c r="G42" s="228">
        <v>17770.7</v>
      </c>
      <c r="H42" s="228">
        <v>17742.3</v>
      </c>
      <c r="I42" s="228">
        <v>17811.2</v>
      </c>
      <c r="J42" s="228">
        <v>17850.8</v>
      </c>
      <c r="K42" s="228">
        <v>17861.5</v>
      </c>
      <c r="L42" s="228">
        <v>18609.099999999999</v>
      </c>
      <c r="M42" s="228">
        <v>22617.5</v>
      </c>
    </row>
    <row r="43" spans="1:13" ht="12.95" customHeight="1" x14ac:dyDescent="0.2">
      <c r="A43" s="245" t="s">
        <v>266</v>
      </c>
      <c r="B43" s="228">
        <v>515.70000000000005</v>
      </c>
      <c r="C43" s="228">
        <v>3105</v>
      </c>
      <c r="D43" s="228">
        <v>3714.9</v>
      </c>
      <c r="E43" s="228">
        <v>8897</v>
      </c>
      <c r="F43" s="228">
        <v>8385.9</v>
      </c>
      <c r="G43" s="228">
        <v>12025.7</v>
      </c>
      <c r="H43" s="228">
        <v>19128.7</v>
      </c>
      <c r="I43" s="228">
        <v>19109.8</v>
      </c>
      <c r="J43" s="228">
        <v>27652.6</v>
      </c>
      <c r="K43" s="228">
        <v>27939.200000000001</v>
      </c>
      <c r="L43" s="228">
        <v>30901.1</v>
      </c>
      <c r="M43" s="228">
        <v>40035.1</v>
      </c>
    </row>
    <row r="44" spans="1:13" s="234" customFormat="1" ht="12.95" customHeight="1" x14ac:dyDescent="0.2">
      <c r="A44" s="274" t="s">
        <v>267</v>
      </c>
      <c r="B44" s="228">
        <v>149.19999999999999</v>
      </c>
      <c r="C44" s="228">
        <v>170.9</v>
      </c>
      <c r="D44" s="228">
        <v>181.7</v>
      </c>
      <c r="E44" s="228">
        <v>189</v>
      </c>
      <c r="F44" s="228">
        <v>133</v>
      </c>
      <c r="G44" s="228">
        <v>159.5</v>
      </c>
      <c r="H44" s="228">
        <v>178.9</v>
      </c>
      <c r="I44" s="228">
        <v>333.8</v>
      </c>
      <c r="J44" s="228">
        <v>1714.8</v>
      </c>
      <c r="K44" s="228">
        <v>1975.9</v>
      </c>
      <c r="L44" s="228">
        <v>1735.1</v>
      </c>
      <c r="M44" s="228">
        <v>2262.9</v>
      </c>
    </row>
    <row r="45" spans="1:13" ht="12.95" customHeight="1" x14ac:dyDescent="0.2">
      <c r="A45" s="272" t="s">
        <v>268</v>
      </c>
      <c r="B45" s="228">
        <v>180.6</v>
      </c>
      <c r="C45" s="228">
        <v>201.9</v>
      </c>
      <c r="D45" s="228">
        <v>421.4</v>
      </c>
      <c r="E45" s="228">
        <v>4069</v>
      </c>
      <c r="F45" s="228">
        <v>4183.2</v>
      </c>
      <c r="G45" s="228">
        <v>3950.2</v>
      </c>
      <c r="H45" s="228">
        <v>10418.5</v>
      </c>
      <c r="I45" s="228">
        <v>10218.700000000001</v>
      </c>
      <c r="J45" s="228">
        <v>17677.2</v>
      </c>
      <c r="K45" s="228">
        <v>17737.400000000001</v>
      </c>
      <c r="L45" s="228">
        <v>21179.9</v>
      </c>
      <c r="M45" s="228">
        <v>28446.9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0.5</v>
      </c>
      <c r="M46" s="228">
        <v>0.4</v>
      </c>
    </row>
    <row r="47" spans="1:13" ht="12.95" customHeight="1" x14ac:dyDescent="0.2">
      <c r="A47" s="275" t="s">
        <v>269</v>
      </c>
      <c r="B47" s="228">
        <v>185.9</v>
      </c>
      <c r="C47" s="228">
        <v>2732.1</v>
      </c>
      <c r="D47" s="228">
        <v>3111.8</v>
      </c>
      <c r="E47" s="228">
        <v>4638.8999999999996</v>
      </c>
      <c r="F47" s="228">
        <v>4068.7</v>
      </c>
      <c r="G47" s="228">
        <v>7916</v>
      </c>
      <c r="H47" s="228">
        <v>8531.4</v>
      </c>
      <c r="I47" s="228">
        <v>8557.2999999999993</v>
      </c>
      <c r="J47" s="228">
        <v>8260.1</v>
      </c>
      <c r="K47" s="228">
        <v>8225.4</v>
      </c>
      <c r="L47" s="228">
        <v>7985.6</v>
      </c>
      <c r="M47" s="228">
        <v>9324.9</v>
      </c>
    </row>
    <row r="48" spans="1:13" ht="12.95" customHeight="1" x14ac:dyDescent="0.2">
      <c r="A48" s="275" t="s">
        <v>271</v>
      </c>
      <c r="B48" s="228">
        <v>-2954.2</v>
      </c>
      <c r="C48" s="228">
        <v>-17523.7</v>
      </c>
      <c r="D48" s="228">
        <v>-15306.9</v>
      </c>
      <c r="E48" s="228">
        <v>-13493.1</v>
      </c>
      <c r="F48" s="228">
        <v>-10818.8</v>
      </c>
      <c r="G48" s="228">
        <v>-10351.4</v>
      </c>
      <c r="H48" s="228">
        <v>-17249.3</v>
      </c>
      <c r="I48" s="228">
        <v>-13367.8</v>
      </c>
      <c r="J48" s="228">
        <v>-13585.1</v>
      </c>
      <c r="K48" s="228">
        <v>-11172.9</v>
      </c>
      <c r="L48" s="228">
        <v>-7670.8</v>
      </c>
      <c r="M48" s="228">
        <v>13087.5</v>
      </c>
    </row>
    <row r="49" spans="1:13" ht="12.95" customHeight="1" x14ac:dyDescent="0.2">
      <c r="A49" s="275" t="s">
        <v>272</v>
      </c>
      <c r="B49" s="228">
        <v>883.4</v>
      </c>
      <c r="C49" s="228">
        <v>1834.7</v>
      </c>
      <c r="D49" s="228">
        <v>1920.5</v>
      </c>
      <c r="E49" s="228">
        <v>1954.6</v>
      </c>
      <c r="F49" s="228">
        <v>1919.7</v>
      </c>
      <c r="G49" s="228">
        <v>2000.1</v>
      </c>
      <c r="H49" s="228">
        <v>2048.8000000000002</v>
      </c>
      <c r="I49" s="228">
        <v>2073.5</v>
      </c>
      <c r="J49" s="228">
        <v>2175.4</v>
      </c>
      <c r="K49" s="228">
        <v>2251</v>
      </c>
      <c r="L49" s="228">
        <v>2269.6</v>
      </c>
      <c r="M49" s="228">
        <v>2016.8</v>
      </c>
    </row>
    <row r="50" spans="1:13" s="270" customFormat="1" ht="12.95" customHeight="1" x14ac:dyDescent="0.2">
      <c r="A50" s="268"/>
      <c r="B50" s="269"/>
      <c r="C50" s="269"/>
      <c r="D50" s="269"/>
      <c r="E50" s="269"/>
      <c r="F50" s="269"/>
      <c r="G50" s="269"/>
      <c r="H50" s="269"/>
      <c r="I50" s="269"/>
      <c r="J50" s="269"/>
      <c r="K50" s="269"/>
      <c r="L50" s="269"/>
      <c r="M50" s="269"/>
    </row>
    <row r="51" spans="1:13" s="956" customFormat="1" ht="12.95" customHeight="1" x14ac:dyDescent="0.2">
      <c r="A51" s="955" t="s">
        <v>94</v>
      </c>
      <c r="B51" s="956">
        <v>18759.900000000001</v>
      </c>
      <c r="C51" s="956">
        <v>43749.2</v>
      </c>
      <c r="D51" s="956">
        <v>72635</v>
      </c>
      <c r="E51" s="956">
        <v>83807</v>
      </c>
      <c r="F51" s="956">
        <v>84207.8</v>
      </c>
      <c r="G51" s="956">
        <v>90214.399999999994</v>
      </c>
      <c r="H51" s="956">
        <v>98219.7</v>
      </c>
      <c r="I51" s="956">
        <v>125835.4</v>
      </c>
      <c r="J51" s="956">
        <v>147195.6</v>
      </c>
      <c r="K51" s="956">
        <v>154908.70000000001</v>
      </c>
      <c r="L51" s="956">
        <v>162301.20000000001</v>
      </c>
      <c r="M51" s="956">
        <v>202880.6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33" t="s">
        <v>22</v>
      </c>
    </row>
    <row r="55" spans="1:13" ht="12.95" customHeight="1" x14ac:dyDescent="0.2">
      <c r="A55" s="249" t="s">
        <v>1</v>
      </c>
      <c r="B55" s="218">
        <v>81</v>
      </c>
      <c r="C55" s="218">
        <v>89</v>
      </c>
      <c r="D55" s="218">
        <v>97</v>
      </c>
      <c r="E55" s="218">
        <v>100</v>
      </c>
      <c r="F55" s="218">
        <v>99</v>
      </c>
      <c r="G55" s="218">
        <v>110</v>
      </c>
      <c r="H55" s="218">
        <v>118</v>
      </c>
      <c r="I55" s="218">
        <v>118</v>
      </c>
      <c r="J55" s="218">
        <v>121</v>
      </c>
      <c r="K55" s="218">
        <v>134</v>
      </c>
      <c r="L55" s="218">
        <v>143</v>
      </c>
      <c r="M55" s="218">
        <v>156</v>
      </c>
    </row>
  </sheetData>
  <hyperlinks>
    <hyperlink ref="A1" location="Содержание!A1" display="Вернуться в СОДЕРЖАНИЕ" xr:uid="{00000000-0004-0000-3D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Лист63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0.5703125" style="249" customWidth="1"/>
    <col min="2" max="2" width="9.140625" style="218" hidden="1" customWidth="1"/>
    <col min="3" max="6" width="0" style="218" hidden="1" customWidth="1"/>
    <col min="7" max="8" width="9.28515625" style="218" hidden="1" customWidth="1"/>
    <col min="9" max="13" width="9.28515625" style="218" customWidth="1"/>
    <col min="14" max="256" width="9.140625" style="218"/>
    <col min="257" max="257" width="40.5703125" style="218" customWidth="1"/>
    <col min="258" max="262" width="0" style="218" hidden="1" customWidth="1"/>
    <col min="263" max="267" width="9.28515625" style="218" customWidth="1"/>
    <col min="268" max="512" width="9.140625" style="218"/>
    <col min="513" max="513" width="40.5703125" style="218" customWidth="1"/>
    <col min="514" max="518" width="0" style="218" hidden="1" customWidth="1"/>
    <col min="519" max="523" width="9.28515625" style="218" customWidth="1"/>
    <col min="524" max="768" width="9.140625" style="218"/>
    <col min="769" max="769" width="40.5703125" style="218" customWidth="1"/>
    <col min="770" max="774" width="0" style="218" hidden="1" customWidth="1"/>
    <col min="775" max="779" width="9.28515625" style="218" customWidth="1"/>
    <col min="780" max="1024" width="9.140625" style="218"/>
    <col min="1025" max="1025" width="40.5703125" style="218" customWidth="1"/>
    <col min="1026" max="1030" width="0" style="218" hidden="1" customWidth="1"/>
    <col min="1031" max="1035" width="9.28515625" style="218" customWidth="1"/>
    <col min="1036" max="1280" width="9.140625" style="218"/>
    <col min="1281" max="1281" width="40.5703125" style="218" customWidth="1"/>
    <col min="1282" max="1286" width="0" style="218" hidden="1" customWidth="1"/>
    <col min="1287" max="1291" width="9.28515625" style="218" customWidth="1"/>
    <col min="1292" max="1536" width="9.140625" style="218"/>
    <col min="1537" max="1537" width="40.5703125" style="218" customWidth="1"/>
    <col min="1538" max="1542" width="0" style="218" hidden="1" customWidth="1"/>
    <col min="1543" max="1547" width="9.28515625" style="218" customWidth="1"/>
    <col min="1548" max="1792" width="9.140625" style="218"/>
    <col min="1793" max="1793" width="40.5703125" style="218" customWidth="1"/>
    <col min="1794" max="1798" width="0" style="218" hidden="1" customWidth="1"/>
    <col min="1799" max="1803" width="9.28515625" style="218" customWidth="1"/>
    <col min="1804" max="2048" width="9.140625" style="218"/>
    <col min="2049" max="2049" width="40.5703125" style="218" customWidth="1"/>
    <col min="2050" max="2054" width="0" style="218" hidden="1" customWidth="1"/>
    <col min="2055" max="2059" width="9.28515625" style="218" customWidth="1"/>
    <col min="2060" max="2304" width="9.140625" style="218"/>
    <col min="2305" max="2305" width="40.5703125" style="218" customWidth="1"/>
    <col min="2306" max="2310" width="0" style="218" hidden="1" customWidth="1"/>
    <col min="2311" max="2315" width="9.28515625" style="218" customWidth="1"/>
    <col min="2316" max="2560" width="9.140625" style="218"/>
    <col min="2561" max="2561" width="40.5703125" style="218" customWidth="1"/>
    <col min="2562" max="2566" width="0" style="218" hidden="1" customWidth="1"/>
    <col min="2567" max="2571" width="9.28515625" style="218" customWidth="1"/>
    <col min="2572" max="2816" width="9.140625" style="218"/>
    <col min="2817" max="2817" width="40.5703125" style="218" customWidth="1"/>
    <col min="2818" max="2822" width="0" style="218" hidden="1" customWidth="1"/>
    <col min="2823" max="2827" width="9.28515625" style="218" customWidth="1"/>
    <col min="2828" max="3072" width="9.140625" style="218"/>
    <col min="3073" max="3073" width="40.5703125" style="218" customWidth="1"/>
    <col min="3074" max="3078" width="0" style="218" hidden="1" customWidth="1"/>
    <col min="3079" max="3083" width="9.28515625" style="218" customWidth="1"/>
    <col min="3084" max="3328" width="9.140625" style="218"/>
    <col min="3329" max="3329" width="40.5703125" style="218" customWidth="1"/>
    <col min="3330" max="3334" width="0" style="218" hidden="1" customWidth="1"/>
    <col min="3335" max="3339" width="9.28515625" style="218" customWidth="1"/>
    <col min="3340" max="3584" width="9.140625" style="218"/>
    <col min="3585" max="3585" width="40.5703125" style="218" customWidth="1"/>
    <col min="3586" max="3590" width="0" style="218" hidden="1" customWidth="1"/>
    <col min="3591" max="3595" width="9.28515625" style="218" customWidth="1"/>
    <col min="3596" max="3840" width="9.140625" style="218"/>
    <col min="3841" max="3841" width="40.5703125" style="218" customWidth="1"/>
    <col min="3842" max="3846" width="0" style="218" hidden="1" customWidth="1"/>
    <col min="3847" max="3851" width="9.28515625" style="218" customWidth="1"/>
    <col min="3852" max="4096" width="9.140625" style="218"/>
    <col min="4097" max="4097" width="40.5703125" style="218" customWidth="1"/>
    <col min="4098" max="4102" width="0" style="218" hidden="1" customWidth="1"/>
    <col min="4103" max="4107" width="9.28515625" style="218" customWidth="1"/>
    <col min="4108" max="4352" width="9.140625" style="218"/>
    <col min="4353" max="4353" width="40.5703125" style="218" customWidth="1"/>
    <col min="4354" max="4358" width="0" style="218" hidden="1" customWidth="1"/>
    <col min="4359" max="4363" width="9.28515625" style="218" customWidth="1"/>
    <col min="4364" max="4608" width="9.140625" style="218"/>
    <col min="4609" max="4609" width="40.5703125" style="218" customWidth="1"/>
    <col min="4610" max="4614" width="0" style="218" hidden="1" customWidth="1"/>
    <col min="4615" max="4619" width="9.28515625" style="218" customWidth="1"/>
    <col min="4620" max="4864" width="9.140625" style="218"/>
    <col min="4865" max="4865" width="40.5703125" style="218" customWidth="1"/>
    <col min="4866" max="4870" width="0" style="218" hidden="1" customWidth="1"/>
    <col min="4871" max="4875" width="9.28515625" style="218" customWidth="1"/>
    <col min="4876" max="5120" width="9.140625" style="218"/>
    <col min="5121" max="5121" width="40.5703125" style="218" customWidth="1"/>
    <col min="5122" max="5126" width="0" style="218" hidden="1" customWidth="1"/>
    <col min="5127" max="5131" width="9.28515625" style="218" customWidth="1"/>
    <col min="5132" max="5376" width="9.140625" style="218"/>
    <col min="5377" max="5377" width="40.5703125" style="218" customWidth="1"/>
    <col min="5378" max="5382" width="0" style="218" hidden="1" customWidth="1"/>
    <col min="5383" max="5387" width="9.28515625" style="218" customWidth="1"/>
    <col min="5388" max="5632" width="9.140625" style="218"/>
    <col min="5633" max="5633" width="40.5703125" style="218" customWidth="1"/>
    <col min="5634" max="5638" width="0" style="218" hidden="1" customWidth="1"/>
    <col min="5639" max="5643" width="9.28515625" style="218" customWidth="1"/>
    <col min="5644" max="5888" width="9.140625" style="218"/>
    <col min="5889" max="5889" width="40.5703125" style="218" customWidth="1"/>
    <col min="5890" max="5894" width="0" style="218" hidden="1" customWidth="1"/>
    <col min="5895" max="5899" width="9.28515625" style="218" customWidth="1"/>
    <col min="5900" max="6144" width="9.140625" style="218"/>
    <col min="6145" max="6145" width="40.5703125" style="218" customWidth="1"/>
    <col min="6146" max="6150" width="0" style="218" hidden="1" customWidth="1"/>
    <col min="6151" max="6155" width="9.28515625" style="218" customWidth="1"/>
    <col min="6156" max="6400" width="9.140625" style="218"/>
    <col min="6401" max="6401" width="40.5703125" style="218" customWidth="1"/>
    <col min="6402" max="6406" width="0" style="218" hidden="1" customWidth="1"/>
    <col min="6407" max="6411" width="9.28515625" style="218" customWidth="1"/>
    <col min="6412" max="6656" width="9.140625" style="218"/>
    <col min="6657" max="6657" width="40.5703125" style="218" customWidth="1"/>
    <col min="6658" max="6662" width="0" style="218" hidden="1" customWidth="1"/>
    <col min="6663" max="6667" width="9.28515625" style="218" customWidth="1"/>
    <col min="6668" max="6912" width="9.140625" style="218"/>
    <col min="6913" max="6913" width="40.5703125" style="218" customWidth="1"/>
    <col min="6914" max="6918" width="0" style="218" hidden="1" customWidth="1"/>
    <col min="6919" max="6923" width="9.28515625" style="218" customWidth="1"/>
    <col min="6924" max="7168" width="9.140625" style="218"/>
    <col min="7169" max="7169" width="40.5703125" style="218" customWidth="1"/>
    <col min="7170" max="7174" width="0" style="218" hidden="1" customWidth="1"/>
    <col min="7175" max="7179" width="9.28515625" style="218" customWidth="1"/>
    <col min="7180" max="7424" width="9.140625" style="218"/>
    <col min="7425" max="7425" width="40.5703125" style="218" customWidth="1"/>
    <col min="7426" max="7430" width="0" style="218" hidden="1" customWidth="1"/>
    <col min="7431" max="7435" width="9.28515625" style="218" customWidth="1"/>
    <col min="7436" max="7680" width="9.140625" style="218"/>
    <col min="7681" max="7681" width="40.5703125" style="218" customWidth="1"/>
    <col min="7682" max="7686" width="0" style="218" hidden="1" customWidth="1"/>
    <col min="7687" max="7691" width="9.28515625" style="218" customWidth="1"/>
    <col min="7692" max="7936" width="9.140625" style="218"/>
    <col min="7937" max="7937" width="40.5703125" style="218" customWidth="1"/>
    <col min="7938" max="7942" width="0" style="218" hidden="1" customWidth="1"/>
    <col min="7943" max="7947" width="9.28515625" style="218" customWidth="1"/>
    <col min="7948" max="8192" width="9.140625" style="218"/>
    <col min="8193" max="8193" width="40.5703125" style="218" customWidth="1"/>
    <col min="8194" max="8198" width="0" style="218" hidden="1" customWidth="1"/>
    <col min="8199" max="8203" width="9.28515625" style="218" customWidth="1"/>
    <col min="8204" max="8448" width="9.140625" style="218"/>
    <col min="8449" max="8449" width="40.5703125" style="218" customWidth="1"/>
    <col min="8450" max="8454" width="0" style="218" hidden="1" customWidth="1"/>
    <col min="8455" max="8459" width="9.28515625" style="218" customWidth="1"/>
    <col min="8460" max="8704" width="9.140625" style="218"/>
    <col min="8705" max="8705" width="40.5703125" style="218" customWidth="1"/>
    <col min="8706" max="8710" width="0" style="218" hidden="1" customWidth="1"/>
    <col min="8711" max="8715" width="9.28515625" style="218" customWidth="1"/>
    <col min="8716" max="8960" width="9.140625" style="218"/>
    <col min="8961" max="8961" width="40.5703125" style="218" customWidth="1"/>
    <col min="8962" max="8966" width="0" style="218" hidden="1" customWidth="1"/>
    <col min="8967" max="8971" width="9.28515625" style="218" customWidth="1"/>
    <col min="8972" max="9216" width="9.140625" style="218"/>
    <col min="9217" max="9217" width="40.5703125" style="218" customWidth="1"/>
    <col min="9218" max="9222" width="0" style="218" hidden="1" customWidth="1"/>
    <col min="9223" max="9227" width="9.28515625" style="218" customWidth="1"/>
    <col min="9228" max="9472" width="9.140625" style="218"/>
    <col min="9473" max="9473" width="40.5703125" style="218" customWidth="1"/>
    <col min="9474" max="9478" width="0" style="218" hidden="1" customWidth="1"/>
    <col min="9479" max="9483" width="9.28515625" style="218" customWidth="1"/>
    <col min="9484" max="9728" width="9.140625" style="218"/>
    <col min="9729" max="9729" width="40.5703125" style="218" customWidth="1"/>
    <col min="9730" max="9734" width="0" style="218" hidden="1" customWidth="1"/>
    <col min="9735" max="9739" width="9.28515625" style="218" customWidth="1"/>
    <col min="9740" max="9984" width="9.140625" style="218"/>
    <col min="9985" max="9985" width="40.5703125" style="218" customWidth="1"/>
    <col min="9986" max="9990" width="0" style="218" hidden="1" customWidth="1"/>
    <col min="9991" max="9995" width="9.28515625" style="218" customWidth="1"/>
    <col min="9996" max="10240" width="9.140625" style="218"/>
    <col min="10241" max="10241" width="40.5703125" style="218" customWidth="1"/>
    <col min="10242" max="10246" width="0" style="218" hidden="1" customWidth="1"/>
    <col min="10247" max="10251" width="9.28515625" style="218" customWidth="1"/>
    <col min="10252" max="10496" width="9.140625" style="218"/>
    <col min="10497" max="10497" width="40.5703125" style="218" customWidth="1"/>
    <col min="10498" max="10502" width="0" style="218" hidden="1" customWidth="1"/>
    <col min="10503" max="10507" width="9.28515625" style="218" customWidth="1"/>
    <col min="10508" max="10752" width="9.140625" style="218"/>
    <col min="10753" max="10753" width="40.5703125" style="218" customWidth="1"/>
    <col min="10754" max="10758" width="0" style="218" hidden="1" customWidth="1"/>
    <col min="10759" max="10763" width="9.28515625" style="218" customWidth="1"/>
    <col min="10764" max="11008" width="9.140625" style="218"/>
    <col min="11009" max="11009" width="40.5703125" style="218" customWidth="1"/>
    <col min="11010" max="11014" width="0" style="218" hidden="1" customWidth="1"/>
    <col min="11015" max="11019" width="9.28515625" style="218" customWidth="1"/>
    <col min="11020" max="11264" width="9.140625" style="218"/>
    <col min="11265" max="11265" width="40.5703125" style="218" customWidth="1"/>
    <col min="11266" max="11270" width="0" style="218" hidden="1" customWidth="1"/>
    <col min="11271" max="11275" width="9.28515625" style="218" customWidth="1"/>
    <col min="11276" max="11520" width="9.140625" style="218"/>
    <col min="11521" max="11521" width="40.5703125" style="218" customWidth="1"/>
    <col min="11522" max="11526" width="0" style="218" hidden="1" customWidth="1"/>
    <col min="11527" max="11531" width="9.28515625" style="218" customWidth="1"/>
    <col min="11532" max="11776" width="9.140625" style="218"/>
    <col min="11777" max="11777" width="40.5703125" style="218" customWidth="1"/>
    <col min="11778" max="11782" width="0" style="218" hidden="1" customWidth="1"/>
    <col min="11783" max="11787" width="9.28515625" style="218" customWidth="1"/>
    <col min="11788" max="12032" width="9.140625" style="218"/>
    <col min="12033" max="12033" width="40.5703125" style="218" customWidth="1"/>
    <col min="12034" max="12038" width="0" style="218" hidden="1" customWidth="1"/>
    <col min="12039" max="12043" width="9.28515625" style="218" customWidth="1"/>
    <col min="12044" max="12288" width="9.140625" style="218"/>
    <col min="12289" max="12289" width="40.5703125" style="218" customWidth="1"/>
    <col min="12290" max="12294" width="0" style="218" hidden="1" customWidth="1"/>
    <col min="12295" max="12299" width="9.28515625" style="218" customWidth="1"/>
    <col min="12300" max="12544" width="9.140625" style="218"/>
    <col min="12545" max="12545" width="40.5703125" style="218" customWidth="1"/>
    <col min="12546" max="12550" width="0" style="218" hidden="1" customWidth="1"/>
    <col min="12551" max="12555" width="9.28515625" style="218" customWidth="1"/>
    <col min="12556" max="12800" width="9.140625" style="218"/>
    <col min="12801" max="12801" width="40.5703125" style="218" customWidth="1"/>
    <col min="12802" max="12806" width="0" style="218" hidden="1" customWidth="1"/>
    <col min="12807" max="12811" width="9.28515625" style="218" customWidth="1"/>
    <col min="12812" max="13056" width="9.140625" style="218"/>
    <col min="13057" max="13057" width="40.5703125" style="218" customWidth="1"/>
    <col min="13058" max="13062" width="0" style="218" hidden="1" customWidth="1"/>
    <col min="13063" max="13067" width="9.28515625" style="218" customWidth="1"/>
    <col min="13068" max="13312" width="9.140625" style="218"/>
    <col min="13313" max="13313" width="40.5703125" style="218" customWidth="1"/>
    <col min="13314" max="13318" width="0" style="218" hidden="1" customWidth="1"/>
    <col min="13319" max="13323" width="9.28515625" style="218" customWidth="1"/>
    <col min="13324" max="13568" width="9.140625" style="218"/>
    <col min="13569" max="13569" width="40.5703125" style="218" customWidth="1"/>
    <col min="13570" max="13574" width="0" style="218" hidden="1" customWidth="1"/>
    <col min="13575" max="13579" width="9.28515625" style="218" customWidth="1"/>
    <col min="13580" max="13824" width="9.140625" style="218"/>
    <col min="13825" max="13825" width="40.5703125" style="218" customWidth="1"/>
    <col min="13826" max="13830" width="0" style="218" hidden="1" customWidth="1"/>
    <col min="13831" max="13835" width="9.28515625" style="218" customWidth="1"/>
    <col min="13836" max="14080" width="9.140625" style="218"/>
    <col min="14081" max="14081" width="40.5703125" style="218" customWidth="1"/>
    <col min="14082" max="14086" width="0" style="218" hidden="1" customWidth="1"/>
    <col min="14087" max="14091" width="9.28515625" style="218" customWidth="1"/>
    <col min="14092" max="14336" width="9.140625" style="218"/>
    <col min="14337" max="14337" width="40.5703125" style="218" customWidth="1"/>
    <col min="14338" max="14342" width="0" style="218" hidden="1" customWidth="1"/>
    <col min="14343" max="14347" width="9.28515625" style="218" customWidth="1"/>
    <col min="14348" max="14592" width="9.140625" style="218"/>
    <col min="14593" max="14593" width="40.5703125" style="218" customWidth="1"/>
    <col min="14594" max="14598" width="0" style="218" hidden="1" customWidth="1"/>
    <col min="14599" max="14603" width="9.28515625" style="218" customWidth="1"/>
    <col min="14604" max="14848" width="9.140625" style="218"/>
    <col min="14849" max="14849" width="40.5703125" style="218" customWidth="1"/>
    <col min="14850" max="14854" width="0" style="218" hidden="1" customWidth="1"/>
    <col min="14855" max="14859" width="9.28515625" style="218" customWidth="1"/>
    <col min="14860" max="15104" width="9.140625" style="218"/>
    <col min="15105" max="15105" width="40.5703125" style="218" customWidth="1"/>
    <col min="15106" max="15110" width="0" style="218" hidden="1" customWidth="1"/>
    <col min="15111" max="15115" width="9.28515625" style="218" customWidth="1"/>
    <col min="15116" max="15360" width="9.140625" style="218"/>
    <col min="15361" max="15361" width="40.5703125" style="218" customWidth="1"/>
    <col min="15362" max="15366" width="0" style="218" hidden="1" customWidth="1"/>
    <col min="15367" max="15371" width="9.28515625" style="218" customWidth="1"/>
    <col min="15372" max="15616" width="9.140625" style="218"/>
    <col min="15617" max="15617" width="40.5703125" style="218" customWidth="1"/>
    <col min="15618" max="15622" width="0" style="218" hidden="1" customWidth="1"/>
    <col min="15623" max="15627" width="9.28515625" style="218" customWidth="1"/>
    <col min="15628" max="15872" width="9.140625" style="218"/>
    <col min="15873" max="15873" width="40.5703125" style="218" customWidth="1"/>
    <col min="15874" max="15878" width="0" style="218" hidden="1" customWidth="1"/>
    <col min="15879" max="15883" width="9.28515625" style="218" customWidth="1"/>
    <col min="15884" max="16128" width="9.140625" style="218"/>
    <col min="16129" max="16129" width="40.5703125" style="218" customWidth="1"/>
    <col min="16130" max="16134" width="0" style="218" hidden="1" customWidth="1"/>
    <col min="16135" max="16139" width="9.28515625" style="218" customWidth="1"/>
    <col min="16140" max="16384" width="9.140625" style="218"/>
  </cols>
  <sheetData>
    <row r="1" spans="1:13" ht="12.95" customHeight="1" x14ac:dyDescent="0.2">
      <c r="A1" s="950" t="s">
        <v>1346</v>
      </c>
    </row>
    <row r="2" spans="1:13" s="288" customFormat="1" ht="18" customHeight="1" x14ac:dyDescent="0.2">
      <c r="A2" s="217" t="s">
        <v>279</v>
      </c>
    </row>
    <row r="3" spans="1:13" s="288" customFormat="1" ht="18" customHeight="1" x14ac:dyDescent="0.2">
      <c r="A3" s="217" t="s">
        <v>165</v>
      </c>
    </row>
    <row r="4" spans="1:13" ht="18" customHeight="1" thickBot="1" x14ac:dyDescent="0.25">
      <c r="A4" s="263" t="s">
        <v>276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118414.9</v>
      </c>
      <c r="C7" s="269">
        <v>125235.2</v>
      </c>
      <c r="D7" s="269">
        <v>123555</v>
      </c>
      <c r="E7" s="269">
        <v>133904.4</v>
      </c>
      <c r="F7" s="269">
        <v>131411.6</v>
      </c>
      <c r="G7" s="269">
        <v>187951.9</v>
      </c>
      <c r="H7" s="269">
        <v>226785.5</v>
      </c>
      <c r="I7" s="269">
        <v>251814.2</v>
      </c>
      <c r="J7" s="269">
        <v>433858.1</v>
      </c>
      <c r="K7" s="269">
        <v>485013.4</v>
      </c>
      <c r="L7" s="269">
        <v>575748.5</v>
      </c>
      <c r="M7" s="269">
        <v>708717.9</v>
      </c>
    </row>
    <row r="8" spans="1:13" ht="12.95" customHeight="1" x14ac:dyDescent="0.2">
      <c r="A8" s="245" t="s">
        <v>101</v>
      </c>
      <c r="B8" s="271">
        <v>50815.199999999997</v>
      </c>
      <c r="C8" s="271">
        <v>56318.400000000001</v>
      </c>
      <c r="D8" s="271">
        <v>51463.7</v>
      </c>
      <c r="E8" s="271">
        <v>55618.8</v>
      </c>
      <c r="F8" s="271">
        <v>51753</v>
      </c>
      <c r="G8" s="271">
        <v>57825.7</v>
      </c>
      <c r="H8" s="271">
        <v>66951.5</v>
      </c>
      <c r="I8" s="271">
        <v>89156</v>
      </c>
      <c r="J8" s="271">
        <v>177231.1</v>
      </c>
      <c r="K8" s="271">
        <v>203629.7</v>
      </c>
      <c r="L8" s="271">
        <v>266787.20000000001</v>
      </c>
      <c r="M8" s="271">
        <v>347331.7</v>
      </c>
    </row>
    <row r="9" spans="1:13" ht="12.95" customHeight="1" x14ac:dyDescent="0.2">
      <c r="A9" s="272" t="s">
        <v>238</v>
      </c>
      <c r="B9" s="271">
        <v>5135</v>
      </c>
      <c r="C9" s="271">
        <v>6287.3</v>
      </c>
      <c r="D9" s="271">
        <v>6207.9</v>
      </c>
      <c r="E9" s="271">
        <v>6164.3</v>
      </c>
      <c r="F9" s="271">
        <v>4234.7</v>
      </c>
      <c r="G9" s="271">
        <v>5609.1</v>
      </c>
      <c r="H9" s="271">
        <v>7556.8</v>
      </c>
      <c r="I9" s="271">
        <v>17165.5</v>
      </c>
      <c r="J9" s="271">
        <v>28909.599999999999</v>
      </c>
      <c r="K9" s="271">
        <v>26447.200000000001</v>
      </c>
      <c r="L9" s="271">
        <v>62577.5</v>
      </c>
      <c r="M9" s="271">
        <v>73470.100000000006</v>
      </c>
    </row>
    <row r="10" spans="1:13" ht="12.95" customHeight="1" x14ac:dyDescent="0.2">
      <c r="A10" s="272" t="s">
        <v>239</v>
      </c>
      <c r="B10" s="271">
        <v>3010.7</v>
      </c>
      <c r="C10" s="271">
        <v>3055.6</v>
      </c>
      <c r="D10" s="271">
        <v>3461.6</v>
      </c>
      <c r="E10" s="271">
        <v>5141.8</v>
      </c>
      <c r="F10" s="271">
        <v>5639.5</v>
      </c>
      <c r="G10" s="271">
        <v>5784.3</v>
      </c>
      <c r="H10" s="271">
        <v>6022.1</v>
      </c>
      <c r="I10" s="271">
        <v>3752.1</v>
      </c>
      <c r="J10" s="271">
        <v>12334.2</v>
      </c>
      <c r="K10" s="271">
        <v>18308.5</v>
      </c>
      <c r="L10" s="271">
        <v>8830.6</v>
      </c>
      <c r="M10" s="271">
        <v>17911.8</v>
      </c>
    </row>
    <row r="11" spans="1:13" ht="12.95" customHeight="1" x14ac:dyDescent="0.2">
      <c r="A11" s="272" t="s">
        <v>240</v>
      </c>
      <c r="B11" s="271">
        <v>9492.1</v>
      </c>
      <c r="C11" s="271">
        <v>8974.6</v>
      </c>
      <c r="D11" s="271">
        <v>6869.6</v>
      </c>
      <c r="E11" s="271">
        <v>7759.3</v>
      </c>
      <c r="F11" s="271">
        <v>8582.7999999999993</v>
      </c>
      <c r="G11" s="271">
        <v>10079.700000000001</v>
      </c>
      <c r="H11" s="271">
        <v>12886.1</v>
      </c>
      <c r="I11" s="271">
        <v>15560.5</v>
      </c>
      <c r="J11" s="271">
        <v>21284.400000000001</v>
      </c>
      <c r="K11" s="271">
        <v>29212.3</v>
      </c>
      <c r="L11" s="271">
        <v>40698.400000000001</v>
      </c>
      <c r="M11" s="271">
        <v>50781.7</v>
      </c>
    </row>
    <row r="12" spans="1:13" ht="24" x14ac:dyDescent="0.2">
      <c r="A12" s="272" t="s">
        <v>241</v>
      </c>
      <c r="B12" s="271">
        <v>2980.3</v>
      </c>
      <c r="C12" s="271">
        <v>6636.8</v>
      </c>
      <c r="D12" s="271">
        <v>5203.5</v>
      </c>
      <c r="E12" s="271">
        <v>6547.3</v>
      </c>
      <c r="F12" s="271">
        <v>4324.6000000000004</v>
      </c>
      <c r="G12" s="271">
        <v>4448.5</v>
      </c>
      <c r="H12" s="271">
        <v>4915.5</v>
      </c>
      <c r="I12" s="271">
        <v>6156.7</v>
      </c>
      <c r="J12" s="271">
        <v>7829.6</v>
      </c>
      <c r="K12" s="271">
        <v>8537.9</v>
      </c>
      <c r="L12" s="271">
        <v>10932.1</v>
      </c>
      <c r="M12" s="271">
        <v>16791.3</v>
      </c>
    </row>
    <row r="13" spans="1:13" ht="24" x14ac:dyDescent="0.2">
      <c r="A13" s="272" t="s">
        <v>242</v>
      </c>
      <c r="B13" s="271">
        <v>481.7</v>
      </c>
      <c r="C13" s="271">
        <v>444.1</v>
      </c>
      <c r="D13" s="271">
        <v>26.3</v>
      </c>
      <c r="E13" s="271">
        <v>26.3</v>
      </c>
      <c r="F13" s="271">
        <v>26</v>
      </c>
      <c r="G13" s="271">
        <v>27.3</v>
      </c>
      <c r="H13" s="271">
        <v>26</v>
      </c>
      <c r="I13" s="271">
        <v>26</v>
      </c>
      <c r="J13" s="271">
        <v>26.5</v>
      </c>
      <c r="K13" s="271">
        <v>40.5</v>
      </c>
      <c r="L13" s="271">
        <v>170.8</v>
      </c>
      <c r="M13" s="271">
        <v>1830.4</v>
      </c>
    </row>
    <row r="14" spans="1:13" ht="12.95" customHeight="1" x14ac:dyDescent="0.2">
      <c r="A14" s="272" t="s">
        <v>243</v>
      </c>
      <c r="B14" s="271">
        <v>25011.1</v>
      </c>
      <c r="C14" s="271">
        <v>25916.3</v>
      </c>
      <c r="D14" s="271">
        <v>23787.7</v>
      </c>
      <c r="E14" s="271">
        <v>24384.9</v>
      </c>
      <c r="F14" s="271">
        <v>23614.6</v>
      </c>
      <c r="G14" s="271">
        <v>25733.599999999999</v>
      </c>
      <c r="H14" s="271">
        <v>28743.4</v>
      </c>
      <c r="I14" s="271">
        <v>36231.599999999999</v>
      </c>
      <c r="J14" s="271">
        <v>80905</v>
      </c>
      <c r="K14" s="271">
        <v>104986.3</v>
      </c>
      <c r="L14" s="271">
        <v>119292.8</v>
      </c>
      <c r="M14" s="271">
        <v>144533.4</v>
      </c>
    </row>
    <row r="15" spans="1:13" ht="12.95" customHeight="1" x14ac:dyDescent="0.2">
      <c r="A15" s="272" t="s">
        <v>244</v>
      </c>
      <c r="B15" s="228">
        <v>4175.5</v>
      </c>
      <c r="C15" s="228">
        <v>4366.2</v>
      </c>
      <c r="D15" s="228">
        <v>5175.5</v>
      </c>
      <c r="E15" s="228">
        <v>4784</v>
      </c>
      <c r="F15" s="228">
        <v>4753</v>
      </c>
      <c r="G15" s="228">
        <v>5838.9</v>
      </c>
      <c r="H15" s="228">
        <v>6266.4</v>
      </c>
      <c r="I15" s="228">
        <v>9634.5</v>
      </c>
      <c r="J15" s="228">
        <v>25390.9</v>
      </c>
      <c r="K15" s="228">
        <v>15270.6</v>
      </c>
      <c r="L15" s="228">
        <v>21875.200000000001</v>
      </c>
      <c r="M15" s="228">
        <v>39815</v>
      </c>
    </row>
    <row r="16" spans="1:13" ht="12.95" customHeight="1" x14ac:dyDescent="0.2">
      <c r="A16" s="272" t="s">
        <v>245</v>
      </c>
      <c r="B16" s="228">
        <v>528.70000000000005</v>
      </c>
      <c r="C16" s="228">
        <v>637.5</v>
      </c>
      <c r="D16" s="228">
        <v>731.7</v>
      </c>
      <c r="E16" s="228">
        <v>810.9</v>
      </c>
      <c r="F16" s="228">
        <v>577.9</v>
      </c>
      <c r="G16" s="228">
        <v>304.3</v>
      </c>
      <c r="H16" s="228">
        <v>535.20000000000005</v>
      </c>
      <c r="I16" s="228">
        <v>629</v>
      </c>
      <c r="J16" s="228">
        <v>551</v>
      </c>
      <c r="K16" s="228">
        <v>826.3</v>
      </c>
      <c r="L16" s="228">
        <v>2409.9</v>
      </c>
      <c r="M16" s="228">
        <v>2197.9</v>
      </c>
    </row>
    <row r="17" spans="1:13" ht="12.95" customHeight="1" x14ac:dyDescent="0.2">
      <c r="A17" s="245" t="s">
        <v>100</v>
      </c>
      <c r="B17" s="228">
        <v>67599.7</v>
      </c>
      <c r="C17" s="228">
        <v>68916.899999999994</v>
      </c>
      <c r="D17" s="228">
        <v>72091.3</v>
      </c>
      <c r="E17" s="228">
        <v>78285.600000000006</v>
      </c>
      <c r="F17" s="228">
        <v>79658.5</v>
      </c>
      <c r="G17" s="228">
        <v>130126.2</v>
      </c>
      <c r="H17" s="228">
        <v>159834</v>
      </c>
      <c r="I17" s="228">
        <v>162658.20000000001</v>
      </c>
      <c r="J17" s="228">
        <v>256627</v>
      </c>
      <c r="K17" s="228">
        <v>281383.7</v>
      </c>
      <c r="L17" s="228">
        <v>308961.3</v>
      </c>
      <c r="M17" s="228">
        <v>361386.2</v>
      </c>
    </row>
    <row r="18" spans="1:13" ht="12.95" customHeight="1" x14ac:dyDescent="0.2">
      <c r="A18" s="272" t="s">
        <v>246</v>
      </c>
      <c r="B18" s="228">
        <v>39482.6</v>
      </c>
      <c r="C18" s="228">
        <v>41735.1</v>
      </c>
      <c r="D18" s="228">
        <v>43062.1</v>
      </c>
      <c r="E18" s="228">
        <v>45626.5</v>
      </c>
      <c r="F18" s="228">
        <v>50757.599999999999</v>
      </c>
      <c r="G18" s="228">
        <v>80384.899999999994</v>
      </c>
      <c r="H18" s="228">
        <v>79530.600000000006</v>
      </c>
      <c r="I18" s="228">
        <v>96791.7</v>
      </c>
      <c r="J18" s="228">
        <v>155438.39999999999</v>
      </c>
      <c r="K18" s="228">
        <v>163122.1</v>
      </c>
      <c r="L18" s="228">
        <v>180512.8</v>
      </c>
      <c r="M18" s="228">
        <v>203896.5</v>
      </c>
    </row>
    <row r="19" spans="1:13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12.1</v>
      </c>
      <c r="G19" s="228">
        <v>13.2</v>
      </c>
      <c r="H19" s="228">
        <v>13.4</v>
      </c>
      <c r="I19" s="228">
        <v>6</v>
      </c>
      <c r="J19" s="228">
        <v>7.3</v>
      </c>
      <c r="K19" s="228">
        <v>8.4</v>
      </c>
      <c r="L19" s="228">
        <v>39.700000000000003</v>
      </c>
      <c r="M19" s="228">
        <v>42.1</v>
      </c>
    </row>
    <row r="20" spans="1:13" ht="12.95" customHeight="1" x14ac:dyDescent="0.2">
      <c r="A20" s="272" t="s">
        <v>249</v>
      </c>
      <c r="B20" s="228">
        <v>54.6</v>
      </c>
      <c r="C20" s="228">
        <v>59.8</v>
      </c>
      <c r="D20" s="228">
        <v>55.5</v>
      </c>
      <c r="E20" s="228">
        <v>50.3</v>
      </c>
      <c r="F20" s="228">
        <v>111.9</v>
      </c>
      <c r="G20" s="228">
        <v>280.60000000000002</v>
      </c>
      <c r="H20" s="228">
        <v>280.60000000000002</v>
      </c>
      <c r="I20" s="228">
        <v>30.7</v>
      </c>
      <c r="J20" s="228">
        <v>82.4</v>
      </c>
      <c r="K20" s="228">
        <v>81</v>
      </c>
      <c r="L20" s="228">
        <v>785.3</v>
      </c>
      <c r="M20" s="228">
        <v>451.5</v>
      </c>
    </row>
    <row r="21" spans="1:13" ht="12.95" customHeight="1" x14ac:dyDescent="0.2">
      <c r="A21" s="272" t="s">
        <v>250</v>
      </c>
      <c r="B21" s="228">
        <v>42</v>
      </c>
      <c r="C21" s="228">
        <v>60</v>
      </c>
      <c r="D21" s="228">
        <v>73.5</v>
      </c>
      <c r="E21" s="228">
        <v>84.3</v>
      </c>
      <c r="F21" s="228">
        <v>88.2</v>
      </c>
      <c r="G21" s="228">
        <v>93.9</v>
      </c>
      <c r="H21" s="228">
        <v>117.8</v>
      </c>
      <c r="I21" s="228">
        <v>141.80000000000001</v>
      </c>
      <c r="J21" s="228">
        <v>159.30000000000001</v>
      </c>
      <c r="K21" s="228">
        <v>135.19999999999999</v>
      </c>
      <c r="L21" s="228">
        <v>169.9</v>
      </c>
      <c r="M21" s="228">
        <v>194.8</v>
      </c>
    </row>
    <row r="22" spans="1:13" ht="12.95" customHeight="1" x14ac:dyDescent="0.2">
      <c r="A22" s="272" t="s">
        <v>277</v>
      </c>
      <c r="B22" s="228">
        <v>682.2</v>
      </c>
      <c r="C22" s="228">
        <v>9.5</v>
      </c>
      <c r="D22" s="228">
        <v>9.9</v>
      </c>
      <c r="E22" s="228">
        <v>945.5</v>
      </c>
      <c r="F22" s="228">
        <v>690.1</v>
      </c>
      <c r="G22" s="228">
        <v>169.3</v>
      </c>
      <c r="H22" s="228">
        <v>168</v>
      </c>
      <c r="I22" s="228">
        <v>168.6</v>
      </c>
      <c r="J22" s="228">
        <v>170.4</v>
      </c>
      <c r="K22" s="228">
        <v>172.8</v>
      </c>
      <c r="L22" s="228">
        <v>5706.1</v>
      </c>
      <c r="M22" s="228">
        <v>5885.7</v>
      </c>
    </row>
    <row r="23" spans="1:13" ht="12.95" customHeight="1" x14ac:dyDescent="0.2">
      <c r="A23" s="272" t="s">
        <v>252</v>
      </c>
      <c r="B23" s="228">
        <v>849.9</v>
      </c>
      <c r="C23" s="228">
        <v>819.2</v>
      </c>
      <c r="D23" s="228">
        <v>927.7</v>
      </c>
      <c r="E23" s="228">
        <v>637.20000000000005</v>
      </c>
      <c r="F23" s="228">
        <v>679.8</v>
      </c>
      <c r="G23" s="228">
        <v>1812.4</v>
      </c>
      <c r="H23" s="228">
        <v>1715.2</v>
      </c>
      <c r="I23" s="228">
        <v>1398.3</v>
      </c>
      <c r="J23" s="228">
        <v>3586.1</v>
      </c>
      <c r="K23" s="228">
        <v>10456</v>
      </c>
      <c r="L23" s="228">
        <v>3076.6</v>
      </c>
      <c r="M23" s="228">
        <v>3695</v>
      </c>
    </row>
    <row r="24" spans="1:13" ht="12.95" customHeight="1" x14ac:dyDescent="0.2">
      <c r="A24" s="272" t="s">
        <v>253</v>
      </c>
      <c r="B24" s="228">
        <v>26300.400000000001</v>
      </c>
      <c r="C24" s="228">
        <v>26078.799999999999</v>
      </c>
      <c r="D24" s="228">
        <v>27555.3</v>
      </c>
      <c r="E24" s="228">
        <v>30564.799999999999</v>
      </c>
      <c r="F24" s="228">
        <v>26937.9</v>
      </c>
      <c r="G24" s="228">
        <v>46547.4</v>
      </c>
      <c r="H24" s="228">
        <v>77275.7</v>
      </c>
      <c r="I24" s="228">
        <v>55686.3</v>
      </c>
      <c r="J24" s="228">
        <v>88874.9</v>
      </c>
      <c r="K24" s="228">
        <v>98823.2</v>
      </c>
      <c r="L24" s="228">
        <v>110198.7</v>
      </c>
      <c r="M24" s="228">
        <v>137769.4</v>
      </c>
    </row>
    <row r="25" spans="1:13" ht="12.95" customHeight="1" x14ac:dyDescent="0.2">
      <c r="A25" s="245" t="s">
        <v>254</v>
      </c>
      <c r="B25" s="228">
        <v>188</v>
      </c>
      <c r="C25" s="228">
        <v>154.4</v>
      </c>
      <c r="D25" s="228">
        <v>407.2</v>
      </c>
      <c r="E25" s="228">
        <v>377</v>
      </c>
      <c r="F25" s="228">
        <v>380.9</v>
      </c>
      <c r="G25" s="228">
        <v>824.5</v>
      </c>
      <c r="H25" s="228">
        <v>732.8</v>
      </c>
      <c r="I25" s="228">
        <v>8434.7000000000007</v>
      </c>
      <c r="J25" s="228">
        <v>8308.2000000000007</v>
      </c>
      <c r="K25" s="228">
        <v>8584.9</v>
      </c>
      <c r="L25" s="228">
        <v>8472.2999999999993</v>
      </c>
      <c r="M25" s="228">
        <v>9451.2000000000007</v>
      </c>
    </row>
    <row r="26" spans="1:13" ht="12.95" customHeight="1" x14ac:dyDescent="0.2">
      <c r="A26" s="245"/>
      <c r="B26" s="228"/>
      <c r="C26" s="228"/>
      <c r="D26" s="228"/>
      <c r="E26" s="228"/>
      <c r="F26" s="228"/>
      <c r="G26" s="273"/>
      <c r="H26" s="273"/>
      <c r="I26" s="273"/>
      <c r="J26" s="273"/>
      <c r="K26" s="273"/>
      <c r="L26" s="273"/>
      <c r="M26" s="273"/>
    </row>
    <row r="27" spans="1:13" s="270" customFormat="1" ht="12.95" customHeight="1" x14ac:dyDescent="0.2">
      <c r="A27" s="268" t="s">
        <v>99</v>
      </c>
      <c r="B27" s="269">
        <v>67080.5</v>
      </c>
      <c r="C27" s="269">
        <v>84565.4</v>
      </c>
      <c r="D27" s="269">
        <v>80899.399999999994</v>
      </c>
      <c r="E27" s="269">
        <v>85325.9</v>
      </c>
      <c r="F27" s="269">
        <v>86895.6</v>
      </c>
      <c r="G27" s="269">
        <v>116191.8</v>
      </c>
      <c r="H27" s="269">
        <v>127487.6</v>
      </c>
      <c r="I27" s="269">
        <v>162071.4</v>
      </c>
      <c r="J27" s="269">
        <v>178881.9</v>
      </c>
      <c r="K27" s="269">
        <v>197126.5</v>
      </c>
      <c r="L27" s="269">
        <v>240381</v>
      </c>
      <c r="M27" s="269">
        <v>293717.59999999998</v>
      </c>
    </row>
    <row r="28" spans="1:13" s="234" customFormat="1" ht="12.95" customHeight="1" x14ac:dyDescent="0.2">
      <c r="A28" s="233" t="s">
        <v>98</v>
      </c>
      <c r="B28" s="271">
        <v>49412.800000000003</v>
      </c>
      <c r="C28" s="271">
        <v>34305.5</v>
      </c>
      <c r="D28" s="271">
        <v>33462.9</v>
      </c>
      <c r="E28" s="271">
        <v>29129.200000000001</v>
      </c>
      <c r="F28" s="271">
        <v>32795.5</v>
      </c>
      <c r="G28" s="271">
        <v>48626.400000000001</v>
      </c>
      <c r="H28" s="271">
        <v>50747.5</v>
      </c>
      <c r="I28" s="271">
        <v>59575.3</v>
      </c>
      <c r="J28" s="271">
        <v>68785.2</v>
      </c>
      <c r="K28" s="271">
        <v>80865.3</v>
      </c>
      <c r="L28" s="271">
        <v>123160.9</v>
      </c>
      <c r="M28" s="271">
        <v>171202.5</v>
      </c>
    </row>
    <row r="29" spans="1:13" ht="12.95" customHeight="1" x14ac:dyDescent="0.2">
      <c r="A29" s="272" t="s">
        <v>255</v>
      </c>
      <c r="B29" s="271">
        <v>11851.5</v>
      </c>
      <c r="C29" s="271">
        <v>10901.8</v>
      </c>
      <c r="D29" s="271">
        <v>9376.1</v>
      </c>
      <c r="E29" s="271">
        <v>8440.1</v>
      </c>
      <c r="F29" s="271">
        <v>10278</v>
      </c>
      <c r="G29" s="271">
        <v>15470.2</v>
      </c>
      <c r="H29" s="271">
        <v>16048.4</v>
      </c>
      <c r="I29" s="271">
        <v>19674</v>
      </c>
      <c r="J29" s="271">
        <v>23740.799999999999</v>
      </c>
      <c r="K29" s="271">
        <v>29339.5</v>
      </c>
      <c r="L29" s="271">
        <v>45184.3</v>
      </c>
      <c r="M29" s="271">
        <v>63989.599999999999</v>
      </c>
    </row>
    <row r="30" spans="1:13" ht="12.95" customHeight="1" x14ac:dyDescent="0.2">
      <c r="A30" s="272" t="s">
        <v>256</v>
      </c>
      <c r="B30" s="271">
        <v>2062.4</v>
      </c>
      <c r="C30" s="271">
        <v>5730.7</v>
      </c>
      <c r="D30" s="271">
        <v>6200.1</v>
      </c>
      <c r="E30" s="271">
        <v>3075.2</v>
      </c>
      <c r="F30" s="271">
        <v>2869.5</v>
      </c>
      <c r="G30" s="271">
        <v>3373.9</v>
      </c>
      <c r="H30" s="271">
        <v>4194.2</v>
      </c>
      <c r="I30" s="271">
        <v>5324.9</v>
      </c>
      <c r="J30" s="271">
        <v>8008.9</v>
      </c>
      <c r="K30" s="271">
        <v>9379.1</v>
      </c>
      <c r="L30" s="271">
        <v>12628.3</v>
      </c>
      <c r="M30" s="271">
        <v>35199.4</v>
      </c>
    </row>
    <row r="31" spans="1:13" ht="12.95" customHeight="1" x14ac:dyDescent="0.2">
      <c r="A31" s="272" t="s">
        <v>257</v>
      </c>
      <c r="B31" s="271">
        <v>28490.1</v>
      </c>
      <c r="C31" s="271">
        <v>9704.4</v>
      </c>
      <c r="D31" s="271">
        <v>10943.9</v>
      </c>
      <c r="E31" s="271">
        <v>10203.4</v>
      </c>
      <c r="F31" s="271">
        <v>11482.6</v>
      </c>
      <c r="G31" s="271">
        <v>14835.4</v>
      </c>
      <c r="H31" s="271">
        <v>10637.4</v>
      </c>
      <c r="I31" s="271">
        <v>12555.8</v>
      </c>
      <c r="J31" s="271">
        <v>11967.3</v>
      </c>
      <c r="K31" s="271">
        <v>12670.7</v>
      </c>
      <c r="L31" s="271">
        <v>27806.400000000001</v>
      </c>
      <c r="M31" s="271">
        <v>28834.2</v>
      </c>
    </row>
    <row r="32" spans="1:13" ht="12.95" customHeight="1" x14ac:dyDescent="0.2">
      <c r="A32" s="272" t="s">
        <v>258</v>
      </c>
      <c r="B32" s="271">
        <v>548.29999999999995</v>
      </c>
      <c r="C32" s="271">
        <v>562.1</v>
      </c>
      <c r="D32" s="271">
        <v>507.2</v>
      </c>
      <c r="E32" s="271">
        <v>694.5</v>
      </c>
      <c r="F32" s="271">
        <v>426.8</v>
      </c>
      <c r="G32" s="271">
        <v>565.70000000000005</v>
      </c>
      <c r="H32" s="271">
        <v>1031.9000000000001</v>
      </c>
      <c r="I32" s="271">
        <v>1837.7</v>
      </c>
      <c r="J32" s="271">
        <v>4034.7</v>
      </c>
      <c r="K32" s="271">
        <v>5324.1</v>
      </c>
      <c r="L32" s="271">
        <v>8360.9</v>
      </c>
      <c r="M32" s="271">
        <v>15306</v>
      </c>
    </row>
    <row r="33" spans="1:13" ht="12.95" customHeight="1" x14ac:dyDescent="0.2">
      <c r="A33" s="272" t="s">
        <v>259</v>
      </c>
      <c r="B33" s="271">
        <v>3971.6</v>
      </c>
      <c r="C33" s="271">
        <v>4963.6000000000004</v>
      </c>
      <c r="D33" s="271">
        <v>5062.5</v>
      </c>
      <c r="E33" s="271">
        <v>4723.6000000000004</v>
      </c>
      <c r="F33" s="271">
        <v>5545</v>
      </c>
      <c r="G33" s="271">
        <v>11856.3</v>
      </c>
      <c r="H33" s="271">
        <v>16299.9</v>
      </c>
      <c r="I33" s="271">
        <v>17369.900000000001</v>
      </c>
      <c r="J33" s="271">
        <v>17771.2</v>
      </c>
      <c r="K33" s="271">
        <v>19990.2</v>
      </c>
      <c r="L33" s="271">
        <v>20811.8</v>
      </c>
      <c r="M33" s="271">
        <v>23309.200000000001</v>
      </c>
    </row>
    <row r="34" spans="1:13" ht="12.95" customHeight="1" x14ac:dyDescent="0.2">
      <c r="A34" s="272" t="s">
        <v>260</v>
      </c>
      <c r="B34" s="271">
        <v>2053.6999999999998</v>
      </c>
      <c r="C34" s="271">
        <v>1855.3</v>
      </c>
      <c r="D34" s="271">
        <v>864.7</v>
      </c>
      <c r="E34" s="271">
        <v>1421.2</v>
      </c>
      <c r="F34" s="271">
        <v>1606.6</v>
      </c>
      <c r="G34" s="271">
        <v>2001.4</v>
      </c>
      <c r="H34" s="271">
        <v>1926.1</v>
      </c>
      <c r="I34" s="271">
        <v>2067.1</v>
      </c>
      <c r="J34" s="271">
        <v>2528</v>
      </c>
      <c r="K34" s="271">
        <v>2906.1</v>
      </c>
      <c r="L34" s="271">
        <v>2090.5</v>
      </c>
      <c r="M34" s="271">
        <v>3444.4</v>
      </c>
    </row>
    <row r="35" spans="1:13" ht="12.95" customHeight="1" x14ac:dyDescent="0.2">
      <c r="A35" s="272" t="s">
        <v>261</v>
      </c>
      <c r="B35" s="271">
        <v>435.3</v>
      </c>
      <c r="C35" s="271">
        <v>587.6</v>
      </c>
      <c r="D35" s="271">
        <v>508.5</v>
      </c>
      <c r="E35" s="271">
        <v>571.1</v>
      </c>
      <c r="F35" s="271">
        <v>587</v>
      </c>
      <c r="G35" s="271">
        <v>523.5</v>
      </c>
      <c r="H35" s="271">
        <v>609.6</v>
      </c>
      <c r="I35" s="271">
        <v>746</v>
      </c>
      <c r="J35" s="271">
        <v>734.4</v>
      </c>
      <c r="K35" s="271">
        <v>1255.5999999999999</v>
      </c>
      <c r="L35" s="271">
        <v>6278.9</v>
      </c>
      <c r="M35" s="271">
        <v>1119.8</v>
      </c>
    </row>
    <row r="36" spans="1:13" ht="12.95" customHeight="1" x14ac:dyDescent="0.2">
      <c r="A36" s="245" t="s">
        <v>97</v>
      </c>
      <c r="B36" s="271">
        <v>17667.7</v>
      </c>
      <c r="C36" s="271">
        <v>50259.8</v>
      </c>
      <c r="D36" s="271">
        <v>47436.4</v>
      </c>
      <c r="E36" s="271">
        <v>56196.7</v>
      </c>
      <c r="F36" s="271">
        <v>54100.1</v>
      </c>
      <c r="G36" s="271">
        <v>67565.399999999994</v>
      </c>
      <c r="H36" s="271">
        <v>76740</v>
      </c>
      <c r="I36" s="271">
        <v>102496.1</v>
      </c>
      <c r="J36" s="271">
        <v>110096.7</v>
      </c>
      <c r="K36" s="271">
        <v>116261.2</v>
      </c>
      <c r="L36" s="271">
        <v>117220</v>
      </c>
      <c r="M36" s="271">
        <v>122515.1</v>
      </c>
    </row>
    <row r="37" spans="1:13" ht="12.95" customHeight="1" x14ac:dyDescent="0.2">
      <c r="A37" s="272" t="s">
        <v>262</v>
      </c>
      <c r="B37" s="271">
        <v>17479.2</v>
      </c>
      <c r="C37" s="271">
        <v>48075.1</v>
      </c>
      <c r="D37" s="271">
        <v>43646.1</v>
      </c>
      <c r="E37" s="271">
        <v>52380.9</v>
      </c>
      <c r="F37" s="271">
        <v>50255.9</v>
      </c>
      <c r="G37" s="271">
        <v>63216.6</v>
      </c>
      <c r="H37" s="271">
        <v>71608</v>
      </c>
      <c r="I37" s="271">
        <v>94245.4</v>
      </c>
      <c r="J37" s="271">
        <v>103953.1</v>
      </c>
      <c r="K37" s="271">
        <v>110139.9</v>
      </c>
      <c r="L37" s="271">
        <v>111057.9</v>
      </c>
      <c r="M37" s="271">
        <v>116509.5</v>
      </c>
    </row>
    <row r="38" spans="1:13" ht="12.95" customHeight="1" x14ac:dyDescent="0.2">
      <c r="A38" s="272" t="s">
        <v>263</v>
      </c>
      <c r="B38" s="271">
        <v>15.6</v>
      </c>
      <c r="C38" s="271">
        <v>1977.1</v>
      </c>
      <c r="D38" s="271">
        <v>3590.4</v>
      </c>
      <c r="E38" s="271">
        <v>3618.2</v>
      </c>
      <c r="F38" s="271">
        <v>3594.2</v>
      </c>
      <c r="G38" s="271">
        <v>4119.1000000000004</v>
      </c>
      <c r="H38" s="271">
        <v>4603.3999999999996</v>
      </c>
      <c r="I38" s="271">
        <v>4370.5</v>
      </c>
      <c r="J38" s="271">
        <v>4255.3</v>
      </c>
      <c r="K38" s="271">
        <v>4234.5</v>
      </c>
      <c r="L38" s="271">
        <v>4212.8</v>
      </c>
      <c r="M38" s="271">
        <v>3771.1</v>
      </c>
    </row>
    <row r="39" spans="1:13" ht="12" x14ac:dyDescent="0.2">
      <c r="A39" s="272" t="s">
        <v>264</v>
      </c>
      <c r="B39" s="271">
        <v>172.8</v>
      </c>
      <c r="C39" s="271">
        <v>207.7</v>
      </c>
      <c r="D39" s="271">
        <v>199.9</v>
      </c>
      <c r="E39" s="271">
        <v>197.6</v>
      </c>
      <c r="F39" s="271">
        <v>250</v>
      </c>
      <c r="G39" s="271">
        <v>229.8</v>
      </c>
      <c r="H39" s="271">
        <v>528.6</v>
      </c>
      <c r="I39" s="271">
        <v>3880.2</v>
      </c>
      <c r="J39" s="271">
        <v>1888.3</v>
      </c>
      <c r="K39" s="271">
        <v>1886.7</v>
      </c>
      <c r="L39" s="271">
        <v>1949.4</v>
      </c>
      <c r="M39" s="271">
        <v>2234.5</v>
      </c>
    </row>
    <row r="40" spans="1:1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s="270" customFormat="1" ht="12.95" customHeight="1" x14ac:dyDescent="0.2">
      <c r="A41" s="268" t="s">
        <v>96</v>
      </c>
      <c r="B41" s="269">
        <v>51334.5</v>
      </c>
      <c r="C41" s="269">
        <v>40669.9</v>
      </c>
      <c r="D41" s="269">
        <v>42655.6</v>
      </c>
      <c r="E41" s="269">
        <v>48578.400000000001</v>
      </c>
      <c r="F41" s="269">
        <v>44516</v>
      </c>
      <c r="G41" s="269">
        <v>71760.100000000006</v>
      </c>
      <c r="H41" s="269">
        <v>99297.9</v>
      </c>
      <c r="I41" s="269">
        <v>89742.7</v>
      </c>
      <c r="J41" s="269">
        <v>254976.2</v>
      </c>
      <c r="K41" s="269">
        <v>287886.90000000002</v>
      </c>
      <c r="L41" s="269">
        <v>335367.5</v>
      </c>
      <c r="M41" s="269">
        <v>415000.3</v>
      </c>
    </row>
    <row r="42" spans="1:13" ht="12.95" customHeight="1" x14ac:dyDescent="0.2">
      <c r="A42" s="245" t="s">
        <v>265</v>
      </c>
      <c r="B42" s="228">
        <v>13102.3</v>
      </c>
      <c r="C42" s="228">
        <v>13741.5</v>
      </c>
      <c r="D42" s="228">
        <v>12474.9</v>
      </c>
      <c r="E42" s="228">
        <v>12387.3</v>
      </c>
      <c r="F42" s="228">
        <v>12324</v>
      </c>
      <c r="G42" s="228">
        <v>11749.3</v>
      </c>
      <c r="H42" s="228">
        <v>12139</v>
      </c>
      <c r="I42" s="228">
        <v>12156</v>
      </c>
      <c r="J42" s="228">
        <v>12601.9</v>
      </c>
      <c r="K42" s="228">
        <v>11911.4</v>
      </c>
      <c r="L42" s="228">
        <v>15081.5</v>
      </c>
      <c r="M42" s="228">
        <v>23523.1</v>
      </c>
    </row>
    <row r="43" spans="1:13" ht="12.95" customHeight="1" x14ac:dyDescent="0.2">
      <c r="A43" s="245" t="s">
        <v>266</v>
      </c>
      <c r="B43" s="228">
        <v>28623.1</v>
      </c>
      <c r="C43" s="228">
        <v>28284.9</v>
      </c>
      <c r="D43" s="228">
        <v>29586.5</v>
      </c>
      <c r="E43" s="228">
        <v>34292.199999999997</v>
      </c>
      <c r="F43" s="228">
        <v>30815.599999999999</v>
      </c>
      <c r="G43" s="228">
        <v>59673.9</v>
      </c>
      <c r="H43" s="228">
        <v>92286.7</v>
      </c>
      <c r="I43" s="228">
        <v>71293.100000000006</v>
      </c>
      <c r="J43" s="228">
        <v>51239.6</v>
      </c>
      <c r="K43" s="228">
        <v>55864.4</v>
      </c>
      <c r="L43" s="228">
        <v>54932.800000000003</v>
      </c>
      <c r="M43" s="228">
        <v>64748.3</v>
      </c>
    </row>
    <row r="44" spans="1:13" s="234" customFormat="1" ht="12.95" customHeight="1" x14ac:dyDescent="0.2">
      <c r="A44" s="274" t="s">
        <v>267</v>
      </c>
      <c r="B44" s="228">
        <v>12341.4</v>
      </c>
      <c r="C44" s="228">
        <v>11703.8</v>
      </c>
      <c r="D44" s="228">
        <v>11439.3</v>
      </c>
      <c r="E44" s="228">
        <v>12845</v>
      </c>
      <c r="F44" s="228">
        <v>12745.2</v>
      </c>
      <c r="G44" s="228">
        <v>13408.9</v>
      </c>
      <c r="H44" s="228">
        <v>13293.7</v>
      </c>
      <c r="I44" s="228">
        <v>13416.1</v>
      </c>
      <c r="J44" s="228">
        <v>7166.5</v>
      </c>
      <c r="K44" s="228">
        <v>7512.5</v>
      </c>
      <c r="L44" s="228">
        <v>6920.1</v>
      </c>
      <c r="M44" s="228">
        <v>7579.1</v>
      </c>
    </row>
    <row r="45" spans="1:13" ht="12.95" customHeight="1" x14ac:dyDescent="0.2">
      <c r="A45" s="272" t="s">
        <v>268</v>
      </c>
      <c r="B45" s="228">
        <v>11559.7</v>
      </c>
      <c r="C45" s="228">
        <v>11688.1</v>
      </c>
      <c r="D45" s="228">
        <v>12788.1</v>
      </c>
      <c r="E45" s="228">
        <v>16026.1</v>
      </c>
      <c r="F45" s="228">
        <v>12150.5</v>
      </c>
      <c r="G45" s="228">
        <v>31405.8</v>
      </c>
      <c r="H45" s="228">
        <v>63007.5</v>
      </c>
      <c r="I45" s="228">
        <v>35287.5</v>
      </c>
      <c r="J45" s="228">
        <v>17659.400000000001</v>
      </c>
      <c r="K45" s="228">
        <v>17863.599999999999</v>
      </c>
      <c r="L45" s="228">
        <v>18471.8</v>
      </c>
      <c r="M45" s="228">
        <v>20641.2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-308.39999999999998</v>
      </c>
      <c r="M46" s="228">
        <v>-163.80000000000001</v>
      </c>
    </row>
    <row r="47" spans="1:13" ht="12.95" customHeight="1" x14ac:dyDescent="0.2">
      <c r="A47" s="272" t="s">
        <v>269</v>
      </c>
      <c r="B47" s="228">
        <v>4350.1000000000004</v>
      </c>
      <c r="C47" s="228">
        <v>4513.5</v>
      </c>
      <c r="D47" s="228">
        <v>4982.1000000000004</v>
      </c>
      <c r="E47" s="228">
        <v>5420.9</v>
      </c>
      <c r="F47" s="228">
        <v>5910.8</v>
      </c>
      <c r="G47" s="228">
        <v>14850.2</v>
      </c>
      <c r="H47" s="228">
        <v>15985.2</v>
      </c>
      <c r="I47" s="228">
        <v>22582.6</v>
      </c>
      <c r="J47" s="228">
        <v>26413.599999999999</v>
      </c>
      <c r="K47" s="228">
        <v>30487.8</v>
      </c>
      <c r="L47" s="228">
        <v>29849.200000000001</v>
      </c>
      <c r="M47" s="228">
        <v>36691.9</v>
      </c>
    </row>
    <row r="48" spans="1:13" ht="12.95" customHeight="1" x14ac:dyDescent="0.2">
      <c r="A48" s="275" t="s">
        <v>271</v>
      </c>
      <c r="B48" s="228">
        <v>8688.5</v>
      </c>
      <c r="C48" s="228">
        <v>-2524.8000000000002</v>
      </c>
      <c r="D48" s="228">
        <v>-801</v>
      </c>
      <c r="E48" s="228">
        <v>184.1</v>
      </c>
      <c r="F48" s="228">
        <v>-1227</v>
      </c>
      <c r="G48" s="228">
        <v>-2314.6</v>
      </c>
      <c r="H48" s="228">
        <v>-6896.9</v>
      </c>
      <c r="I48" s="228">
        <v>4580</v>
      </c>
      <c r="J48" s="228">
        <v>189601.3</v>
      </c>
      <c r="K48" s="228">
        <v>219038.5</v>
      </c>
      <c r="L48" s="228">
        <v>263567.59999999998</v>
      </c>
      <c r="M48" s="228">
        <v>324156.09999999998</v>
      </c>
    </row>
    <row r="49" spans="1:13" ht="12.95" customHeight="1" x14ac:dyDescent="0.2">
      <c r="A49" s="275" t="s">
        <v>272</v>
      </c>
      <c r="B49" s="228">
        <v>920.6</v>
      </c>
      <c r="C49" s="228">
        <v>1168.3</v>
      </c>
      <c r="D49" s="228">
        <v>1395.2</v>
      </c>
      <c r="E49" s="228">
        <v>1714.8</v>
      </c>
      <c r="F49" s="228">
        <v>2603.4</v>
      </c>
      <c r="G49" s="228">
        <v>2651.5</v>
      </c>
      <c r="H49" s="228">
        <v>1769.2</v>
      </c>
      <c r="I49" s="228">
        <v>1713.6</v>
      </c>
      <c r="J49" s="228">
        <v>1533.3</v>
      </c>
      <c r="K49" s="228">
        <v>1072.7</v>
      </c>
      <c r="L49" s="228">
        <v>1785.6</v>
      </c>
      <c r="M49" s="228">
        <v>2572.8000000000002</v>
      </c>
    </row>
    <row r="50" spans="1:13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118414.9</v>
      </c>
      <c r="C51" s="269">
        <v>125235.2</v>
      </c>
      <c r="D51" s="269">
        <v>123555</v>
      </c>
      <c r="E51" s="269">
        <v>133904.4</v>
      </c>
      <c r="F51" s="269">
        <v>131411.6</v>
      </c>
      <c r="G51" s="269">
        <v>187951.9</v>
      </c>
      <c r="H51" s="269">
        <v>226785.5</v>
      </c>
      <c r="I51" s="269">
        <v>251814.2</v>
      </c>
      <c r="J51" s="269">
        <v>433858.1</v>
      </c>
      <c r="K51" s="269">
        <v>485013.4</v>
      </c>
      <c r="L51" s="269">
        <v>575748.5</v>
      </c>
      <c r="M51" s="269">
        <v>708717.9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618</v>
      </c>
      <c r="C55" s="218">
        <v>600</v>
      </c>
      <c r="D55" s="218">
        <v>587</v>
      </c>
      <c r="E55" s="218">
        <v>576</v>
      </c>
      <c r="F55" s="218">
        <v>563</v>
      </c>
      <c r="G55" s="218">
        <v>562</v>
      </c>
      <c r="H55" s="218">
        <v>549</v>
      </c>
      <c r="I55" s="218">
        <v>548</v>
      </c>
      <c r="J55" s="218">
        <v>549</v>
      </c>
      <c r="K55" s="218">
        <v>587</v>
      </c>
      <c r="L55" s="218">
        <v>621</v>
      </c>
      <c r="M55" s="218">
        <v>700</v>
      </c>
    </row>
  </sheetData>
  <hyperlinks>
    <hyperlink ref="A1" location="Содержание!A1" display="Вернуться в СОДЕРЖАНИЕ" xr:uid="{00000000-0004-0000-3E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Лист64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0.85546875" style="249" customWidth="1"/>
    <col min="2" max="2" width="9.140625" style="218" hidden="1" customWidth="1"/>
    <col min="3" max="8" width="0" style="218" hidden="1" customWidth="1"/>
    <col min="9" max="12" width="9.140625" style="218"/>
    <col min="13" max="13" width="8.85546875" style="218"/>
    <col min="14" max="256" width="9.140625" style="218"/>
    <col min="257" max="257" width="40.85546875" style="218" customWidth="1"/>
    <col min="258" max="262" width="0" style="218" hidden="1" customWidth="1"/>
    <col min="263" max="512" width="9.140625" style="218"/>
    <col min="513" max="513" width="40.85546875" style="218" customWidth="1"/>
    <col min="514" max="518" width="0" style="218" hidden="1" customWidth="1"/>
    <col min="519" max="768" width="9.140625" style="218"/>
    <col min="769" max="769" width="40.85546875" style="218" customWidth="1"/>
    <col min="770" max="774" width="0" style="218" hidden="1" customWidth="1"/>
    <col min="775" max="1024" width="9.140625" style="218"/>
    <col min="1025" max="1025" width="40.85546875" style="218" customWidth="1"/>
    <col min="1026" max="1030" width="0" style="218" hidden="1" customWidth="1"/>
    <col min="1031" max="1280" width="9.140625" style="218"/>
    <col min="1281" max="1281" width="40.85546875" style="218" customWidth="1"/>
    <col min="1282" max="1286" width="0" style="218" hidden="1" customWidth="1"/>
    <col min="1287" max="1536" width="9.140625" style="218"/>
    <col min="1537" max="1537" width="40.85546875" style="218" customWidth="1"/>
    <col min="1538" max="1542" width="0" style="218" hidden="1" customWidth="1"/>
    <col min="1543" max="1792" width="9.140625" style="218"/>
    <col min="1793" max="1793" width="40.85546875" style="218" customWidth="1"/>
    <col min="1794" max="1798" width="0" style="218" hidden="1" customWidth="1"/>
    <col min="1799" max="2048" width="9.140625" style="218"/>
    <col min="2049" max="2049" width="40.85546875" style="218" customWidth="1"/>
    <col min="2050" max="2054" width="0" style="218" hidden="1" customWidth="1"/>
    <col min="2055" max="2304" width="9.140625" style="218"/>
    <col min="2305" max="2305" width="40.85546875" style="218" customWidth="1"/>
    <col min="2306" max="2310" width="0" style="218" hidden="1" customWidth="1"/>
    <col min="2311" max="2560" width="9.140625" style="218"/>
    <col min="2561" max="2561" width="40.85546875" style="218" customWidth="1"/>
    <col min="2562" max="2566" width="0" style="218" hidden="1" customWidth="1"/>
    <col min="2567" max="2816" width="9.140625" style="218"/>
    <col min="2817" max="2817" width="40.85546875" style="218" customWidth="1"/>
    <col min="2818" max="2822" width="0" style="218" hidden="1" customWidth="1"/>
    <col min="2823" max="3072" width="9.140625" style="218"/>
    <col min="3073" max="3073" width="40.85546875" style="218" customWidth="1"/>
    <col min="3074" max="3078" width="0" style="218" hidden="1" customWidth="1"/>
    <col min="3079" max="3328" width="9.140625" style="218"/>
    <col min="3329" max="3329" width="40.85546875" style="218" customWidth="1"/>
    <col min="3330" max="3334" width="0" style="218" hidden="1" customWidth="1"/>
    <col min="3335" max="3584" width="9.140625" style="218"/>
    <col min="3585" max="3585" width="40.85546875" style="218" customWidth="1"/>
    <col min="3586" max="3590" width="0" style="218" hidden="1" customWidth="1"/>
    <col min="3591" max="3840" width="9.140625" style="218"/>
    <col min="3841" max="3841" width="40.85546875" style="218" customWidth="1"/>
    <col min="3842" max="3846" width="0" style="218" hidden="1" customWidth="1"/>
    <col min="3847" max="4096" width="9.140625" style="218"/>
    <col min="4097" max="4097" width="40.85546875" style="218" customWidth="1"/>
    <col min="4098" max="4102" width="0" style="218" hidden="1" customWidth="1"/>
    <col min="4103" max="4352" width="9.140625" style="218"/>
    <col min="4353" max="4353" width="40.85546875" style="218" customWidth="1"/>
    <col min="4354" max="4358" width="0" style="218" hidden="1" customWidth="1"/>
    <col min="4359" max="4608" width="9.140625" style="218"/>
    <col min="4609" max="4609" width="40.85546875" style="218" customWidth="1"/>
    <col min="4610" max="4614" width="0" style="218" hidden="1" customWidth="1"/>
    <col min="4615" max="4864" width="9.140625" style="218"/>
    <col min="4865" max="4865" width="40.85546875" style="218" customWidth="1"/>
    <col min="4866" max="4870" width="0" style="218" hidden="1" customWidth="1"/>
    <col min="4871" max="5120" width="9.140625" style="218"/>
    <col min="5121" max="5121" width="40.85546875" style="218" customWidth="1"/>
    <col min="5122" max="5126" width="0" style="218" hidden="1" customWidth="1"/>
    <col min="5127" max="5376" width="9.140625" style="218"/>
    <col min="5377" max="5377" width="40.85546875" style="218" customWidth="1"/>
    <col min="5378" max="5382" width="0" style="218" hidden="1" customWidth="1"/>
    <col min="5383" max="5632" width="9.140625" style="218"/>
    <col min="5633" max="5633" width="40.85546875" style="218" customWidth="1"/>
    <col min="5634" max="5638" width="0" style="218" hidden="1" customWidth="1"/>
    <col min="5639" max="5888" width="9.140625" style="218"/>
    <col min="5889" max="5889" width="40.85546875" style="218" customWidth="1"/>
    <col min="5890" max="5894" width="0" style="218" hidden="1" customWidth="1"/>
    <col min="5895" max="6144" width="9.140625" style="218"/>
    <col min="6145" max="6145" width="40.85546875" style="218" customWidth="1"/>
    <col min="6146" max="6150" width="0" style="218" hidden="1" customWidth="1"/>
    <col min="6151" max="6400" width="9.140625" style="218"/>
    <col min="6401" max="6401" width="40.85546875" style="218" customWidth="1"/>
    <col min="6402" max="6406" width="0" style="218" hidden="1" customWidth="1"/>
    <col min="6407" max="6656" width="9.140625" style="218"/>
    <col min="6657" max="6657" width="40.85546875" style="218" customWidth="1"/>
    <col min="6658" max="6662" width="0" style="218" hidden="1" customWidth="1"/>
    <col min="6663" max="6912" width="9.140625" style="218"/>
    <col min="6913" max="6913" width="40.85546875" style="218" customWidth="1"/>
    <col min="6914" max="6918" width="0" style="218" hidden="1" customWidth="1"/>
    <col min="6919" max="7168" width="9.140625" style="218"/>
    <col min="7169" max="7169" width="40.85546875" style="218" customWidth="1"/>
    <col min="7170" max="7174" width="0" style="218" hidden="1" customWidth="1"/>
    <col min="7175" max="7424" width="9.140625" style="218"/>
    <col min="7425" max="7425" width="40.85546875" style="218" customWidth="1"/>
    <col min="7426" max="7430" width="0" style="218" hidden="1" customWidth="1"/>
    <col min="7431" max="7680" width="9.140625" style="218"/>
    <col min="7681" max="7681" width="40.85546875" style="218" customWidth="1"/>
    <col min="7682" max="7686" width="0" style="218" hidden="1" customWidth="1"/>
    <col min="7687" max="7936" width="9.140625" style="218"/>
    <col min="7937" max="7937" width="40.85546875" style="218" customWidth="1"/>
    <col min="7938" max="7942" width="0" style="218" hidden="1" customWidth="1"/>
    <col min="7943" max="8192" width="9.140625" style="218"/>
    <col min="8193" max="8193" width="40.85546875" style="218" customWidth="1"/>
    <col min="8194" max="8198" width="0" style="218" hidden="1" customWidth="1"/>
    <col min="8199" max="8448" width="9.140625" style="218"/>
    <col min="8449" max="8449" width="40.85546875" style="218" customWidth="1"/>
    <col min="8450" max="8454" width="0" style="218" hidden="1" customWidth="1"/>
    <col min="8455" max="8704" width="9.140625" style="218"/>
    <col min="8705" max="8705" width="40.85546875" style="218" customWidth="1"/>
    <col min="8706" max="8710" width="0" style="218" hidden="1" customWidth="1"/>
    <col min="8711" max="8960" width="9.140625" style="218"/>
    <col min="8961" max="8961" width="40.85546875" style="218" customWidth="1"/>
    <col min="8962" max="8966" width="0" style="218" hidden="1" customWidth="1"/>
    <col min="8967" max="9216" width="9.140625" style="218"/>
    <col min="9217" max="9217" width="40.85546875" style="218" customWidth="1"/>
    <col min="9218" max="9222" width="0" style="218" hidden="1" customWidth="1"/>
    <col min="9223" max="9472" width="9.140625" style="218"/>
    <col min="9473" max="9473" width="40.85546875" style="218" customWidth="1"/>
    <col min="9474" max="9478" width="0" style="218" hidden="1" customWidth="1"/>
    <col min="9479" max="9728" width="9.140625" style="218"/>
    <col min="9729" max="9729" width="40.85546875" style="218" customWidth="1"/>
    <col min="9730" max="9734" width="0" style="218" hidden="1" customWidth="1"/>
    <col min="9735" max="9984" width="9.140625" style="218"/>
    <col min="9985" max="9985" width="40.85546875" style="218" customWidth="1"/>
    <col min="9986" max="9990" width="0" style="218" hidden="1" customWidth="1"/>
    <col min="9991" max="10240" width="9.140625" style="218"/>
    <col min="10241" max="10241" width="40.85546875" style="218" customWidth="1"/>
    <col min="10242" max="10246" width="0" style="218" hidden="1" customWidth="1"/>
    <col min="10247" max="10496" width="9.140625" style="218"/>
    <col min="10497" max="10497" width="40.85546875" style="218" customWidth="1"/>
    <col min="10498" max="10502" width="0" style="218" hidden="1" customWidth="1"/>
    <col min="10503" max="10752" width="9.140625" style="218"/>
    <col min="10753" max="10753" width="40.85546875" style="218" customWidth="1"/>
    <col min="10754" max="10758" width="0" style="218" hidden="1" customWidth="1"/>
    <col min="10759" max="11008" width="9.140625" style="218"/>
    <col min="11009" max="11009" width="40.85546875" style="218" customWidth="1"/>
    <col min="11010" max="11014" width="0" style="218" hidden="1" customWidth="1"/>
    <col min="11015" max="11264" width="9.140625" style="218"/>
    <col min="11265" max="11265" width="40.85546875" style="218" customWidth="1"/>
    <col min="11266" max="11270" width="0" style="218" hidden="1" customWidth="1"/>
    <col min="11271" max="11520" width="9.140625" style="218"/>
    <col min="11521" max="11521" width="40.85546875" style="218" customWidth="1"/>
    <col min="11522" max="11526" width="0" style="218" hidden="1" customWidth="1"/>
    <col min="11527" max="11776" width="9.140625" style="218"/>
    <col min="11777" max="11777" width="40.85546875" style="218" customWidth="1"/>
    <col min="11778" max="11782" width="0" style="218" hidden="1" customWidth="1"/>
    <col min="11783" max="12032" width="9.140625" style="218"/>
    <col min="12033" max="12033" width="40.85546875" style="218" customWidth="1"/>
    <col min="12034" max="12038" width="0" style="218" hidden="1" customWidth="1"/>
    <col min="12039" max="12288" width="9.140625" style="218"/>
    <col min="12289" max="12289" width="40.85546875" style="218" customWidth="1"/>
    <col min="12290" max="12294" width="0" style="218" hidden="1" customWidth="1"/>
    <col min="12295" max="12544" width="9.140625" style="218"/>
    <col min="12545" max="12545" width="40.85546875" style="218" customWidth="1"/>
    <col min="12546" max="12550" width="0" style="218" hidden="1" customWidth="1"/>
    <col min="12551" max="12800" width="9.140625" style="218"/>
    <col min="12801" max="12801" width="40.85546875" style="218" customWidth="1"/>
    <col min="12802" max="12806" width="0" style="218" hidden="1" customWidth="1"/>
    <col min="12807" max="13056" width="9.140625" style="218"/>
    <col min="13057" max="13057" width="40.85546875" style="218" customWidth="1"/>
    <col min="13058" max="13062" width="0" style="218" hidden="1" customWidth="1"/>
    <col min="13063" max="13312" width="9.140625" style="218"/>
    <col min="13313" max="13313" width="40.85546875" style="218" customWidth="1"/>
    <col min="13314" max="13318" width="0" style="218" hidden="1" customWidth="1"/>
    <col min="13319" max="13568" width="9.140625" style="218"/>
    <col min="13569" max="13569" width="40.85546875" style="218" customWidth="1"/>
    <col min="13570" max="13574" width="0" style="218" hidden="1" customWidth="1"/>
    <col min="13575" max="13824" width="9.140625" style="218"/>
    <col min="13825" max="13825" width="40.85546875" style="218" customWidth="1"/>
    <col min="13826" max="13830" width="0" style="218" hidden="1" customWidth="1"/>
    <col min="13831" max="14080" width="9.140625" style="218"/>
    <col min="14081" max="14081" width="40.85546875" style="218" customWidth="1"/>
    <col min="14082" max="14086" width="0" style="218" hidden="1" customWidth="1"/>
    <col min="14087" max="14336" width="9.140625" style="218"/>
    <col min="14337" max="14337" width="40.85546875" style="218" customWidth="1"/>
    <col min="14338" max="14342" width="0" style="218" hidden="1" customWidth="1"/>
    <col min="14343" max="14592" width="9.140625" style="218"/>
    <col min="14593" max="14593" width="40.85546875" style="218" customWidth="1"/>
    <col min="14594" max="14598" width="0" style="218" hidden="1" customWidth="1"/>
    <col min="14599" max="14848" width="9.140625" style="218"/>
    <col min="14849" max="14849" width="40.85546875" style="218" customWidth="1"/>
    <col min="14850" max="14854" width="0" style="218" hidden="1" customWidth="1"/>
    <col min="14855" max="15104" width="9.140625" style="218"/>
    <col min="15105" max="15105" width="40.85546875" style="218" customWidth="1"/>
    <col min="15106" max="15110" width="0" style="218" hidden="1" customWidth="1"/>
    <col min="15111" max="15360" width="9.140625" style="218"/>
    <col min="15361" max="15361" width="40.85546875" style="218" customWidth="1"/>
    <col min="15362" max="15366" width="0" style="218" hidden="1" customWidth="1"/>
    <col min="15367" max="15616" width="9.140625" style="218"/>
    <col min="15617" max="15617" width="40.85546875" style="218" customWidth="1"/>
    <col min="15618" max="15622" width="0" style="218" hidden="1" customWidth="1"/>
    <col min="15623" max="15872" width="9.140625" style="218"/>
    <col min="15873" max="15873" width="40.85546875" style="218" customWidth="1"/>
    <col min="15874" max="15878" width="0" style="218" hidden="1" customWidth="1"/>
    <col min="15879" max="16128" width="9.140625" style="218"/>
    <col min="16129" max="16129" width="40.8554687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280</v>
      </c>
    </row>
    <row r="3" spans="1:13" ht="18" customHeight="1" x14ac:dyDescent="0.2">
      <c r="A3" s="217" t="s">
        <v>281</v>
      </c>
    </row>
    <row r="4" spans="1:13" ht="18" customHeight="1" thickBot="1" x14ac:dyDescent="0.25">
      <c r="A4" s="263" t="s">
        <v>276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23803.4</v>
      </c>
      <c r="C7" s="269">
        <v>24108.1</v>
      </c>
      <c r="D7" s="269">
        <v>26736.2</v>
      </c>
      <c r="E7" s="269">
        <v>30695.8</v>
      </c>
      <c r="F7" s="269">
        <v>31591.4</v>
      </c>
      <c r="G7" s="269">
        <v>33576.199999999997</v>
      </c>
      <c r="H7" s="269">
        <v>36521.300000000003</v>
      </c>
      <c r="I7" s="269">
        <v>40591.300000000003</v>
      </c>
      <c r="J7" s="269">
        <v>51804.9</v>
      </c>
      <c r="K7" s="269">
        <v>59033.1</v>
      </c>
      <c r="L7" s="269">
        <v>73977.7</v>
      </c>
      <c r="M7" s="269">
        <v>78598.5</v>
      </c>
    </row>
    <row r="8" spans="1:13" ht="12.95" customHeight="1" x14ac:dyDescent="0.2">
      <c r="A8" s="245" t="s">
        <v>101</v>
      </c>
      <c r="B8" s="271">
        <v>12540.2</v>
      </c>
      <c r="C8" s="271">
        <v>12741</v>
      </c>
      <c r="D8" s="271">
        <v>15081</v>
      </c>
      <c r="E8" s="271">
        <v>17108.2</v>
      </c>
      <c r="F8" s="271">
        <v>16998.099999999999</v>
      </c>
      <c r="G8" s="271">
        <v>18401.3</v>
      </c>
      <c r="H8" s="271">
        <v>21076.5</v>
      </c>
      <c r="I8" s="271">
        <v>22948.1</v>
      </c>
      <c r="J8" s="271">
        <v>32946.400000000001</v>
      </c>
      <c r="K8" s="271">
        <v>36202.9</v>
      </c>
      <c r="L8" s="271">
        <v>46633.7</v>
      </c>
      <c r="M8" s="271">
        <v>50507.4</v>
      </c>
    </row>
    <row r="9" spans="1:13" ht="12.95" customHeight="1" x14ac:dyDescent="0.2">
      <c r="A9" s="272" t="s">
        <v>238</v>
      </c>
      <c r="B9" s="271">
        <v>841.1</v>
      </c>
      <c r="C9" s="271">
        <v>1018.8</v>
      </c>
      <c r="D9" s="271">
        <v>1628.4</v>
      </c>
      <c r="E9" s="271">
        <v>2275</v>
      </c>
      <c r="F9" s="271">
        <v>1800</v>
      </c>
      <c r="G9" s="271">
        <v>2075.1</v>
      </c>
      <c r="H9" s="271">
        <v>2122.8000000000002</v>
      </c>
      <c r="I9" s="271">
        <v>2648</v>
      </c>
      <c r="J9" s="271">
        <v>4277.3999999999996</v>
      </c>
      <c r="K9" s="271">
        <v>4787.6000000000004</v>
      </c>
      <c r="L9" s="271">
        <v>7118.8</v>
      </c>
      <c r="M9" s="271">
        <v>8547.6</v>
      </c>
    </row>
    <row r="10" spans="1:13" ht="12.95" customHeight="1" x14ac:dyDescent="0.2">
      <c r="A10" s="272" t="s">
        <v>239</v>
      </c>
      <c r="B10" s="271">
        <v>2263.1</v>
      </c>
      <c r="C10" s="271">
        <v>2193.9</v>
      </c>
      <c r="D10" s="271">
        <v>2310.3000000000002</v>
      </c>
      <c r="E10" s="271">
        <v>2958.6</v>
      </c>
      <c r="F10" s="271">
        <v>2894.3</v>
      </c>
      <c r="G10" s="271">
        <v>3103.9</v>
      </c>
      <c r="H10" s="271">
        <v>3314.9</v>
      </c>
      <c r="I10" s="271">
        <v>1605.6</v>
      </c>
      <c r="J10" s="271">
        <v>1311</v>
      </c>
      <c r="K10" s="271">
        <v>911.6</v>
      </c>
      <c r="L10" s="271">
        <v>1623.2</v>
      </c>
      <c r="M10" s="271">
        <v>1367.1</v>
      </c>
    </row>
    <row r="11" spans="1:13" ht="12.95" customHeight="1" x14ac:dyDescent="0.2">
      <c r="A11" s="272" t="s">
        <v>240</v>
      </c>
      <c r="B11" s="271">
        <v>1903.8</v>
      </c>
      <c r="C11" s="271">
        <v>2251.3000000000002</v>
      </c>
      <c r="D11" s="271">
        <v>2437.1999999999998</v>
      </c>
      <c r="E11" s="271">
        <v>2871.5</v>
      </c>
      <c r="F11" s="271">
        <v>3694.6</v>
      </c>
      <c r="G11" s="271">
        <v>4103.8999999999996</v>
      </c>
      <c r="H11" s="271">
        <v>5002.5</v>
      </c>
      <c r="I11" s="271">
        <v>6016.9</v>
      </c>
      <c r="J11" s="271">
        <v>7760.5</v>
      </c>
      <c r="K11" s="271">
        <v>8194.1</v>
      </c>
      <c r="L11" s="271">
        <v>8456.7999999999993</v>
      </c>
      <c r="M11" s="271">
        <v>10702.6</v>
      </c>
    </row>
    <row r="12" spans="1:13" ht="24" x14ac:dyDescent="0.2">
      <c r="A12" s="272" t="s">
        <v>241</v>
      </c>
      <c r="B12" s="271">
        <v>547.4</v>
      </c>
      <c r="C12" s="271">
        <v>523.1</v>
      </c>
      <c r="D12" s="271">
        <v>444.7</v>
      </c>
      <c r="E12" s="271">
        <v>492.6</v>
      </c>
      <c r="F12" s="271">
        <v>357.7</v>
      </c>
      <c r="G12" s="271">
        <v>518.29999999999995</v>
      </c>
      <c r="H12" s="271">
        <v>859.8</v>
      </c>
      <c r="I12" s="271">
        <v>878.8</v>
      </c>
      <c r="J12" s="271">
        <v>1375.5</v>
      </c>
      <c r="K12" s="271">
        <v>1353.7</v>
      </c>
      <c r="L12" s="271">
        <v>1890</v>
      </c>
      <c r="M12" s="271">
        <v>2952.2</v>
      </c>
    </row>
    <row r="13" spans="1:13" ht="24" x14ac:dyDescent="0.2">
      <c r="A13" s="272" t="s">
        <v>242</v>
      </c>
      <c r="B13" s="271">
        <v>430.2</v>
      </c>
      <c r="C13" s="271">
        <v>417.4</v>
      </c>
      <c r="D13" s="271">
        <v>0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>
        <v>0.5</v>
      </c>
      <c r="K13" s="271">
        <v>5.5</v>
      </c>
      <c r="L13" s="271">
        <v>65.7</v>
      </c>
      <c r="M13" s="271">
        <v>103.2</v>
      </c>
    </row>
    <row r="14" spans="1:13" ht="12.95" customHeight="1" x14ac:dyDescent="0.2">
      <c r="A14" s="272" t="s">
        <v>243</v>
      </c>
      <c r="B14" s="271">
        <v>5500</v>
      </c>
      <c r="C14" s="271">
        <v>5490.6</v>
      </c>
      <c r="D14" s="271">
        <v>6537.8</v>
      </c>
      <c r="E14" s="271">
        <v>6996.8</v>
      </c>
      <c r="F14" s="271">
        <v>6914.7</v>
      </c>
      <c r="G14" s="271">
        <v>7342.3</v>
      </c>
      <c r="H14" s="271">
        <v>8120.1</v>
      </c>
      <c r="I14" s="271">
        <v>9099.9</v>
      </c>
      <c r="J14" s="271">
        <v>14941.1</v>
      </c>
      <c r="K14" s="271">
        <v>16924.400000000001</v>
      </c>
      <c r="L14" s="271">
        <v>21477.3</v>
      </c>
      <c r="M14" s="271">
        <v>19597.3</v>
      </c>
    </row>
    <row r="15" spans="1:13" ht="12.95" customHeight="1" x14ac:dyDescent="0.2">
      <c r="A15" s="272" t="s">
        <v>244</v>
      </c>
      <c r="B15" s="228">
        <v>984.2</v>
      </c>
      <c r="C15" s="228">
        <v>687</v>
      </c>
      <c r="D15" s="228">
        <v>1663.8</v>
      </c>
      <c r="E15" s="228">
        <v>1161.2</v>
      </c>
      <c r="F15" s="228">
        <v>1092.2</v>
      </c>
      <c r="G15" s="228">
        <v>1195.0999999999999</v>
      </c>
      <c r="H15" s="228">
        <v>1550.2</v>
      </c>
      <c r="I15" s="228">
        <v>2621.1</v>
      </c>
      <c r="J15" s="228">
        <v>3172.7</v>
      </c>
      <c r="K15" s="228">
        <v>3555.8</v>
      </c>
      <c r="L15" s="228">
        <v>4720.3</v>
      </c>
      <c r="M15" s="228">
        <v>5933.1</v>
      </c>
    </row>
    <row r="16" spans="1:13" ht="12.95" customHeight="1" x14ac:dyDescent="0.2">
      <c r="A16" s="272" t="s">
        <v>245</v>
      </c>
      <c r="B16" s="228">
        <v>70.2</v>
      </c>
      <c r="C16" s="228">
        <v>62.4</v>
      </c>
      <c r="D16" s="228">
        <v>58.8</v>
      </c>
      <c r="E16" s="228">
        <v>352.5</v>
      </c>
      <c r="F16" s="228">
        <v>244.5</v>
      </c>
      <c r="G16" s="228">
        <v>62.8</v>
      </c>
      <c r="H16" s="228">
        <v>106.3</v>
      </c>
      <c r="I16" s="228">
        <v>77.7</v>
      </c>
      <c r="J16" s="228">
        <v>107.6</v>
      </c>
      <c r="K16" s="228">
        <v>470.3</v>
      </c>
      <c r="L16" s="228">
        <v>1281.7</v>
      </c>
      <c r="M16" s="228">
        <v>1304.3</v>
      </c>
    </row>
    <row r="17" spans="1:13" ht="12.95" customHeight="1" x14ac:dyDescent="0.2">
      <c r="A17" s="245" t="s">
        <v>100</v>
      </c>
      <c r="B17" s="228">
        <v>11263.2</v>
      </c>
      <c r="C17" s="228">
        <v>11367.1</v>
      </c>
      <c r="D17" s="228">
        <v>11655.1</v>
      </c>
      <c r="E17" s="228">
        <v>13587.5</v>
      </c>
      <c r="F17" s="228">
        <v>14593.4</v>
      </c>
      <c r="G17" s="228">
        <v>15174.9</v>
      </c>
      <c r="H17" s="228">
        <v>15444.8</v>
      </c>
      <c r="I17" s="228">
        <v>17643.2</v>
      </c>
      <c r="J17" s="228">
        <v>18858.5</v>
      </c>
      <c r="K17" s="228">
        <v>22830.2</v>
      </c>
      <c r="L17" s="228">
        <v>27344</v>
      </c>
      <c r="M17" s="228">
        <v>28091.1</v>
      </c>
    </row>
    <row r="18" spans="1:13" ht="12.95" customHeight="1" x14ac:dyDescent="0.2">
      <c r="A18" s="272" t="s">
        <v>246</v>
      </c>
      <c r="B18" s="228">
        <v>10432.200000000001</v>
      </c>
      <c r="C18" s="228">
        <v>10580.2</v>
      </c>
      <c r="D18" s="228">
        <v>10527.1</v>
      </c>
      <c r="E18" s="228">
        <v>12455.5</v>
      </c>
      <c r="F18" s="228">
        <v>13178.6</v>
      </c>
      <c r="G18" s="228">
        <v>13756.4</v>
      </c>
      <c r="H18" s="228">
        <v>13822.3</v>
      </c>
      <c r="I18" s="228">
        <v>16038.7</v>
      </c>
      <c r="J18" s="228">
        <v>17135</v>
      </c>
      <c r="K18" s="228">
        <v>20431.7</v>
      </c>
      <c r="L18" s="228">
        <v>23713.200000000001</v>
      </c>
      <c r="M18" s="228">
        <v>25328.7</v>
      </c>
    </row>
    <row r="19" spans="1:13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11.8</v>
      </c>
      <c r="G19" s="228">
        <v>12.9</v>
      </c>
      <c r="H19" s="228">
        <v>13</v>
      </c>
      <c r="I19" s="228">
        <v>5.5</v>
      </c>
      <c r="J19" s="228">
        <v>5.0999999999999996</v>
      </c>
      <c r="K19" s="228">
        <v>6.3</v>
      </c>
      <c r="L19" s="228">
        <v>37.6</v>
      </c>
      <c r="M19" s="228">
        <v>37.299999999999997</v>
      </c>
    </row>
    <row r="20" spans="1:13" ht="12.95" customHeight="1" x14ac:dyDescent="0.2">
      <c r="A20" s="272" t="s">
        <v>249</v>
      </c>
      <c r="B20" s="228">
        <v>10.9</v>
      </c>
      <c r="C20" s="228">
        <v>10.7</v>
      </c>
      <c r="D20" s="228">
        <v>11</v>
      </c>
      <c r="E20" s="228">
        <v>15.2</v>
      </c>
      <c r="F20" s="228">
        <v>14.8</v>
      </c>
      <c r="G20" s="228">
        <v>10.8</v>
      </c>
      <c r="H20" s="228">
        <v>10.8</v>
      </c>
      <c r="I20" s="228">
        <v>17.600000000000001</v>
      </c>
      <c r="J20" s="228">
        <v>79</v>
      </c>
      <c r="K20" s="228">
        <v>78.7</v>
      </c>
      <c r="L20" s="228">
        <v>739</v>
      </c>
      <c r="M20" s="228">
        <v>148.9</v>
      </c>
    </row>
    <row r="21" spans="1:13" ht="12.95" customHeight="1" x14ac:dyDescent="0.2">
      <c r="A21" s="272" t="s">
        <v>250</v>
      </c>
      <c r="B21" s="228">
        <v>5.3</v>
      </c>
      <c r="C21" s="228">
        <v>-9.8000000000000007</v>
      </c>
      <c r="D21" s="228">
        <v>-13.3</v>
      </c>
      <c r="E21" s="228">
        <v>1</v>
      </c>
      <c r="F21" s="228">
        <v>7.3</v>
      </c>
      <c r="G21" s="228">
        <v>9.6999999999999993</v>
      </c>
      <c r="H21" s="228">
        <v>12.2</v>
      </c>
      <c r="I21" s="228">
        <v>23.1</v>
      </c>
      <c r="J21" s="228">
        <v>23.2</v>
      </c>
      <c r="K21" s="228">
        <v>26.2</v>
      </c>
      <c r="L21" s="228">
        <v>29.3</v>
      </c>
      <c r="M21" s="228">
        <v>31.4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>
        <v>10.3</v>
      </c>
      <c r="G22" s="228">
        <v>3.7</v>
      </c>
      <c r="H22" s="228" t="s">
        <v>26</v>
      </c>
      <c r="I22" s="228" t="s">
        <v>26</v>
      </c>
      <c r="J22" s="228">
        <v>0</v>
      </c>
      <c r="K22" s="228" t="s">
        <v>26</v>
      </c>
      <c r="L22" s="228">
        <v>0</v>
      </c>
      <c r="M22" s="228">
        <v>0</v>
      </c>
    </row>
    <row r="23" spans="1:13" ht="12.95" customHeight="1" x14ac:dyDescent="0.2">
      <c r="A23" s="272" t="s">
        <v>252</v>
      </c>
      <c r="B23" s="228">
        <v>34.299999999999997</v>
      </c>
      <c r="C23" s="228">
        <v>20</v>
      </c>
      <c r="D23" s="228">
        <v>54.2</v>
      </c>
      <c r="E23" s="228">
        <v>47.1</v>
      </c>
      <c r="F23" s="228">
        <v>41.4</v>
      </c>
      <c r="G23" s="228">
        <v>34.200000000000003</v>
      </c>
      <c r="H23" s="228">
        <v>168.2</v>
      </c>
      <c r="I23" s="228">
        <v>59.8</v>
      </c>
      <c r="J23" s="228">
        <v>134</v>
      </c>
      <c r="K23" s="228">
        <v>101</v>
      </c>
      <c r="L23" s="228">
        <v>191.1</v>
      </c>
      <c r="M23" s="228">
        <v>57.1</v>
      </c>
    </row>
    <row r="24" spans="1:13" ht="12.95" customHeight="1" x14ac:dyDescent="0.2">
      <c r="A24" s="272" t="s">
        <v>253</v>
      </c>
      <c r="B24" s="228">
        <v>650.9</v>
      </c>
      <c r="C24" s="228">
        <v>680.6</v>
      </c>
      <c r="D24" s="228">
        <v>735.1</v>
      </c>
      <c r="E24" s="228">
        <v>741.5</v>
      </c>
      <c r="F24" s="228">
        <v>1005</v>
      </c>
      <c r="G24" s="228">
        <v>1031.8</v>
      </c>
      <c r="H24" s="228">
        <v>1123.4000000000001</v>
      </c>
      <c r="I24" s="228">
        <v>1218.5999999999999</v>
      </c>
      <c r="J24" s="228">
        <v>1221.2</v>
      </c>
      <c r="K24" s="228">
        <v>1931.9</v>
      </c>
      <c r="L24" s="228">
        <v>2255</v>
      </c>
      <c r="M24" s="228">
        <v>1956</v>
      </c>
    </row>
    <row r="25" spans="1:13" ht="12.95" customHeight="1" x14ac:dyDescent="0.2">
      <c r="A25" s="245" t="s">
        <v>254</v>
      </c>
      <c r="B25" s="228">
        <v>129.6</v>
      </c>
      <c r="C25" s="228">
        <v>85.4</v>
      </c>
      <c r="D25" s="228">
        <v>341.1</v>
      </c>
      <c r="E25" s="228">
        <v>327.3</v>
      </c>
      <c r="F25" s="228">
        <v>324.3</v>
      </c>
      <c r="G25" s="228">
        <v>315.3</v>
      </c>
      <c r="H25" s="228">
        <v>295</v>
      </c>
      <c r="I25" s="228">
        <v>279.89999999999998</v>
      </c>
      <c r="J25" s="228">
        <v>261</v>
      </c>
      <c r="K25" s="228">
        <v>254.3</v>
      </c>
      <c r="L25" s="228">
        <v>378.9</v>
      </c>
      <c r="M25" s="228">
        <v>531.70000000000005</v>
      </c>
    </row>
    <row r="26" spans="1:13" ht="12.95" customHeight="1" x14ac:dyDescent="0.2">
      <c r="A26" s="245"/>
      <c r="B26" s="228"/>
      <c r="C26" s="228"/>
      <c r="D26" s="228"/>
      <c r="E26" s="228"/>
      <c r="F26" s="228"/>
      <c r="G26" s="273"/>
      <c r="H26" s="273"/>
      <c r="I26" s="273"/>
      <c r="J26" s="273"/>
      <c r="K26" s="273"/>
      <c r="L26" s="273"/>
      <c r="M26" s="273"/>
    </row>
    <row r="27" spans="1:13" s="270" customFormat="1" ht="12.95" customHeight="1" x14ac:dyDescent="0.2">
      <c r="A27" s="268" t="s">
        <v>99</v>
      </c>
      <c r="B27" s="269">
        <v>15478.8</v>
      </c>
      <c r="C27" s="269">
        <v>16636.3</v>
      </c>
      <c r="D27" s="269">
        <v>16735.2</v>
      </c>
      <c r="E27" s="269">
        <v>19003.599999999999</v>
      </c>
      <c r="F27" s="269">
        <v>18616.400000000001</v>
      </c>
      <c r="G27" s="269">
        <v>19810.5</v>
      </c>
      <c r="H27" s="269">
        <v>20655.599999999999</v>
      </c>
      <c r="I27" s="269">
        <v>19589.900000000001</v>
      </c>
      <c r="J27" s="269">
        <v>22741.599999999999</v>
      </c>
      <c r="K27" s="269">
        <v>26132.799999999999</v>
      </c>
      <c r="L27" s="269">
        <v>31798.7</v>
      </c>
      <c r="M27" s="269">
        <v>32106.5</v>
      </c>
    </row>
    <row r="28" spans="1:13" s="234" customFormat="1" ht="12.95" customHeight="1" x14ac:dyDescent="0.2">
      <c r="A28" s="233" t="s">
        <v>98</v>
      </c>
      <c r="B28" s="271">
        <v>7415.1</v>
      </c>
      <c r="C28" s="271">
        <v>7016.1</v>
      </c>
      <c r="D28" s="271">
        <v>9211.7999999999993</v>
      </c>
      <c r="E28" s="271">
        <v>8825.2000000000007</v>
      </c>
      <c r="F28" s="271">
        <v>9528.1</v>
      </c>
      <c r="G28" s="271">
        <v>10256.700000000001</v>
      </c>
      <c r="H28" s="271">
        <v>10317.4</v>
      </c>
      <c r="I28" s="271">
        <v>11607.5</v>
      </c>
      <c r="J28" s="271">
        <v>15420.8</v>
      </c>
      <c r="K28" s="271">
        <v>17617.599999999999</v>
      </c>
      <c r="L28" s="271">
        <v>21888</v>
      </c>
      <c r="M28" s="271">
        <v>23705.599999999999</v>
      </c>
    </row>
    <row r="29" spans="1:13" ht="12.95" customHeight="1" x14ac:dyDescent="0.2">
      <c r="A29" s="272" t="s">
        <v>255</v>
      </c>
      <c r="B29" s="271">
        <v>2604.5</v>
      </c>
      <c r="C29" s="271">
        <v>1796.4</v>
      </c>
      <c r="D29" s="271">
        <v>2707.3</v>
      </c>
      <c r="E29" s="271">
        <v>2354.3000000000002</v>
      </c>
      <c r="F29" s="271">
        <v>2648.2</v>
      </c>
      <c r="G29" s="271">
        <v>3571.9</v>
      </c>
      <c r="H29" s="271">
        <v>4614.7</v>
      </c>
      <c r="I29" s="271">
        <v>4789.3</v>
      </c>
      <c r="J29" s="271">
        <v>6537.6</v>
      </c>
      <c r="K29" s="271">
        <v>7392</v>
      </c>
      <c r="L29" s="271">
        <v>9239.2999999999993</v>
      </c>
      <c r="M29" s="271">
        <v>8888</v>
      </c>
    </row>
    <row r="30" spans="1:13" ht="12.95" customHeight="1" x14ac:dyDescent="0.2">
      <c r="A30" s="272" t="s">
        <v>256</v>
      </c>
      <c r="B30" s="271">
        <v>45.1</v>
      </c>
      <c r="C30" s="271">
        <v>98.2</v>
      </c>
      <c r="D30" s="271">
        <v>143.30000000000001</v>
      </c>
      <c r="E30" s="271">
        <v>168.1</v>
      </c>
      <c r="F30" s="271">
        <v>253.1</v>
      </c>
      <c r="G30" s="271">
        <v>515.79999999999995</v>
      </c>
      <c r="H30" s="271">
        <v>519.29999999999995</v>
      </c>
      <c r="I30" s="271">
        <v>434.7</v>
      </c>
      <c r="J30" s="271">
        <v>1205.8</v>
      </c>
      <c r="K30" s="271">
        <v>1250.3</v>
      </c>
      <c r="L30" s="271">
        <v>1461.5</v>
      </c>
      <c r="M30" s="271">
        <v>2434.9</v>
      </c>
    </row>
    <row r="31" spans="1:13" ht="12.95" customHeight="1" x14ac:dyDescent="0.2">
      <c r="A31" s="272" t="s">
        <v>257</v>
      </c>
      <c r="B31" s="271">
        <v>3874.9</v>
      </c>
      <c r="C31" s="271">
        <v>4055.7</v>
      </c>
      <c r="D31" s="271">
        <v>5280.2</v>
      </c>
      <c r="E31" s="271">
        <v>4533.6000000000004</v>
      </c>
      <c r="F31" s="271">
        <v>4995.8</v>
      </c>
      <c r="G31" s="271">
        <v>4330.7</v>
      </c>
      <c r="H31" s="271">
        <v>3320.4</v>
      </c>
      <c r="I31" s="271">
        <v>4505</v>
      </c>
      <c r="J31" s="271">
        <v>4472.1000000000004</v>
      </c>
      <c r="K31" s="271">
        <v>5779.7</v>
      </c>
      <c r="L31" s="271">
        <v>7502.1</v>
      </c>
      <c r="M31" s="271">
        <v>7998.5</v>
      </c>
    </row>
    <row r="32" spans="1:13" ht="12.95" customHeight="1" x14ac:dyDescent="0.2">
      <c r="A32" s="272" t="s">
        <v>258</v>
      </c>
      <c r="B32" s="271">
        <v>118.8</v>
      </c>
      <c r="C32" s="271">
        <v>148.69999999999999</v>
      </c>
      <c r="D32" s="271">
        <v>184</v>
      </c>
      <c r="E32" s="271">
        <v>146.19999999999999</v>
      </c>
      <c r="F32" s="271">
        <v>97.8</v>
      </c>
      <c r="G32" s="271">
        <v>119.5</v>
      </c>
      <c r="H32" s="271">
        <v>248.2</v>
      </c>
      <c r="I32" s="271">
        <v>295</v>
      </c>
      <c r="J32" s="271">
        <v>209.3</v>
      </c>
      <c r="K32" s="271">
        <v>628.1</v>
      </c>
      <c r="L32" s="271">
        <v>487.4</v>
      </c>
      <c r="M32" s="271">
        <v>694</v>
      </c>
    </row>
    <row r="33" spans="1:13" ht="12.95" customHeight="1" x14ac:dyDescent="0.2">
      <c r="A33" s="272" t="s">
        <v>259</v>
      </c>
      <c r="B33" s="271">
        <v>463.2</v>
      </c>
      <c r="C33" s="271">
        <v>623.29999999999995</v>
      </c>
      <c r="D33" s="271">
        <v>492.9</v>
      </c>
      <c r="E33" s="271">
        <v>771.6</v>
      </c>
      <c r="F33" s="271">
        <v>783.1</v>
      </c>
      <c r="G33" s="271">
        <v>725.6</v>
      </c>
      <c r="H33" s="271">
        <v>865.1</v>
      </c>
      <c r="I33" s="271">
        <v>905</v>
      </c>
      <c r="J33" s="271">
        <v>1474.4</v>
      </c>
      <c r="K33" s="271">
        <v>1409.5</v>
      </c>
      <c r="L33" s="271">
        <v>1972.7</v>
      </c>
      <c r="M33" s="271">
        <v>1798.6</v>
      </c>
    </row>
    <row r="34" spans="1:13" ht="12.95" customHeight="1" x14ac:dyDescent="0.2">
      <c r="A34" s="272" t="s">
        <v>260</v>
      </c>
      <c r="B34" s="271">
        <v>138.19999999999999</v>
      </c>
      <c r="C34" s="271">
        <v>113.9</v>
      </c>
      <c r="D34" s="271">
        <v>376.2</v>
      </c>
      <c r="E34" s="271">
        <v>827.7</v>
      </c>
      <c r="F34" s="271">
        <v>721.6</v>
      </c>
      <c r="G34" s="271">
        <v>967.4</v>
      </c>
      <c r="H34" s="271">
        <v>720.2</v>
      </c>
      <c r="I34" s="271">
        <v>647</v>
      </c>
      <c r="J34" s="271">
        <v>1477.8</v>
      </c>
      <c r="K34" s="271">
        <v>1005.2</v>
      </c>
      <c r="L34" s="271">
        <v>1095.5999999999999</v>
      </c>
      <c r="M34" s="271">
        <v>1539.5</v>
      </c>
    </row>
    <row r="35" spans="1:13" ht="12.95" customHeight="1" x14ac:dyDescent="0.2">
      <c r="A35" s="272" t="s">
        <v>261</v>
      </c>
      <c r="B35" s="271">
        <v>170.5</v>
      </c>
      <c r="C35" s="271">
        <v>179.9</v>
      </c>
      <c r="D35" s="271">
        <v>28</v>
      </c>
      <c r="E35" s="271">
        <v>23.6</v>
      </c>
      <c r="F35" s="271">
        <v>28.6</v>
      </c>
      <c r="G35" s="271">
        <v>25.9</v>
      </c>
      <c r="H35" s="271">
        <v>29.4</v>
      </c>
      <c r="I35" s="271">
        <v>31.4</v>
      </c>
      <c r="J35" s="271">
        <v>43.9</v>
      </c>
      <c r="K35" s="271">
        <v>152.80000000000001</v>
      </c>
      <c r="L35" s="271">
        <v>129.5</v>
      </c>
      <c r="M35" s="271">
        <v>352.1</v>
      </c>
    </row>
    <row r="36" spans="1:13" ht="12.95" customHeight="1" x14ac:dyDescent="0.2">
      <c r="A36" s="245" t="s">
        <v>97</v>
      </c>
      <c r="B36" s="271">
        <v>8063.7</v>
      </c>
      <c r="C36" s="271">
        <v>9620.2000000000007</v>
      </c>
      <c r="D36" s="271">
        <v>7523.4</v>
      </c>
      <c r="E36" s="271">
        <v>10178.299999999999</v>
      </c>
      <c r="F36" s="271">
        <v>9088.2000000000007</v>
      </c>
      <c r="G36" s="271">
        <v>9553.7999999999993</v>
      </c>
      <c r="H36" s="271">
        <v>10338.299999999999</v>
      </c>
      <c r="I36" s="271">
        <v>7982.5</v>
      </c>
      <c r="J36" s="271">
        <v>7320.7</v>
      </c>
      <c r="K36" s="271">
        <v>8515.2000000000007</v>
      </c>
      <c r="L36" s="271">
        <v>9910.7000000000007</v>
      </c>
      <c r="M36" s="271">
        <v>8400.9</v>
      </c>
    </row>
    <row r="37" spans="1:13" ht="12.95" customHeight="1" x14ac:dyDescent="0.2">
      <c r="A37" s="272" t="s">
        <v>262</v>
      </c>
      <c r="B37" s="271">
        <v>8020.8</v>
      </c>
      <c r="C37" s="271">
        <v>9576.9</v>
      </c>
      <c r="D37" s="271">
        <v>7477.9</v>
      </c>
      <c r="E37" s="271">
        <v>10117.799999999999</v>
      </c>
      <c r="F37" s="271">
        <v>9009.7000000000007</v>
      </c>
      <c r="G37" s="271">
        <v>9460.5</v>
      </c>
      <c r="H37" s="271">
        <v>10222.200000000001</v>
      </c>
      <c r="I37" s="271">
        <v>7815.7</v>
      </c>
      <c r="J37" s="271">
        <v>7140.9</v>
      </c>
      <c r="K37" s="271">
        <v>8301.9</v>
      </c>
      <c r="L37" s="271">
        <v>9654.2999999999993</v>
      </c>
      <c r="M37" s="271">
        <v>8085.6</v>
      </c>
    </row>
    <row r="38" spans="1:13" ht="12.95" customHeight="1" x14ac:dyDescent="0.2">
      <c r="A38" s="272" t="s">
        <v>263</v>
      </c>
      <c r="B38" s="271">
        <v>2.6</v>
      </c>
      <c r="C38" s="271">
        <v>0</v>
      </c>
      <c r="D38" s="271">
        <v>0.6</v>
      </c>
      <c r="E38" s="271">
        <v>4.0999999999999996</v>
      </c>
      <c r="F38" s="271">
        <v>18.3</v>
      </c>
      <c r="G38" s="271">
        <v>7.8</v>
      </c>
      <c r="H38" s="271">
        <v>7.9</v>
      </c>
      <c r="I38" s="271">
        <v>7.5</v>
      </c>
      <c r="J38" s="271">
        <v>11.5</v>
      </c>
      <c r="K38" s="271">
        <v>11.1</v>
      </c>
      <c r="L38" s="271">
        <v>10.6</v>
      </c>
      <c r="M38" s="271">
        <v>11.3</v>
      </c>
    </row>
    <row r="39" spans="1:13" ht="12" x14ac:dyDescent="0.2">
      <c r="A39" s="272" t="s">
        <v>264</v>
      </c>
      <c r="B39" s="271">
        <v>40.4</v>
      </c>
      <c r="C39" s="271">
        <v>43.2</v>
      </c>
      <c r="D39" s="271">
        <v>44.8</v>
      </c>
      <c r="E39" s="271">
        <v>56.4</v>
      </c>
      <c r="F39" s="271">
        <v>60.2</v>
      </c>
      <c r="G39" s="271">
        <v>85.5</v>
      </c>
      <c r="H39" s="271">
        <v>108.2</v>
      </c>
      <c r="I39" s="271">
        <v>159.30000000000001</v>
      </c>
      <c r="J39" s="271">
        <v>168.3</v>
      </c>
      <c r="K39" s="271">
        <v>202.2</v>
      </c>
      <c r="L39" s="271">
        <v>245.8</v>
      </c>
      <c r="M39" s="271">
        <v>304</v>
      </c>
    </row>
    <row r="40" spans="1:1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s="270" customFormat="1" ht="12.95" customHeight="1" x14ac:dyDescent="0.2">
      <c r="A41" s="268" t="s">
        <v>96</v>
      </c>
      <c r="B41" s="269">
        <v>8324.6</v>
      </c>
      <c r="C41" s="269">
        <v>7471.8</v>
      </c>
      <c r="D41" s="269">
        <v>10001</v>
      </c>
      <c r="E41" s="269">
        <v>11692.2</v>
      </c>
      <c r="F41" s="269">
        <v>12975.1</v>
      </c>
      <c r="G41" s="269">
        <v>13765.7</v>
      </c>
      <c r="H41" s="269">
        <v>15865.7</v>
      </c>
      <c r="I41" s="269">
        <v>21001.4</v>
      </c>
      <c r="J41" s="269">
        <v>29063.3</v>
      </c>
      <c r="K41" s="269">
        <v>32900.300000000003</v>
      </c>
      <c r="L41" s="269">
        <v>42178.9</v>
      </c>
      <c r="M41" s="269">
        <v>46492</v>
      </c>
    </row>
    <row r="42" spans="1:13" ht="12.95" customHeight="1" x14ac:dyDescent="0.2">
      <c r="A42" s="245" t="s">
        <v>265</v>
      </c>
      <c r="B42" s="228">
        <v>4559</v>
      </c>
      <c r="C42" s="228">
        <v>4672.3999999999996</v>
      </c>
      <c r="D42" s="228">
        <v>4383.6000000000004</v>
      </c>
      <c r="E42" s="228">
        <v>4389.7</v>
      </c>
      <c r="F42" s="228">
        <v>4207</v>
      </c>
      <c r="G42" s="228">
        <v>3864.2</v>
      </c>
      <c r="H42" s="228">
        <v>4266.2</v>
      </c>
      <c r="I42" s="228">
        <v>4355.1000000000004</v>
      </c>
      <c r="J42" s="228">
        <v>4402.3</v>
      </c>
      <c r="K42" s="228">
        <v>4494.5</v>
      </c>
      <c r="L42" s="228">
        <v>5712.9</v>
      </c>
      <c r="M42" s="228">
        <v>5487.7</v>
      </c>
    </row>
    <row r="43" spans="1:13" ht="12.95" customHeight="1" x14ac:dyDescent="0.2">
      <c r="A43" s="245" t="s">
        <v>266</v>
      </c>
      <c r="B43" s="228">
        <v>1331</v>
      </c>
      <c r="C43" s="228">
        <v>1558.7</v>
      </c>
      <c r="D43" s="228">
        <v>1560.7</v>
      </c>
      <c r="E43" s="228">
        <v>2764.3</v>
      </c>
      <c r="F43" s="228">
        <v>2605.6999999999998</v>
      </c>
      <c r="G43" s="228">
        <v>3030.1</v>
      </c>
      <c r="H43" s="228">
        <v>4191.2</v>
      </c>
      <c r="I43" s="228">
        <v>4851.7</v>
      </c>
      <c r="J43" s="228">
        <v>8250.5</v>
      </c>
      <c r="K43" s="228">
        <v>8856.2000000000007</v>
      </c>
      <c r="L43" s="228">
        <v>9339</v>
      </c>
      <c r="M43" s="228">
        <v>6879.3</v>
      </c>
    </row>
    <row r="44" spans="1:13" s="234" customFormat="1" ht="12.95" customHeight="1" x14ac:dyDescent="0.2">
      <c r="A44" s="274" t="s">
        <v>267</v>
      </c>
      <c r="B44" s="228">
        <v>280.5</v>
      </c>
      <c r="C44" s="228">
        <v>448.6</v>
      </c>
      <c r="D44" s="228">
        <v>276.8</v>
      </c>
      <c r="E44" s="228">
        <v>450.4</v>
      </c>
      <c r="F44" s="228">
        <v>448.7</v>
      </c>
      <c r="G44" s="228">
        <v>539.79999999999995</v>
      </c>
      <c r="H44" s="228">
        <v>534</v>
      </c>
      <c r="I44" s="228">
        <v>917.9</v>
      </c>
      <c r="J44" s="228">
        <v>992.2</v>
      </c>
      <c r="K44" s="228">
        <v>1481.5</v>
      </c>
      <c r="L44" s="228">
        <v>1012.9</v>
      </c>
      <c r="M44" s="228">
        <v>1468</v>
      </c>
    </row>
    <row r="45" spans="1:13" ht="12.95" customHeight="1" x14ac:dyDescent="0.2">
      <c r="A45" s="272" t="s">
        <v>268</v>
      </c>
      <c r="B45" s="228">
        <v>391.3</v>
      </c>
      <c r="C45" s="228">
        <v>385.7</v>
      </c>
      <c r="D45" s="228">
        <v>372.6</v>
      </c>
      <c r="E45" s="228">
        <v>1087.4000000000001</v>
      </c>
      <c r="F45" s="228">
        <v>866.5</v>
      </c>
      <c r="G45" s="228">
        <v>845.3</v>
      </c>
      <c r="H45" s="228">
        <v>874.8</v>
      </c>
      <c r="I45" s="228">
        <v>863.5</v>
      </c>
      <c r="J45" s="228">
        <v>1332.8</v>
      </c>
      <c r="K45" s="228">
        <v>1385.6</v>
      </c>
      <c r="L45" s="228">
        <v>1384.4</v>
      </c>
      <c r="M45" s="228">
        <v>1417.4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0.3</v>
      </c>
      <c r="M46" s="228" t="s">
        <v>26</v>
      </c>
    </row>
    <row r="47" spans="1:13" ht="12.95" customHeight="1" x14ac:dyDescent="0.2">
      <c r="A47" s="272" t="s">
        <v>269</v>
      </c>
      <c r="B47" s="228">
        <v>658.9</v>
      </c>
      <c r="C47" s="228">
        <v>713.1</v>
      </c>
      <c r="D47" s="228">
        <v>903.2</v>
      </c>
      <c r="E47" s="228">
        <v>1226.3</v>
      </c>
      <c r="F47" s="228">
        <v>1290.2</v>
      </c>
      <c r="G47" s="228">
        <v>1644.8</v>
      </c>
      <c r="H47" s="228">
        <v>2782.1</v>
      </c>
      <c r="I47" s="228">
        <v>3069.8</v>
      </c>
      <c r="J47" s="228">
        <v>5925.2</v>
      </c>
      <c r="K47" s="228">
        <v>5988.9</v>
      </c>
      <c r="L47" s="228">
        <v>6941.5</v>
      </c>
      <c r="M47" s="228">
        <v>3993.9</v>
      </c>
    </row>
    <row r="48" spans="1:13" ht="12.95" customHeight="1" x14ac:dyDescent="0.2">
      <c r="A48" s="275" t="s">
        <v>271</v>
      </c>
      <c r="B48" s="228">
        <v>1641.4</v>
      </c>
      <c r="C48" s="228">
        <v>355.1</v>
      </c>
      <c r="D48" s="228">
        <v>3082.1</v>
      </c>
      <c r="E48" s="228">
        <v>3461.7</v>
      </c>
      <c r="F48" s="228">
        <v>4983.1000000000004</v>
      </c>
      <c r="G48" s="228">
        <v>5568.6</v>
      </c>
      <c r="H48" s="228">
        <v>6882.4</v>
      </c>
      <c r="I48" s="228">
        <v>10863.5</v>
      </c>
      <c r="J48" s="228">
        <v>15627.4</v>
      </c>
      <c r="K48" s="228">
        <v>18889.099999999999</v>
      </c>
      <c r="L48" s="228">
        <v>26012.2</v>
      </c>
      <c r="M48" s="228">
        <v>32491.9</v>
      </c>
    </row>
    <row r="49" spans="1:13" ht="12.95" customHeight="1" x14ac:dyDescent="0.2">
      <c r="A49" s="275" t="s">
        <v>272</v>
      </c>
      <c r="B49" s="228">
        <v>793.2</v>
      </c>
      <c r="C49" s="228">
        <v>885.6</v>
      </c>
      <c r="D49" s="228">
        <v>974.7</v>
      </c>
      <c r="E49" s="228">
        <v>1076.5</v>
      </c>
      <c r="F49" s="228">
        <v>1179.4000000000001</v>
      </c>
      <c r="G49" s="228">
        <v>1302.8</v>
      </c>
      <c r="H49" s="228">
        <v>525.9</v>
      </c>
      <c r="I49" s="228">
        <v>931.2</v>
      </c>
      <c r="J49" s="228">
        <v>783.1</v>
      </c>
      <c r="K49" s="228">
        <v>660.6</v>
      </c>
      <c r="L49" s="228">
        <v>1114.8</v>
      </c>
      <c r="M49" s="228">
        <v>1633.1</v>
      </c>
    </row>
    <row r="50" spans="1:13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23803.4</v>
      </c>
      <c r="C51" s="269">
        <v>24108.1</v>
      </c>
      <c r="D51" s="269">
        <v>26736.2</v>
      </c>
      <c r="E51" s="269">
        <v>30695.8</v>
      </c>
      <c r="F51" s="269">
        <v>31591.4</v>
      </c>
      <c r="G51" s="269">
        <v>33576.199999999997</v>
      </c>
      <c r="H51" s="269">
        <v>36521.300000000003</v>
      </c>
      <c r="I51" s="269">
        <v>27342.799999999999</v>
      </c>
      <c r="J51" s="269">
        <v>51804.9</v>
      </c>
      <c r="K51" s="269">
        <v>59033.1</v>
      </c>
      <c r="L51" s="269">
        <v>73977.7</v>
      </c>
      <c r="M51" s="269">
        <v>78598.5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163</v>
      </c>
      <c r="C55" s="218">
        <v>159</v>
      </c>
      <c r="D55" s="218">
        <v>163</v>
      </c>
      <c r="E55" s="218">
        <v>163</v>
      </c>
      <c r="F55" s="218">
        <v>158</v>
      </c>
      <c r="G55" s="218">
        <v>158</v>
      </c>
      <c r="H55" s="218">
        <v>154</v>
      </c>
      <c r="I55" s="218">
        <v>150</v>
      </c>
      <c r="J55" s="218">
        <v>143</v>
      </c>
      <c r="K55" s="218">
        <v>151</v>
      </c>
      <c r="L55" s="218">
        <v>154</v>
      </c>
      <c r="M55" s="218">
        <v>171</v>
      </c>
    </row>
  </sheetData>
  <hyperlinks>
    <hyperlink ref="A1" location="Содержание!A1" display="Вернуться в СОДЕРЖАНИЕ" xr:uid="{00000000-0004-0000-3F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Лист65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1.5703125" style="249" customWidth="1"/>
    <col min="2" max="2" width="9.140625" style="218" hidden="1" customWidth="1"/>
    <col min="3" max="8" width="0" style="218" hidden="1" customWidth="1"/>
    <col min="9" max="12" width="9.140625" style="218"/>
    <col min="13" max="13" width="8.85546875" style="218"/>
    <col min="14" max="256" width="9.140625" style="218"/>
    <col min="257" max="257" width="41.5703125" style="218" customWidth="1"/>
    <col min="258" max="262" width="0" style="218" hidden="1" customWidth="1"/>
    <col min="263" max="512" width="9.140625" style="218"/>
    <col min="513" max="513" width="41.5703125" style="218" customWidth="1"/>
    <col min="514" max="518" width="0" style="218" hidden="1" customWidth="1"/>
    <col min="519" max="768" width="9.140625" style="218"/>
    <col min="769" max="769" width="41.5703125" style="218" customWidth="1"/>
    <col min="770" max="774" width="0" style="218" hidden="1" customWidth="1"/>
    <col min="775" max="1024" width="9.140625" style="218"/>
    <col min="1025" max="1025" width="41.5703125" style="218" customWidth="1"/>
    <col min="1026" max="1030" width="0" style="218" hidden="1" customWidth="1"/>
    <col min="1031" max="1280" width="9.140625" style="218"/>
    <col min="1281" max="1281" width="41.5703125" style="218" customWidth="1"/>
    <col min="1282" max="1286" width="0" style="218" hidden="1" customWidth="1"/>
    <col min="1287" max="1536" width="9.140625" style="218"/>
    <col min="1537" max="1537" width="41.5703125" style="218" customWidth="1"/>
    <col min="1538" max="1542" width="0" style="218" hidden="1" customWidth="1"/>
    <col min="1543" max="1792" width="9.140625" style="218"/>
    <col min="1793" max="1793" width="41.5703125" style="218" customWidth="1"/>
    <col min="1794" max="1798" width="0" style="218" hidden="1" customWidth="1"/>
    <col min="1799" max="2048" width="9.140625" style="218"/>
    <col min="2049" max="2049" width="41.5703125" style="218" customWidth="1"/>
    <col min="2050" max="2054" width="0" style="218" hidden="1" customWidth="1"/>
    <col min="2055" max="2304" width="9.140625" style="218"/>
    <col min="2305" max="2305" width="41.5703125" style="218" customWidth="1"/>
    <col min="2306" max="2310" width="0" style="218" hidden="1" customWidth="1"/>
    <col min="2311" max="2560" width="9.140625" style="218"/>
    <col min="2561" max="2561" width="41.5703125" style="218" customWidth="1"/>
    <col min="2562" max="2566" width="0" style="218" hidden="1" customWidth="1"/>
    <col min="2567" max="2816" width="9.140625" style="218"/>
    <col min="2817" max="2817" width="41.5703125" style="218" customWidth="1"/>
    <col min="2818" max="2822" width="0" style="218" hidden="1" customWidth="1"/>
    <col min="2823" max="3072" width="9.140625" style="218"/>
    <col min="3073" max="3073" width="41.5703125" style="218" customWidth="1"/>
    <col min="3074" max="3078" width="0" style="218" hidden="1" customWidth="1"/>
    <col min="3079" max="3328" width="9.140625" style="218"/>
    <col min="3329" max="3329" width="41.5703125" style="218" customWidth="1"/>
    <col min="3330" max="3334" width="0" style="218" hidden="1" customWidth="1"/>
    <col min="3335" max="3584" width="9.140625" style="218"/>
    <col min="3585" max="3585" width="41.5703125" style="218" customWidth="1"/>
    <col min="3586" max="3590" width="0" style="218" hidden="1" customWidth="1"/>
    <col min="3591" max="3840" width="9.140625" style="218"/>
    <col min="3841" max="3841" width="41.5703125" style="218" customWidth="1"/>
    <col min="3842" max="3846" width="0" style="218" hidden="1" customWidth="1"/>
    <col min="3847" max="4096" width="9.140625" style="218"/>
    <col min="4097" max="4097" width="41.5703125" style="218" customWidth="1"/>
    <col min="4098" max="4102" width="0" style="218" hidden="1" customWidth="1"/>
    <col min="4103" max="4352" width="9.140625" style="218"/>
    <col min="4353" max="4353" width="41.5703125" style="218" customWidth="1"/>
    <col min="4354" max="4358" width="0" style="218" hidden="1" customWidth="1"/>
    <col min="4359" max="4608" width="9.140625" style="218"/>
    <col min="4609" max="4609" width="41.5703125" style="218" customWidth="1"/>
    <col min="4610" max="4614" width="0" style="218" hidden="1" customWidth="1"/>
    <col min="4615" max="4864" width="9.140625" style="218"/>
    <col min="4865" max="4865" width="41.5703125" style="218" customWidth="1"/>
    <col min="4866" max="4870" width="0" style="218" hidden="1" customWidth="1"/>
    <col min="4871" max="5120" width="9.140625" style="218"/>
    <col min="5121" max="5121" width="41.5703125" style="218" customWidth="1"/>
    <col min="5122" max="5126" width="0" style="218" hidden="1" customWidth="1"/>
    <col min="5127" max="5376" width="9.140625" style="218"/>
    <col min="5377" max="5377" width="41.5703125" style="218" customWidth="1"/>
    <col min="5378" max="5382" width="0" style="218" hidden="1" customWidth="1"/>
    <col min="5383" max="5632" width="9.140625" style="218"/>
    <col min="5633" max="5633" width="41.5703125" style="218" customWidth="1"/>
    <col min="5634" max="5638" width="0" style="218" hidden="1" customWidth="1"/>
    <col min="5639" max="5888" width="9.140625" style="218"/>
    <col min="5889" max="5889" width="41.5703125" style="218" customWidth="1"/>
    <col min="5890" max="5894" width="0" style="218" hidden="1" customWidth="1"/>
    <col min="5895" max="6144" width="9.140625" style="218"/>
    <col min="6145" max="6145" width="41.5703125" style="218" customWidth="1"/>
    <col min="6146" max="6150" width="0" style="218" hidden="1" customWidth="1"/>
    <col min="6151" max="6400" width="9.140625" style="218"/>
    <col min="6401" max="6401" width="41.5703125" style="218" customWidth="1"/>
    <col min="6402" max="6406" width="0" style="218" hidden="1" customWidth="1"/>
    <col min="6407" max="6656" width="9.140625" style="218"/>
    <col min="6657" max="6657" width="41.5703125" style="218" customWidth="1"/>
    <col min="6658" max="6662" width="0" style="218" hidden="1" customWidth="1"/>
    <col min="6663" max="6912" width="9.140625" style="218"/>
    <col min="6913" max="6913" width="41.5703125" style="218" customWidth="1"/>
    <col min="6914" max="6918" width="0" style="218" hidden="1" customWidth="1"/>
    <col min="6919" max="7168" width="9.140625" style="218"/>
    <col min="7169" max="7169" width="41.5703125" style="218" customWidth="1"/>
    <col min="7170" max="7174" width="0" style="218" hidden="1" customWidth="1"/>
    <col min="7175" max="7424" width="9.140625" style="218"/>
    <col min="7425" max="7425" width="41.5703125" style="218" customWidth="1"/>
    <col min="7426" max="7430" width="0" style="218" hidden="1" customWidth="1"/>
    <col min="7431" max="7680" width="9.140625" style="218"/>
    <col min="7681" max="7681" width="41.5703125" style="218" customWidth="1"/>
    <col min="7682" max="7686" width="0" style="218" hidden="1" customWidth="1"/>
    <col min="7687" max="7936" width="9.140625" style="218"/>
    <col min="7937" max="7937" width="41.5703125" style="218" customWidth="1"/>
    <col min="7938" max="7942" width="0" style="218" hidden="1" customWidth="1"/>
    <col min="7943" max="8192" width="9.140625" style="218"/>
    <col min="8193" max="8193" width="41.5703125" style="218" customWidth="1"/>
    <col min="8194" max="8198" width="0" style="218" hidden="1" customWidth="1"/>
    <col min="8199" max="8448" width="9.140625" style="218"/>
    <col min="8449" max="8449" width="41.5703125" style="218" customWidth="1"/>
    <col min="8450" max="8454" width="0" style="218" hidden="1" customWidth="1"/>
    <col min="8455" max="8704" width="9.140625" style="218"/>
    <col min="8705" max="8705" width="41.5703125" style="218" customWidth="1"/>
    <col min="8706" max="8710" width="0" style="218" hidden="1" customWidth="1"/>
    <col min="8711" max="8960" width="9.140625" style="218"/>
    <col min="8961" max="8961" width="41.5703125" style="218" customWidth="1"/>
    <col min="8962" max="8966" width="0" style="218" hidden="1" customWidth="1"/>
    <col min="8967" max="9216" width="9.140625" style="218"/>
    <col min="9217" max="9217" width="41.5703125" style="218" customWidth="1"/>
    <col min="9218" max="9222" width="0" style="218" hidden="1" customWidth="1"/>
    <col min="9223" max="9472" width="9.140625" style="218"/>
    <col min="9473" max="9473" width="41.5703125" style="218" customWidth="1"/>
    <col min="9474" max="9478" width="0" style="218" hidden="1" customWidth="1"/>
    <col min="9479" max="9728" width="9.140625" style="218"/>
    <col min="9729" max="9729" width="41.5703125" style="218" customWidth="1"/>
    <col min="9730" max="9734" width="0" style="218" hidden="1" customWidth="1"/>
    <col min="9735" max="9984" width="9.140625" style="218"/>
    <col min="9985" max="9985" width="41.5703125" style="218" customWidth="1"/>
    <col min="9986" max="9990" width="0" style="218" hidden="1" customWidth="1"/>
    <col min="9991" max="10240" width="9.140625" style="218"/>
    <col min="10241" max="10241" width="41.5703125" style="218" customWidth="1"/>
    <col min="10242" max="10246" width="0" style="218" hidden="1" customWidth="1"/>
    <col min="10247" max="10496" width="9.140625" style="218"/>
    <col min="10497" max="10497" width="41.5703125" style="218" customWidth="1"/>
    <col min="10498" max="10502" width="0" style="218" hidden="1" customWidth="1"/>
    <col min="10503" max="10752" width="9.140625" style="218"/>
    <col min="10753" max="10753" width="41.5703125" style="218" customWidth="1"/>
    <col min="10754" max="10758" width="0" style="218" hidden="1" customWidth="1"/>
    <col min="10759" max="11008" width="9.140625" style="218"/>
    <col min="11009" max="11009" width="41.5703125" style="218" customWidth="1"/>
    <col min="11010" max="11014" width="0" style="218" hidden="1" customWidth="1"/>
    <col min="11015" max="11264" width="9.140625" style="218"/>
    <col min="11265" max="11265" width="41.5703125" style="218" customWidth="1"/>
    <col min="11266" max="11270" width="0" style="218" hidden="1" customWidth="1"/>
    <col min="11271" max="11520" width="9.140625" style="218"/>
    <col min="11521" max="11521" width="41.5703125" style="218" customWidth="1"/>
    <col min="11522" max="11526" width="0" style="218" hidden="1" customWidth="1"/>
    <col min="11527" max="11776" width="9.140625" style="218"/>
    <col min="11777" max="11777" width="41.5703125" style="218" customWidth="1"/>
    <col min="11778" max="11782" width="0" style="218" hidden="1" customWidth="1"/>
    <col min="11783" max="12032" width="9.140625" style="218"/>
    <col min="12033" max="12033" width="41.5703125" style="218" customWidth="1"/>
    <col min="12034" max="12038" width="0" style="218" hidden="1" customWidth="1"/>
    <col min="12039" max="12288" width="9.140625" style="218"/>
    <col min="12289" max="12289" width="41.5703125" style="218" customWidth="1"/>
    <col min="12290" max="12294" width="0" style="218" hidden="1" customWidth="1"/>
    <col min="12295" max="12544" width="9.140625" style="218"/>
    <col min="12545" max="12545" width="41.5703125" style="218" customWidth="1"/>
    <col min="12546" max="12550" width="0" style="218" hidden="1" customWidth="1"/>
    <col min="12551" max="12800" width="9.140625" style="218"/>
    <col min="12801" max="12801" width="41.5703125" style="218" customWidth="1"/>
    <col min="12802" max="12806" width="0" style="218" hidden="1" customWidth="1"/>
    <col min="12807" max="13056" width="9.140625" style="218"/>
    <col min="13057" max="13057" width="41.5703125" style="218" customWidth="1"/>
    <col min="13058" max="13062" width="0" style="218" hidden="1" customWidth="1"/>
    <col min="13063" max="13312" width="9.140625" style="218"/>
    <col min="13313" max="13313" width="41.5703125" style="218" customWidth="1"/>
    <col min="13314" max="13318" width="0" style="218" hidden="1" customWidth="1"/>
    <col min="13319" max="13568" width="9.140625" style="218"/>
    <col min="13569" max="13569" width="41.5703125" style="218" customWidth="1"/>
    <col min="13570" max="13574" width="0" style="218" hidden="1" customWidth="1"/>
    <col min="13575" max="13824" width="9.140625" style="218"/>
    <col min="13825" max="13825" width="41.5703125" style="218" customWidth="1"/>
    <col min="13826" max="13830" width="0" style="218" hidden="1" customWidth="1"/>
    <col min="13831" max="14080" width="9.140625" style="218"/>
    <col min="14081" max="14081" width="41.5703125" style="218" customWidth="1"/>
    <col min="14082" max="14086" width="0" style="218" hidden="1" customWidth="1"/>
    <col min="14087" max="14336" width="9.140625" style="218"/>
    <col min="14337" max="14337" width="41.5703125" style="218" customWidth="1"/>
    <col min="14338" max="14342" width="0" style="218" hidden="1" customWidth="1"/>
    <col min="14343" max="14592" width="9.140625" style="218"/>
    <col min="14593" max="14593" width="41.5703125" style="218" customWidth="1"/>
    <col min="14594" max="14598" width="0" style="218" hidden="1" customWidth="1"/>
    <col min="14599" max="14848" width="9.140625" style="218"/>
    <col min="14849" max="14849" width="41.5703125" style="218" customWidth="1"/>
    <col min="14850" max="14854" width="0" style="218" hidden="1" customWidth="1"/>
    <col min="14855" max="15104" width="9.140625" style="218"/>
    <col min="15105" max="15105" width="41.5703125" style="218" customWidth="1"/>
    <col min="15106" max="15110" width="0" style="218" hidden="1" customWidth="1"/>
    <col min="15111" max="15360" width="9.140625" style="218"/>
    <col min="15361" max="15361" width="41.5703125" style="218" customWidth="1"/>
    <col min="15362" max="15366" width="0" style="218" hidden="1" customWidth="1"/>
    <col min="15367" max="15616" width="9.140625" style="218"/>
    <col min="15617" max="15617" width="41.5703125" style="218" customWidth="1"/>
    <col min="15618" max="15622" width="0" style="218" hidden="1" customWidth="1"/>
    <col min="15623" max="15872" width="9.140625" style="218"/>
    <col min="15873" max="15873" width="41.5703125" style="218" customWidth="1"/>
    <col min="15874" max="15878" width="0" style="218" hidden="1" customWidth="1"/>
    <col min="15879" max="16128" width="9.140625" style="218"/>
    <col min="16129" max="16129" width="41.570312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282</v>
      </c>
    </row>
    <row r="3" spans="1:13" ht="18" customHeight="1" x14ac:dyDescent="0.2">
      <c r="A3" s="217" t="s">
        <v>283</v>
      </c>
    </row>
    <row r="4" spans="1:13" ht="18" customHeight="1" thickBot="1" x14ac:dyDescent="0.25">
      <c r="A4" s="263" t="s">
        <v>276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1467.3</v>
      </c>
      <c r="C7" s="269">
        <v>1226.7</v>
      </c>
      <c r="D7" s="269">
        <v>34.1</v>
      </c>
      <c r="E7" s="269">
        <v>44.9</v>
      </c>
      <c r="F7" s="269">
        <v>61.3</v>
      </c>
      <c r="G7" s="269">
        <v>76.400000000000006</v>
      </c>
      <c r="H7" s="269">
        <v>108.6</v>
      </c>
      <c r="I7" s="269">
        <v>85</v>
      </c>
      <c r="J7" s="269">
        <v>87.6</v>
      </c>
      <c r="K7" s="269">
        <v>86.1</v>
      </c>
      <c r="L7" s="269">
        <v>68.7</v>
      </c>
      <c r="M7" s="269">
        <v>80.8</v>
      </c>
    </row>
    <row r="8" spans="1:13" ht="12.95" customHeight="1" x14ac:dyDescent="0.2">
      <c r="A8" s="245" t="s">
        <v>101</v>
      </c>
      <c r="B8" s="271">
        <v>1005.8</v>
      </c>
      <c r="C8" s="271">
        <v>920.9</v>
      </c>
      <c r="D8" s="271">
        <v>9</v>
      </c>
      <c r="E8" s="271">
        <v>20.8</v>
      </c>
      <c r="F8" s="271">
        <v>38.4</v>
      </c>
      <c r="G8" s="271">
        <v>49.6</v>
      </c>
      <c r="H8" s="271">
        <v>83.2</v>
      </c>
      <c r="I8" s="271">
        <v>63.5</v>
      </c>
      <c r="J8" s="271">
        <v>67.5</v>
      </c>
      <c r="K8" s="271">
        <v>64.900000000000006</v>
      </c>
      <c r="L8" s="271">
        <v>48.3</v>
      </c>
      <c r="M8" s="271">
        <v>61.9</v>
      </c>
    </row>
    <row r="9" spans="1:13" ht="12.95" customHeight="1" x14ac:dyDescent="0.2">
      <c r="A9" s="272" t="s">
        <v>238</v>
      </c>
      <c r="B9" s="271">
        <v>834.8</v>
      </c>
      <c r="C9" s="271">
        <v>850.9</v>
      </c>
      <c r="D9" s="271">
        <v>0</v>
      </c>
      <c r="E9" s="271">
        <v>2.9</v>
      </c>
      <c r="F9" s="271">
        <v>0</v>
      </c>
      <c r="G9" s="271">
        <v>0.9</v>
      </c>
      <c r="H9" s="271">
        <v>0.1</v>
      </c>
      <c r="I9" s="271">
        <v>0.1</v>
      </c>
      <c r="J9" s="271">
        <v>0</v>
      </c>
      <c r="K9" s="271">
        <v>0.1</v>
      </c>
      <c r="L9" s="271">
        <v>1.6</v>
      </c>
      <c r="M9" s="271">
        <v>1.2</v>
      </c>
    </row>
    <row r="10" spans="1:13" ht="12.95" customHeight="1" x14ac:dyDescent="0.2">
      <c r="A10" s="272" t="s">
        <v>239</v>
      </c>
      <c r="B10" s="271" t="s">
        <v>26</v>
      </c>
      <c r="C10" s="271">
        <v>96.5</v>
      </c>
      <c r="D10" s="271" t="s">
        <v>26</v>
      </c>
      <c r="E10" s="271" t="s">
        <v>26</v>
      </c>
      <c r="F10" s="271" t="s">
        <v>26</v>
      </c>
      <c r="G10" s="271" t="s">
        <v>26</v>
      </c>
      <c r="H10" s="271" t="s">
        <v>26</v>
      </c>
      <c r="I10" s="271" t="s">
        <v>26</v>
      </c>
      <c r="J10" s="271" t="s">
        <v>26</v>
      </c>
      <c r="K10" s="271" t="s">
        <v>26</v>
      </c>
      <c r="L10" s="271">
        <v>0</v>
      </c>
      <c r="M10" s="271" t="s">
        <v>26</v>
      </c>
    </row>
    <row r="11" spans="1:13" ht="12.95" customHeight="1" x14ac:dyDescent="0.2">
      <c r="A11" s="272" t="s">
        <v>240</v>
      </c>
      <c r="B11" s="271">
        <v>6.6</v>
      </c>
      <c r="C11" s="271">
        <v>18.899999999999999</v>
      </c>
      <c r="D11" s="271">
        <v>1.6</v>
      </c>
      <c r="E11" s="271">
        <v>-1.2</v>
      </c>
      <c r="F11" s="271">
        <v>1.8</v>
      </c>
      <c r="G11" s="271">
        <v>4</v>
      </c>
      <c r="H11" s="271">
        <v>41.3</v>
      </c>
      <c r="I11" s="271">
        <v>41.9</v>
      </c>
      <c r="J11" s="271">
        <v>42.5</v>
      </c>
      <c r="K11" s="271">
        <v>32.299999999999997</v>
      </c>
      <c r="L11" s="271">
        <v>17.399999999999999</v>
      </c>
      <c r="M11" s="271">
        <v>27.1</v>
      </c>
    </row>
    <row r="12" spans="1:13" ht="24" x14ac:dyDescent="0.2">
      <c r="A12" s="272" t="s">
        <v>241</v>
      </c>
      <c r="B12" s="271">
        <v>41.4</v>
      </c>
      <c r="C12" s="271">
        <v>1.1000000000000001</v>
      </c>
      <c r="D12" s="271">
        <v>0.8</v>
      </c>
      <c r="E12" s="271">
        <v>3.1</v>
      </c>
      <c r="F12" s="271">
        <v>1.7</v>
      </c>
      <c r="G12" s="271">
        <v>1</v>
      </c>
      <c r="H12" s="271">
        <v>1.3</v>
      </c>
      <c r="I12" s="271">
        <v>1.4</v>
      </c>
      <c r="J12" s="271">
        <v>0.7</v>
      </c>
      <c r="K12" s="271">
        <v>0.7</v>
      </c>
      <c r="L12" s="271">
        <v>0.8</v>
      </c>
      <c r="M12" s="271">
        <v>0.7</v>
      </c>
    </row>
    <row r="13" spans="1:13" ht="24" x14ac:dyDescent="0.2">
      <c r="A13" s="272" t="s">
        <v>242</v>
      </c>
      <c r="B13" s="271" t="s">
        <v>26</v>
      </c>
      <c r="C13" s="271" t="s">
        <v>26</v>
      </c>
      <c r="D13" s="271" t="s">
        <v>26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71" t="s">
        <v>26</v>
      </c>
      <c r="M13" s="271" t="s">
        <v>26</v>
      </c>
    </row>
    <row r="14" spans="1:13" ht="12.95" customHeight="1" x14ac:dyDescent="0.2">
      <c r="A14" s="272" t="s">
        <v>243</v>
      </c>
      <c r="B14" s="271">
        <v>91.7</v>
      </c>
      <c r="C14" s="271">
        <v>22.3</v>
      </c>
      <c r="D14" s="271">
        <v>6.6</v>
      </c>
      <c r="E14" s="271">
        <v>15.9</v>
      </c>
      <c r="F14" s="271">
        <v>34</v>
      </c>
      <c r="G14" s="271">
        <v>34.9</v>
      </c>
      <c r="H14" s="271">
        <v>31.7</v>
      </c>
      <c r="I14" s="271">
        <v>20.100000000000001</v>
      </c>
      <c r="J14" s="271">
        <v>23.3</v>
      </c>
      <c r="K14" s="271">
        <v>31.1</v>
      </c>
      <c r="L14" s="271">
        <v>28.6</v>
      </c>
      <c r="M14" s="271">
        <v>32.1</v>
      </c>
    </row>
    <row r="15" spans="1:13" ht="12.95" customHeight="1" x14ac:dyDescent="0.2">
      <c r="A15" s="272" t="s">
        <v>244</v>
      </c>
      <c r="B15" s="228">
        <v>7.4</v>
      </c>
      <c r="C15" s="228">
        <v>1.2</v>
      </c>
      <c r="D15" s="228" t="s">
        <v>26</v>
      </c>
      <c r="E15" s="228" t="s">
        <v>26</v>
      </c>
      <c r="F15" s="228" t="s">
        <v>26</v>
      </c>
      <c r="G15" s="228">
        <v>3</v>
      </c>
      <c r="H15" s="228">
        <v>8.1999999999999993</v>
      </c>
      <c r="I15" s="228" t="s">
        <v>26</v>
      </c>
      <c r="J15" s="228" t="s">
        <v>26</v>
      </c>
      <c r="K15" s="228" t="s">
        <v>26</v>
      </c>
      <c r="L15" s="228" t="s">
        <v>26</v>
      </c>
      <c r="M15" s="228" t="s">
        <v>26</v>
      </c>
    </row>
    <row r="16" spans="1:13" ht="12.95" customHeight="1" x14ac:dyDescent="0.2">
      <c r="A16" s="272" t="s">
        <v>245</v>
      </c>
      <c r="B16" s="228">
        <v>23.9</v>
      </c>
      <c r="C16" s="228">
        <v>26.5</v>
      </c>
      <c r="D16" s="228" t="s">
        <v>26</v>
      </c>
      <c r="E16" s="228" t="s">
        <v>26</v>
      </c>
      <c r="F16" s="228">
        <v>0.9</v>
      </c>
      <c r="G16" s="228">
        <v>5.8</v>
      </c>
      <c r="H16" s="228">
        <v>0.7</v>
      </c>
      <c r="I16" s="228" t="s">
        <v>26</v>
      </c>
      <c r="J16" s="228">
        <v>1</v>
      </c>
      <c r="K16" s="228">
        <v>0.7</v>
      </c>
      <c r="L16" s="228">
        <v>0</v>
      </c>
      <c r="M16" s="228">
        <v>0.8</v>
      </c>
    </row>
    <row r="17" spans="1:13" ht="12.95" customHeight="1" x14ac:dyDescent="0.2">
      <c r="A17" s="245" t="s">
        <v>100</v>
      </c>
      <c r="B17" s="228">
        <v>461.5</v>
      </c>
      <c r="C17" s="228">
        <v>305.8</v>
      </c>
      <c r="D17" s="228">
        <v>25.1</v>
      </c>
      <c r="E17" s="228">
        <v>24.1</v>
      </c>
      <c r="F17" s="228">
        <v>22.9</v>
      </c>
      <c r="G17" s="228">
        <v>26.8</v>
      </c>
      <c r="H17" s="228">
        <v>25.4</v>
      </c>
      <c r="I17" s="228">
        <v>21.5</v>
      </c>
      <c r="J17" s="228">
        <v>20.100000000000001</v>
      </c>
      <c r="K17" s="228">
        <v>21.3</v>
      </c>
      <c r="L17" s="228">
        <v>20.399999999999999</v>
      </c>
      <c r="M17" s="228">
        <v>18.899999999999999</v>
      </c>
    </row>
    <row r="18" spans="1:13" ht="12.95" customHeight="1" x14ac:dyDescent="0.2">
      <c r="A18" s="272" t="s">
        <v>246</v>
      </c>
      <c r="B18" s="228">
        <v>454.6</v>
      </c>
      <c r="C18" s="228">
        <v>305.8</v>
      </c>
      <c r="D18" s="228">
        <v>25.1</v>
      </c>
      <c r="E18" s="228">
        <v>24.1</v>
      </c>
      <c r="F18" s="228">
        <v>22.9</v>
      </c>
      <c r="G18" s="228">
        <v>26.7</v>
      </c>
      <c r="H18" s="228">
        <v>25.2</v>
      </c>
      <c r="I18" s="228">
        <v>21.4</v>
      </c>
      <c r="J18" s="228">
        <v>20</v>
      </c>
      <c r="K18" s="228">
        <v>21.2</v>
      </c>
      <c r="L18" s="228">
        <v>20.3</v>
      </c>
      <c r="M18" s="228">
        <v>18.899999999999999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</row>
    <row r="21" spans="1:13" ht="12.95" customHeight="1" x14ac:dyDescent="0.2">
      <c r="A21" s="272" t="s">
        <v>250</v>
      </c>
      <c r="B21" s="228">
        <v>6.9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 t="s">
        <v>26</v>
      </c>
      <c r="K21" s="228" t="s">
        <v>26</v>
      </c>
      <c r="L21" s="228" t="s">
        <v>26</v>
      </c>
      <c r="M21" s="228" t="s">
        <v>26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 t="s">
        <v>26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</row>
    <row r="24" spans="1:13" ht="12.95" customHeight="1" x14ac:dyDescent="0.2">
      <c r="A24" s="272" t="s">
        <v>253</v>
      </c>
      <c r="B24" s="228">
        <v>0</v>
      </c>
      <c r="C24" s="228">
        <v>0</v>
      </c>
      <c r="D24" s="228" t="s">
        <v>26</v>
      </c>
      <c r="E24" s="228" t="s">
        <v>26</v>
      </c>
      <c r="F24" s="228" t="s">
        <v>26</v>
      </c>
      <c r="G24" s="228" t="s">
        <v>26</v>
      </c>
      <c r="H24" s="228" t="s">
        <v>26</v>
      </c>
      <c r="I24" s="228" t="s">
        <v>26</v>
      </c>
      <c r="J24" s="228" t="s">
        <v>26</v>
      </c>
      <c r="K24" s="228" t="s">
        <v>26</v>
      </c>
      <c r="L24" s="228" t="s">
        <v>26</v>
      </c>
      <c r="M24" s="228" t="s">
        <v>26</v>
      </c>
    </row>
    <row r="25" spans="1:13" ht="12.95" customHeight="1" x14ac:dyDescent="0.2">
      <c r="A25" s="245" t="s">
        <v>254</v>
      </c>
      <c r="B25" s="228" t="s">
        <v>26</v>
      </c>
      <c r="C25" s="228" t="s">
        <v>26</v>
      </c>
      <c r="D25" s="228" t="s">
        <v>26</v>
      </c>
      <c r="E25" s="228" t="s">
        <v>26</v>
      </c>
      <c r="F25" s="228" t="s">
        <v>26</v>
      </c>
      <c r="G25" s="228">
        <v>0.1</v>
      </c>
      <c r="H25" s="228">
        <v>0.1</v>
      </c>
      <c r="I25" s="228">
        <v>0.1</v>
      </c>
      <c r="J25" s="228">
        <v>0.1</v>
      </c>
      <c r="K25" s="228">
        <v>0.1</v>
      </c>
      <c r="L25" s="228">
        <v>0</v>
      </c>
      <c r="M25" s="228">
        <v>0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508.8</v>
      </c>
      <c r="C27" s="269">
        <v>27.7</v>
      </c>
      <c r="D27" s="269">
        <v>10</v>
      </c>
      <c r="E27" s="269">
        <v>18.3</v>
      </c>
      <c r="F27" s="269">
        <v>42.7</v>
      </c>
      <c r="G27" s="269">
        <v>57.3</v>
      </c>
      <c r="H27" s="269">
        <v>88.3</v>
      </c>
      <c r="I27" s="269">
        <v>80.7</v>
      </c>
      <c r="J27" s="269">
        <v>82.5</v>
      </c>
      <c r="K27" s="269">
        <v>85.6</v>
      </c>
      <c r="L27" s="269">
        <v>64.3</v>
      </c>
      <c r="M27" s="269">
        <v>63.8</v>
      </c>
    </row>
    <row r="28" spans="1:13" ht="12.95" customHeight="1" x14ac:dyDescent="0.2">
      <c r="A28" s="233" t="s">
        <v>98</v>
      </c>
      <c r="B28" s="271">
        <v>485.5</v>
      </c>
      <c r="C28" s="271">
        <v>27</v>
      </c>
      <c r="D28" s="271">
        <v>10</v>
      </c>
      <c r="E28" s="271">
        <v>18.3</v>
      </c>
      <c r="F28" s="271">
        <v>42.7</v>
      </c>
      <c r="G28" s="271">
        <v>23.2</v>
      </c>
      <c r="H28" s="271">
        <v>26.6</v>
      </c>
      <c r="I28" s="271">
        <v>18.3</v>
      </c>
      <c r="J28" s="271">
        <v>20.100000000000001</v>
      </c>
      <c r="K28" s="271">
        <v>18.7</v>
      </c>
      <c r="L28" s="271">
        <v>15</v>
      </c>
      <c r="M28" s="271">
        <v>10.8</v>
      </c>
    </row>
    <row r="29" spans="1:13" ht="12.95" customHeight="1" x14ac:dyDescent="0.2">
      <c r="A29" s="272" t="s">
        <v>255</v>
      </c>
      <c r="B29" s="271">
        <v>2</v>
      </c>
      <c r="C29" s="271">
        <v>15.4</v>
      </c>
      <c r="D29" s="271">
        <v>4</v>
      </c>
      <c r="E29" s="271">
        <v>1.8</v>
      </c>
      <c r="F29" s="271">
        <v>6.6</v>
      </c>
      <c r="G29" s="271">
        <v>6</v>
      </c>
      <c r="H29" s="271">
        <v>14.8</v>
      </c>
      <c r="I29" s="271">
        <v>7.1</v>
      </c>
      <c r="J29" s="271">
        <v>7.3</v>
      </c>
      <c r="K29" s="271">
        <v>6.5</v>
      </c>
      <c r="L29" s="271">
        <v>7.5</v>
      </c>
      <c r="M29" s="271">
        <v>7.7</v>
      </c>
    </row>
    <row r="30" spans="1:13" ht="12.95" customHeight="1" x14ac:dyDescent="0.2">
      <c r="A30" s="272" t="s">
        <v>256</v>
      </c>
      <c r="B30" s="271" t="s">
        <v>26</v>
      </c>
      <c r="C30" s="271">
        <v>0.4</v>
      </c>
      <c r="D30" s="271" t="s">
        <v>26</v>
      </c>
      <c r="E30" s="271" t="s">
        <v>26</v>
      </c>
      <c r="F30" s="271" t="s">
        <v>26</v>
      </c>
      <c r="G30" s="271" t="s">
        <v>26</v>
      </c>
      <c r="H30" s="271" t="s">
        <v>26</v>
      </c>
      <c r="I30" s="271" t="s">
        <v>26</v>
      </c>
      <c r="J30" s="271" t="s">
        <v>26</v>
      </c>
      <c r="K30" s="271" t="s">
        <v>26</v>
      </c>
      <c r="L30" s="271" t="s">
        <v>26</v>
      </c>
      <c r="M30" s="271">
        <v>1.1000000000000001</v>
      </c>
    </row>
    <row r="31" spans="1:13" ht="12.95" customHeight="1" x14ac:dyDescent="0.2">
      <c r="A31" s="272" t="s">
        <v>257</v>
      </c>
      <c r="B31" s="271">
        <v>371.7</v>
      </c>
      <c r="C31" s="271">
        <v>2.5</v>
      </c>
      <c r="D31" s="271">
        <v>2</v>
      </c>
      <c r="E31" s="271">
        <v>13.8</v>
      </c>
      <c r="F31" s="271">
        <v>34</v>
      </c>
      <c r="G31" s="271">
        <v>13.4</v>
      </c>
      <c r="H31" s="271">
        <v>9.6999999999999993</v>
      </c>
      <c r="I31" s="271">
        <v>6.7</v>
      </c>
      <c r="J31" s="271">
        <v>6.7</v>
      </c>
      <c r="K31" s="271">
        <v>6.6</v>
      </c>
      <c r="L31" s="271" t="s">
        <v>26</v>
      </c>
      <c r="M31" s="271">
        <v>7.9</v>
      </c>
    </row>
    <row r="32" spans="1:13" ht="12.95" customHeight="1" x14ac:dyDescent="0.2">
      <c r="A32" s="272" t="s">
        <v>258</v>
      </c>
      <c r="B32" s="271">
        <v>24.5</v>
      </c>
      <c r="C32" s="271">
        <v>2.1</v>
      </c>
      <c r="D32" s="271">
        <v>2.2999999999999998</v>
      </c>
      <c r="E32" s="271">
        <v>1.1000000000000001</v>
      </c>
      <c r="F32" s="271">
        <v>0</v>
      </c>
      <c r="G32" s="271">
        <v>1.1000000000000001</v>
      </c>
      <c r="H32" s="271">
        <v>0.3</v>
      </c>
      <c r="I32" s="271">
        <v>1.9</v>
      </c>
      <c r="J32" s="271">
        <v>3.9</v>
      </c>
      <c r="K32" s="271">
        <v>3.3</v>
      </c>
      <c r="L32" s="271">
        <v>3.4</v>
      </c>
      <c r="M32" s="271">
        <v>4</v>
      </c>
    </row>
    <row r="33" spans="1:13" ht="12.95" customHeight="1" x14ac:dyDescent="0.2">
      <c r="A33" s="272" t="s">
        <v>259</v>
      </c>
      <c r="B33" s="271">
        <v>77.900000000000006</v>
      </c>
      <c r="C33" s="271">
        <v>6.5</v>
      </c>
      <c r="D33" s="271">
        <v>1.5</v>
      </c>
      <c r="E33" s="271">
        <v>1.5</v>
      </c>
      <c r="F33" s="271">
        <v>0</v>
      </c>
      <c r="G33" s="271">
        <v>0.4</v>
      </c>
      <c r="H33" s="271">
        <v>0.6</v>
      </c>
      <c r="I33" s="271" t="s">
        <v>26</v>
      </c>
      <c r="J33" s="271" t="s">
        <v>26</v>
      </c>
      <c r="K33" s="271">
        <v>0.1</v>
      </c>
      <c r="L33" s="271">
        <v>0.1</v>
      </c>
      <c r="M33" s="271" t="s">
        <v>26</v>
      </c>
    </row>
    <row r="34" spans="1:13" ht="12.95" customHeight="1" x14ac:dyDescent="0.2">
      <c r="A34" s="272" t="s">
        <v>260</v>
      </c>
      <c r="B34" s="271">
        <v>9.4</v>
      </c>
      <c r="C34" s="271">
        <v>0.1</v>
      </c>
      <c r="D34" s="271">
        <v>0.1</v>
      </c>
      <c r="E34" s="271">
        <v>0.1</v>
      </c>
      <c r="F34" s="271">
        <v>2.1</v>
      </c>
      <c r="G34" s="271">
        <v>2.2999999999999998</v>
      </c>
      <c r="H34" s="271">
        <v>1.3</v>
      </c>
      <c r="I34" s="271">
        <v>2.6</v>
      </c>
      <c r="J34" s="271">
        <v>2.1</v>
      </c>
      <c r="K34" s="271">
        <v>2.2000000000000002</v>
      </c>
      <c r="L34" s="271">
        <v>4.0999999999999996</v>
      </c>
      <c r="M34" s="271">
        <v>-9.9</v>
      </c>
    </row>
    <row r="35" spans="1:13" ht="12.95" customHeight="1" x14ac:dyDescent="0.2">
      <c r="A35" s="272" t="s">
        <v>261</v>
      </c>
      <c r="B35" s="271" t="s">
        <v>26</v>
      </c>
      <c r="C35" s="271" t="s">
        <v>26</v>
      </c>
      <c r="D35" s="271" t="s">
        <v>26</v>
      </c>
      <c r="E35" s="271" t="s">
        <v>26</v>
      </c>
      <c r="F35" s="271" t="s">
        <v>26</v>
      </c>
      <c r="G35" s="271" t="s">
        <v>26</v>
      </c>
      <c r="H35" s="271" t="s">
        <v>26</v>
      </c>
      <c r="I35" s="271" t="s">
        <v>26</v>
      </c>
      <c r="J35" s="271" t="s">
        <v>26</v>
      </c>
      <c r="K35" s="271" t="s">
        <v>26</v>
      </c>
      <c r="L35" s="271" t="s">
        <v>26</v>
      </c>
      <c r="M35" s="271" t="s">
        <v>26</v>
      </c>
    </row>
    <row r="36" spans="1:13" ht="12.95" customHeight="1" x14ac:dyDescent="0.2">
      <c r="A36" s="245" t="s">
        <v>97</v>
      </c>
      <c r="B36" s="271">
        <v>23.3</v>
      </c>
      <c r="C36" s="271">
        <v>0.7</v>
      </c>
      <c r="D36" s="271" t="s">
        <v>26</v>
      </c>
      <c r="E36" s="271" t="s">
        <v>26</v>
      </c>
      <c r="F36" s="271" t="s">
        <v>26</v>
      </c>
      <c r="G36" s="271">
        <v>34.1</v>
      </c>
      <c r="H36" s="271">
        <v>61.7</v>
      </c>
      <c r="I36" s="271">
        <v>62.4</v>
      </c>
      <c r="J36" s="271">
        <v>62.4</v>
      </c>
      <c r="K36" s="271">
        <v>66.900000000000006</v>
      </c>
      <c r="L36" s="271">
        <v>49.3</v>
      </c>
      <c r="M36" s="271">
        <v>53</v>
      </c>
    </row>
    <row r="37" spans="1:13" ht="12.95" customHeight="1" x14ac:dyDescent="0.2">
      <c r="A37" s="272" t="s">
        <v>262</v>
      </c>
      <c r="B37" s="271">
        <v>23.3</v>
      </c>
      <c r="C37" s="271">
        <v>5.2</v>
      </c>
      <c r="D37" s="271" t="s">
        <v>26</v>
      </c>
      <c r="E37" s="271" t="s">
        <v>26</v>
      </c>
      <c r="F37" s="271" t="s">
        <v>26</v>
      </c>
      <c r="G37" s="271">
        <v>34.1</v>
      </c>
      <c r="H37" s="271">
        <v>61.5</v>
      </c>
      <c r="I37" s="271">
        <v>62.4</v>
      </c>
      <c r="J37" s="271">
        <v>62.4</v>
      </c>
      <c r="K37" s="271">
        <v>66.900000000000006</v>
      </c>
      <c r="L37" s="271">
        <v>49.3</v>
      </c>
      <c r="M37" s="271">
        <v>53</v>
      </c>
    </row>
    <row r="38" spans="1:13" ht="12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71" t="s">
        <v>26</v>
      </c>
      <c r="M38" s="271" t="s">
        <v>26</v>
      </c>
    </row>
    <row r="39" spans="1:13" ht="12.95" customHeight="1" x14ac:dyDescent="0.2">
      <c r="A39" s="272" t="s">
        <v>264</v>
      </c>
      <c r="B39" s="271" t="s">
        <v>26</v>
      </c>
      <c r="C39" s="271">
        <v>-4.4000000000000004</v>
      </c>
      <c r="D39" s="271" t="s">
        <v>26</v>
      </c>
      <c r="E39" s="271" t="s">
        <v>26</v>
      </c>
      <c r="F39" s="271" t="s">
        <v>26</v>
      </c>
      <c r="G39" s="271" t="s">
        <v>26</v>
      </c>
      <c r="H39" s="271">
        <v>0.3</v>
      </c>
      <c r="I39" s="271" t="s">
        <v>26</v>
      </c>
      <c r="J39" s="271" t="s">
        <v>26</v>
      </c>
      <c r="K39" s="271" t="s">
        <v>26</v>
      </c>
      <c r="L39" s="271" t="s">
        <v>26</v>
      </c>
      <c r="M39" s="271" t="s">
        <v>26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958.5</v>
      </c>
      <c r="C41" s="269">
        <v>1199</v>
      </c>
      <c r="D41" s="269">
        <v>24.1</v>
      </c>
      <c r="E41" s="269">
        <v>26.6</v>
      </c>
      <c r="F41" s="269">
        <v>18.600000000000001</v>
      </c>
      <c r="G41" s="269">
        <v>19.100000000000001</v>
      </c>
      <c r="H41" s="269">
        <v>20.3</v>
      </c>
      <c r="I41" s="269">
        <v>4.3</v>
      </c>
      <c r="J41" s="269">
        <v>5.0999999999999996</v>
      </c>
      <c r="K41" s="269">
        <v>0.5</v>
      </c>
      <c r="L41" s="269">
        <v>4.4000000000000004</v>
      </c>
      <c r="M41" s="269">
        <v>17.100000000000001</v>
      </c>
    </row>
    <row r="42" spans="1:13" ht="12.95" customHeight="1" x14ac:dyDescent="0.2">
      <c r="A42" s="245" t="s">
        <v>265</v>
      </c>
      <c r="B42" s="228">
        <v>889.4</v>
      </c>
      <c r="C42" s="228">
        <v>887.9</v>
      </c>
      <c r="D42" s="228">
        <v>1.6</v>
      </c>
      <c r="E42" s="228">
        <v>1.6</v>
      </c>
      <c r="F42" s="228">
        <v>1.6</v>
      </c>
      <c r="G42" s="228">
        <v>1.6</v>
      </c>
      <c r="H42" s="228">
        <v>1.6</v>
      </c>
      <c r="I42" s="228">
        <v>1.6</v>
      </c>
      <c r="J42" s="228">
        <v>1.6</v>
      </c>
      <c r="K42" s="228">
        <v>1.6</v>
      </c>
      <c r="L42" s="228">
        <v>1.6</v>
      </c>
      <c r="M42" s="228">
        <v>1.6</v>
      </c>
    </row>
    <row r="43" spans="1:13" s="234" customFormat="1" ht="12.95" customHeight="1" x14ac:dyDescent="0.2">
      <c r="A43" s="245" t="s">
        <v>266</v>
      </c>
      <c r="B43" s="228">
        <v>45.7</v>
      </c>
      <c r="C43" s="228">
        <v>12.3</v>
      </c>
      <c r="D43" s="228">
        <v>12.3</v>
      </c>
      <c r="E43" s="228">
        <v>12.3</v>
      </c>
      <c r="F43" s="228">
        <v>12.3</v>
      </c>
      <c r="G43" s="228">
        <v>12.3</v>
      </c>
      <c r="H43" s="228">
        <v>12.3</v>
      </c>
      <c r="I43" s="228">
        <v>12.3</v>
      </c>
      <c r="J43" s="228">
        <v>12.3</v>
      </c>
      <c r="K43" s="228">
        <v>12.3</v>
      </c>
      <c r="L43" s="228">
        <v>12.3</v>
      </c>
      <c r="M43" s="228">
        <v>12.3</v>
      </c>
    </row>
    <row r="44" spans="1:13" ht="12.95" customHeight="1" x14ac:dyDescent="0.2">
      <c r="A44" s="274" t="s">
        <v>267</v>
      </c>
      <c r="B44" s="228">
        <v>45.7</v>
      </c>
      <c r="C44" s="228">
        <v>12.3</v>
      </c>
      <c r="D44" s="228">
        <v>12.3</v>
      </c>
      <c r="E44" s="228">
        <v>12.3</v>
      </c>
      <c r="F44" s="228">
        <v>12.3</v>
      </c>
      <c r="G44" s="228">
        <v>12.3</v>
      </c>
      <c r="H44" s="228">
        <v>12.3</v>
      </c>
      <c r="I44" s="228">
        <v>12.3</v>
      </c>
      <c r="J44" s="228">
        <v>12.3</v>
      </c>
      <c r="K44" s="228">
        <v>12.3</v>
      </c>
      <c r="L44" s="228">
        <v>12.3</v>
      </c>
      <c r="M44" s="228">
        <v>12.3</v>
      </c>
    </row>
    <row r="45" spans="1:13" ht="12.95" customHeight="1" x14ac:dyDescent="0.2">
      <c r="A45" s="272" t="s">
        <v>268</v>
      </c>
      <c r="B45" s="228" t="s">
        <v>26</v>
      </c>
      <c r="C45" s="228" t="s">
        <v>26</v>
      </c>
      <c r="D45" s="228" t="s">
        <v>26</v>
      </c>
      <c r="E45" s="228" t="s">
        <v>26</v>
      </c>
      <c r="F45" s="228" t="s">
        <v>26</v>
      </c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 t="s">
        <v>26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 t="s">
        <v>26</v>
      </c>
      <c r="C47" s="228" t="s">
        <v>26</v>
      </c>
      <c r="D47" s="228" t="s">
        <v>26</v>
      </c>
      <c r="E47" s="228" t="s">
        <v>26</v>
      </c>
      <c r="F47" s="228" t="s">
        <v>26</v>
      </c>
      <c r="G47" s="228" t="s">
        <v>26</v>
      </c>
      <c r="H47" s="228" t="s">
        <v>26</v>
      </c>
      <c r="I47" s="228" t="s">
        <v>26</v>
      </c>
      <c r="J47" s="228" t="s">
        <v>26</v>
      </c>
      <c r="K47" s="228" t="s">
        <v>26</v>
      </c>
      <c r="L47" s="228" t="s">
        <v>26</v>
      </c>
      <c r="M47" s="228" t="s">
        <v>26</v>
      </c>
    </row>
    <row r="48" spans="1:13" ht="12.95" customHeight="1" x14ac:dyDescent="0.2">
      <c r="A48" s="275" t="s">
        <v>271</v>
      </c>
      <c r="B48" s="228">
        <v>11.2</v>
      </c>
      <c r="C48" s="228">
        <v>296.5</v>
      </c>
      <c r="D48" s="228">
        <v>9.9</v>
      </c>
      <c r="E48" s="228">
        <v>11.8</v>
      </c>
      <c r="F48" s="228">
        <v>3.8</v>
      </c>
      <c r="G48" s="228">
        <v>4.3</v>
      </c>
      <c r="H48" s="228">
        <v>5.5</v>
      </c>
      <c r="I48" s="228">
        <v>-10.1</v>
      </c>
      <c r="J48" s="228">
        <v>-9.3000000000000007</v>
      </c>
      <c r="K48" s="228">
        <v>-13.8</v>
      </c>
      <c r="L48" s="228">
        <v>-12.3</v>
      </c>
      <c r="M48" s="228">
        <v>2.7</v>
      </c>
    </row>
    <row r="49" spans="1:13" s="270" customFormat="1" ht="12.95" customHeight="1" x14ac:dyDescent="0.2">
      <c r="A49" s="275" t="s">
        <v>272</v>
      </c>
      <c r="B49" s="228">
        <v>12.3</v>
      </c>
      <c r="C49" s="228">
        <v>2.2999999999999998</v>
      </c>
      <c r="D49" s="228">
        <v>0.3</v>
      </c>
      <c r="E49" s="228">
        <v>0.9</v>
      </c>
      <c r="F49" s="228">
        <v>0.9</v>
      </c>
      <c r="G49" s="228">
        <v>0.9</v>
      </c>
      <c r="H49" s="228">
        <v>0.9</v>
      </c>
      <c r="I49" s="228">
        <v>0.4</v>
      </c>
      <c r="J49" s="228">
        <v>0.4</v>
      </c>
      <c r="K49" s="228">
        <v>0.4</v>
      </c>
      <c r="L49" s="228">
        <v>2.7</v>
      </c>
      <c r="M49" s="228">
        <v>0.4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1467.3</v>
      </c>
      <c r="C51" s="269">
        <v>1226.7</v>
      </c>
      <c r="D51" s="269">
        <v>34.1</v>
      </c>
      <c r="E51" s="269">
        <v>44.9</v>
      </c>
      <c r="F51" s="269">
        <v>61.3</v>
      </c>
      <c r="G51" s="269">
        <v>76.400000000000006</v>
      </c>
      <c r="H51" s="269">
        <v>108.6</v>
      </c>
      <c r="I51" s="269">
        <v>85</v>
      </c>
      <c r="J51" s="269">
        <v>87.6</v>
      </c>
      <c r="K51" s="269">
        <v>86.1</v>
      </c>
      <c r="L51" s="269">
        <v>68.7</v>
      </c>
      <c r="M51" s="269">
        <v>80.8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4</v>
      </c>
      <c r="C55" s="218">
        <v>3</v>
      </c>
      <c r="D55" s="218">
        <v>1</v>
      </c>
      <c r="E55" s="218">
        <v>1</v>
      </c>
      <c r="F55" s="218">
        <v>1</v>
      </c>
      <c r="G55" s="218">
        <v>2</v>
      </c>
      <c r="H55" s="218">
        <v>2</v>
      </c>
      <c r="I55" s="218">
        <v>2</v>
      </c>
      <c r="J55" s="218">
        <v>2</v>
      </c>
      <c r="K55" s="218">
        <v>2</v>
      </c>
      <c r="L55" s="218">
        <v>2</v>
      </c>
      <c r="M55" s="218">
        <v>2</v>
      </c>
    </row>
  </sheetData>
  <hyperlinks>
    <hyperlink ref="A1" location="Содержание!A1" display="Вернуться в СОДЕРЖАНИЕ" xr:uid="{00000000-0004-0000-40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Лист66"/>
  <dimension ref="A1:M56"/>
  <sheetViews>
    <sheetView workbookViewId="0">
      <selection activeCell="A5" sqref="A5"/>
    </sheetView>
  </sheetViews>
  <sheetFormatPr defaultRowHeight="12.95" customHeight="1" x14ac:dyDescent="0.2"/>
  <cols>
    <col min="1" max="1" width="42.42578125" style="249" customWidth="1"/>
    <col min="2" max="2" width="9.28515625" style="218" hidden="1" customWidth="1"/>
    <col min="3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2.42578125" style="218" customWidth="1"/>
    <col min="258" max="262" width="0" style="218" hidden="1" customWidth="1"/>
    <col min="263" max="512" width="9.140625" style="218"/>
    <col min="513" max="513" width="42.42578125" style="218" customWidth="1"/>
    <col min="514" max="518" width="0" style="218" hidden="1" customWidth="1"/>
    <col min="519" max="768" width="9.140625" style="218"/>
    <col min="769" max="769" width="42.42578125" style="218" customWidth="1"/>
    <col min="770" max="774" width="0" style="218" hidden="1" customWidth="1"/>
    <col min="775" max="1024" width="9.140625" style="218"/>
    <col min="1025" max="1025" width="42.42578125" style="218" customWidth="1"/>
    <col min="1026" max="1030" width="0" style="218" hidden="1" customWidth="1"/>
    <col min="1031" max="1280" width="9.140625" style="218"/>
    <col min="1281" max="1281" width="42.42578125" style="218" customWidth="1"/>
    <col min="1282" max="1286" width="0" style="218" hidden="1" customWidth="1"/>
    <col min="1287" max="1536" width="9.140625" style="218"/>
    <col min="1537" max="1537" width="42.42578125" style="218" customWidth="1"/>
    <col min="1538" max="1542" width="0" style="218" hidden="1" customWidth="1"/>
    <col min="1543" max="1792" width="9.140625" style="218"/>
    <col min="1793" max="1793" width="42.42578125" style="218" customWidth="1"/>
    <col min="1794" max="1798" width="0" style="218" hidden="1" customWidth="1"/>
    <col min="1799" max="2048" width="9.140625" style="218"/>
    <col min="2049" max="2049" width="42.42578125" style="218" customWidth="1"/>
    <col min="2050" max="2054" width="0" style="218" hidden="1" customWidth="1"/>
    <col min="2055" max="2304" width="9.140625" style="218"/>
    <col min="2305" max="2305" width="42.42578125" style="218" customWidth="1"/>
    <col min="2306" max="2310" width="0" style="218" hidden="1" customWidth="1"/>
    <col min="2311" max="2560" width="9.140625" style="218"/>
    <col min="2561" max="2561" width="42.42578125" style="218" customWidth="1"/>
    <col min="2562" max="2566" width="0" style="218" hidden="1" customWidth="1"/>
    <col min="2567" max="2816" width="9.140625" style="218"/>
    <col min="2817" max="2817" width="42.42578125" style="218" customWidth="1"/>
    <col min="2818" max="2822" width="0" style="218" hidden="1" customWidth="1"/>
    <col min="2823" max="3072" width="9.140625" style="218"/>
    <col min="3073" max="3073" width="42.42578125" style="218" customWidth="1"/>
    <col min="3074" max="3078" width="0" style="218" hidden="1" customWidth="1"/>
    <col min="3079" max="3328" width="9.140625" style="218"/>
    <col min="3329" max="3329" width="42.42578125" style="218" customWidth="1"/>
    <col min="3330" max="3334" width="0" style="218" hidden="1" customWidth="1"/>
    <col min="3335" max="3584" width="9.140625" style="218"/>
    <col min="3585" max="3585" width="42.42578125" style="218" customWidth="1"/>
    <col min="3586" max="3590" width="0" style="218" hidden="1" customWidth="1"/>
    <col min="3591" max="3840" width="9.140625" style="218"/>
    <col min="3841" max="3841" width="42.42578125" style="218" customWidth="1"/>
    <col min="3842" max="3846" width="0" style="218" hidden="1" customWidth="1"/>
    <col min="3847" max="4096" width="9.140625" style="218"/>
    <col min="4097" max="4097" width="42.42578125" style="218" customWidth="1"/>
    <col min="4098" max="4102" width="0" style="218" hidden="1" customWidth="1"/>
    <col min="4103" max="4352" width="9.140625" style="218"/>
    <col min="4353" max="4353" width="42.42578125" style="218" customWidth="1"/>
    <col min="4354" max="4358" width="0" style="218" hidden="1" customWidth="1"/>
    <col min="4359" max="4608" width="9.140625" style="218"/>
    <col min="4609" max="4609" width="42.42578125" style="218" customWidth="1"/>
    <col min="4610" max="4614" width="0" style="218" hidden="1" customWidth="1"/>
    <col min="4615" max="4864" width="9.140625" style="218"/>
    <col min="4865" max="4865" width="42.42578125" style="218" customWidth="1"/>
    <col min="4866" max="4870" width="0" style="218" hidden="1" customWidth="1"/>
    <col min="4871" max="5120" width="9.140625" style="218"/>
    <col min="5121" max="5121" width="42.42578125" style="218" customWidth="1"/>
    <col min="5122" max="5126" width="0" style="218" hidden="1" customWidth="1"/>
    <col min="5127" max="5376" width="9.140625" style="218"/>
    <col min="5377" max="5377" width="42.42578125" style="218" customWidth="1"/>
    <col min="5378" max="5382" width="0" style="218" hidden="1" customWidth="1"/>
    <col min="5383" max="5632" width="9.140625" style="218"/>
    <col min="5633" max="5633" width="42.42578125" style="218" customWidth="1"/>
    <col min="5634" max="5638" width="0" style="218" hidden="1" customWidth="1"/>
    <col min="5639" max="5888" width="9.140625" style="218"/>
    <col min="5889" max="5889" width="42.42578125" style="218" customWidth="1"/>
    <col min="5890" max="5894" width="0" style="218" hidden="1" customWidth="1"/>
    <col min="5895" max="6144" width="9.140625" style="218"/>
    <col min="6145" max="6145" width="42.42578125" style="218" customWidth="1"/>
    <col min="6146" max="6150" width="0" style="218" hidden="1" customWidth="1"/>
    <col min="6151" max="6400" width="9.140625" style="218"/>
    <col min="6401" max="6401" width="42.42578125" style="218" customWidth="1"/>
    <col min="6402" max="6406" width="0" style="218" hidden="1" customWidth="1"/>
    <col min="6407" max="6656" width="9.140625" style="218"/>
    <col min="6657" max="6657" width="42.42578125" style="218" customWidth="1"/>
    <col min="6658" max="6662" width="0" style="218" hidden="1" customWidth="1"/>
    <col min="6663" max="6912" width="9.140625" style="218"/>
    <col min="6913" max="6913" width="42.42578125" style="218" customWidth="1"/>
    <col min="6914" max="6918" width="0" style="218" hidden="1" customWidth="1"/>
    <col min="6919" max="7168" width="9.140625" style="218"/>
    <col min="7169" max="7169" width="42.42578125" style="218" customWidth="1"/>
    <col min="7170" max="7174" width="0" style="218" hidden="1" customWidth="1"/>
    <col min="7175" max="7424" width="9.140625" style="218"/>
    <col min="7425" max="7425" width="42.42578125" style="218" customWidth="1"/>
    <col min="7426" max="7430" width="0" style="218" hidden="1" customWidth="1"/>
    <col min="7431" max="7680" width="9.140625" style="218"/>
    <col min="7681" max="7681" width="42.42578125" style="218" customWidth="1"/>
    <col min="7682" max="7686" width="0" style="218" hidden="1" customWidth="1"/>
    <col min="7687" max="7936" width="9.140625" style="218"/>
    <col min="7937" max="7937" width="42.42578125" style="218" customWidth="1"/>
    <col min="7938" max="7942" width="0" style="218" hidden="1" customWidth="1"/>
    <col min="7943" max="8192" width="9.140625" style="218"/>
    <col min="8193" max="8193" width="42.42578125" style="218" customWidth="1"/>
    <col min="8194" max="8198" width="0" style="218" hidden="1" customWidth="1"/>
    <col min="8199" max="8448" width="9.140625" style="218"/>
    <col min="8449" max="8449" width="42.42578125" style="218" customWidth="1"/>
    <col min="8450" max="8454" width="0" style="218" hidden="1" customWidth="1"/>
    <col min="8455" max="8704" width="9.140625" style="218"/>
    <col min="8705" max="8705" width="42.42578125" style="218" customWidth="1"/>
    <col min="8706" max="8710" width="0" style="218" hidden="1" customWidth="1"/>
    <col min="8711" max="8960" width="9.140625" style="218"/>
    <col min="8961" max="8961" width="42.42578125" style="218" customWidth="1"/>
    <col min="8962" max="8966" width="0" style="218" hidden="1" customWidth="1"/>
    <col min="8967" max="9216" width="9.140625" style="218"/>
    <col min="9217" max="9217" width="42.42578125" style="218" customWidth="1"/>
    <col min="9218" max="9222" width="0" style="218" hidden="1" customWidth="1"/>
    <col min="9223" max="9472" width="9.140625" style="218"/>
    <col min="9473" max="9473" width="42.42578125" style="218" customWidth="1"/>
    <col min="9474" max="9478" width="0" style="218" hidden="1" customWidth="1"/>
    <col min="9479" max="9728" width="9.140625" style="218"/>
    <col min="9729" max="9729" width="42.42578125" style="218" customWidth="1"/>
    <col min="9730" max="9734" width="0" style="218" hidden="1" customWidth="1"/>
    <col min="9735" max="9984" width="9.140625" style="218"/>
    <col min="9985" max="9985" width="42.42578125" style="218" customWidth="1"/>
    <col min="9986" max="9990" width="0" style="218" hidden="1" customWidth="1"/>
    <col min="9991" max="10240" width="9.140625" style="218"/>
    <col min="10241" max="10241" width="42.42578125" style="218" customWidth="1"/>
    <col min="10242" max="10246" width="0" style="218" hidden="1" customWidth="1"/>
    <col min="10247" max="10496" width="9.140625" style="218"/>
    <col min="10497" max="10497" width="42.42578125" style="218" customWidth="1"/>
    <col min="10498" max="10502" width="0" style="218" hidden="1" customWidth="1"/>
    <col min="10503" max="10752" width="9.140625" style="218"/>
    <col min="10753" max="10753" width="42.42578125" style="218" customWidth="1"/>
    <col min="10754" max="10758" width="0" style="218" hidden="1" customWidth="1"/>
    <col min="10759" max="11008" width="9.140625" style="218"/>
    <col min="11009" max="11009" width="42.42578125" style="218" customWidth="1"/>
    <col min="11010" max="11014" width="0" style="218" hidden="1" customWidth="1"/>
    <col min="11015" max="11264" width="9.140625" style="218"/>
    <col min="11265" max="11265" width="42.42578125" style="218" customWidth="1"/>
    <col min="11266" max="11270" width="0" style="218" hidden="1" customWidth="1"/>
    <col min="11271" max="11520" width="9.140625" style="218"/>
    <col min="11521" max="11521" width="42.42578125" style="218" customWidth="1"/>
    <col min="11522" max="11526" width="0" style="218" hidden="1" customWidth="1"/>
    <col min="11527" max="11776" width="9.140625" style="218"/>
    <col min="11777" max="11777" width="42.42578125" style="218" customWidth="1"/>
    <col min="11778" max="11782" width="0" style="218" hidden="1" customWidth="1"/>
    <col min="11783" max="12032" width="9.140625" style="218"/>
    <col min="12033" max="12033" width="42.42578125" style="218" customWidth="1"/>
    <col min="12034" max="12038" width="0" style="218" hidden="1" customWidth="1"/>
    <col min="12039" max="12288" width="9.140625" style="218"/>
    <col min="12289" max="12289" width="42.42578125" style="218" customWidth="1"/>
    <col min="12290" max="12294" width="0" style="218" hidden="1" customWidth="1"/>
    <col min="12295" max="12544" width="9.140625" style="218"/>
    <col min="12545" max="12545" width="42.42578125" style="218" customWidth="1"/>
    <col min="12546" max="12550" width="0" style="218" hidden="1" customWidth="1"/>
    <col min="12551" max="12800" width="9.140625" style="218"/>
    <col min="12801" max="12801" width="42.42578125" style="218" customWidth="1"/>
    <col min="12802" max="12806" width="0" style="218" hidden="1" customWidth="1"/>
    <col min="12807" max="13056" width="9.140625" style="218"/>
    <col min="13057" max="13057" width="42.42578125" style="218" customWidth="1"/>
    <col min="13058" max="13062" width="0" style="218" hidden="1" customWidth="1"/>
    <col min="13063" max="13312" width="9.140625" style="218"/>
    <col min="13313" max="13313" width="42.42578125" style="218" customWidth="1"/>
    <col min="13314" max="13318" width="0" style="218" hidden="1" customWidth="1"/>
    <col min="13319" max="13568" width="9.140625" style="218"/>
    <col min="13569" max="13569" width="42.42578125" style="218" customWidth="1"/>
    <col min="13570" max="13574" width="0" style="218" hidden="1" customWidth="1"/>
    <col min="13575" max="13824" width="9.140625" style="218"/>
    <col min="13825" max="13825" width="42.42578125" style="218" customWidth="1"/>
    <col min="13826" max="13830" width="0" style="218" hidden="1" customWidth="1"/>
    <col min="13831" max="14080" width="9.140625" style="218"/>
    <col min="14081" max="14081" width="42.42578125" style="218" customWidth="1"/>
    <col min="14082" max="14086" width="0" style="218" hidden="1" customWidth="1"/>
    <col min="14087" max="14336" width="9.140625" style="218"/>
    <col min="14337" max="14337" width="42.42578125" style="218" customWidth="1"/>
    <col min="14338" max="14342" width="0" style="218" hidden="1" customWidth="1"/>
    <col min="14343" max="14592" width="9.140625" style="218"/>
    <col min="14593" max="14593" width="42.42578125" style="218" customWidth="1"/>
    <col min="14594" max="14598" width="0" style="218" hidden="1" customWidth="1"/>
    <col min="14599" max="14848" width="9.140625" style="218"/>
    <col min="14849" max="14849" width="42.42578125" style="218" customWidth="1"/>
    <col min="14850" max="14854" width="0" style="218" hidden="1" customWidth="1"/>
    <col min="14855" max="15104" width="9.140625" style="218"/>
    <col min="15105" max="15105" width="42.42578125" style="218" customWidth="1"/>
    <col min="15106" max="15110" width="0" style="218" hidden="1" customWidth="1"/>
    <col min="15111" max="15360" width="9.140625" style="218"/>
    <col min="15361" max="15361" width="42.42578125" style="218" customWidth="1"/>
    <col min="15362" max="15366" width="0" style="218" hidden="1" customWidth="1"/>
    <col min="15367" max="15616" width="9.140625" style="218"/>
    <col min="15617" max="15617" width="42.42578125" style="218" customWidth="1"/>
    <col min="15618" max="15622" width="0" style="218" hidden="1" customWidth="1"/>
    <col min="15623" max="15872" width="9.140625" style="218"/>
    <col min="15873" max="15873" width="42.42578125" style="218" customWidth="1"/>
    <col min="15874" max="15878" width="0" style="218" hidden="1" customWidth="1"/>
    <col min="15879" max="16128" width="9.140625" style="218"/>
    <col min="16129" max="16129" width="42.4257812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284</v>
      </c>
    </row>
    <row r="3" spans="1:13" ht="18" customHeight="1" x14ac:dyDescent="0.2">
      <c r="A3" s="217" t="s">
        <v>285</v>
      </c>
    </row>
    <row r="4" spans="1:13" ht="18" customHeight="1" x14ac:dyDescent="0.2">
      <c r="A4" s="217" t="s">
        <v>286</v>
      </c>
    </row>
    <row r="5" spans="1:13" ht="18" customHeight="1" thickBot="1" x14ac:dyDescent="0.25">
      <c r="A5" s="263" t="s">
        <v>276</v>
      </c>
    </row>
    <row r="6" spans="1:13" s="266" customFormat="1" ht="18" customHeight="1" thickBot="1" x14ac:dyDescent="0.25">
      <c r="A6" s="264"/>
      <c r="B6" s="265">
        <v>2014</v>
      </c>
      <c r="C6" s="265">
        <v>2015</v>
      </c>
      <c r="D6" s="265">
        <v>2016</v>
      </c>
      <c r="E6" s="265">
        <v>2017</v>
      </c>
      <c r="F6" s="265">
        <v>2018</v>
      </c>
      <c r="G6" s="265">
        <v>2019</v>
      </c>
      <c r="H6" s="265">
        <v>2020</v>
      </c>
      <c r="I6" s="265">
        <v>2021</v>
      </c>
      <c r="J6" s="265">
        <v>2022</v>
      </c>
      <c r="K6" s="265">
        <v>2023</v>
      </c>
      <c r="L6" s="265">
        <v>2024</v>
      </c>
      <c r="M6" s="265">
        <v>2025</v>
      </c>
    </row>
    <row r="7" spans="1:13" s="226" customFormat="1" ht="12.95" customHeight="1" x14ac:dyDescent="0.2">
      <c r="A7" s="267"/>
    </row>
    <row r="8" spans="1:13" s="270" customFormat="1" ht="12.95" customHeight="1" x14ac:dyDescent="0.2">
      <c r="A8" s="268" t="s">
        <v>103</v>
      </c>
      <c r="B8" s="269">
        <v>6131.5</v>
      </c>
      <c r="C8" s="269">
        <v>5771.8</v>
      </c>
      <c r="D8" s="269">
        <v>2876.1</v>
      </c>
      <c r="E8" s="269">
        <v>3208.4</v>
      </c>
      <c r="F8" s="269">
        <v>3356.3</v>
      </c>
      <c r="G8" s="269">
        <v>4235.2</v>
      </c>
      <c r="H8" s="269">
        <v>5048.3</v>
      </c>
      <c r="I8" s="269">
        <v>6134.2</v>
      </c>
      <c r="J8" s="269">
        <v>9578.5</v>
      </c>
      <c r="K8" s="269">
        <v>13379.7</v>
      </c>
      <c r="L8" s="269">
        <v>12487.9</v>
      </c>
      <c r="M8" s="269">
        <v>16406.3</v>
      </c>
    </row>
    <row r="9" spans="1:13" ht="12.95" customHeight="1" x14ac:dyDescent="0.2">
      <c r="A9" s="245" t="s">
        <v>101</v>
      </c>
      <c r="B9" s="271">
        <v>4784.7</v>
      </c>
      <c r="C9" s="271">
        <v>4362.8999999999996</v>
      </c>
      <c r="D9" s="271">
        <v>1042.2</v>
      </c>
      <c r="E9" s="271">
        <v>1709.3</v>
      </c>
      <c r="F9" s="271">
        <v>1807.4</v>
      </c>
      <c r="G9" s="271">
        <v>2265.9</v>
      </c>
      <c r="H9" s="271">
        <v>2449</v>
      </c>
      <c r="I9" s="271">
        <v>3049.1</v>
      </c>
      <c r="J9" s="271">
        <v>5269.2</v>
      </c>
      <c r="K9" s="271">
        <v>5576.8</v>
      </c>
      <c r="L9" s="271">
        <v>6085.2</v>
      </c>
      <c r="M9" s="271">
        <v>9057.1</v>
      </c>
    </row>
    <row r="10" spans="1:13" ht="12.95" customHeight="1" x14ac:dyDescent="0.2">
      <c r="A10" s="272" t="s">
        <v>238</v>
      </c>
      <c r="B10" s="271">
        <v>152.80000000000001</v>
      </c>
      <c r="C10" s="271">
        <v>100.2</v>
      </c>
      <c r="D10" s="271">
        <v>156.69999999999999</v>
      </c>
      <c r="E10" s="271">
        <v>164.5</v>
      </c>
      <c r="F10" s="271">
        <v>181.5</v>
      </c>
      <c r="G10" s="271">
        <v>234</v>
      </c>
      <c r="H10" s="271">
        <v>220.1</v>
      </c>
      <c r="I10" s="271">
        <v>236.9</v>
      </c>
      <c r="J10" s="271">
        <v>353.7</v>
      </c>
      <c r="K10" s="271">
        <v>356.8</v>
      </c>
      <c r="L10" s="271">
        <v>690.9</v>
      </c>
      <c r="M10" s="271">
        <v>1135.4000000000001</v>
      </c>
    </row>
    <row r="11" spans="1:13" ht="12.95" customHeight="1" x14ac:dyDescent="0.2">
      <c r="A11" s="272" t="s">
        <v>239</v>
      </c>
      <c r="B11" s="271">
        <v>14.8</v>
      </c>
      <c r="C11" s="271">
        <v>-2.2000000000000002</v>
      </c>
      <c r="D11" s="271">
        <v>13.1</v>
      </c>
      <c r="E11" s="271">
        <v>35</v>
      </c>
      <c r="F11" s="271">
        <v>27.1</v>
      </c>
      <c r="G11" s="271">
        <v>28.3</v>
      </c>
      <c r="H11" s="271">
        <v>33.5</v>
      </c>
      <c r="I11" s="271">
        <v>3.6</v>
      </c>
      <c r="J11" s="271">
        <v>195.5</v>
      </c>
      <c r="K11" s="271">
        <v>196.5</v>
      </c>
      <c r="L11" s="271">
        <v>253.3</v>
      </c>
      <c r="M11" s="271">
        <v>371</v>
      </c>
    </row>
    <row r="12" spans="1:13" ht="12.95" customHeight="1" x14ac:dyDescent="0.2">
      <c r="A12" s="272" t="s">
        <v>240</v>
      </c>
      <c r="B12" s="271">
        <v>3365.3</v>
      </c>
      <c r="C12" s="271">
        <v>3081.2</v>
      </c>
      <c r="D12" s="271">
        <v>168</v>
      </c>
      <c r="E12" s="271">
        <v>391.7</v>
      </c>
      <c r="F12" s="271">
        <v>373</v>
      </c>
      <c r="G12" s="271">
        <v>501.1</v>
      </c>
      <c r="H12" s="271">
        <v>660.8</v>
      </c>
      <c r="I12" s="271">
        <v>801</v>
      </c>
      <c r="J12" s="271">
        <v>874</v>
      </c>
      <c r="K12" s="271">
        <v>1104.2</v>
      </c>
      <c r="L12" s="271">
        <v>955.2</v>
      </c>
      <c r="M12" s="271">
        <v>1693.8</v>
      </c>
    </row>
    <row r="13" spans="1:13" ht="24" x14ac:dyDescent="0.2">
      <c r="A13" s="272" t="s">
        <v>241</v>
      </c>
      <c r="B13" s="271">
        <v>97.9</v>
      </c>
      <c r="C13" s="271">
        <v>125.2</v>
      </c>
      <c r="D13" s="271">
        <v>56.4</v>
      </c>
      <c r="E13" s="271">
        <v>112.2</v>
      </c>
      <c r="F13" s="271">
        <v>121.5</v>
      </c>
      <c r="G13" s="271">
        <v>101.9</v>
      </c>
      <c r="H13" s="271">
        <v>130.9</v>
      </c>
      <c r="I13" s="271">
        <v>139</v>
      </c>
      <c r="J13" s="271">
        <v>185.9</v>
      </c>
      <c r="K13" s="271">
        <v>196.9</v>
      </c>
      <c r="L13" s="271">
        <v>367.4</v>
      </c>
      <c r="M13" s="271">
        <v>329.5</v>
      </c>
    </row>
    <row r="14" spans="1:13" ht="24" x14ac:dyDescent="0.2">
      <c r="A14" s="272" t="s">
        <v>242</v>
      </c>
      <c r="B14" s="271">
        <v>0.6</v>
      </c>
      <c r="C14" s="271">
        <v>0.7</v>
      </c>
      <c r="D14" s="271">
        <v>0.6</v>
      </c>
      <c r="E14" s="271">
        <v>0.6</v>
      </c>
      <c r="F14" s="271">
        <v>0.6</v>
      </c>
      <c r="G14" s="271">
        <v>0.6</v>
      </c>
      <c r="H14" s="271">
        <v>0.6</v>
      </c>
      <c r="I14" s="271">
        <v>0.6</v>
      </c>
      <c r="J14" s="271">
        <v>0.6</v>
      </c>
      <c r="K14" s="271">
        <v>0.6</v>
      </c>
      <c r="L14" s="271">
        <v>0.7</v>
      </c>
      <c r="M14" s="271">
        <v>0.8</v>
      </c>
    </row>
    <row r="15" spans="1:13" ht="12.95" customHeight="1" x14ac:dyDescent="0.2">
      <c r="A15" s="272" t="s">
        <v>243</v>
      </c>
      <c r="B15" s="271">
        <v>842.8</v>
      </c>
      <c r="C15" s="271">
        <v>982.6</v>
      </c>
      <c r="D15" s="271">
        <v>531.6</v>
      </c>
      <c r="E15" s="271">
        <v>887.4</v>
      </c>
      <c r="F15" s="271">
        <v>972.6</v>
      </c>
      <c r="G15" s="271">
        <v>1158.5</v>
      </c>
      <c r="H15" s="271">
        <v>1081.4000000000001</v>
      </c>
      <c r="I15" s="271">
        <v>1458.9</v>
      </c>
      <c r="J15" s="271">
        <v>2298.6999999999998</v>
      </c>
      <c r="K15" s="271">
        <v>2500.9</v>
      </c>
      <c r="L15" s="271">
        <v>2767.5</v>
      </c>
      <c r="M15" s="271">
        <v>4347.1000000000004</v>
      </c>
    </row>
    <row r="16" spans="1:13" ht="12.95" customHeight="1" x14ac:dyDescent="0.2">
      <c r="A16" s="272" t="s">
        <v>244</v>
      </c>
      <c r="B16" s="228">
        <v>67.900000000000006</v>
      </c>
      <c r="C16" s="228">
        <v>54.3</v>
      </c>
      <c r="D16" s="228">
        <v>50.3</v>
      </c>
      <c r="E16" s="228">
        <v>38</v>
      </c>
      <c r="F16" s="228">
        <v>101.4</v>
      </c>
      <c r="G16" s="228">
        <v>208.6</v>
      </c>
      <c r="H16" s="228">
        <v>297.60000000000002</v>
      </c>
      <c r="I16" s="228">
        <v>362.2</v>
      </c>
      <c r="J16" s="228">
        <v>1160.3</v>
      </c>
      <c r="K16" s="228">
        <v>1038.0999999999999</v>
      </c>
      <c r="L16" s="228">
        <v>851.1</v>
      </c>
      <c r="M16" s="228">
        <v>991.2</v>
      </c>
    </row>
    <row r="17" spans="1:13" ht="12.95" customHeight="1" x14ac:dyDescent="0.2">
      <c r="A17" s="272" t="s">
        <v>245</v>
      </c>
      <c r="B17" s="228">
        <v>242.6</v>
      </c>
      <c r="C17" s="228">
        <v>20.9</v>
      </c>
      <c r="D17" s="228">
        <v>65.5</v>
      </c>
      <c r="E17" s="228">
        <v>79.8</v>
      </c>
      <c r="F17" s="228">
        <v>29.7</v>
      </c>
      <c r="G17" s="228">
        <v>33</v>
      </c>
      <c r="H17" s="228">
        <v>24.1</v>
      </c>
      <c r="I17" s="228">
        <v>46.9</v>
      </c>
      <c r="J17" s="228">
        <v>200.4</v>
      </c>
      <c r="K17" s="228">
        <v>182.9</v>
      </c>
      <c r="L17" s="228">
        <v>199</v>
      </c>
      <c r="M17" s="228">
        <v>188.3</v>
      </c>
    </row>
    <row r="18" spans="1:13" ht="12.95" customHeight="1" x14ac:dyDescent="0.2">
      <c r="A18" s="245" t="s">
        <v>100</v>
      </c>
      <c r="B18" s="228">
        <v>1346.9</v>
      </c>
      <c r="C18" s="228">
        <v>1408.8</v>
      </c>
      <c r="D18" s="228">
        <v>1833.9</v>
      </c>
      <c r="E18" s="228">
        <v>1499.2</v>
      </c>
      <c r="F18" s="228">
        <v>1548.9</v>
      </c>
      <c r="G18" s="228">
        <v>1969.4</v>
      </c>
      <c r="H18" s="228">
        <v>2599.3000000000002</v>
      </c>
      <c r="I18" s="228">
        <v>3085.1</v>
      </c>
      <c r="J18" s="228">
        <v>4309.3</v>
      </c>
      <c r="K18" s="228">
        <v>7802.9</v>
      </c>
      <c r="L18" s="228">
        <v>6402.7</v>
      </c>
      <c r="M18" s="228">
        <v>7349.2</v>
      </c>
    </row>
    <row r="19" spans="1:13" ht="12.95" customHeight="1" x14ac:dyDescent="0.2">
      <c r="A19" s="272" t="s">
        <v>246</v>
      </c>
      <c r="B19" s="228">
        <v>1267.5</v>
      </c>
      <c r="C19" s="228">
        <v>1359.5</v>
      </c>
      <c r="D19" s="228">
        <v>1785.3</v>
      </c>
      <c r="E19" s="228">
        <v>1477.6</v>
      </c>
      <c r="F19" s="228">
        <v>1518.4</v>
      </c>
      <c r="G19" s="228">
        <v>1948.9</v>
      </c>
      <c r="H19" s="228">
        <v>1948.9</v>
      </c>
      <c r="I19" s="228">
        <v>2440.1999999999998</v>
      </c>
      <c r="J19" s="228">
        <v>3670.1</v>
      </c>
      <c r="K19" s="228">
        <v>6608.9</v>
      </c>
      <c r="L19" s="228">
        <v>5211.1000000000004</v>
      </c>
      <c r="M19" s="228">
        <v>6166.3</v>
      </c>
    </row>
    <row r="20" spans="1:13" ht="12.95" customHeight="1" x14ac:dyDescent="0.2">
      <c r="A20" s="272" t="s">
        <v>247</v>
      </c>
      <c r="B20" s="228" t="s">
        <v>248</v>
      </c>
      <c r="C20" s="228" t="s">
        <v>248</v>
      </c>
      <c r="D20" s="228" t="s">
        <v>248</v>
      </c>
      <c r="E20" s="228" t="s">
        <v>248</v>
      </c>
      <c r="F20" s="228">
        <v>0.1</v>
      </c>
      <c r="G20" s="228">
        <v>0.1</v>
      </c>
      <c r="H20" s="228">
        <v>0.1</v>
      </c>
      <c r="I20" s="228">
        <v>0.1</v>
      </c>
      <c r="J20" s="228">
        <v>1.8</v>
      </c>
      <c r="K20" s="228">
        <v>1.7</v>
      </c>
      <c r="L20" s="228">
        <v>1.7</v>
      </c>
      <c r="M20" s="228">
        <v>4.7</v>
      </c>
    </row>
    <row r="21" spans="1:13" ht="12.95" customHeight="1" x14ac:dyDescent="0.2">
      <c r="A21" s="272" t="s">
        <v>249</v>
      </c>
      <c r="B21" s="228">
        <v>0.3</v>
      </c>
      <c r="C21" s="228">
        <v>0.2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>
        <v>-12.6</v>
      </c>
      <c r="K21" s="228">
        <v>-9.5</v>
      </c>
      <c r="L21" s="228">
        <v>-11.9</v>
      </c>
      <c r="M21" s="228" t="s">
        <v>26</v>
      </c>
    </row>
    <row r="22" spans="1:13" ht="12.95" customHeight="1" x14ac:dyDescent="0.2">
      <c r="A22" s="272" t="s">
        <v>250</v>
      </c>
      <c r="B22" s="228">
        <v>1.1000000000000001</v>
      </c>
      <c r="C22" s="228">
        <v>4.0999999999999996</v>
      </c>
      <c r="D22" s="228">
        <v>3.2</v>
      </c>
      <c r="E22" s="228">
        <v>3.3</v>
      </c>
      <c r="F22" s="228">
        <v>4</v>
      </c>
      <c r="G22" s="228">
        <v>4</v>
      </c>
      <c r="H22" s="228">
        <v>5.2</v>
      </c>
      <c r="I22" s="228">
        <v>1.4</v>
      </c>
      <c r="J22" s="228">
        <v>3.9</v>
      </c>
      <c r="K22" s="228">
        <v>3.7</v>
      </c>
      <c r="L22" s="228">
        <v>3.2</v>
      </c>
      <c r="M22" s="228">
        <v>3.1</v>
      </c>
    </row>
    <row r="23" spans="1:13" ht="12.95" customHeight="1" x14ac:dyDescent="0.2">
      <c r="A23" s="272" t="s">
        <v>277</v>
      </c>
      <c r="B23" s="228">
        <v>3.3</v>
      </c>
      <c r="C23" s="228">
        <v>1</v>
      </c>
      <c r="D23" s="228">
        <v>1</v>
      </c>
      <c r="E23" s="228">
        <v>1</v>
      </c>
      <c r="F23" s="228">
        <v>0</v>
      </c>
      <c r="G23" s="228">
        <v>1.4</v>
      </c>
      <c r="H23" s="228">
        <v>1.4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</row>
    <row r="24" spans="1:13" ht="12.95" customHeight="1" x14ac:dyDescent="0.2">
      <c r="A24" s="272" t="s">
        <v>252</v>
      </c>
      <c r="B24" s="228">
        <v>7.1</v>
      </c>
      <c r="C24" s="228">
        <v>6.8</v>
      </c>
      <c r="D24" s="228">
        <v>6.8</v>
      </c>
      <c r="E24" s="228">
        <v>7.1</v>
      </c>
      <c r="F24" s="228">
        <v>17.7</v>
      </c>
      <c r="G24" s="228">
        <v>6.6</v>
      </c>
      <c r="H24" s="228">
        <v>6.6</v>
      </c>
      <c r="I24" s="228">
        <v>5.9</v>
      </c>
      <c r="J24" s="228">
        <v>6.8</v>
      </c>
      <c r="K24" s="228">
        <v>6.8</v>
      </c>
      <c r="L24" s="228">
        <v>6.8</v>
      </c>
      <c r="M24" s="228">
        <v>5.3</v>
      </c>
    </row>
    <row r="25" spans="1:13" ht="12.95" customHeight="1" x14ac:dyDescent="0.2">
      <c r="A25" s="272" t="s">
        <v>253</v>
      </c>
      <c r="B25" s="228">
        <v>37.5</v>
      </c>
      <c r="C25" s="228">
        <v>7.1</v>
      </c>
      <c r="D25" s="228">
        <v>7.1</v>
      </c>
      <c r="E25" s="228">
        <v>7.7</v>
      </c>
      <c r="F25" s="228">
        <v>7.1</v>
      </c>
      <c r="G25" s="228">
        <v>7.1</v>
      </c>
      <c r="H25" s="228">
        <v>635</v>
      </c>
      <c r="I25" s="228">
        <v>635</v>
      </c>
      <c r="J25" s="228">
        <v>637.9</v>
      </c>
      <c r="K25" s="228">
        <v>1188.9000000000001</v>
      </c>
      <c r="L25" s="228">
        <v>1188.4000000000001</v>
      </c>
      <c r="M25" s="228">
        <v>1168.2</v>
      </c>
    </row>
    <row r="26" spans="1:13" ht="12.95" customHeight="1" x14ac:dyDescent="0.2">
      <c r="A26" s="245" t="s">
        <v>254</v>
      </c>
      <c r="B26" s="228">
        <v>30.1</v>
      </c>
      <c r="C26" s="228">
        <v>30</v>
      </c>
      <c r="D26" s="228">
        <v>30.5</v>
      </c>
      <c r="E26" s="228">
        <v>2.4</v>
      </c>
      <c r="F26" s="228">
        <v>1.7</v>
      </c>
      <c r="G26" s="228">
        <v>1.3</v>
      </c>
      <c r="H26" s="228">
        <v>2.2000000000000002</v>
      </c>
      <c r="I26" s="228">
        <v>2.5</v>
      </c>
      <c r="J26" s="228">
        <v>1.5</v>
      </c>
      <c r="K26" s="228">
        <v>2.2999999999999998</v>
      </c>
      <c r="L26" s="228">
        <v>3.4</v>
      </c>
      <c r="M26" s="228">
        <v>1.6</v>
      </c>
    </row>
    <row r="27" spans="1:13" ht="12.95" customHeight="1" x14ac:dyDescent="0.2">
      <c r="A27" s="245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</row>
    <row r="28" spans="1:13" s="270" customFormat="1" ht="12.95" customHeight="1" x14ac:dyDescent="0.2">
      <c r="A28" s="268" t="s">
        <v>99</v>
      </c>
      <c r="B28" s="269">
        <v>4991.8</v>
      </c>
      <c r="C28" s="269">
        <v>5280</v>
      </c>
      <c r="D28" s="269">
        <v>2332.8000000000002</v>
      </c>
      <c r="E28" s="269">
        <v>2641.1</v>
      </c>
      <c r="F28" s="269">
        <v>2511.1</v>
      </c>
      <c r="G28" s="269">
        <v>3121</v>
      </c>
      <c r="H28" s="269">
        <v>3913.6</v>
      </c>
      <c r="I28" s="269">
        <v>4421</v>
      </c>
      <c r="J28" s="269">
        <v>7310</v>
      </c>
      <c r="K28" s="269">
        <v>8076.4</v>
      </c>
      <c r="L28" s="269">
        <v>8887.5</v>
      </c>
      <c r="M28" s="269">
        <v>9873.5</v>
      </c>
    </row>
    <row r="29" spans="1:13" s="234" customFormat="1" ht="12.95" customHeight="1" x14ac:dyDescent="0.2">
      <c r="A29" s="233" t="s">
        <v>98</v>
      </c>
      <c r="B29" s="271">
        <v>2134.1999999999998</v>
      </c>
      <c r="C29" s="271">
        <v>1833.7</v>
      </c>
      <c r="D29" s="271">
        <v>1300.0999999999999</v>
      </c>
      <c r="E29" s="271">
        <v>1488.1</v>
      </c>
      <c r="F29" s="271">
        <v>1689.6</v>
      </c>
      <c r="G29" s="271">
        <v>2193</v>
      </c>
      <c r="H29" s="271">
        <v>2066.9</v>
      </c>
      <c r="I29" s="271">
        <v>2431.6999999999998</v>
      </c>
      <c r="J29" s="271">
        <v>3527.2</v>
      </c>
      <c r="K29" s="271">
        <v>3957.9</v>
      </c>
      <c r="L29" s="271">
        <v>4514.2</v>
      </c>
      <c r="M29" s="271">
        <v>6855.8</v>
      </c>
    </row>
    <row r="30" spans="1:13" ht="12.95" customHeight="1" x14ac:dyDescent="0.2">
      <c r="A30" s="272" t="s">
        <v>255</v>
      </c>
      <c r="B30" s="271">
        <v>367.7</v>
      </c>
      <c r="C30" s="271">
        <v>993.9</v>
      </c>
      <c r="D30" s="271">
        <v>689.3</v>
      </c>
      <c r="E30" s="271">
        <v>536.29999999999995</v>
      </c>
      <c r="F30" s="271">
        <v>768</v>
      </c>
      <c r="G30" s="271">
        <v>1162.4000000000001</v>
      </c>
      <c r="H30" s="271">
        <v>1204.3</v>
      </c>
      <c r="I30" s="271">
        <v>1297.2</v>
      </c>
      <c r="J30" s="271">
        <v>2067.5</v>
      </c>
      <c r="K30" s="271">
        <v>2343.1999999999998</v>
      </c>
      <c r="L30" s="271">
        <v>2462.4</v>
      </c>
      <c r="M30" s="271">
        <v>4371.5</v>
      </c>
    </row>
    <row r="31" spans="1:13" ht="12.95" customHeight="1" x14ac:dyDescent="0.2">
      <c r="A31" s="272" t="s">
        <v>256</v>
      </c>
      <c r="B31" s="271">
        <v>39.1</v>
      </c>
      <c r="C31" s="271">
        <v>25.4</v>
      </c>
      <c r="D31" s="271">
        <v>32.6</v>
      </c>
      <c r="E31" s="271">
        <v>75.5</v>
      </c>
      <c r="F31" s="271">
        <v>64.900000000000006</v>
      </c>
      <c r="G31" s="271">
        <v>96.2</v>
      </c>
      <c r="H31" s="271">
        <v>165.1</v>
      </c>
      <c r="I31" s="271">
        <v>128.5</v>
      </c>
      <c r="J31" s="271">
        <v>355.4</v>
      </c>
      <c r="K31" s="271">
        <v>338.5</v>
      </c>
      <c r="L31" s="271">
        <v>513</v>
      </c>
      <c r="M31" s="271">
        <v>1083.4000000000001</v>
      </c>
    </row>
    <row r="32" spans="1:13" ht="12.95" customHeight="1" x14ac:dyDescent="0.2">
      <c r="A32" s="272" t="s">
        <v>257</v>
      </c>
      <c r="B32" s="271">
        <v>1394.5</v>
      </c>
      <c r="C32" s="271">
        <v>583.9</v>
      </c>
      <c r="D32" s="271">
        <v>460.1</v>
      </c>
      <c r="E32" s="271">
        <v>697.3</v>
      </c>
      <c r="F32" s="271">
        <v>702.6</v>
      </c>
      <c r="G32" s="271">
        <v>821.7</v>
      </c>
      <c r="H32" s="271">
        <v>561.1</v>
      </c>
      <c r="I32" s="271">
        <v>927.5</v>
      </c>
      <c r="J32" s="271">
        <v>953.5</v>
      </c>
      <c r="K32" s="271">
        <v>1002.5</v>
      </c>
      <c r="L32" s="271">
        <v>1313</v>
      </c>
      <c r="M32" s="271">
        <v>1137.5999999999999</v>
      </c>
    </row>
    <row r="33" spans="1:13" ht="12.95" customHeight="1" x14ac:dyDescent="0.2">
      <c r="A33" s="272" t="s">
        <v>258</v>
      </c>
      <c r="B33" s="271">
        <v>8</v>
      </c>
      <c r="C33" s="271">
        <v>34.200000000000003</v>
      </c>
      <c r="D33" s="271">
        <v>30.5</v>
      </c>
      <c r="E33" s="271">
        <v>28.9</v>
      </c>
      <c r="F33" s="271">
        <v>7.2</v>
      </c>
      <c r="G33" s="271">
        <v>14.7</v>
      </c>
      <c r="H33" s="271">
        <v>7.1</v>
      </c>
      <c r="I33" s="271">
        <v>7.3</v>
      </c>
      <c r="J33" s="271">
        <v>12.4</v>
      </c>
      <c r="K33" s="271">
        <v>23.4</v>
      </c>
      <c r="L33" s="271">
        <v>49.7</v>
      </c>
      <c r="M33" s="271">
        <v>43.1</v>
      </c>
    </row>
    <row r="34" spans="1:13" ht="12.95" customHeight="1" x14ac:dyDescent="0.2">
      <c r="A34" s="272" t="s">
        <v>259</v>
      </c>
      <c r="B34" s="271">
        <v>293.2</v>
      </c>
      <c r="C34" s="271">
        <v>132.80000000000001</v>
      </c>
      <c r="D34" s="271">
        <v>62</v>
      </c>
      <c r="E34" s="271">
        <v>118.5</v>
      </c>
      <c r="F34" s="271">
        <v>13.2</v>
      </c>
      <c r="G34" s="271">
        <v>12.3</v>
      </c>
      <c r="H34" s="271">
        <v>23.8</v>
      </c>
      <c r="I34" s="271">
        <v>28</v>
      </c>
      <c r="J34" s="271">
        <v>91.1</v>
      </c>
      <c r="K34" s="271">
        <v>46</v>
      </c>
      <c r="L34" s="271">
        <v>78.900000000000006</v>
      </c>
      <c r="M34" s="271">
        <v>146.5</v>
      </c>
    </row>
    <row r="35" spans="1:13" ht="12.95" customHeight="1" x14ac:dyDescent="0.2">
      <c r="A35" s="272" t="s">
        <v>260</v>
      </c>
      <c r="B35" s="271">
        <v>21.7</v>
      </c>
      <c r="C35" s="271">
        <v>31.7</v>
      </c>
      <c r="D35" s="271">
        <v>20.7</v>
      </c>
      <c r="E35" s="271">
        <v>24.8</v>
      </c>
      <c r="F35" s="271">
        <v>119.8</v>
      </c>
      <c r="G35" s="271">
        <v>66.2</v>
      </c>
      <c r="H35" s="271">
        <v>92.4</v>
      </c>
      <c r="I35" s="271">
        <v>33.299999999999997</v>
      </c>
      <c r="J35" s="271">
        <v>40.9</v>
      </c>
      <c r="K35" s="271">
        <v>107</v>
      </c>
      <c r="L35" s="271">
        <v>96.6</v>
      </c>
      <c r="M35" s="271">
        <v>72.7</v>
      </c>
    </row>
    <row r="36" spans="1:13" ht="12.95" customHeight="1" x14ac:dyDescent="0.2">
      <c r="A36" s="272" t="s">
        <v>261</v>
      </c>
      <c r="B36" s="271">
        <v>9.9</v>
      </c>
      <c r="C36" s="271">
        <v>31.7</v>
      </c>
      <c r="D36" s="271">
        <v>4.9000000000000004</v>
      </c>
      <c r="E36" s="271">
        <v>6.8</v>
      </c>
      <c r="F36" s="271">
        <v>14.1</v>
      </c>
      <c r="G36" s="271">
        <v>19.5</v>
      </c>
      <c r="H36" s="271">
        <v>13.1</v>
      </c>
      <c r="I36" s="271">
        <v>9.9</v>
      </c>
      <c r="J36" s="271">
        <v>6.4</v>
      </c>
      <c r="K36" s="271">
        <v>97.3</v>
      </c>
      <c r="L36" s="271">
        <v>0.7</v>
      </c>
      <c r="M36" s="271">
        <v>0.9</v>
      </c>
    </row>
    <row r="37" spans="1:13" ht="12.95" customHeight="1" x14ac:dyDescent="0.2">
      <c r="A37" s="245" t="s">
        <v>97</v>
      </c>
      <c r="B37" s="271">
        <v>2857.7</v>
      </c>
      <c r="C37" s="271">
        <v>3446.3</v>
      </c>
      <c r="D37" s="271">
        <v>1032.7</v>
      </c>
      <c r="E37" s="271">
        <v>1153</v>
      </c>
      <c r="F37" s="271">
        <v>821.4</v>
      </c>
      <c r="G37" s="271">
        <v>928</v>
      </c>
      <c r="H37" s="271">
        <v>1846.7</v>
      </c>
      <c r="I37" s="271">
        <v>1989.2</v>
      </c>
      <c r="J37" s="271">
        <v>3782.8</v>
      </c>
      <c r="K37" s="271">
        <v>4118.5</v>
      </c>
      <c r="L37" s="271">
        <v>4373.3</v>
      </c>
      <c r="M37" s="271">
        <v>3017.7</v>
      </c>
    </row>
    <row r="38" spans="1:13" ht="12.95" customHeight="1" x14ac:dyDescent="0.2">
      <c r="A38" s="272" t="s">
        <v>262</v>
      </c>
      <c r="B38" s="271">
        <v>2851.9</v>
      </c>
      <c r="C38" s="271">
        <v>3440.9</v>
      </c>
      <c r="D38" s="271">
        <v>1032.7</v>
      </c>
      <c r="E38" s="271">
        <v>1152.8</v>
      </c>
      <c r="F38" s="271">
        <v>800.5</v>
      </c>
      <c r="G38" s="271">
        <v>927.8</v>
      </c>
      <c r="H38" s="271">
        <v>1797.9</v>
      </c>
      <c r="I38" s="271">
        <v>1960</v>
      </c>
      <c r="J38" s="271">
        <v>3754.9</v>
      </c>
      <c r="K38" s="271">
        <v>4118.1000000000004</v>
      </c>
      <c r="L38" s="271">
        <v>4370.7</v>
      </c>
      <c r="M38" s="271">
        <v>3016.5</v>
      </c>
    </row>
    <row r="39" spans="1:13" ht="12.95" customHeight="1" x14ac:dyDescent="0.2">
      <c r="A39" s="272" t="s">
        <v>263</v>
      </c>
      <c r="B39" s="271">
        <v>0</v>
      </c>
      <c r="C39" s="271">
        <v>0</v>
      </c>
      <c r="D39" s="271">
        <v>0.1</v>
      </c>
      <c r="E39" s="271">
        <v>0.1</v>
      </c>
      <c r="F39" s="271">
        <v>0.1</v>
      </c>
      <c r="G39" s="271">
        <v>0.2</v>
      </c>
      <c r="H39" s="271">
        <v>48.7</v>
      </c>
      <c r="I39" s="271">
        <v>29</v>
      </c>
      <c r="J39" s="271">
        <v>27.9</v>
      </c>
      <c r="K39" s="271">
        <v>0.1</v>
      </c>
      <c r="L39" s="271">
        <v>2.2999999999999998</v>
      </c>
      <c r="M39" s="271">
        <v>1</v>
      </c>
    </row>
    <row r="40" spans="1:13" ht="12" x14ac:dyDescent="0.2">
      <c r="A40" s="272" t="s">
        <v>264</v>
      </c>
      <c r="B40" s="271">
        <v>5.7</v>
      </c>
      <c r="C40" s="271">
        <v>5.5</v>
      </c>
      <c r="D40" s="271">
        <v>0</v>
      </c>
      <c r="E40" s="271">
        <v>0.1</v>
      </c>
      <c r="F40" s="271">
        <v>20.8</v>
      </c>
      <c r="G40" s="271">
        <v>0</v>
      </c>
      <c r="H40" s="271">
        <v>0.1</v>
      </c>
      <c r="I40" s="271">
        <v>0.2</v>
      </c>
      <c r="J40" s="271">
        <v>0</v>
      </c>
      <c r="K40" s="271">
        <v>0.3</v>
      </c>
      <c r="L40" s="271">
        <v>0.2</v>
      </c>
      <c r="M40" s="271">
        <v>0.2</v>
      </c>
    </row>
    <row r="41" spans="1:13" ht="12.95" customHeight="1" x14ac:dyDescent="0.2">
      <c r="A41" s="245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</row>
    <row r="42" spans="1:13" s="270" customFormat="1" ht="12.95" customHeight="1" x14ac:dyDescent="0.2">
      <c r="A42" s="268" t="s">
        <v>96</v>
      </c>
      <c r="B42" s="269">
        <v>1139.7</v>
      </c>
      <c r="C42" s="269">
        <v>491.7</v>
      </c>
      <c r="D42" s="269">
        <v>543.29999999999995</v>
      </c>
      <c r="E42" s="269">
        <v>567.4</v>
      </c>
      <c r="F42" s="269">
        <v>845.3</v>
      </c>
      <c r="G42" s="269">
        <v>1114.2</v>
      </c>
      <c r="H42" s="269">
        <v>1134.7</v>
      </c>
      <c r="I42" s="269">
        <v>1713.3</v>
      </c>
      <c r="J42" s="269">
        <v>2268.5</v>
      </c>
      <c r="K42" s="269">
        <v>5303.3</v>
      </c>
      <c r="L42" s="269">
        <v>3600.4</v>
      </c>
      <c r="M42" s="269">
        <v>6532.8</v>
      </c>
    </row>
    <row r="43" spans="1:13" ht="12.95" customHeight="1" x14ac:dyDescent="0.2">
      <c r="A43" s="245" t="s">
        <v>265</v>
      </c>
      <c r="B43" s="228">
        <v>891.2</v>
      </c>
      <c r="C43" s="228">
        <v>790.8</v>
      </c>
      <c r="D43" s="228">
        <v>740.8</v>
      </c>
      <c r="E43" s="228">
        <v>678.5</v>
      </c>
      <c r="F43" s="228">
        <v>529.9</v>
      </c>
      <c r="G43" s="228">
        <v>533.4</v>
      </c>
      <c r="H43" s="228">
        <v>531.79999999999995</v>
      </c>
      <c r="I43" s="228">
        <v>629.29999999999995</v>
      </c>
      <c r="J43" s="228">
        <v>666.7</v>
      </c>
      <c r="K43" s="228">
        <v>682.2</v>
      </c>
      <c r="L43" s="228">
        <v>345</v>
      </c>
      <c r="M43" s="228">
        <v>444.7</v>
      </c>
    </row>
    <row r="44" spans="1:13" ht="12.95" customHeight="1" x14ac:dyDescent="0.2">
      <c r="A44" s="245" t="s">
        <v>266</v>
      </c>
      <c r="B44" s="228">
        <v>586.5</v>
      </c>
      <c r="C44" s="228">
        <v>567.1</v>
      </c>
      <c r="D44" s="228">
        <v>620.1</v>
      </c>
      <c r="E44" s="228">
        <v>631.29999999999995</v>
      </c>
      <c r="F44" s="228">
        <v>193.5</v>
      </c>
      <c r="G44" s="228">
        <v>418</v>
      </c>
      <c r="H44" s="228">
        <v>543.29999999999995</v>
      </c>
      <c r="I44" s="228">
        <v>796.6</v>
      </c>
      <c r="J44" s="228">
        <v>1127.4000000000001</v>
      </c>
      <c r="K44" s="228">
        <v>3935.2</v>
      </c>
      <c r="L44" s="228">
        <v>2434</v>
      </c>
      <c r="M44" s="228">
        <v>4391</v>
      </c>
    </row>
    <row r="45" spans="1:13" s="234" customFormat="1" ht="12.95" customHeight="1" x14ac:dyDescent="0.2">
      <c r="A45" s="274" t="s">
        <v>267</v>
      </c>
      <c r="B45" s="228">
        <v>259.39999999999998</v>
      </c>
      <c r="C45" s="228">
        <v>267.10000000000002</v>
      </c>
      <c r="D45" s="228">
        <v>271.5</v>
      </c>
      <c r="E45" s="228">
        <v>299.8</v>
      </c>
      <c r="F45" s="228">
        <v>139</v>
      </c>
      <c r="G45" s="228">
        <v>132.80000000000001</v>
      </c>
      <c r="H45" s="228">
        <v>145.1</v>
      </c>
      <c r="I45" s="228">
        <v>150.80000000000001</v>
      </c>
      <c r="J45" s="228">
        <v>245.2</v>
      </c>
      <c r="K45" s="228">
        <v>488.9</v>
      </c>
      <c r="L45" s="228">
        <v>344.8</v>
      </c>
      <c r="M45" s="228">
        <v>366.5</v>
      </c>
    </row>
    <row r="46" spans="1:13" ht="12.95" customHeight="1" x14ac:dyDescent="0.2">
      <c r="A46" s="272" t="s">
        <v>268</v>
      </c>
      <c r="B46" s="228">
        <v>209.5</v>
      </c>
      <c r="C46" s="228">
        <v>193.3</v>
      </c>
      <c r="D46" s="228">
        <v>205.5</v>
      </c>
      <c r="E46" s="228">
        <v>205.2</v>
      </c>
      <c r="F46" s="228">
        <v>-71.099999999999994</v>
      </c>
      <c r="G46" s="228">
        <v>51.4</v>
      </c>
      <c r="H46" s="228">
        <v>51.4</v>
      </c>
      <c r="I46" s="228">
        <v>255.4</v>
      </c>
      <c r="J46" s="228">
        <v>255.4</v>
      </c>
      <c r="K46" s="228">
        <v>864.5</v>
      </c>
      <c r="L46" s="228">
        <v>868.5</v>
      </c>
      <c r="M46" s="228">
        <v>1817.7</v>
      </c>
    </row>
    <row r="47" spans="1:13" ht="24" x14ac:dyDescent="0.2">
      <c r="A47" s="272" t="s">
        <v>270</v>
      </c>
      <c r="B47" s="228"/>
      <c r="C47" s="228"/>
      <c r="D47" s="228"/>
      <c r="E47" s="228"/>
      <c r="F47" s="228"/>
      <c r="G47" s="228" t="s">
        <v>26</v>
      </c>
      <c r="H47" s="228" t="s">
        <v>26</v>
      </c>
      <c r="I47" s="228" t="s">
        <v>26</v>
      </c>
      <c r="J47" s="228" t="s">
        <v>26</v>
      </c>
      <c r="K47" s="228" t="s">
        <v>26</v>
      </c>
      <c r="L47" s="228">
        <v>0</v>
      </c>
      <c r="M47" s="228">
        <v>-0.3</v>
      </c>
    </row>
    <row r="48" spans="1:13" ht="12.95" customHeight="1" x14ac:dyDescent="0.2">
      <c r="A48" s="275" t="s">
        <v>269</v>
      </c>
      <c r="B48" s="228">
        <v>117.5</v>
      </c>
      <c r="C48" s="228">
        <v>106.7</v>
      </c>
      <c r="D48" s="228">
        <v>143.1</v>
      </c>
      <c r="E48" s="228">
        <v>126.3</v>
      </c>
      <c r="F48" s="228">
        <v>125.6</v>
      </c>
      <c r="G48" s="228">
        <v>233.8</v>
      </c>
      <c r="H48" s="228">
        <v>346.8</v>
      </c>
      <c r="I48" s="228">
        <v>383.9</v>
      </c>
      <c r="J48" s="228">
        <v>626.79999999999995</v>
      </c>
      <c r="K48" s="228">
        <v>2581.8000000000002</v>
      </c>
      <c r="L48" s="228">
        <v>1220.7</v>
      </c>
      <c r="M48" s="228">
        <v>2207.1</v>
      </c>
    </row>
    <row r="49" spans="1:13" ht="12.95" customHeight="1" x14ac:dyDescent="0.2">
      <c r="A49" s="275" t="s">
        <v>271</v>
      </c>
      <c r="B49" s="228">
        <v>53.2</v>
      </c>
      <c r="C49" s="228">
        <v>-652.6</v>
      </c>
      <c r="D49" s="228">
        <v>-717.7</v>
      </c>
      <c r="E49" s="228">
        <v>-620.29999999999995</v>
      </c>
      <c r="F49" s="228">
        <v>94.8</v>
      </c>
      <c r="G49" s="228">
        <v>148.6</v>
      </c>
      <c r="H49" s="228">
        <v>43.7</v>
      </c>
      <c r="I49" s="228">
        <v>263.39999999999998</v>
      </c>
      <c r="J49" s="228">
        <v>456.7</v>
      </c>
      <c r="K49" s="228">
        <v>670.6</v>
      </c>
      <c r="L49" s="228">
        <v>788.5</v>
      </c>
      <c r="M49" s="228">
        <v>1659.7</v>
      </c>
    </row>
    <row r="50" spans="1:13" ht="12.95" customHeight="1" x14ac:dyDescent="0.2">
      <c r="A50" s="275" t="s">
        <v>272</v>
      </c>
      <c r="B50" s="228">
        <v>-391.1</v>
      </c>
      <c r="C50" s="228">
        <v>-213.5</v>
      </c>
      <c r="D50" s="228">
        <v>-99.9</v>
      </c>
      <c r="E50" s="228">
        <v>-122.1</v>
      </c>
      <c r="F50" s="228">
        <v>27.2</v>
      </c>
      <c r="G50" s="228">
        <v>14.2</v>
      </c>
      <c r="H50" s="228">
        <v>15.9</v>
      </c>
      <c r="I50" s="228">
        <v>23.9</v>
      </c>
      <c r="J50" s="228">
        <v>17.8</v>
      </c>
      <c r="K50" s="228">
        <v>15.3</v>
      </c>
      <c r="L50" s="228">
        <v>32.9</v>
      </c>
      <c r="M50" s="228">
        <v>37.4</v>
      </c>
    </row>
    <row r="51" spans="1:13" s="270" customFormat="1" ht="12.95" customHeight="1" x14ac:dyDescent="0.2">
      <c r="A51" s="268"/>
      <c r="B51" s="269"/>
      <c r="C51" s="269"/>
      <c r="D51" s="269"/>
      <c r="E51" s="269"/>
      <c r="F51" s="269"/>
      <c r="G51" s="269"/>
      <c r="H51" s="269"/>
      <c r="I51" s="269"/>
      <c r="J51" s="269"/>
      <c r="K51" s="269"/>
      <c r="L51" s="269"/>
      <c r="M51" s="269"/>
    </row>
    <row r="52" spans="1:13" ht="12.95" customHeight="1" x14ac:dyDescent="0.2">
      <c r="A52" s="268" t="s">
        <v>94</v>
      </c>
      <c r="B52" s="269">
        <v>6131.5</v>
      </c>
      <c r="C52" s="269">
        <v>5771.8</v>
      </c>
      <c r="D52" s="269">
        <v>2876.1</v>
      </c>
      <c r="E52" s="269">
        <v>3208.4</v>
      </c>
      <c r="F52" s="269">
        <v>3356.3</v>
      </c>
      <c r="G52" s="269">
        <v>4235.2</v>
      </c>
      <c r="H52" s="269">
        <v>5048.3</v>
      </c>
      <c r="I52" s="269">
        <v>6134.2</v>
      </c>
      <c r="J52" s="269">
        <v>9578.5</v>
      </c>
      <c r="K52" s="269">
        <v>13379.7</v>
      </c>
      <c r="L52" s="269">
        <v>12487.9</v>
      </c>
      <c r="M52" s="269">
        <v>16406.3</v>
      </c>
    </row>
    <row r="53" spans="1:13" ht="12.95" customHeight="1" thickBot="1" x14ac:dyDescent="0.25">
      <c r="A53" s="235"/>
      <c r="B53" s="236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</row>
    <row r="55" spans="1:13" ht="12.95" customHeight="1" x14ac:dyDescent="0.2">
      <c r="A55" s="233" t="s">
        <v>22</v>
      </c>
    </row>
    <row r="56" spans="1:13" ht="12.95" customHeight="1" x14ac:dyDescent="0.2">
      <c r="A56" s="249" t="s">
        <v>1</v>
      </c>
      <c r="B56" s="218">
        <v>86</v>
      </c>
      <c r="C56" s="218">
        <v>84</v>
      </c>
      <c r="D56" s="218">
        <v>77</v>
      </c>
      <c r="E56" s="218">
        <v>74</v>
      </c>
      <c r="F56" s="218">
        <v>67</v>
      </c>
      <c r="G56" s="218">
        <v>69</v>
      </c>
      <c r="H56" s="218">
        <v>66</v>
      </c>
      <c r="I56" s="218">
        <v>70</v>
      </c>
      <c r="J56" s="218">
        <v>76</v>
      </c>
      <c r="K56" s="218">
        <v>94</v>
      </c>
      <c r="L56" s="218">
        <v>115</v>
      </c>
      <c r="M56" s="218">
        <v>138</v>
      </c>
    </row>
  </sheetData>
  <hyperlinks>
    <hyperlink ref="A1" location="Содержание!A1" display="Вернуться в СОДЕРЖАНИЕ" xr:uid="{00000000-0004-0000-41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Лист67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0.85546875" style="249" customWidth="1"/>
    <col min="2" max="2" width="9.140625" style="218" hidden="1" customWidth="1"/>
    <col min="3" max="8" width="0" style="218" hidden="1" customWidth="1"/>
    <col min="9" max="12" width="9.140625" style="218"/>
    <col min="13" max="13" width="8.85546875" style="218"/>
    <col min="14" max="256" width="9.140625" style="218"/>
    <col min="257" max="257" width="40.85546875" style="218" customWidth="1"/>
    <col min="258" max="262" width="0" style="218" hidden="1" customWidth="1"/>
    <col min="263" max="512" width="9.140625" style="218"/>
    <col min="513" max="513" width="40.85546875" style="218" customWidth="1"/>
    <col min="514" max="518" width="0" style="218" hidden="1" customWidth="1"/>
    <col min="519" max="768" width="9.140625" style="218"/>
    <col min="769" max="769" width="40.85546875" style="218" customWidth="1"/>
    <col min="770" max="774" width="0" style="218" hidden="1" customWidth="1"/>
    <col min="775" max="1024" width="9.140625" style="218"/>
    <col min="1025" max="1025" width="40.85546875" style="218" customWidth="1"/>
    <col min="1026" max="1030" width="0" style="218" hidden="1" customWidth="1"/>
    <col min="1031" max="1280" width="9.140625" style="218"/>
    <col min="1281" max="1281" width="40.85546875" style="218" customWidth="1"/>
    <col min="1282" max="1286" width="0" style="218" hidden="1" customWidth="1"/>
    <col min="1287" max="1536" width="9.140625" style="218"/>
    <col min="1537" max="1537" width="40.85546875" style="218" customWidth="1"/>
    <col min="1538" max="1542" width="0" style="218" hidden="1" customWidth="1"/>
    <col min="1543" max="1792" width="9.140625" style="218"/>
    <col min="1793" max="1793" width="40.85546875" style="218" customWidth="1"/>
    <col min="1794" max="1798" width="0" style="218" hidden="1" customWidth="1"/>
    <col min="1799" max="2048" width="9.140625" style="218"/>
    <col min="2049" max="2049" width="40.85546875" style="218" customWidth="1"/>
    <col min="2050" max="2054" width="0" style="218" hidden="1" customWidth="1"/>
    <col min="2055" max="2304" width="9.140625" style="218"/>
    <col min="2305" max="2305" width="40.85546875" style="218" customWidth="1"/>
    <col min="2306" max="2310" width="0" style="218" hidden="1" customWidth="1"/>
    <col min="2311" max="2560" width="9.140625" style="218"/>
    <col min="2561" max="2561" width="40.85546875" style="218" customWidth="1"/>
    <col min="2562" max="2566" width="0" style="218" hidden="1" customWidth="1"/>
    <col min="2567" max="2816" width="9.140625" style="218"/>
    <col min="2817" max="2817" width="40.85546875" style="218" customWidth="1"/>
    <col min="2818" max="2822" width="0" style="218" hidden="1" customWidth="1"/>
    <col min="2823" max="3072" width="9.140625" style="218"/>
    <col min="3073" max="3073" width="40.85546875" style="218" customWidth="1"/>
    <col min="3074" max="3078" width="0" style="218" hidden="1" customWidth="1"/>
    <col min="3079" max="3328" width="9.140625" style="218"/>
    <col min="3329" max="3329" width="40.85546875" style="218" customWidth="1"/>
    <col min="3330" max="3334" width="0" style="218" hidden="1" customWidth="1"/>
    <col min="3335" max="3584" width="9.140625" style="218"/>
    <col min="3585" max="3585" width="40.85546875" style="218" customWidth="1"/>
    <col min="3586" max="3590" width="0" style="218" hidden="1" customWidth="1"/>
    <col min="3591" max="3840" width="9.140625" style="218"/>
    <col min="3841" max="3841" width="40.85546875" style="218" customWidth="1"/>
    <col min="3842" max="3846" width="0" style="218" hidden="1" customWidth="1"/>
    <col min="3847" max="4096" width="9.140625" style="218"/>
    <col min="4097" max="4097" width="40.85546875" style="218" customWidth="1"/>
    <col min="4098" max="4102" width="0" style="218" hidden="1" customWidth="1"/>
    <col min="4103" max="4352" width="9.140625" style="218"/>
    <col min="4353" max="4353" width="40.85546875" style="218" customWidth="1"/>
    <col min="4354" max="4358" width="0" style="218" hidden="1" customWidth="1"/>
    <col min="4359" max="4608" width="9.140625" style="218"/>
    <col min="4609" max="4609" width="40.85546875" style="218" customWidth="1"/>
    <col min="4610" max="4614" width="0" style="218" hidden="1" customWidth="1"/>
    <col min="4615" max="4864" width="9.140625" style="218"/>
    <col min="4865" max="4865" width="40.85546875" style="218" customWidth="1"/>
    <col min="4866" max="4870" width="0" style="218" hidden="1" customWidth="1"/>
    <col min="4871" max="5120" width="9.140625" style="218"/>
    <col min="5121" max="5121" width="40.85546875" style="218" customWidth="1"/>
    <col min="5122" max="5126" width="0" style="218" hidden="1" customWidth="1"/>
    <col min="5127" max="5376" width="9.140625" style="218"/>
    <col min="5377" max="5377" width="40.85546875" style="218" customWidth="1"/>
    <col min="5378" max="5382" width="0" style="218" hidden="1" customWidth="1"/>
    <col min="5383" max="5632" width="9.140625" style="218"/>
    <col min="5633" max="5633" width="40.85546875" style="218" customWidth="1"/>
    <col min="5634" max="5638" width="0" style="218" hidden="1" customWidth="1"/>
    <col min="5639" max="5888" width="9.140625" style="218"/>
    <col min="5889" max="5889" width="40.85546875" style="218" customWidth="1"/>
    <col min="5890" max="5894" width="0" style="218" hidden="1" customWidth="1"/>
    <col min="5895" max="6144" width="9.140625" style="218"/>
    <col min="6145" max="6145" width="40.85546875" style="218" customWidth="1"/>
    <col min="6146" max="6150" width="0" style="218" hidden="1" customWidth="1"/>
    <col min="6151" max="6400" width="9.140625" style="218"/>
    <col min="6401" max="6401" width="40.85546875" style="218" customWidth="1"/>
    <col min="6402" max="6406" width="0" style="218" hidden="1" customWidth="1"/>
    <col min="6407" max="6656" width="9.140625" style="218"/>
    <col min="6657" max="6657" width="40.85546875" style="218" customWidth="1"/>
    <col min="6658" max="6662" width="0" style="218" hidden="1" customWidth="1"/>
    <col min="6663" max="6912" width="9.140625" style="218"/>
    <col min="6913" max="6913" width="40.85546875" style="218" customWidth="1"/>
    <col min="6914" max="6918" width="0" style="218" hidden="1" customWidth="1"/>
    <col min="6919" max="7168" width="9.140625" style="218"/>
    <col min="7169" max="7169" width="40.85546875" style="218" customWidth="1"/>
    <col min="7170" max="7174" width="0" style="218" hidden="1" customWidth="1"/>
    <col min="7175" max="7424" width="9.140625" style="218"/>
    <col min="7425" max="7425" width="40.85546875" style="218" customWidth="1"/>
    <col min="7426" max="7430" width="0" style="218" hidden="1" customWidth="1"/>
    <col min="7431" max="7680" width="9.140625" style="218"/>
    <col min="7681" max="7681" width="40.85546875" style="218" customWidth="1"/>
    <col min="7682" max="7686" width="0" style="218" hidden="1" customWidth="1"/>
    <col min="7687" max="7936" width="9.140625" style="218"/>
    <col min="7937" max="7937" width="40.85546875" style="218" customWidth="1"/>
    <col min="7938" max="7942" width="0" style="218" hidden="1" customWidth="1"/>
    <col min="7943" max="8192" width="9.140625" style="218"/>
    <col min="8193" max="8193" width="40.85546875" style="218" customWidth="1"/>
    <col min="8194" max="8198" width="0" style="218" hidden="1" customWidth="1"/>
    <col min="8199" max="8448" width="9.140625" style="218"/>
    <col min="8449" max="8449" width="40.85546875" style="218" customWidth="1"/>
    <col min="8450" max="8454" width="0" style="218" hidden="1" customWidth="1"/>
    <col min="8455" max="8704" width="9.140625" style="218"/>
    <col min="8705" max="8705" width="40.85546875" style="218" customWidth="1"/>
    <col min="8706" max="8710" width="0" style="218" hidden="1" customWidth="1"/>
    <col min="8711" max="8960" width="9.140625" style="218"/>
    <col min="8961" max="8961" width="40.85546875" style="218" customWidth="1"/>
    <col min="8962" max="8966" width="0" style="218" hidden="1" customWidth="1"/>
    <col min="8967" max="9216" width="9.140625" style="218"/>
    <col min="9217" max="9217" width="40.85546875" style="218" customWidth="1"/>
    <col min="9218" max="9222" width="0" style="218" hidden="1" customWidth="1"/>
    <col min="9223" max="9472" width="9.140625" style="218"/>
    <col min="9473" max="9473" width="40.85546875" style="218" customWidth="1"/>
    <col min="9474" max="9478" width="0" style="218" hidden="1" customWidth="1"/>
    <col min="9479" max="9728" width="9.140625" style="218"/>
    <col min="9729" max="9729" width="40.85546875" style="218" customWidth="1"/>
    <col min="9730" max="9734" width="0" style="218" hidden="1" customWidth="1"/>
    <col min="9735" max="9984" width="9.140625" style="218"/>
    <col min="9985" max="9985" width="40.85546875" style="218" customWidth="1"/>
    <col min="9986" max="9990" width="0" style="218" hidden="1" customWidth="1"/>
    <col min="9991" max="10240" width="9.140625" style="218"/>
    <col min="10241" max="10241" width="40.85546875" style="218" customWidth="1"/>
    <col min="10242" max="10246" width="0" style="218" hidden="1" customWidth="1"/>
    <col min="10247" max="10496" width="9.140625" style="218"/>
    <col min="10497" max="10497" width="40.85546875" style="218" customWidth="1"/>
    <col min="10498" max="10502" width="0" style="218" hidden="1" customWidth="1"/>
    <col min="10503" max="10752" width="9.140625" style="218"/>
    <col min="10753" max="10753" width="40.85546875" style="218" customWidth="1"/>
    <col min="10754" max="10758" width="0" style="218" hidden="1" customWidth="1"/>
    <col min="10759" max="11008" width="9.140625" style="218"/>
    <col min="11009" max="11009" width="40.85546875" style="218" customWidth="1"/>
    <col min="11010" max="11014" width="0" style="218" hidden="1" customWidth="1"/>
    <col min="11015" max="11264" width="9.140625" style="218"/>
    <col min="11265" max="11265" width="40.85546875" style="218" customWidth="1"/>
    <col min="11266" max="11270" width="0" style="218" hidden="1" customWidth="1"/>
    <col min="11271" max="11520" width="9.140625" style="218"/>
    <col min="11521" max="11521" width="40.85546875" style="218" customWidth="1"/>
    <col min="11522" max="11526" width="0" style="218" hidden="1" customWidth="1"/>
    <col min="11527" max="11776" width="9.140625" style="218"/>
    <col min="11777" max="11777" width="40.85546875" style="218" customWidth="1"/>
    <col min="11778" max="11782" width="0" style="218" hidden="1" customWidth="1"/>
    <col min="11783" max="12032" width="9.140625" style="218"/>
    <col min="12033" max="12033" width="40.85546875" style="218" customWidth="1"/>
    <col min="12034" max="12038" width="0" style="218" hidden="1" customWidth="1"/>
    <col min="12039" max="12288" width="9.140625" style="218"/>
    <col min="12289" max="12289" width="40.85546875" style="218" customWidth="1"/>
    <col min="12290" max="12294" width="0" style="218" hidden="1" customWidth="1"/>
    <col min="12295" max="12544" width="9.140625" style="218"/>
    <col min="12545" max="12545" width="40.85546875" style="218" customWidth="1"/>
    <col min="12546" max="12550" width="0" style="218" hidden="1" customWidth="1"/>
    <col min="12551" max="12800" width="9.140625" style="218"/>
    <col min="12801" max="12801" width="40.85546875" style="218" customWidth="1"/>
    <col min="12802" max="12806" width="0" style="218" hidden="1" customWidth="1"/>
    <col min="12807" max="13056" width="9.140625" style="218"/>
    <col min="13057" max="13057" width="40.85546875" style="218" customWidth="1"/>
    <col min="13058" max="13062" width="0" style="218" hidden="1" customWidth="1"/>
    <col min="13063" max="13312" width="9.140625" style="218"/>
    <col min="13313" max="13313" width="40.85546875" style="218" customWidth="1"/>
    <col min="13314" max="13318" width="0" style="218" hidden="1" customWidth="1"/>
    <col min="13319" max="13568" width="9.140625" style="218"/>
    <col min="13569" max="13569" width="40.85546875" style="218" customWidth="1"/>
    <col min="13570" max="13574" width="0" style="218" hidden="1" customWidth="1"/>
    <col min="13575" max="13824" width="9.140625" style="218"/>
    <col min="13825" max="13825" width="40.85546875" style="218" customWidth="1"/>
    <col min="13826" max="13830" width="0" style="218" hidden="1" customWidth="1"/>
    <col min="13831" max="14080" width="9.140625" style="218"/>
    <col min="14081" max="14081" width="40.85546875" style="218" customWidth="1"/>
    <col min="14082" max="14086" width="0" style="218" hidden="1" customWidth="1"/>
    <col min="14087" max="14336" width="9.140625" style="218"/>
    <col min="14337" max="14337" width="40.85546875" style="218" customWidth="1"/>
    <col min="14338" max="14342" width="0" style="218" hidden="1" customWidth="1"/>
    <col min="14343" max="14592" width="9.140625" style="218"/>
    <col min="14593" max="14593" width="40.85546875" style="218" customWidth="1"/>
    <col min="14594" max="14598" width="0" style="218" hidden="1" customWidth="1"/>
    <col min="14599" max="14848" width="9.140625" style="218"/>
    <col min="14849" max="14849" width="40.85546875" style="218" customWidth="1"/>
    <col min="14850" max="14854" width="0" style="218" hidden="1" customWidth="1"/>
    <col min="14855" max="15104" width="9.140625" style="218"/>
    <col min="15105" max="15105" width="40.85546875" style="218" customWidth="1"/>
    <col min="15106" max="15110" width="0" style="218" hidden="1" customWidth="1"/>
    <col min="15111" max="15360" width="9.140625" style="218"/>
    <col min="15361" max="15361" width="40.85546875" style="218" customWidth="1"/>
    <col min="15362" max="15366" width="0" style="218" hidden="1" customWidth="1"/>
    <col min="15367" max="15616" width="9.140625" style="218"/>
    <col min="15617" max="15617" width="40.85546875" style="218" customWidth="1"/>
    <col min="15618" max="15622" width="0" style="218" hidden="1" customWidth="1"/>
    <col min="15623" max="15872" width="9.140625" style="218"/>
    <col min="15873" max="15873" width="40.85546875" style="218" customWidth="1"/>
    <col min="15874" max="15878" width="0" style="218" hidden="1" customWidth="1"/>
    <col min="15879" max="16128" width="9.140625" style="218"/>
    <col min="16129" max="16129" width="40.8554687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287</v>
      </c>
    </row>
    <row r="3" spans="1:13" ht="18" customHeight="1" x14ac:dyDescent="0.2">
      <c r="A3" s="217" t="s">
        <v>175</v>
      </c>
    </row>
    <row r="4" spans="1:13" ht="18" customHeight="1" thickBot="1" x14ac:dyDescent="0.25">
      <c r="A4" s="263" t="s">
        <v>276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2682.9</v>
      </c>
      <c r="C7" s="269">
        <v>2029.8</v>
      </c>
      <c r="D7" s="269">
        <v>2179.6</v>
      </c>
      <c r="E7" s="269">
        <v>2075.1999999999998</v>
      </c>
      <c r="F7" s="269">
        <v>1973.2</v>
      </c>
      <c r="G7" s="269">
        <v>1878.5</v>
      </c>
      <c r="H7" s="269">
        <v>2105.4</v>
      </c>
      <c r="I7" s="269">
        <v>2486.9</v>
      </c>
      <c r="J7" s="269">
        <v>3078.3</v>
      </c>
      <c r="K7" s="269">
        <v>4617</v>
      </c>
      <c r="L7" s="269">
        <v>6255.6</v>
      </c>
      <c r="M7" s="269">
        <v>10084.700000000001</v>
      </c>
    </row>
    <row r="8" spans="1:13" ht="12.95" customHeight="1" x14ac:dyDescent="0.2">
      <c r="A8" s="245" t="s">
        <v>101</v>
      </c>
      <c r="B8" s="271">
        <v>1207.3</v>
      </c>
      <c r="C8" s="271">
        <v>1210</v>
      </c>
      <c r="D8" s="271">
        <v>1325.7</v>
      </c>
      <c r="E8" s="271">
        <v>1275.8</v>
      </c>
      <c r="F8" s="271">
        <v>1210.2</v>
      </c>
      <c r="G8" s="271">
        <v>1152.4000000000001</v>
      </c>
      <c r="H8" s="271">
        <v>1421.8</v>
      </c>
      <c r="I8" s="271">
        <v>1727.8</v>
      </c>
      <c r="J8" s="271">
        <v>2051.3000000000002</v>
      </c>
      <c r="K8" s="271">
        <v>2677.8</v>
      </c>
      <c r="L8" s="271">
        <v>3717.5</v>
      </c>
      <c r="M8" s="271">
        <v>4982.6000000000004</v>
      </c>
    </row>
    <row r="9" spans="1:13" ht="12.95" customHeight="1" x14ac:dyDescent="0.2">
      <c r="A9" s="272" t="s">
        <v>238</v>
      </c>
      <c r="B9" s="271">
        <v>129.1</v>
      </c>
      <c r="C9" s="271">
        <v>218.5</v>
      </c>
      <c r="D9" s="271">
        <v>269</v>
      </c>
      <c r="E9" s="271">
        <v>173.4</v>
      </c>
      <c r="F9" s="271">
        <v>290.7</v>
      </c>
      <c r="G9" s="271">
        <v>190.9</v>
      </c>
      <c r="H9" s="271">
        <v>175.2</v>
      </c>
      <c r="I9" s="271">
        <v>265.39999999999998</v>
      </c>
      <c r="J9" s="271">
        <v>402.7</v>
      </c>
      <c r="K9" s="271">
        <v>756.5</v>
      </c>
      <c r="L9" s="271">
        <v>800.5</v>
      </c>
      <c r="M9" s="271">
        <v>1031.0999999999999</v>
      </c>
    </row>
    <row r="10" spans="1:13" ht="12.95" customHeight="1" x14ac:dyDescent="0.2">
      <c r="A10" s="272" t="s">
        <v>239</v>
      </c>
      <c r="B10" s="271">
        <v>2.6</v>
      </c>
      <c r="C10" s="271">
        <v>0.5</v>
      </c>
      <c r="D10" s="271">
        <v>0.4</v>
      </c>
      <c r="E10" s="271">
        <v>1</v>
      </c>
      <c r="F10" s="271">
        <v>1.7</v>
      </c>
      <c r="G10" s="271">
        <v>3.7</v>
      </c>
      <c r="H10" s="271">
        <v>4.4000000000000004</v>
      </c>
      <c r="I10" s="271">
        <v>5.7</v>
      </c>
      <c r="J10" s="271">
        <v>17.5</v>
      </c>
      <c r="K10" s="271">
        <v>2.4</v>
      </c>
      <c r="L10" s="271">
        <v>4.9000000000000004</v>
      </c>
      <c r="M10" s="271">
        <v>58.7</v>
      </c>
    </row>
    <row r="11" spans="1:13" ht="12.95" customHeight="1" x14ac:dyDescent="0.2">
      <c r="A11" s="272" t="s">
        <v>240</v>
      </c>
      <c r="B11" s="271">
        <v>222.4</v>
      </c>
      <c r="C11" s="271">
        <v>177.8</v>
      </c>
      <c r="D11" s="271">
        <v>260.89999999999998</v>
      </c>
      <c r="E11" s="271">
        <v>228.5</v>
      </c>
      <c r="F11" s="271">
        <v>298.8</v>
      </c>
      <c r="G11" s="271">
        <v>399.5</v>
      </c>
      <c r="H11" s="271">
        <v>526.1</v>
      </c>
      <c r="I11" s="271">
        <v>634.4</v>
      </c>
      <c r="J11" s="271">
        <v>610.29999999999995</v>
      </c>
      <c r="K11" s="271">
        <v>584.79999999999995</v>
      </c>
      <c r="L11" s="271">
        <v>956.4</v>
      </c>
      <c r="M11" s="271">
        <v>768.4</v>
      </c>
    </row>
    <row r="12" spans="1:13" ht="24" x14ac:dyDescent="0.2">
      <c r="A12" s="272" t="s">
        <v>241</v>
      </c>
      <c r="B12" s="271">
        <v>109.1</v>
      </c>
      <c r="C12" s="271">
        <v>71.5</v>
      </c>
      <c r="D12" s="271">
        <v>65.099999999999994</v>
      </c>
      <c r="E12" s="271">
        <v>52.3</v>
      </c>
      <c r="F12" s="271">
        <v>48.4</v>
      </c>
      <c r="G12" s="271">
        <v>54.5</v>
      </c>
      <c r="H12" s="271">
        <v>71.599999999999994</v>
      </c>
      <c r="I12" s="271">
        <v>56.5</v>
      </c>
      <c r="J12" s="271">
        <v>114.9</v>
      </c>
      <c r="K12" s="271">
        <v>131.69999999999999</v>
      </c>
      <c r="L12" s="271">
        <v>134.80000000000001</v>
      </c>
      <c r="M12" s="271">
        <v>169.1</v>
      </c>
    </row>
    <row r="13" spans="1:13" ht="24" x14ac:dyDescent="0.2">
      <c r="A13" s="272" t="s">
        <v>242</v>
      </c>
      <c r="B13" s="271">
        <v>25.4</v>
      </c>
      <c r="C13" s="271">
        <v>25.4</v>
      </c>
      <c r="D13" s="271">
        <v>25.4</v>
      </c>
      <c r="E13" s="271">
        <v>25.4</v>
      </c>
      <c r="F13" s="271">
        <v>25.4</v>
      </c>
      <c r="G13" s="271">
        <v>25.4</v>
      </c>
      <c r="H13" s="271">
        <v>25.4</v>
      </c>
      <c r="I13" s="271">
        <v>25.4</v>
      </c>
      <c r="J13" s="271">
        <v>25.4</v>
      </c>
      <c r="K13" s="271">
        <v>25.4</v>
      </c>
      <c r="L13" s="271">
        <v>25.5</v>
      </c>
      <c r="M13" s="271">
        <v>25.4</v>
      </c>
    </row>
    <row r="14" spans="1:13" ht="12.95" customHeight="1" x14ac:dyDescent="0.2">
      <c r="A14" s="272" t="s">
        <v>243</v>
      </c>
      <c r="B14" s="271">
        <v>511.6</v>
      </c>
      <c r="C14" s="271">
        <v>531.4</v>
      </c>
      <c r="D14" s="271">
        <v>514.20000000000005</v>
      </c>
      <c r="E14" s="271">
        <v>614.4</v>
      </c>
      <c r="F14" s="271">
        <v>450.7</v>
      </c>
      <c r="G14" s="271">
        <v>430.3</v>
      </c>
      <c r="H14" s="271">
        <v>420.9</v>
      </c>
      <c r="I14" s="271">
        <v>482</v>
      </c>
      <c r="J14" s="271">
        <v>602.5</v>
      </c>
      <c r="K14" s="271">
        <v>846.4</v>
      </c>
      <c r="L14" s="271">
        <v>1125.5</v>
      </c>
      <c r="M14" s="271">
        <v>1802</v>
      </c>
    </row>
    <row r="15" spans="1:13" ht="12.95" customHeight="1" x14ac:dyDescent="0.2">
      <c r="A15" s="272" t="s">
        <v>244</v>
      </c>
      <c r="B15" s="228">
        <v>207.1</v>
      </c>
      <c r="C15" s="228">
        <v>185</v>
      </c>
      <c r="D15" s="228">
        <v>188.9</v>
      </c>
      <c r="E15" s="228">
        <v>180.2</v>
      </c>
      <c r="F15" s="228">
        <v>94.5</v>
      </c>
      <c r="G15" s="228">
        <v>48</v>
      </c>
      <c r="H15" s="228">
        <v>198.2</v>
      </c>
      <c r="I15" s="228">
        <v>258.39999999999998</v>
      </c>
      <c r="J15" s="228">
        <v>277.89999999999998</v>
      </c>
      <c r="K15" s="228">
        <v>329.5</v>
      </c>
      <c r="L15" s="228">
        <v>669.9</v>
      </c>
      <c r="M15" s="228">
        <v>998.7</v>
      </c>
    </row>
    <row r="16" spans="1:13" ht="12.95" customHeight="1" x14ac:dyDescent="0.2">
      <c r="A16" s="272" t="s">
        <v>245</v>
      </c>
      <c r="B16" s="228">
        <v>0</v>
      </c>
      <c r="C16" s="228">
        <v>0</v>
      </c>
      <c r="D16" s="228">
        <v>1.8</v>
      </c>
      <c r="E16" s="228">
        <v>0.7</v>
      </c>
      <c r="F16" s="228">
        <v>0</v>
      </c>
      <c r="G16" s="228">
        <v>0</v>
      </c>
      <c r="H16" s="228">
        <v>0</v>
      </c>
      <c r="I16" s="228" t="s">
        <v>26</v>
      </c>
      <c r="J16" s="228">
        <v>0</v>
      </c>
      <c r="K16" s="228">
        <v>1</v>
      </c>
      <c r="L16" s="228">
        <v>0</v>
      </c>
      <c r="M16" s="228">
        <v>129.19999999999999</v>
      </c>
    </row>
    <row r="17" spans="1:13" ht="12.95" customHeight="1" x14ac:dyDescent="0.2">
      <c r="A17" s="245" t="s">
        <v>100</v>
      </c>
      <c r="B17" s="228">
        <v>1475.6</v>
      </c>
      <c r="C17" s="228">
        <v>819.8</v>
      </c>
      <c r="D17" s="228">
        <v>853.9</v>
      </c>
      <c r="E17" s="228">
        <v>799.4</v>
      </c>
      <c r="F17" s="228">
        <v>763</v>
      </c>
      <c r="G17" s="228">
        <v>726.2</v>
      </c>
      <c r="H17" s="228">
        <v>683.6</v>
      </c>
      <c r="I17" s="228">
        <v>759.1</v>
      </c>
      <c r="J17" s="228">
        <v>1027</v>
      </c>
      <c r="K17" s="228">
        <v>1939.3</v>
      </c>
      <c r="L17" s="228">
        <v>2538</v>
      </c>
      <c r="M17" s="228">
        <v>5102.1000000000004</v>
      </c>
    </row>
    <row r="18" spans="1:13" ht="12.95" customHeight="1" x14ac:dyDescent="0.2">
      <c r="A18" s="272" t="s">
        <v>246</v>
      </c>
      <c r="B18" s="228">
        <v>1364</v>
      </c>
      <c r="C18" s="228">
        <v>741.5</v>
      </c>
      <c r="D18" s="228">
        <v>767.7</v>
      </c>
      <c r="E18" s="228">
        <v>720</v>
      </c>
      <c r="F18" s="228">
        <v>688.1</v>
      </c>
      <c r="G18" s="228">
        <v>649.79999999999995</v>
      </c>
      <c r="H18" s="228">
        <v>597.4</v>
      </c>
      <c r="I18" s="228">
        <v>671.5</v>
      </c>
      <c r="J18" s="228">
        <v>934.1</v>
      </c>
      <c r="K18" s="228">
        <v>1844.4</v>
      </c>
      <c r="L18" s="228">
        <v>2456.1</v>
      </c>
      <c r="M18" s="228">
        <v>5000.5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>
        <v>3.5</v>
      </c>
      <c r="E20" s="228">
        <v>3.5</v>
      </c>
      <c r="F20" s="228">
        <v>3.5</v>
      </c>
      <c r="G20" s="228">
        <v>3.5</v>
      </c>
      <c r="H20" s="228">
        <v>3.5</v>
      </c>
      <c r="I20" s="228">
        <v>3.5</v>
      </c>
      <c r="J20" s="228">
        <v>3.5</v>
      </c>
      <c r="K20" s="228">
        <v>3.5</v>
      </c>
      <c r="L20" s="228">
        <v>3.5</v>
      </c>
      <c r="M20" s="228">
        <v>3.5</v>
      </c>
    </row>
    <row r="21" spans="1:13" ht="12.95" customHeight="1" x14ac:dyDescent="0.2">
      <c r="A21" s="272" t="s">
        <v>250</v>
      </c>
      <c r="B21" s="228">
        <v>2.1</v>
      </c>
      <c r="C21" s="228">
        <v>1.7</v>
      </c>
      <c r="D21" s="228">
        <v>1.8</v>
      </c>
      <c r="E21" s="228">
        <v>1.7</v>
      </c>
      <c r="F21" s="228">
        <v>1.8</v>
      </c>
      <c r="G21" s="228">
        <v>2</v>
      </c>
      <c r="H21" s="228">
        <v>0.5</v>
      </c>
      <c r="I21" s="228">
        <v>1.1000000000000001</v>
      </c>
      <c r="J21" s="228">
        <v>2</v>
      </c>
      <c r="K21" s="228">
        <v>2.1</v>
      </c>
      <c r="L21" s="228">
        <v>2.1</v>
      </c>
      <c r="M21" s="228">
        <v>16.2</v>
      </c>
    </row>
    <row r="22" spans="1:13" ht="12.95" customHeight="1" x14ac:dyDescent="0.2">
      <c r="A22" s="272" t="s">
        <v>277</v>
      </c>
      <c r="B22" s="228">
        <v>0.4</v>
      </c>
      <c r="C22" s="228">
        <v>0.4</v>
      </c>
      <c r="D22" s="228">
        <v>0.4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>
        <v>0.1</v>
      </c>
      <c r="C23" s="228">
        <v>0</v>
      </c>
      <c r="D23" s="228">
        <v>0.1</v>
      </c>
      <c r="E23" s="228">
        <v>0.1</v>
      </c>
      <c r="F23" s="228">
        <v>0.1</v>
      </c>
      <c r="G23" s="228">
        <v>7.9</v>
      </c>
      <c r="H23" s="228">
        <v>14.9</v>
      </c>
      <c r="I23" s="228">
        <v>15.4</v>
      </c>
      <c r="J23" s="228">
        <v>15.3</v>
      </c>
      <c r="K23" s="228">
        <v>11.7</v>
      </c>
      <c r="L23" s="228">
        <v>1.6</v>
      </c>
      <c r="M23" s="228">
        <v>0.6</v>
      </c>
    </row>
    <row r="24" spans="1:13" ht="12.95" customHeight="1" x14ac:dyDescent="0.2">
      <c r="A24" s="272" t="s">
        <v>253</v>
      </c>
      <c r="B24" s="228">
        <v>109</v>
      </c>
      <c r="C24" s="228">
        <v>75.8</v>
      </c>
      <c r="D24" s="228">
        <v>79.599999999999994</v>
      </c>
      <c r="E24" s="228">
        <v>72.599999999999994</v>
      </c>
      <c r="F24" s="228">
        <v>68.400000000000006</v>
      </c>
      <c r="G24" s="228">
        <v>62.3</v>
      </c>
      <c r="H24" s="228">
        <v>66.7</v>
      </c>
      <c r="I24" s="228">
        <v>66.599999999999994</v>
      </c>
      <c r="J24" s="228">
        <v>71.5</v>
      </c>
      <c r="K24" s="228">
        <v>76.099999999999994</v>
      </c>
      <c r="L24" s="228">
        <v>63.3</v>
      </c>
      <c r="M24" s="228">
        <v>65.900000000000006</v>
      </c>
    </row>
    <row r="25" spans="1:13" ht="12.95" customHeight="1" x14ac:dyDescent="0.2">
      <c r="A25" s="245" t="s">
        <v>254</v>
      </c>
      <c r="B25" s="228">
        <v>0.2</v>
      </c>
      <c r="C25" s="228">
        <v>0.3</v>
      </c>
      <c r="D25" s="228">
        <v>0.8</v>
      </c>
      <c r="E25" s="228">
        <v>1.4</v>
      </c>
      <c r="F25" s="228">
        <v>1.1000000000000001</v>
      </c>
      <c r="G25" s="228">
        <v>0.8</v>
      </c>
      <c r="H25" s="228">
        <v>0.6</v>
      </c>
      <c r="I25" s="228">
        <v>0.9</v>
      </c>
      <c r="J25" s="228">
        <v>0.6</v>
      </c>
      <c r="K25" s="228">
        <v>1.5</v>
      </c>
      <c r="L25" s="228">
        <v>11.4</v>
      </c>
      <c r="M25" s="228">
        <v>15.3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18"/>
      <c r="L26" s="218"/>
      <c r="M26" s="218"/>
    </row>
    <row r="27" spans="1:13" s="234" customFormat="1" ht="12.95" customHeight="1" x14ac:dyDescent="0.2">
      <c r="A27" s="268" t="s">
        <v>99</v>
      </c>
      <c r="B27" s="269">
        <v>1400.6</v>
      </c>
      <c r="C27" s="269">
        <v>1437</v>
      </c>
      <c r="D27" s="269">
        <v>1670.4</v>
      </c>
      <c r="E27" s="269">
        <v>1731</v>
      </c>
      <c r="F27" s="269">
        <v>1816.3</v>
      </c>
      <c r="G27" s="269">
        <v>1656.7</v>
      </c>
      <c r="H27" s="269">
        <v>1724</v>
      </c>
      <c r="I27" s="269">
        <v>1910.9</v>
      </c>
      <c r="J27" s="269">
        <v>2114.8000000000002</v>
      </c>
      <c r="K27" s="269">
        <v>2957.8</v>
      </c>
      <c r="L27" s="269">
        <v>2807.6</v>
      </c>
      <c r="M27" s="269">
        <v>2793.9</v>
      </c>
    </row>
    <row r="28" spans="1:13" ht="12.95" customHeight="1" x14ac:dyDescent="0.2">
      <c r="A28" s="233" t="s">
        <v>98</v>
      </c>
      <c r="B28" s="271">
        <v>1129.8</v>
      </c>
      <c r="C28" s="271">
        <v>1083.5</v>
      </c>
      <c r="D28" s="271">
        <v>1240.0999999999999</v>
      </c>
      <c r="E28" s="271">
        <v>1384.1</v>
      </c>
      <c r="F28" s="271">
        <v>1360.7</v>
      </c>
      <c r="G28" s="271">
        <v>1309.2</v>
      </c>
      <c r="H28" s="271">
        <v>1230</v>
      </c>
      <c r="I28" s="271">
        <v>1353.2</v>
      </c>
      <c r="J28" s="271">
        <v>1340.6</v>
      </c>
      <c r="K28" s="271">
        <v>1365.9</v>
      </c>
      <c r="L28" s="271">
        <v>1734.6</v>
      </c>
      <c r="M28" s="271">
        <v>2206.1999999999998</v>
      </c>
    </row>
    <row r="29" spans="1:13" ht="12.95" customHeight="1" x14ac:dyDescent="0.2">
      <c r="A29" s="272" t="s">
        <v>255</v>
      </c>
      <c r="B29" s="271">
        <v>239.9</v>
      </c>
      <c r="C29" s="271">
        <v>249.4</v>
      </c>
      <c r="D29" s="271">
        <v>255.9</v>
      </c>
      <c r="E29" s="271">
        <v>247.5</v>
      </c>
      <c r="F29" s="271">
        <v>219.6</v>
      </c>
      <c r="G29" s="271">
        <v>229.5</v>
      </c>
      <c r="H29" s="271">
        <v>282.10000000000002</v>
      </c>
      <c r="I29" s="271">
        <v>382.1</v>
      </c>
      <c r="J29" s="271">
        <v>429.8</v>
      </c>
      <c r="K29" s="271">
        <v>529.29999999999995</v>
      </c>
      <c r="L29" s="271">
        <v>778.5</v>
      </c>
      <c r="M29" s="271">
        <v>1086.5999999999999</v>
      </c>
    </row>
    <row r="30" spans="1:13" ht="12.95" customHeight="1" x14ac:dyDescent="0.2">
      <c r="A30" s="272" t="s">
        <v>256</v>
      </c>
      <c r="B30" s="271">
        <v>116.9</v>
      </c>
      <c r="C30" s="271">
        <v>144.69999999999999</v>
      </c>
      <c r="D30" s="271">
        <v>91.2</v>
      </c>
      <c r="E30" s="271">
        <v>101.9</v>
      </c>
      <c r="F30" s="271">
        <v>99.9</v>
      </c>
      <c r="G30" s="271">
        <v>35.5</v>
      </c>
      <c r="H30" s="271">
        <v>56.8</v>
      </c>
      <c r="I30" s="271">
        <v>61.4</v>
      </c>
      <c r="J30" s="271">
        <v>110.8</v>
      </c>
      <c r="K30" s="271">
        <v>133.19999999999999</v>
      </c>
      <c r="L30" s="271">
        <v>317.89999999999998</v>
      </c>
      <c r="M30" s="271">
        <v>380.3</v>
      </c>
    </row>
    <row r="31" spans="1:13" ht="12.95" customHeight="1" x14ac:dyDescent="0.2">
      <c r="A31" s="272" t="s">
        <v>257</v>
      </c>
      <c r="B31" s="271">
        <v>581.4</v>
      </c>
      <c r="C31" s="271">
        <v>524.5</v>
      </c>
      <c r="D31" s="271">
        <v>728.7</v>
      </c>
      <c r="E31" s="271">
        <v>855.2</v>
      </c>
      <c r="F31" s="271">
        <v>862.9</v>
      </c>
      <c r="G31" s="271">
        <v>835.1</v>
      </c>
      <c r="H31" s="271">
        <v>689.3</v>
      </c>
      <c r="I31" s="271">
        <v>686.7</v>
      </c>
      <c r="J31" s="271">
        <v>552.9</v>
      </c>
      <c r="K31" s="271">
        <v>440.7</v>
      </c>
      <c r="L31" s="271">
        <v>394.6</v>
      </c>
      <c r="M31" s="271">
        <v>506.8</v>
      </c>
    </row>
    <row r="32" spans="1:13" ht="12.95" customHeight="1" x14ac:dyDescent="0.2">
      <c r="A32" s="272" t="s">
        <v>258</v>
      </c>
      <c r="B32" s="271">
        <v>14</v>
      </c>
      <c r="C32" s="271">
        <v>9.8000000000000007</v>
      </c>
      <c r="D32" s="271">
        <v>14.9</v>
      </c>
      <c r="E32" s="271">
        <v>16.8</v>
      </c>
      <c r="F32" s="271">
        <v>12</v>
      </c>
      <c r="G32" s="271">
        <v>19.100000000000001</v>
      </c>
      <c r="H32" s="271">
        <v>29.7</v>
      </c>
      <c r="I32" s="271">
        <v>24.6</v>
      </c>
      <c r="J32" s="271">
        <v>18.399999999999999</v>
      </c>
      <c r="K32" s="271">
        <v>23.4</v>
      </c>
      <c r="L32" s="271">
        <v>37.700000000000003</v>
      </c>
      <c r="M32" s="271">
        <v>71.3</v>
      </c>
    </row>
    <row r="33" spans="1:13" ht="12.95" customHeight="1" x14ac:dyDescent="0.2">
      <c r="A33" s="272" t="s">
        <v>259</v>
      </c>
      <c r="B33" s="271">
        <v>73.3</v>
      </c>
      <c r="C33" s="271">
        <v>42.2</v>
      </c>
      <c r="D33" s="271">
        <v>40.200000000000003</v>
      </c>
      <c r="E33" s="271">
        <v>48.6</v>
      </c>
      <c r="F33" s="271">
        <v>59.7</v>
      </c>
      <c r="G33" s="271">
        <v>76.5</v>
      </c>
      <c r="H33" s="271">
        <v>53.7</v>
      </c>
      <c r="I33" s="271">
        <v>69.3</v>
      </c>
      <c r="J33" s="271">
        <v>95.4</v>
      </c>
      <c r="K33" s="271">
        <v>140.30000000000001</v>
      </c>
      <c r="L33" s="271">
        <v>164.8</v>
      </c>
      <c r="M33" s="271">
        <v>111.8</v>
      </c>
    </row>
    <row r="34" spans="1:13" ht="12.95" customHeight="1" x14ac:dyDescent="0.2">
      <c r="A34" s="272" t="s">
        <v>260</v>
      </c>
      <c r="B34" s="271">
        <v>104.1</v>
      </c>
      <c r="C34" s="271">
        <v>112.8</v>
      </c>
      <c r="D34" s="271">
        <v>109.2</v>
      </c>
      <c r="E34" s="271">
        <v>113.8</v>
      </c>
      <c r="F34" s="271">
        <v>106.3</v>
      </c>
      <c r="G34" s="271">
        <v>112.8</v>
      </c>
      <c r="H34" s="271">
        <v>118.2</v>
      </c>
      <c r="I34" s="271">
        <v>129.1</v>
      </c>
      <c r="J34" s="271">
        <v>133.30000000000001</v>
      </c>
      <c r="K34" s="271">
        <v>94.1</v>
      </c>
      <c r="L34" s="271">
        <v>38.4</v>
      </c>
      <c r="M34" s="271">
        <v>18.7</v>
      </c>
    </row>
    <row r="35" spans="1:13" ht="12.95" customHeight="1" x14ac:dyDescent="0.2">
      <c r="A35" s="272" t="s">
        <v>261</v>
      </c>
      <c r="B35" s="271">
        <v>0.2</v>
      </c>
      <c r="C35" s="271">
        <v>0</v>
      </c>
      <c r="D35" s="271">
        <v>0.1</v>
      </c>
      <c r="E35" s="271">
        <v>0.3</v>
      </c>
      <c r="F35" s="271">
        <v>0.3</v>
      </c>
      <c r="G35" s="271">
        <v>0.6</v>
      </c>
      <c r="H35" s="271">
        <v>0.1</v>
      </c>
      <c r="I35" s="271">
        <v>0</v>
      </c>
      <c r="J35" s="271" t="s">
        <v>26</v>
      </c>
      <c r="K35" s="271">
        <v>4.8</v>
      </c>
      <c r="L35" s="271">
        <v>2.6</v>
      </c>
      <c r="M35" s="271">
        <v>30.5</v>
      </c>
    </row>
    <row r="36" spans="1:13" ht="12.95" customHeight="1" x14ac:dyDescent="0.2">
      <c r="A36" s="245" t="s">
        <v>97</v>
      </c>
      <c r="B36" s="271">
        <v>270.7</v>
      </c>
      <c r="C36" s="271">
        <v>353.5</v>
      </c>
      <c r="D36" s="271">
        <v>430.3</v>
      </c>
      <c r="E36" s="271">
        <v>346.9</v>
      </c>
      <c r="F36" s="271">
        <v>455.6</v>
      </c>
      <c r="G36" s="271">
        <v>347.5</v>
      </c>
      <c r="H36" s="271">
        <v>494</v>
      </c>
      <c r="I36" s="271">
        <v>557.70000000000005</v>
      </c>
      <c r="J36" s="271">
        <v>774.2</v>
      </c>
      <c r="K36" s="271">
        <v>1592</v>
      </c>
      <c r="L36" s="271">
        <v>1073</v>
      </c>
      <c r="M36" s="271">
        <v>587.79999999999995</v>
      </c>
    </row>
    <row r="37" spans="1:13" ht="12.95" customHeight="1" x14ac:dyDescent="0.2">
      <c r="A37" s="272" t="s">
        <v>262</v>
      </c>
      <c r="B37" s="271">
        <v>261.8</v>
      </c>
      <c r="C37" s="271">
        <v>345.3</v>
      </c>
      <c r="D37" s="271">
        <v>423.7</v>
      </c>
      <c r="E37" s="271">
        <v>340.7</v>
      </c>
      <c r="F37" s="271">
        <v>450.3</v>
      </c>
      <c r="G37" s="271">
        <v>343.4</v>
      </c>
      <c r="H37" s="271">
        <v>490.5</v>
      </c>
      <c r="I37" s="271">
        <v>553.29999999999995</v>
      </c>
      <c r="J37" s="271">
        <v>670.4</v>
      </c>
      <c r="K37" s="271">
        <v>1366.6</v>
      </c>
      <c r="L37" s="271">
        <v>860.3</v>
      </c>
      <c r="M37" s="271">
        <v>492.6</v>
      </c>
    </row>
    <row r="38" spans="1:13" ht="12" x14ac:dyDescent="0.2">
      <c r="A38" s="272" t="s">
        <v>263</v>
      </c>
      <c r="B38" s="271">
        <v>0.5</v>
      </c>
      <c r="C38" s="271">
        <v>0</v>
      </c>
      <c r="D38" s="271" t="s">
        <v>26</v>
      </c>
      <c r="E38" s="271" t="s">
        <v>26</v>
      </c>
      <c r="F38" s="271">
        <v>0.4</v>
      </c>
      <c r="G38" s="271">
        <v>0.3</v>
      </c>
      <c r="H38" s="271">
        <v>0.4</v>
      </c>
      <c r="I38" s="271">
        <v>1</v>
      </c>
      <c r="J38" s="271">
        <v>100.4</v>
      </c>
      <c r="K38" s="271">
        <v>220.2</v>
      </c>
      <c r="L38" s="271">
        <v>204.6</v>
      </c>
      <c r="M38" s="271">
        <v>46.3</v>
      </c>
    </row>
    <row r="39" spans="1:13" ht="12.95" customHeight="1" x14ac:dyDescent="0.2">
      <c r="A39" s="272" t="s">
        <v>264</v>
      </c>
      <c r="B39" s="271">
        <v>8.4</v>
      </c>
      <c r="C39" s="271">
        <v>8.1999999999999993</v>
      </c>
      <c r="D39" s="271">
        <v>6.7</v>
      </c>
      <c r="E39" s="271">
        <v>6.3</v>
      </c>
      <c r="F39" s="271">
        <v>4.9000000000000004</v>
      </c>
      <c r="G39" s="271">
        <v>3.8</v>
      </c>
      <c r="H39" s="271">
        <v>3.1</v>
      </c>
      <c r="I39" s="271">
        <v>3.4</v>
      </c>
      <c r="J39" s="271">
        <v>3.4</v>
      </c>
      <c r="K39" s="271">
        <v>5.0999999999999996</v>
      </c>
      <c r="L39" s="271">
        <v>8.1</v>
      </c>
      <c r="M39" s="271">
        <v>48.9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1282.4000000000001</v>
      </c>
      <c r="C41" s="269">
        <v>592.79999999999995</v>
      </c>
      <c r="D41" s="269">
        <v>509.2</v>
      </c>
      <c r="E41" s="269">
        <v>344.2</v>
      </c>
      <c r="F41" s="269">
        <v>156.9</v>
      </c>
      <c r="G41" s="269">
        <v>221.8</v>
      </c>
      <c r="H41" s="269">
        <v>381.4</v>
      </c>
      <c r="I41" s="269">
        <v>576</v>
      </c>
      <c r="J41" s="269">
        <v>963.5</v>
      </c>
      <c r="K41" s="269">
        <v>1659.2</v>
      </c>
      <c r="L41" s="269">
        <v>3448</v>
      </c>
      <c r="M41" s="269">
        <v>7290.8</v>
      </c>
    </row>
    <row r="42" spans="1:13" ht="12.95" customHeight="1" x14ac:dyDescent="0.2">
      <c r="A42" s="245" t="s">
        <v>265</v>
      </c>
      <c r="B42" s="228">
        <v>298.7</v>
      </c>
      <c r="C42" s="228">
        <v>295.5</v>
      </c>
      <c r="D42" s="228">
        <v>294</v>
      </c>
      <c r="E42" s="228">
        <v>293.89999999999998</v>
      </c>
      <c r="F42" s="228">
        <v>308.2</v>
      </c>
      <c r="G42" s="228">
        <v>318</v>
      </c>
      <c r="H42" s="228">
        <v>279.39999999999998</v>
      </c>
      <c r="I42" s="228">
        <v>279.5</v>
      </c>
      <c r="J42" s="228">
        <v>288</v>
      </c>
      <c r="K42" s="228">
        <v>261.89999999999998</v>
      </c>
      <c r="L42" s="228">
        <v>262.8</v>
      </c>
      <c r="M42" s="228">
        <v>736.7</v>
      </c>
    </row>
    <row r="43" spans="1:13" s="234" customFormat="1" ht="12.95" customHeight="1" x14ac:dyDescent="0.2">
      <c r="A43" s="245" t="s">
        <v>266</v>
      </c>
      <c r="B43" s="228">
        <v>932.4</v>
      </c>
      <c r="C43" s="228">
        <v>139.6</v>
      </c>
      <c r="D43" s="228">
        <v>107.2</v>
      </c>
      <c r="E43" s="228">
        <v>94.7</v>
      </c>
      <c r="F43" s="228">
        <v>120.1</v>
      </c>
      <c r="G43" s="228">
        <v>142.19999999999999</v>
      </c>
      <c r="H43" s="228">
        <v>136.80000000000001</v>
      </c>
      <c r="I43" s="228">
        <v>184.3</v>
      </c>
      <c r="J43" s="228">
        <v>287.3</v>
      </c>
      <c r="K43" s="228">
        <v>241.8</v>
      </c>
      <c r="L43" s="228">
        <v>965.1</v>
      </c>
      <c r="M43" s="228">
        <v>2976.6</v>
      </c>
    </row>
    <row r="44" spans="1:13" ht="12.95" customHeight="1" x14ac:dyDescent="0.2">
      <c r="A44" s="274" t="s">
        <v>267</v>
      </c>
      <c r="B44" s="228">
        <v>776.4</v>
      </c>
      <c r="C44" s="228">
        <v>36.1</v>
      </c>
      <c r="D44" s="228">
        <v>36.4</v>
      </c>
      <c r="E44" s="228">
        <v>33.700000000000003</v>
      </c>
      <c r="F44" s="228">
        <v>33.4</v>
      </c>
      <c r="G44" s="228">
        <v>39.200000000000003</v>
      </c>
      <c r="H44" s="228">
        <v>39.200000000000003</v>
      </c>
      <c r="I44" s="228">
        <v>14.6</v>
      </c>
      <c r="J44" s="228">
        <v>41.1</v>
      </c>
      <c r="K44" s="228">
        <v>30</v>
      </c>
      <c r="L44" s="228">
        <v>169.5</v>
      </c>
      <c r="M44" s="228">
        <v>29.4</v>
      </c>
    </row>
    <row r="45" spans="1:13" ht="12.95" customHeight="1" x14ac:dyDescent="0.2">
      <c r="A45" s="272" t="s">
        <v>268</v>
      </c>
      <c r="B45" s="228">
        <v>0.7</v>
      </c>
      <c r="C45" s="228">
        <v>0.7</v>
      </c>
      <c r="D45" s="228">
        <v>0.7</v>
      </c>
      <c r="E45" s="228">
        <v>0.7</v>
      </c>
      <c r="F45" s="228">
        <v>0.7</v>
      </c>
      <c r="G45" s="228">
        <v>0.7</v>
      </c>
      <c r="H45" s="228">
        <v>0.7</v>
      </c>
      <c r="I45" s="228">
        <v>0.7</v>
      </c>
      <c r="J45" s="228">
        <v>0.7</v>
      </c>
      <c r="K45" s="228">
        <v>0.2</v>
      </c>
      <c r="L45" s="228">
        <v>591.70000000000005</v>
      </c>
      <c r="M45" s="228">
        <v>1974.9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>
        <v>151.30000000000001</v>
      </c>
      <c r="C47" s="228">
        <v>102.9</v>
      </c>
      <c r="D47" s="228">
        <v>70.2</v>
      </c>
      <c r="E47" s="228">
        <v>60.4</v>
      </c>
      <c r="F47" s="228">
        <v>86</v>
      </c>
      <c r="G47" s="228">
        <v>102.3</v>
      </c>
      <c r="H47" s="228">
        <v>97</v>
      </c>
      <c r="I47" s="228">
        <v>169</v>
      </c>
      <c r="J47" s="228">
        <v>245.5</v>
      </c>
      <c r="K47" s="228">
        <v>211.6</v>
      </c>
      <c r="L47" s="228">
        <v>203.9</v>
      </c>
      <c r="M47" s="228">
        <v>972.2</v>
      </c>
    </row>
    <row r="48" spans="1:13" ht="12.95" customHeight="1" x14ac:dyDescent="0.2">
      <c r="A48" s="275" t="s">
        <v>271</v>
      </c>
      <c r="B48" s="228">
        <v>30.1</v>
      </c>
      <c r="C48" s="228">
        <v>137.80000000000001</v>
      </c>
      <c r="D48" s="228">
        <v>88</v>
      </c>
      <c r="E48" s="228">
        <v>-375</v>
      </c>
      <c r="F48" s="228">
        <v>-311.2</v>
      </c>
      <c r="G48" s="228">
        <v>-277</v>
      </c>
      <c r="H48" s="228">
        <v>-68.8</v>
      </c>
      <c r="I48" s="228">
        <v>72.099999999999994</v>
      </c>
      <c r="J48" s="228">
        <v>346.3</v>
      </c>
      <c r="K48" s="228">
        <v>1117.0999999999999</v>
      </c>
      <c r="L48" s="228">
        <v>2161</v>
      </c>
      <c r="M48" s="228">
        <v>3511.2</v>
      </c>
    </row>
    <row r="49" spans="1:13" s="270" customFormat="1" ht="12.95" customHeight="1" x14ac:dyDescent="0.2">
      <c r="A49" s="275" t="s">
        <v>272</v>
      </c>
      <c r="B49" s="228">
        <v>21.2</v>
      </c>
      <c r="C49" s="228">
        <v>19.8</v>
      </c>
      <c r="D49" s="228">
        <v>19.899999999999999</v>
      </c>
      <c r="E49" s="228">
        <v>330.6</v>
      </c>
      <c r="F49" s="228">
        <v>39.700000000000003</v>
      </c>
      <c r="G49" s="228">
        <v>38.700000000000003</v>
      </c>
      <c r="H49" s="228">
        <v>34</v>
      </c>
      <c r="I49" s="228">
        <v>40.1</v>
      </c>
      <c r="J49" s="228">
        <v>41.9</v>
      </c>
      <c r="K49" s="228">
        <v>38.5</v>
      </c>
      <c r="L49" s="228">
        <v>59.1</v>
      </c>
      <c r="M49" s="228">
        <v>66.400000000000006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2682.9</v>
      </c>
      <c r="C51" s="269">
        <v>2029.8</v>
      </c>
      <c r="D51" s="269">
        <v>2179.6</v>
      </c>
      <c r="E51" s="269">
        <v>2075.1999999999998</v>
      </c>
      <c r="F51" s="269">
        <v>1973.2</v>
      </c>
      <c r="G51" s="269">
        <v>1878.5</v>
      </c>
      <c r="H51" s="269">
        <v>2105.4</v>
      </c>
      <c r="I51" s="269">
        <v>2486.9</v>
      </c>
      <c r="J51" s="269">
        <v>3078.3</v>
      </c>
      <c r="K51" s="269">
        <v>4617</v>
      </c>
      <c r="L51" s="269">
        <v>6255.6</v>
      </c>
      <c r="M51" s="269">
        <v>10084.700000000001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62</v>
      </c>
      <c r="C55" s="218">
        <v>58</v>
      </c>
      <c r="D55" s="218">
        <v>54</v>
      </c>
      <c r="E55" s="218">
        <v>53</v>
      </c>
      <c r="F55" s="218">
        <v>57</v>
      </c>
      <c r="G55" s="218">
        <v>55</v>
      </c>
      <c r="H55" s="218">
        <v>52</v>
      </c>
      <c r="I55" s="218">
        <v>55</v>
      </c>
      <c r="J55" s="218">
        <v>54</v>
      </c>
      <c r="K55" s="218">
        <v>52</v>
      </c>
      <c r="L55" s="218">
        <v>50</v>
      </c>
      <c r="M55" s="218">
        <v>54</v>
      </c>
    </row>
  </sheetData>
  <hyperlinks>
    <hyperlink ref="A1" location="Содержание!A1" display="Вернуться в СОДЕРЖАНИЕ" xr:uid="{00000000-0004-0000-42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Лист68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1.85546875" style="249" customWidth="1"/>
    <col min="2" max="2" width="9.140625" style="218" hidden="1" customWidth="1"/>
    <col min="3" max="8" width="0" style="218" hidden="1" customWidth="1"/>
    <col min="9" max="12" width="9.140625" style="218"/>
    <col min="13" max="13" width="8.85546875" style="218"/>
    <col min="14" max="256" width="9.140625" style="218"/>
    <col min="257" max="257" width="41.85546875" style="218" customWidth="1"/>
    <col min="258" max="262" width="0" style="218" hidden="1" customWidth="1"/>
    <col min="263" max="512" width="9.140625" style="218"/>
    <col min="513" max="513" width="41.85546875" style="218" customWidth="1"/>
    <col min="514" max="518" width="0" style="218" hidden="1" customWidth="1"/>
    <col min="519" max="768" width="9.140625" style="218"/>
    <col min="769" max="769" width="41.85546875" style="218" customWidth="1"/>
    <col min="770" max="774" width="0" style="218" hidden="1" customWidth="1"/>
    <col min="775" max="1024" width="9.140625" style="218"/>
    <col min="1025" max="1025" width="41.85546875" style="218" customWidth="1"/>
    <col min="1026" max="1030" width="0" style="218" hidden="1" customWidth="1"/>
    <col min="1031" max="1280" width="9.140625" style="218"/>
    <col min="1281" max="1281" width="41.85546875" style="218" customWidth="1"/>
    <col min="1282" max="1286" width="0" style="218" hidden="1" customWidth="1"/>
    <col min="1287" max="1536" width="9.140625" style="218"/>
    <col min="1537" max="1537" width="41.85546875" style="218" customWidth="1"/>
    <col min="1538" max="1542" width="0" style="218" hidden="1" customWidth="1"/>
    <col min="1543" max="1792" width="9.140625" style="218"/>
    <col min="1793" max="1793" width="41.85546875" style="218" customWidth="1"/>
    <col min="1794" max="1798" width="0" style="218" hidden="1" customWidth="1"/>
    <col min="1799" max="2048" width="9.140625" style="218"/>
    <col min="2049" max="2049" width="41.85546875" style="218" customWidth="1"/>
    <col min="2050" max="2054" width="0" style="218" hidden="1" customWidth="1"/>
    <col min="2055" max="2304" width="9.140625" style="218"/>
    <col min="2305" max="2305" width="41.85546875" style="218" customWidth="1"/>
    <col min="2306" max="2310" width="0" style="218" hidden="1" customWidth="1"/>
    <col min="2311" max="2560" width="9.140625" style="218"/>
    <col min="2561" max="2561" width="41.85546875" style="218" customWidth="1"/>
    <col min="2562" max="2566" width="0" style="218" hidden="1" customWidth="1"/>
    <col min="2567" max="2816" width="9.140625" style="218"/>
    <col min="2817" max="2817" width="41.85546875" style="218" customWidth="1"/>
    <col min="2818" max="2822" width="0" style="218" hidden="1" customWidth="1"/>
    <col min="2823" max="3072" width="9.140625" style="218"/>
    <col min="3073" max="3073" width="41.85546875" style="218" customWidth="1"/>
    <col min="3074" max="3078" width="0" style="218" hidden="1" customWidth="1"/>
    <col min="3079" max="3328" width="9.140625" style="218"/>
    <col min="3329" max="3329" width="41.85546875" style="218" customWidth="1"/>
    <col min="3330" max="3334" width="0" style="218" hidden="1" customWidth="1"/>
    <col min="3335" max="3584" width="9.140625" style="218"/>
    <col min="3585" max="3585" width="41.85546875" style="218" customWidth="1"/>
    <col min="3586" max="3590" width="0" style="218" hidden="1" customWidth="1"/>
    <col min="3591" max="3840" width="9.140625" style="218"/>
    <col min="3841" max="3841" width="41.85546875" style="218" customWidth="1"/>
    <col min="3842" max="3846" width="0" style="218" hidden="1" customWidth="1"/>
    <col min="3847" max="4096" width="9.140625" style="218"/>
    <col min="4097" max="4097" width="41.85546875" style="218" customWidth="1"/>
    <col min="4098" max="4102" width="0" style="218" hidden="1" customWidth="1"/>
    <col min="4103" max="4352" width="9.140625" style="218"/>
    <col min="4353" max="4353" width="41.85546875" style="218" customWidth="1"/>
    <col min="4354" max="4358" width="0" style="218" hidden="1" customWidth="1"/>
    <col min="4359" max="4608" width="9.140625" style="218"/>
    <col min="4609" max="4609" width="41.85546875" style="218" customWidth="1"/>
    <col min="4610" max="4614" width="0" style="218" hidden="1" customWidth="1"/>
    <col min="4615" max="4864" width="9.140625" style="218"/>
    <col min="4865" max="4865" width="41.85546875" style="218" customWidth="1"/>
    <col min="4866" max="4870" width="0" style="218" hidden="1" customWidth="1"/>
    <col min="4871" max="5120" width="9.140625" style="218"/>
    <col min="5121" max="5121" width="41.85546875" style="218" customWidth="1"/>
    <col min="5122" max="5126" width="0" style="218" hidden="1" customWidth="1"/>
    <col min="5127" max="5376" width="9.140625" style="218"/>
    <col min="5377" max="5377" width="41.85546875" style="218" customWidth="1"/>
    <col min="5378" max="5382" width="0" style="218" hidden="1" customWidth="1"/>
    <col min="5383" max="5632" width="9.140625" style="218"/>
    <col min="5633" max="5633" width="41.85546875" style="218" customWidth="1"/>
    <col min="5634" max="5638" width="0" style="218" hidden="1" customWidth="1"/>
    <col min="5639" max="5888" width="9.140625" style="218"/>
    <col min="5889" max="5889" width="41.85546875" style="218" customWidth="1"/>
    <col min="5890" max="5894" width="0" style="218" hidden="1" customWidth="1"/>
    <col min="5895" max="6144" width="9.140625" style="218"/>
    <col min="6145" max="6145" width="41.85546875" style="218" customWidth="1"/>
    <col min="6146" max="6150" width="0" style="218" hidden="1" customWidth="1"/>
    <col min="6151" max="6400" width="9.140625" style="218"/>
    <col min="6401" max="6401" width="41.85546875" style="218" customWidth="1"/>
    <col min="6402" max="6406" width="0" style="218" hidden="1" customWidth="1"/>
    <col min="6407" max="6656" width="9.140625" style="218"/>
    <col min="6657" max="6657" width="41.85546875" style="218" customWidth="1"/>
    <col min="6658" max="6662" width="0" style="218" hidden="1" customWidth="1"/>
    <col min="6663" max="6912" width="9.140625" style="218"/>
    <col min="6913" max="6913" width="41.85546875" style="218" customWidth="1"/>
    <col min="6914" max="6918" width="0" style="218" hidden="1" customWidth="1"/>
    <col min="6919" max="7168" width="9.140625" style="218"/>
    <col min="7169" max="7169" width="41.85546875" style="218" customWidth="1"/>
    <col min="7170" max="7174" width="0" style="218" hidden="1" customWidth="1"/>
    <col min="7175" max="7424" width="9.140625" style="218"/>
    <col min="7425" max="7425" width="41.85546875" style="218" customWidth="1"/>
    <col min="7426" max="7430" width="0" style="218" hidden="1" customWidth="1"/>
    <col min="7431" max="7680" width="9.140625" style="218"/>
    <col min="7681" max="7681" width="41.85546875" style="218" customWidth="1"/>
    <col min="7682" max="7686" width="0" style="218" hidden="1" customWidth="1"/>
    <col min="7687" max="7936" width="9.140625" style="218"/>
    <col min="7937" max="7937" width="41.85546875" style="218" customWidth="1"/>
    <col min="7938" max="7942" width="0" style="218" hidden="1" customWidth="1"/>
    <col min="7943" max="8192" width="9.140625" style="218"/>
    <col min="8193" max="8193" width="41.85546875" style="218" customWidth="1"/>
    <col min="8194" max="8198" width="0" style="218" hidden="1" customWidth="1"/>
    <col min="8199" max="8448" width="9.140625" style="218"/>
    <col min="8449" max="8449" width="41.85546875" style="218" customWidth="1"/>
    <col min="8450" max="8454" width="0" style="218" hidden="1" customWidth="1"/>
    <col min="8455" max="8704" width="9.140625" style="218"/>
    <col min="8705" max="8705" width="41.85546875" style="218" customWidth="1"/>
    <col min="8706" max="8710" width="0" style="218" hidden="1" customWidth="1"/>
    <col min="8711" max="8960" width="9.140625" style="218"/>
    <col min="8961" max="8961" width="41.85546875" style="218" customWidth="1"/>
    <col min="8962" max="8966" width="0" style="218" hidden="1" customWidth="1"/>
    <col min="8967" max="9216" width="9.140625" style="218"/>
    <col min="9217" max="9217" width="41.85546875" style="218" customWidth="1"/>
    <col min="9218" max="9222" width="0" style="218" hidden="1" customWidth="1"/>
    <col min="9223" max="9472" width="9.140625" style="218"/>
    <col min="9473" max="9473" width="41.85546875" style="218" customWidth="1"/>
    <col min="9474" max="9478" width="0" style="218" hidden="1" customWidth="1"/>
    <col min="9479" max="9728" width="9.140625" style="218"/>
    <col min="9729" max="9729" width="41.85546875" style="218" customWidth="1"/>
    <col min="9730" max="9734" width="0" style="218" hidden="1" customWidth="1"/>
    <col min="9735" max="9984" width="9.140625" style="218"/>
    <col min="9985" max="9985" width="41.85546875" style="218" customWidth="1"/>
    <col min="9986" max="9990" width="0" style="218" hidden="1" customWidth="1"/>
    <col min="9991" max="10240" width="9.140625" style="218"/>
    <col min="10241" max="10241" width="41.85546875" style="218" customWidth="1"/>
    <col min="10242" max="10246" width="0" style="218" hidden="1" customWidth="1"/>
    <col min="10247" max="10496" width="9.140625" style="218"/>
    <col min="10497" max="10497" width="41.85546875" style="218" customWidth="1"/>
    <col min="10498" max="10502" width="0" style="218" hidden="1" customWidth="1"/>
    <col min="10503" max="10752" width="9.140625" style="218"/>
    <col min="10753" max="10753" width="41.85546875" style="218" customWidth="1"/>
    <col min="10754" max="10758" width="0" style="218" hidden="1" customWidth="1"/>
    <col min="10759" max="11008" width="9.140625" style="218"/>
    <col min="11009" max="11009" width="41.85546875" style="218" customWidth="1"/>
    <col min="11010" max="11014" width="0" style="218" hidden="1" customWidth="1"/>
    <col min="11015" max="11264" width="9.140625" style="218"/>
    <col min="11265" max="11265" width="41.85546875" style="218" customWidth="1"/>
    <col min="11266" max="11270" width="0" style="218" hidden="1" customWidth="1"/>
    <col min="11271" max="11520" width="9.140625" style="218"/>
    <col min="11521" max="11521" width="41.85546875" style="218" customWidth="1"/>
    <col min="11522" max="11526" width="0" style="218" hidden="1" customWidth="1"/>
    <col min="11527" max="11776" width="9.140625" style="218"/>
    <col min="11777" max="11777" width="41.85546875" style="218" customWidth="1"/>
    <col min="11778" max="11782" width="0" style="218" hidden="1" customWidth="1"/>
    <col min="11783" max="12032" width="9.140625" style="218"/>
    <col min="12033" max="12033" width="41.85546875" style="218" customWidth="1"/>
    <col min="12034" max="12038" width="0" style="218" hidden="1" customWidth="1"/>
    <col min="12039" max="12288" width="9.140625" style="218"/>
    <col min="12289" max="12289" width="41.85546875" style="218" customWidth="1"/>
    <col min="12290" max="12294" width="0" style="218" hidden="1" customWidth="1"/>
    <col min="12295" max="12544" width="9.140625" style="218"/>
    <col min="12545" max="12545" width="41.85546875" style="218" customWidth="1"/>
    <col min="12546" max="12550" width="0" style="218" hidden="1" customWidth="1"/>
    <col min="12551" max="12800" width="9.140625" style="218"/>
    <col min="12801" max="12801" width="41.85546875" style="218" customWidth="1"/>
    <col min="12802" max="12806" width="0" style="218" hidden="1" customWidth="1"/>
    <col min="12807" max="13056" width="9.140625" style="218"/>
    <col min="13057" max="13057" width="41.85546875" style="218" customWidth="1"/>
    <col min="13058" max="13062" width="0" style="218" hidden="1" customWidth="1"/>
    <col min="13063" max="13312" width="9.140625" style="218"/>
    <col min="13313" max="13313" width="41.85546875" style="218" customWidth="1"/>
    <col min="13314" max="13318" width="0" style="218" hidden="1" customWidth="1"/>
    <col min="13319" max="13568" width="9.140625" style="218"/>
    <col min="13569" max="13569" width="41.85546875" style="218" customWidth="1"/>
    <col min="13570" max="13574" width="0" style="218" hidden="1" customWidth="1"/>
    <col min="13575" max="13824" width="9.140625" style="218"/>
    <col min="13825" max="13825" width="41.85546875" style="218" customWidth="1"/>
    <col min="13826" max="13830" width="0" style="218" hidden="1" customWidth="1"/>
    <col min="13831" max="14080" width="9.140625" style="218"/>
    <col min="14081" max="14081" width="41.85546875" style="218" customWidth="1"/>
    <col min="14082" max="14086" width="0" style="218" hidden="1" customWidth="1"/>
    <col min="14087" max="14336" width="9.140625" style="218"/>
    <col min="14337" max="14337" width="41.85546875" style="218" customWidth="1"/>
    <col min="14338" max="14342" width="0" style="218" hidden="1" customWidth="1"/>
    <col min="14343" max="14592" width="9.140625" style="218"/>
    <col min="14593" max="14593" width="41.85546875" style="218" customWidth="1"/>
    <col min="14594" max="14598" width="0" style="218" hidden="1" customWidth="1"/>
    <col min="14599" max="14848" width="9.140625" style="218"/>
    <col min="14849" max="14849" width="41.85546875" style="218" customWidth="1"/>
    <col min="14850" max="14854" width="0" style="218" hidden="1" customWidth="1"/>
    <col min="14855" max="15104" width="9.140625" style="218"/>
    <col min="15105" max="15105" width="41.85546875" style="218" customWidth="1"/>
    <col min="15106" max="15110" width="0" style="218" hidden="1" customWidth="1"/>
    <col min="15111" max="15360" width="9.140625" style="218"/>
    <col min="15361" max="15361" width="41.85546875" style="218" customWidth="1"/>
    <col min="15362" max="15366" width="0" style="218" hidden="1" customWidth="1"/>
    <col min="15367" max="15616" width="9.140625" style="218"/>
    <col min="15617" max="15617" width="41.85546875" style="218" customWidth="1"/>
    <col min="15618" max="15622" width="0" style="218" hidden="1" customWidth="1"/>
    <col min="15623" max="15872" width="9.140625" style="218"/>
    <col min="15873" max="15873" width="41.85546875" style="218" customWidth="1"/>
    <col min="15874" max="15878" width="0" style="218" hidden="1" customWidth="1"/>
    <col min="15879" max="16128" width="9.140625" style="218"/>
    <col min="16129" max="16129" width="41.8554687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s="286" customFormat="1" ht="18" customHeight="1" x14ac:dyDescent="0.2">
      <c r="A2" s="286" t="s">
        <v>288</v>
      </c>
    </row>
    <row r="3" spans="1:13" s="286" customFormat="1" ht="18" customHeight="1" x14ac:dyDescent="0.2">
      <c r="A3" s="286" t="s">
        <v>289</v>
      </c>
    </row>
    <row r="4" spans="1:13" ht="18" customHeight="1" thickBot="1" x14ac:dyDescent="0.25">
      <c r="A4" s="263" t="s">
        <v>276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19598.599999999999</v>
      </c>
      <c r="C7" s="269">
        <v>22277.3</v>
      </c>
      <c r="D7" s="269">
        <v>21166.7</v>
      </c>
      <c r="E7" s="269">
        <v>23911.3</v>
      </c>
      <c r="F7" s="269">
        <v>21154.7</v>
      </c>
      <c r="G7" s="269">
        <v>19470.8</v>
      </c>
      <c r="H7" s="269">
        <v>19700.3</v>
      </c>
      <c r="I7" s="269">
        <v>19430</v>
      </c>
      <c r="J7" s="269">
        <v>18738.900000000001</v>
      </c>
      <c r="K7" s="269">
        <v>18284.8</v>
      </c>
      <c r="L7" s="269">
        <v>25864</v>
      </c>
      <c r="M7" s="269">
        <v>30140.799999999999</v>
      </c>
    </row>
    <row r="8" spans="1:13" ht="12.95" customHeight="1" x14ac:dyDescent="0.2">
      <c r="A8" s="245" t="s">
        <v>101</v>
      </c>
      <c r="B8" s="271">
        <v>9014.2000000000007</v>
      </c>
      <c r="C8" s="271">
        <v>11124.8</v>
      </c>
      <c r="D8" s="271">
        <v>9395.2000000000007</v>
      </c>
      <c r="E8" s="271">
        <v>10970.7</v>
      </c>
      <c r="F8" s="271">
        <v>7622.5</v>
      </c>
      <c r="G8" s="271">
        <v>6836.9</v>
      </c>
      <c r="H8" s="271">
        <v>7951.4</v>
      </c>
      <c r="I8" s="271">
        <v>8597.5</v>
      </c>
      <c r="J8" s="271">
        <v>8787.4</v>
      </c>
      <c r="K8" s="271">
        <v>8908.2999999999993</v>
      </c>
      <c r="L8" s="271">
        <v>16933.400000000001</v>
      </c>
      <c r="M8" s="271">
        <v>20466.3</v>
      </c>
    </row>
    <row r="9" spans="1:13" ht="12.95" customHeight="1" x14ac:dyDescent="0.2">
      <c r="A9" s="272" t="s">
        <v>238</v>
      </c>
      <c r="B9" s="271">
        <v>1430.4</v>
      </c>
      <c r="C9" s="271">
        <v>682.4</v>
      </c>
      <c r="D9" s="271">
        <v>334.3</v>
      </c>
      <c r="E9" s="271">
        <v>978.2</v>
      </c>
      <c r="F9" s="271">
        <v>90.2</v>
      </c>
      <c r="G9" s="271">
        <v>24.7</v>
      </c>
      <c r="H9" s="271">
        <v>177.6</v>
      </c>
      <c r="I9" s="271">
        <v>367</v>
      </c>
      <c r="J9" s="271">
        <v>524.5</v>
      </c>
      <c r="K9" s="271">
        <v>1030.7</v>
      </c>
      <c r="L9" s="271">
        <v>2845.7</v>
      </c>
      <c r="M9" s="271">
        <v>1194</v>
      </c>
    </row>
    <row r="10" spans="1:13" ht="12.95" customHeight="1" x14ac:dyDescent="0.2">
      <c r="A10" s="272" t="s">
        <v>239</v>
      </c>
      <c r="B10" s="271" t="s">
        <v>26</v>
      </c>
      <c r="C10" s="271" t="s">
        <v>26</v>
      </c>
      <c r="D10" s="271">
        <v>20</v>
      </c>
      <c r="E10" s="271" t="s">
        <v>26</v>
      </c>
      <c r="F10" s="271">
        <v>20</v>
      </c>
      <c r="G10" s="271">
        <v>51.1</v>
      </c>
      <c r="H10" s="271" t="s">
        <v>26</v>
      </c>
      <c r="I10" s="271" t="s">
        <v>26</v>
      </c>
      <c r="J10" s="271">
        <v>0</v>
      </c>
      <c r="K10" s="271">
        <v>0</v>
      </c>
      <c r="L10" s="271">
        <v>0</v>
      </c>
      <c r="M10" s="271">
        <v>0</v>
      </c>
    </row>
    <row r="11" spans="1:13" ht="12.95" customHeight="1" x14ac:dyDescent="0.2">
      <c r="A11" s="272" t="s">
        <v>240</v>
      </c>
      <c r="B11" s="271">
        <v>2070.5</v>
      </c>
      <c r="C11" s="271">
        <v>244.9</v>
      </c>
      <c r="D11" s="271">
        <v>752.2</v>
      </c>
      <c r="E11" s="271">
        <v>854.4</v>
      </c>
      <c r="F11" s="271">
        <v>548.20000000000005</v>
      </c>
      <c r="G11" s="271">
        <v>775.9</v>
      </c>
      <c r="H11" s="271">
        <v>755.4</v>
      </c>
      <c r="I11" s="271">
        <v>680.4</v>
      </c>
      <c r="J11" s="271">
        <v>954.4</v>
      </c>
      <c r="K11" s="271">
        <v>274.8</v>
      </c>
      <c r="L11" s="271">
        <v>3646.7</v>
      </c>
      <c r="M11" s="271">
        <v>2001.6</v>
      </c>
    </row>
    <row r="12" spans="1:13" ht="24" x14ac:dyDescent="0.2">
      <c r="A12" s="272" t="s">
        <v>241</v>
      </c>
      <c r="B12" s="271">
        <v>247</v>
      </c>
      <c r="C12" s="271">
        <v>3789.4</v>
      </c>
      <c r="D12" s="271">
        <v>3115.5</v>
      </c>
      <c r="E12" s="271">
        <v>4491.1000000000004</v>
      </c>
      <c r="F12" s="271">
        <v>1540</v>
      </c>
      <c r="G12" s="271">
        <v>1433.9</v>
      </c>
      <c r="H12" s="271">
        <v>1627</v>
      </c>
      <c r="I12" s="271">
        <v>1604.4</v>
      </c>
      <c r="J12" s="271">
        <v>1912.6</v>
      </c>
      <c r="K12" s="271">
        <v>1810.3</v>
      </c>
      <c r="L12" s="271">
        <v>1819.7</v>
      </c>
      <c r="M12" s="271">
        <v>882.9</v>
      </c>
    </row>
    <row r="13" spans="1:13" ht="24" x14ac:dyDescent="0.2">
      <c r="A13" s="272" t="s">
        <v>242</v>
      </c>
      <c r="B13" s="271">
        <v>0</v>
      </c>
      <c r="C13" s="271" t="s">
        <v>26</v>
      </c>
      <c r="D13" s="271" t="s">
        <v>26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71" t="s">
        <v>26</v>
      </c>
      <c r="M13" s="271">
        <v>0</v>
      </c>
    </row>
    <row r="14" spans="1:13" ht="12.95" customHeight="1" x14ac:dyDescent="0.2">
      <c r="A14" s="272" t="s">
        <v>243</v>
      </c>
      <c r="B14" s="271">
        <v>4319.7</v>
      </c>
      <c r="C14" s="271">
        <v>4930.2</v>
      </c>
      <c r="D14" s="271">
        <v>3161.3</v>
      </c>
      <c r="E14" s="271">
        <v>4428.8</v>
      </c>
      <c r="F14" s="271">
        <v>3929</v>
      </c>
      <c r="G14" s="271">
        <v>3318.7</v>
      </c>
      <c r="H14" s="271">
        <v>4426.6000000000004</v>
      </c>
      <c r="I14" s="271">
        <v>5005.5</v>
      </c>
      <c r="J14" s="271">
        <v>4543.8999999999996</v>
      </c>
      <c r="K14" s="271">
        <v>4640.1000000000004</v>
      </c>
      <c r="L14" s="271">
        <v>7162.3</v>
      </c>
      <c r="M14" s="271">
        <v>9968</v>
      </c>
    </row>
    <row r="15" spans="1:13" ht="12.95" customHeight="1" x14ac:dyDescent="0.2">
      <c r="A15" s="272" t="s">
        <v>244</v>
      </c>
      <c r="B15" s="228">
        <v>932.9</v>
      </c>
      <c r="C15" s="228">
        <v>1225.3</v>
      </c>
      <c r="D15" s="228">
        <v>1663.1</v>
      </c>
      <c r="E15" s="228">
        <v>38.200000000000003</v>
      </c>
      <c r="F15" s="228">
        <v>1473.1</v>
      </c>
      <c r="G15" s="228">
        <v>1232.5999999999999</v>
      </c>
      <c r="H15" s="228">
        <v>950.8</v>
      </c>
      <c r="I15" s="228">
        <v>940.3</v>
      </c>
      <c r="J15" s="228">
        <v>852.1</v>
      </c>
      <c r="K15" s="228">
        <v>1152.5</v>
      </c>
      <c r="L15" s="228">
        <v>1451.6</v>
      </c>
      <c r="M15" s="228">
        <v>6412</v>
      </c>
    </row>
    <row r="16" spans="1:13" ht="12.95" customHeight="1" x14ac:dyDescent="0.2">
      <c r="A16" s="272" t="s">
        <v>245</v>
      </c>
      <c r="B16" s="228">
        <v>13.7</v>
      </c>
      <c r="C16" s="228">
        <v>252.7</v>
      </c>
      <c r="D16" s="228">
        <v>348.8</v>
      </c>
      <c r="E16" s="228">
        <v>180.1</v>
      </c>
      <c r="F16" s="228">
        <v>22</v>
      </c>
      <c r="G16" s="228" t="s">
        <v>26</v>
      </c>
      <c r="H16" s="228">
        <v>14</v>
      </c>
      <c r="I16" s="228" t="s">
        <v>26</v>
      </c>
      <c r="J16" s="228" t="s">
        <v>26</v>
      </c>
      <c r="K16" s="228" t="s">
        <v>26</v>
      </c>
      <c r="L16" s="228">
        <v>7.3</v>
      </c>
      <c r="M16" s="228">
        <v>7.8</v>
      </c>
    </row>
    <row r="17" spans="1:13" ht="12.95" customHeight="1" x14ac:dyDescent="0.2">
      <c r="A17" s="245" t="s">
        <v>100</v>
      </c>
      <c r="B17" s="228">
        <v>10584.4</v>
      </c>
      <c r="C17" s="228">
        <v>11152.5</v>
      </c>
      <c r="D17" s="228">
        <v>11771.6</v>
      </c>
      <c r="E17" s="228">
        <v>12940.6</v>
      </c>
      <c r="F17" s="228">
        <v>13532.2</v>
      </c>
      <c r="G17" s="228">
        <v>12633.9</v>
      </c>
      <c r="H17" s="228">
        <v>11748.9</v>
      </c>
      <c r="I17" s="228">
        <v>10832.4</v>
      </c>
      <c r="J17" s="228">
        <v>9951.5</v>
      </c>
      <c r="K17" s="228">
        <v>9376.5</v>
      </c>
      <c r="L17" s="228">
        <v>8930.6</v>
      </c>
      <c r="M17" s="228">
        <v>9674.5</v>
      </c>
    </row>
    <row r="18" spans="1:13" ht="12.95" customHeight="1" x14ac:dyDescent="0.2">
      <c r="A18" s="272" t="s">
        <v>246</v>
      </c>
      <c r="B18" s="228">
        <v>10583.6</v>
      </c>
      <c r="C18" s="228">
        <v>10926.2</v>
      </c>
      <c r="D18" s="228">
        <v>11508.6</v>
      </c>
      <c r="E18" s="228">
        <v>11959.7</v>
      </c>
      <c r="F18" s="228">
        <v>12562.2</v>
      </c>
      <c r="G18" s="228">
        <v>12179.7</v>
      </c>
      <c r="H18" s="228">
        <v>11254.5</v>
      </c>
      <c r="I18" s="228">
        <v>10333.200000000001</v>
      </c>
      <c r="J18" s="228">
        <v>9447.4</v>
      </c>
      <c r="K18" s="228">
        <v>8861.4</v>
      </c>
      <c r="L18" s="228">
        <v>8424.6</v>
      </c>
      <c r="M18" s="228">
        <v>9057.2000000000007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</row>
    <row r="21" spans="1:13" ht="12.95" customHeight="1" x14ac:dyDescent="0.2">
      <c r="A21" s="272" t="s">
        <v>250</v>
      </c>
      <c r="B21" s="228">
        <v>0</v>
      </c>
      <c r="C21" s="228" t="s">
        <v>26</v>
      </c>
      <c r="D21" s="228" t="s">
        <v>26</v>
      </c>
      <c r="E21" s="228" t="s">
        <v>26</v>
      </c>
      <c r="F21" s="228">
        <v>1</v>
      </c>
      <c r="G21" s="228">
        <v>3.2</v>
      </c>
      <c r="H21" s="228" t="s">
        <v>26</v>
      </c>
      <c r="I21" s="228" t="s">
        <v>26</v>
      </c>
      <c r="J21" s="228">
        <v>2.9</v>
      </c>
      <c r="K21" s="228">
        <v>0.7</v>
      </c>
      <c r="L21" s="228">
        <v>0.1</v>
      </c>
      <c r="M21" s="228">
        <v>0.1</v>
      </c>
    </row>
    <row r="22" spans="1:13" ht="12.95" customHeight="1" x14ac:dyDescent="0.2">
      <c r="A22" s="272" t="s">
        <v>277</v>
      </c>
      <c r="B22" s="228">
        <v>0.2</v>
      </c>
      <c r="C22" s="228" t="s">
        <v>26</v>
      </c>
      <c r="D22" s="228" t="s">
        <v>26</v>
      </c>
      <c r="E22" s="228">
        <v>935.4</v>
      </c>
      <c r="F22" s="228">
        <v>669.5</v>
      </c>
      <c r="G22" s="228">
        <v>152.19999999999999</v>
      </c>
      <c r="H22" s="228">
        <v>152.19999999999999</v>
      </c>
      <c r="I22" s="228">
        <v>152.19999999999999</v>
      </c>
      <c r="J22" s="228">
        <v>152.19999999999999</v>
      </c>
      <c r="K22" s="228">
        <v>152.19999999999999</v>
      </c>
      <c r="L22" s="228">
        <v>152.19999999999999</v>
      </c>
      <c r="M22" s="228">
        <v>231.4</v>
      </c>
    </row>
    <row r="23" spans="1:13" ht="12.95" customHeight="1" x14ac:dyDescent="0.2">
      <c r="A23" s="272" t="s">
        <v>252</v>
      </c>
      <c r="B23" s="228" t="s">
        <v>26</v>
      </c>
      <c r="C23" s="228">
        <v>224.9</v>
      </c>
      <c r="D23" s="228">
        <v>262.89999999999998</v>
      </c>
      <c r="E23" s="228">
        <v>45.5</v>
      </c>
      <c r="F23" s="228">
        <v>32</v>
      </c>
      <c r="G23" s="228">
        <v>31.8</v>
      </c>
      <c r="H23" s="228">
        <v>31.8</v>
      </c>
      <c r="I23" s="228">
        <v>31.8</v>
      </c>
      <c r="J23" s="228">
        <v>31.8</v>
      </c>
      <c r="K23" s="228">
        <v>31.8</v>
      </c>
      <c r="L23" s="228">
        <v>31.8</v>
      </c>
      <c r="M23" s="228">
        <v>31.8</v>
      </c>
    </row>
    <row r="24" spans="1:13" ht="12.95" customHeight="1" x14ac:dyDescent="0.2">
      <c r="A24" s="272" t="s">
        <v>253</v>
      </c>
      <c r="B24" s="228" t="s">
        <v>26</v>
      </c>
      <c r="C24" s="228" t="s">
        <v>26</v>
      </c>
      <c r="D24" s="228" t="s">
        <v>26</v>
      </c>
      <c r="E24" s="228" t="s">
        <v>26</v>
      </c>
      <c r="F24" s="228">
        <v>265.89999999999998</v>
      </c>
      <c r="G24" s="228">
        <v>265.5</v>
      </c>
      <c r="H24" s="228">
        <v>309.39999999999998</v>
      </c>
      <c r="I24" s="228">
        <v>314.60000000000002</v>
      </c>
      <c r="J24" s="228">
        <v>317</v>
      </c>
      <c r="K24" s="228">
        <v>327.2</v>
      </c>
      <c r="L24" s="228">
        <v>316.89999999999998</v>
      </c>
      <c r="M24" s="228">
        <v>351.4</v>
      </c>
    </row>
    <row r="25" spans="1:13" ht="12.95" customHeight="1" x14ac:dyDescent="0.2">
      <c r="A25" s="245" t="s">
        <v>254</v>
      </c>
      <c r="B25" s="228">
        <v>0.5</v>
      </c>
      <c r="C25" s="228">
        <v>1.4</v>
      </c>
      <c r="D25" s="228">
        <v>0</v>
      </c>
      <c r="E25" s="228">
        <v>0</v>
      </c>
      <c r="F25" s="228">
        <v>1.6</v>
      </c>
      <c r="G25" s="228">
        <v>1.4</v>
      </c>
      <c r="H25" s="228">
        <v>1</v>
      </c>
      <c r="I25" s="228">
        <v>0.6</v>
      </c>
      <c r="J25" s="228">
        <v>0.3</v>
      </c>
      <c r="K25" s="228">
        <v>3.1</v>
      </c>
      <c r="L25" s="228">
        <v>5</v>
      </c>
      <c r="M25" s="228">
        <v>2.5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23688.6</v>
      </c>
      <c r="C27" s="269">
        <v>33492.5</v>
      </c>
      <c r="D27" s="269">
        <v>33297.699999999997</v>
      </c>
      <c r="E27" s="269">
        <v>37558.300000000003</v>
      </c>
      <c r="F27" s="269">
        <v>37699</v>
      </c>
      <c r="G27" s="269">
        <v>40385.4</v>
      </c>
      <c r="H27" s="269">
        <v>52256.2</v>
      </c>
      <c r="I27" s="269">
        <v>56654.400000000001</v>
      </c>
      <c r="J27" s="269">
        <v>59447.199999999997</v>
      </c>
      <c r="K27" s="269">
        <v>64607.8</v>
      </c>
      <c r="L27" s="269">
        <v>72552.399999999994</v>
      </c>
      <c r="M27" s="269">
        <v>79646</v>
      </c>
    </row>
    <row r="28" spans="1:13" ht="12.95" customHeight="1" x14ac:dyDescent="0.2">
      <c r="A28" s="233" t="s">
        <v>98</v>
      </c>
      <c r="B28" s="271">
        <v>23292</v>
      </c>
      <c r="C28" s="271">
        <v>5374.8</v>
      </c>
      <c r="D28" s="271">
        <v>3731.5</v>
      </c>
      <c r="E28" s="271">
        <v>3196.2</v>
      </c>
      <c r="F28" s="271">
        <v>4957.7</v>
      </c>
      <c r="G28" s="271">
        <v>5825.5</v>
      </c>
      <c r="H28" s="271">
        <v>9363.6</v>
      </c>
      <c r="I28" s="271">
        <v>12635.9</v>
      </c>
      <c r="J28" s="271">
        <v>14877.6</v>
      </c>
      <c r="K28" s="271">
        <v>18345</v>
      </c>
      <c r="L28" s="271">
        <v>24435.599999999999</v>
      </c>
      <c r="M28" s="271">
        <v>31325.1</v>
      </c>
    </row>
    <row r="29" spans="1:13" ht="12.95" customHeight="1" x14ac:dyDescent="0.2">
      <c r="A29" s="272" t="s">
        <v>255</v>
      </c>
      <c r="B29" s="271">
        <v>1447</v>
      </c>
      <c r="C29" s="271">
        <v>2102.1</v>
      </c>
      <c r="D29" s="271">
        <v>1255.0999999999999</v>
      </c>
      <c r="E29" s="271">
        <v>1013.8</v>
      </c>
      <c r="F29" s="271">
        <v>2178.9</v>
      </c>
      <c r="G29" s="271">
        <v>2183.5</v>
      </c>
      <c r="H29" s="271">
        <v>2461.8000000000002</v>
      </c>
      <c r="I29" s="271">
        <v>2971.4</v>
      </c>
      <c r="J29" s="271">
        <v>2608.3000000000002</v>
      </c>
      <c r="K29" s="271">
        <v>2785.2</v>
      </c>
      <c r="L29" s="271">
        <v>6591.6</v>
      </c>
      <c r="M29" s="271">
        <v>9672</v>
      </c>
    </row>
    <row r="30" spans="1:13" ht="12.95" customHeight="1" x14ac:dyDescent="0.2">
      <c r="A30" s="272" t="s">
        <v>256</v>
      </c>
      <c r="B30" s="271">
        <v>99</v>
      </c>
      <c r="C30" s="271">
        <v>81</v>
      </c>
      <c r="D30" s="271">
        <v>30</v>
      </c>
      <c r="E30" s="271">
        <v>122.5</v>
      </c>
      <c r="F30" s="271">
        <v>71.400000000000006</v>
      </c>
      <c r="G30" s="271">
        <v>20.5</v>
      </c>
      <c r="H30" s="271">
        <v>14.7</v>
      </c>
      <c r="I30" s="271">
        <v>68.7</v>
      </c>
      <c r="J30" s="271">
        <v>48.4</v>
      </c>
      <c r="K30" s="271">
        <v>6.3</v>
      </c>
      <c r="L30" s="271">
        <v>344.6</v>
      </c>
      <c r="M30" s="271">
        <v>1246.5999999999999</v>
      </c>
    </row>
    <row r="31" spans="1:13" ht="12.95" customHeight="1" x14ac:dyDescent="0.2">
      <c r="A31" s="272" t="s">
        <v>257</v>
      </c>
      <c r="B31" s="271">
        <v>18958.7</v>
      </c>
      <c r="C31" s="271">
        <v>152.6</v>
      </c>
      <c r="D31" s="271">
        <v>251</v>
      </c>
      <c r="E31" s="271">
        <v>319</v>
      </c>
      <c r="F31" s="271">
        <v>301.60000000000002</v>
      </c>
      <c r="G31" s="271">
        <v>51.2</v>
      </c>
      <c r="H31" s="271">
        <v>674.8</v>
      </c>
      <c r="I31" s="271">
        <v>756</v>
      </c>
      <c r="J31" s="271">
        <v>783.9</v>
      </c>
      <c r="K31" s="271">
        <v>1040</v>
      </c>
      <c r="L31" s="271">
        <v>497.4</v>
      </c>
      <c r="M31" s="271">
        <v>491.7</v>
      </c>
    </row>
    <row r="32" spans="1:13" ht="12.95" customHeight="1" x14ac:dyDescent="0.2">
      <c r="A32" s="272" t="s">
        <v>258</v>
      </c>
      <c r="B32" s="271">
        <v>54.2</v>
      </c>
      <c r="C32" s="271">
        <v>60.8</v>
      </c>
      <c r="D32" s="271">
        <v>44.3</v>
      </c>
      <c r="E32" s="271">
        <v>188.8</v>
      </c>
      <c r="F32" s="271">
        <v>16.600000000000001</v>
      </c>
      <c r="G32" s="271">
        <v>90.2</v>
      </c>
      <c r="H32" s="271">
        <v>1.4</v>
      </c>
      <c r="I32" s="271">
        <v>17.600000000000001</v>
      </c>
      <c r="J32" s="271">
        <v>1</v>
      </c>
      <c r="K32" s="271">
        <v>13.9</v>
      </c>
      <c r="L32" s="271">
        <v>5.4</v>
      </c>
      <c r="M32" s="271">
        <v>90.8</v>
      </c>
    </row>
    <row r="33" spans="1:13" ht="12.95" customHeight="1" x14ac:dyDescent="0.2">
      <c r="A33" s="272" t="s">
        <v>259</v>
      </c>
      <c r="B33" s="271">
        <v>1376.7</v>
      </c>
      <c r="C33" s="271">
        <v>1740.1</v>
      </c>
      <c r="D33" s="271">
        <v>2089.1999999999998</v>
      </c>
      <c r="E33" s="271">
        <v>1495.2</v>
      </c>
      <c r="F33" s="271">
        <v>2327.1</v>
      </c>
      <c r="G33" s="271">
        <v>3443</v>
      </c>
      <c r="H33" s="271">
        <v>6200</v>
      </c>
      <c r="I33" s="271">
        <v>8797.7000000000007</v>
      </c>
      <c r="J33" s="271">
        <v>11409.7</v>
      </c>
      <c r="K33" s="271">
        <v>14470.7</v>
      </c>
      <c r="L33" s="271">
        <v>16768.8</v>
      </c>
      <c r="M33" s="271">
        <v>19392.5</v>
      </c>
    </row>
    <row r="34" spans="1:13" ht="12.95" customHeight="1" x14ac:dyDescent="0.2">
      <c r="A34" s="272" t="s">
        <v>260</v>
      </c>
      <c r="B34" s="271">
        <v>1347.7</v>
      </c>
      <c r="C34" s="271">
        <v>1221</v>
      </c>
      <c r="D34" s="271">
        <v>0.5</v>
      </c>
      <c r="E34" s="271">
        <v>0.9</v>
      </c>
      <c r="F34" s="271">
        <v>3.9</v>
      </c>
      <c r="G34" s="271">
        <v>18.899999999999999</v>
      </c>
      <c r="H34" s="271">
        <v>6.3</v>
      </c>
      <c r="I34" s="271">
        <v>5.6</v>
      </c>
      <c r="J34" s="271">
        <v>4.4000000000000004</v>
      </c>
      <c r="K34" s="271">
        <v>3.6</v>
      </c>
      <c r="L34" s="271">
        <v>199.3</v>
      </c>
      <c r="M34" s="271">
        <v>399.7</v>
      </c>
    </row>
    <row r="35" spans="1:13" ht="12.95" customHeight="1" x14ac:dyDescent="0.2">
      <c r="A35" s="272" t="s">
        <v>261</v>
      </c>
      <c r="B35" s="271">
        <v>8.6999999999999993</v>
      </c>
      <c r="C35" s="271">
        <v>17.2</v>
      </c>
      <c r="D35" s="271">
        <v>61.3</v>
      </c>
      <c r="E35" s="271">
        <v>56.1</v>
      </c>
      <c r="F35" s="271">
        <v>58.2</v>
      </c>
      <c r="G35" s="271">
        <v>18.2</v>
      </c>
      <c r="H35" s="271">
        <v>4.5</v>
      </c>
      <c r="I35" s="271">
        <v>19</v>
      </c>
      <c r="J35" s="271">
        <v>21.9</v>
      </c>
      <c r="K35" s="271">
        <v>25.3</v>
      </c>
      <c r="L35" s="271">
        <v>28.5</v>
      </c>
      <c r="M35" s="271">
        <v>31.8</v>
      </c>
    </row>
    <row r="36" spans="1:13" ht="12.95" customHeight="1" x14ac:dyDescent="0.2">
      <c r="A36" s="245" t="s">
        <v>97</v>
      </c>
      <c r="B36" s="271">
        <v>396.6</v>
      </c>
      <c r="C36" s="271">
        <v>28117.7</v>
      </c>
      <c r="D36" s="271">
        <v>29566.2</v>
      </c>
      <c r="E36" s="271">
        <v>34362.199999999997</v>
      </c>
      <c r="F36" s="271">
        <v>32741.3</v>
      </c>
      <c r="G36" s="271">
        <v>34559.800000000003</v>
      </c>
      <c r="H36" s="271">
        <v>42892.6</v>
      </c>
      <c r="I36" s="271">
        <v>44018.5</v>
      </c>
      <c r="J36" s="271">
        <v>44569.599999999999</v>
      </c>
      <c r="K36" s="271">
        <v>46262.7</v>
      </c>
      <c r="L36" s="271">
        <v>48116.800000000003</v>
      </c>
      <c r="M36" s="271">
        <v>48320.9</v>
      </c>
    </row>
    <row r="37" spans="1:13" ht="12.95" customHeight="1" x14ac:dyDescent="0.2">
      <c r="A37" s="272" t="s">
        <v>262</v>
      </c>
      <c r="B37" s="271">
        <v>396.6</v>
      </c>
      <c r="C37" s="271">
        <v>28113.5</v>
      </c>
      <c r="D37" s="271">
        <v>29566.2</v>
      </c>
      <c r="E37" s="271">
        <v>34361.1</v>
      </c>
      <c r="F37" s="271">
        <v>32741.3</v>
      </c>
      <c r="G37" s="271">
        <v>34559.800000000003</v>
      </c>
      <c r="H37" s="271">
        <v>42891.7</v>
      </c>
      <c r="I37" s="271">
        <v>44015.5</v>
      </c>
      <c r="J37" s="271">
        <v>44569.599999999999</v>
      </c>
      <c r="K37" s="271">
        <v>46262.7</v>
      </c>
      <c r="L37" s="271">
        <v>48116.800000000003</v>
      </c>
      <c r="M37" s="271">
        <v>48320.9</v>
      </c>
    </row>
    <row r="38" spans="1:13" ht="12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>
        <v>3</v>
      </c>
      <c r="J38" s="271" t="s">
        <v>26</v>
      </c>
      <c r="K38" s="271" t="s">
        <v>26</v>
      </c>
      <c r="L38" s="271" t="s">
        <v>26</v>
      </c>
      <c r="M38" s="271" t="s">
        <v>26</v>
      </c>
    </row>
    <row r="39" spans="1:13" ht="12.95" customHeight="1" x14ac:dyDescent="0.2">
      <c r="A39" s="272" t="s">
        <v>264</v>
      </c>
      <c r="B39" s="271" t="s">
        <v>26</v>
      </c>
      <c r="C39" s="271">
        <v>4.2</v>
      </c>
      <c r="D39" s="271" t="s">
        <v>26</v>
      </c>
      <c r="E39" s="271">
        <v>1</v>
      </c>
      <c r="F39" s="271" t="s">
        <v>26</v>
      </c>
      <c r="G39" s="271" t="s">
        <v>26</v>
      </c>
      <c r="H39" s="271">
        <v>0.9</v>
      </c>
      <c r="I39" s="271" t="s">
        <v>26</v>
      </c>
      <c r="J39" s="271" t="s">
        <v>26</v>
      </c>
      <c r="K39" s="271" t="s">
        <v>26</v>
      </c>
      <c r="L39" s="271" t="s">
        <v>26</v>
      </c>
      <c r="M39" s="271" t="s">
        <v>26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-4090</v>
      </c>
      <c r="C41" s="269">
        <v>-11215.2</v>
      </c>
      <c r="D41" s="269">
        <v>-12130.9</v>
      </c>
      <c r="E41" s="269">
        <v>-13647</v>
      </c>
      <c r="F41" s="269">
        <v>-16544.3</v>
      </c>
      <c r="G41" s="269">
        <v>-20914.599999999999</v>
      </c>
      <c r="H41" s="269">
        <v>-32555.9</v>
      </c>
      <c r="I41" s="269">
        <v>-37224.400000000001</v>
      </c>
      <c r="J41" s="269">
        <v>-40708.300000000003</v>
      </c>
      <c r="K41" s="269">
        <v>-46323</v>
      </c>
      <c r="L41" s="269">
        <v>-46688.4</v>
      </c>
      <c r="M41" s="269">
        <v>-49505.2</v>
      </c>
    </row>
    <row r="42" spans="1:13" ht="12.95" customHeight="1" x14ac:dyDescent="0.2">
      <c r="A42" s="245" t="s">
        <v>265</v>
      </c>
      <c r="B42" s="228">
        <v>40.4</v>
      </c>
      <c r="C42" s="228">
        <v>159.30000000000001</v>
      </c>
      <c r="D42" s="228">
        <v>159.30000000000001</v>
      </c>
      <c r="E42" s="228">
        <v>166.5</v>
      </c>
      <c r="F42" s="228">
        <v>206.1</v>
      </c>
      <c r="G42" s="228">
        <v>382.1</v>
      </c>
      <c r="H42" s="228">
        <v>395.6</v>
      </c>
      <c r="I42" s="228">
        <v>151.5</v>
      </c>
      <c r="J42" s="228">
        <v>150.30000000000001</v>
      </c>
      <c r="K42" s="228">
        <v>150.30000000000001</v>
      </c>
      <c r="L42" s="228">
        <v>119.1</v>
      </c>
      <c r="M42" s="228">
        <v>119.1</v>
      </c>
    </row>
    <row r="43" spans="1:13" s="234" customFormat="1" ht="12.95" customHeight="1" x14ac:dyDescent="0.2">
      <c r="A43" s="245" t="s">
        <v>266</v>
      </c>
      <c r="B43" s="228">
        <v>1544.4</v>
      </c>
      <c r="C43" s="228">
        <v>1578</v>
      </c>
      <c r="D43" s="228">
        <v>1522.6</v>
      </c>
      <c r="E43" s="228">
        <v>1690.6</v>
      </c>
      <c r="F43" s="228">
        <v>1724.2</v>
      </c>
      <c r="G43" s="228">
        <v>2020.3</v>
      </c>
      <c r="H43" s="228">
        <v>1807.5</v>
      </c>
      <c r="I43" s="228">
        <v>1953</v>
      </c>
      <c r="J43" s="228">
        <v>2038.5</v>
      </c>
      <c r="K43" s="228">
        <v>1916.2</v>
      </c>
      <c r="L43" s="228">
        <v>1947.6</v>
      </c>
      <c r="M43" s="228">
        <v>2001.1</v>
      </c>
    </row>
    <row r="44" spans="1:13" ht="12.95" customHeight="1" x14ac:dyDescent="0.2">
      <c r="A44" s="274" t="s">
        <v>267</v>
      </c>
      <c r="B44" s="228">
        <v>36.6</v>
      </c>
      <c r="C44" s="228">
        <v>70.3</v>
      </c>
      <c r="D44" s="228" t="s">
        <v>26</v>
      </c>
      <c r="E44" s="228">
        <v>182.9</v>
      </c>
      <c r="F44" s="228">
        <v>216.4</v>
      </c>
      <c r="G44" s="228">
        <v>511.4</v>
      </c>
      <c r="H44" s="228">
        <v>298.5</v>
      </c>
      <c r="I44" s="228">
        <v>215.8</v>
      </c>
      <c r="J44" s="228">
        <v>203.9</v>
      </c>
      <c r="K44" s="228" t="s">
        <v>26</v>
      </c>
      <c r="L44" s="228" t="s">
        <v>26</v>
      </c>
      <c r="M44" s="228">
        <v>53.5</v>
      </c>
    </row>
    <row r="45" spans="1:13" ht="12.95" customHeight="1" x14ac:dyDescent="0.2">
      <c r="A45" s="272" t="s">
        <v>268</v>
      </c>
      <c r="B45" s="228" t="s">
        <v>26</v>
      </c>
      <c r="C45" s="228" t="s">
        <v>26</v>
      </c>
      <c r="D45" s="228" t="s">
        <v>26</v>
      </c>
      <c r="E45" s="228" t="s">
        <v>26</v>
      </c>
      <c r="F45" s="228" t="s">
        <v>26</v>
      </c>
      <c r="G45" s="228">
        <v>1.1000000000000001</v>
      </c>
      <c r="H45" s="228">
        <v>1.2</v>
      </c>
      <c r="I45" s="228">
        <v>0.7</v>
      </c>
      <c r="J45" s="228">
        <v>0.9</v>
      </c>
      <c r="K45" s="228" t="s">
        <v>26</v>
      </c>
      <c r="L45" s="228">
        <v>18.8</v>
      </c>
      <c r="M45" s="228">
        <v>18.8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>
        <v>1507.8</v>
      </c>
      <c r="C47" s="228">
        <v>1507.8</v>
      </c>
      <c r="D47" s="228">
        <v>1522.6</v>
      </c>
      <c r="E47" s="228">
        <v>1507.8</v>
      </c>
      <c r="F47" s="228">
        <v>1507.8</v>
      </c>
      <c r="G47" s="228">
        <v>1507.8</v>
      </c>
      <c r="H47" s="228">
        <v>1507.8</v>
      </c>
      <c r="I47" s="228">
        <v>1736.5</v>
      </c>
      <c r="J47" s="228">
        <v>1833.7</v>
      </c>
      <c r="K47" s="228">
        <v>1916.2</v>
      </c>
      <c r="L47" s="228">
        <v>1928.8</v>
      </c>
      <c r="M47" s="228">
        <v>1928.8</v>
      </c>
    </row>
    <row r="48" spans="1:13" ht="12.95" customHeight="1" x14ac:dyDescent="0.2">
      <c r="A48" s="275" t="s">
        <v>271</v>
      </c>
      <c r="B48" s="228">
        <v>-5674.8</v>
      </c>
      <c r="C48" s="228">
        <v>-12952.6</v>
      </c>
      <c r="D48" s="228">
        <v>-13812.9</v>
      </c>
      <c r="E48" s="228">
        <v>-15504.2</v>
      </c>
      <c r="F48" s="228">
        <v>-18474.599999999999</v>
      </c>
      <c r="G48" s="228">
        <v>-23317</v>
      </c>
      <c r="H48" s="228">
        <v>-34759</v>
      </c>
      <c r="I48" s="228">
        <v>-39328.800000000003</v>
      </c>
      <c r="J48" s="228">
        <v>-42897</v>
      </c>
      <c r="K48" s="228">
        <v>-48389.4</v>
      </c>
      <c r="L48" s="228">
        <v>-48776</v>
      </c>
      <c r="M48" s="228">
        <v>-51648.800000000003</v>
      </c>
    </row>
    <row r="49" spans="1:13" s="270" customFormat="1" ht="12.95" customHeight="1" x14ac:dyDescent="0.2">
      <c r="A49" s="275" t="s">
        <v>272</v>
      </c>
      <c r="B49" s="228" t="s">
        <v>26</v>
      </c>
      <c r="C49" s="228" t="s">
        <v>26</v>
      </c>
      <c r="D49" s="228">
        <v>0</v>
      </c>
      <c r="E49" s="228">
        <v>0</v>
      </c>
      <c r="F49" s="228">
        <v>0</v>
      </c>
      <c r="G49" s="228">
        <v>0</v>
      </c>
      <c r="H49" s="228">
        <v>0</v>
      </c>
      <c r="I49" s="228">
        <v>0</v>
      </c>
      <c r="J49" s="228">
        <v>0</v>
      </c>
      <c r="K49" s="228">
        <v>0</v>
      </c>
      <c r="L49" s="228">
        <v>20.9</v>
      </c>
      <c r="M49" s="228">
        <v>23.4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19598.599999999999</v>
      </c>
      <c r="C51" s="269">
        <v>22277.3</v>
      </c>
      <c r="D51" s="269">
        <v>21166.7</v>
      </c>
      <c r="E51" s="269">
        <v>23911.3</v>
      </c>
      <c r="F51" s="269">
        <v>21154.7</v>
      </c>
      <c r="G51" s="269">
        <v>19470.8</v>
      </c>
      <c r="H51" s="269">
        <v>19700.3</v>
      </c>
      <c r="I51" s="269">
        <v>19430</v>
      </c>
      <c r="J51" s="269">
        <v>18738.900000000001</v>
      </c>
      <c r="K51" s="269">
        <v>18284.8</v>
      </c>
      <c r="L51" s="269">
        <v>25864</v>
      </c>
      <c r="M51" s="269">
        <v>30140.799999999999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7</v>
      </c>
      <c r="C55" s="218">
        <v>7</v>
      </c>
      <c r="D55" s="218">
        <v>6</v>
      </c>
      <c r="E55" s="218">
        <v>6</v>
      </c>
      <c r="F55" s="218">
        <v>6</v>
      </c>
      <c r="G55" s="218">
        <v>6</v>
      </c>
      <c r="H55" s="218">
        <v>6</v>
      </c>
      <c r="I55" s="218">
        <v>7</v>
      </c>
      <c r="J55" s="218">
        <v>6</v>
      </c>
      <c r="K55" s="218">
        <v>6</v>
      </c>
      <c r="L55" s="218">
        <v>8</v>
      </c>
      <c r="M55" s="218">
        <v>8</v>
      </c>
    </row>
  </sheetData>
  <hyperlinks>
    <hyperlink ref="A1" location="Содержание!A1" display="Вернуться в СОДЕРЖАНИЕ" xr:uid="{00000000-0004-0000-43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Лист69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1.140625" style="249" customWidth="1"/>
    <col min="2" max="2" width="9.140625" style="218" hidden="1" customWidth="1"/>
    <col min="3" max="8" width="0" style="218" hidden="1" customWidth="1"/>
    <col min="9" max="12" width="9.140625" style="218"/>
    <col min="13" max="13" width="8.85546875" style="218"/>
    <col min="14" max="256" width="9.140625" style="218"/>
    <col min="257" max="257" width="41.140625" style="218" customWidth="1"/>
    <col min="258" max="262" width="0" style="218" hidden="1" customWidth="1"/>
    <col min="263" max="512" width="9.140625" style="218"/>
    <col min="513" max="513" width="41.140625" style="218" customWidth="1"/>
    <col min="514" max="518" width="0" style="218" hidden="1" customWidth="1"/>
    <col min="519" max="768" width="9.140625" style="218"/>
    <col min="769" max="769" width="41.140625" style="218" customWidth="1"/>
    <col min="770" max="774" width="0" style="218" hidden="1" customWidth="1"/>
    <col min="775" max="1024" width="9.140625" style="218"/>
    <col min="1025" max="1025" width="41.140625" style="218" customWidth="1"/>
    <col min="1026" max="1030" width="0" style="218" hidden="1" customWidth="1"/>
    <col min="1031" max="1280" width="9.140625" style="218"/>
    <col min="1281" max="1281" width="41.140625" style="218" customWidth="1"/>
    <col min="1282" max="1286" width="0" style="218" hidden="1" customWidth="1"/>
    <col min="1287" max="1536" width="9.140625" style="218"/>
    <col min="1537" max="1537" width="41.140625" style="218" customWidth="1"/>
    <col min="1538" max="1542" width="0" style="218" hidden="1" customWidth="1"/>
    <col min="1543" max="1792" width="9.140625" style="218"/>
    <col min="1793" max="1793" width="41.140625" style="218" customWidth="1"/>
    <col min="1794" max="1798" width="0" style="218" hidden="1" customWidth="1"/>
    <col min="1799" max="2048" width="9.140625" style="218"/>
    <col min="2049" max="2049" width="41.140625" style="218" customWidth="1"/>
    <col min="2050" max="2054" width="0" style="218" hidden="1" customWidth="1"/>
    <col min="2055" max="2304" width="9.140625" style="218"/>
    <col min="2305" max="2305" width="41.140625" style="218" customWidth="1"/>
    <col min="2306" max="2310" width="0" style="218" hidden="1" customWidth="1"/>
    <col min="2311" max="2560" width="9.140625" style="218"/>
    <col min="2561" max="2561" width="41.140625" style="218" customWidth="1"/>
    <col min="2562" max="2566" width="0" style="218" hidden="1" customWidth="1"/>
    <col min="2567" max="2816" width="9.140625" style="218"/>
    <col min="2817" max="2817" width="41.140625" style="218" customWidth="1"/>
    <col min="2818" max="2822" width="0" style="218" hidden="1" customWidth="1"/>
    <col min="2823" max="3072" width="9.140625" style="218"/>
    <col min="3073" max="3073" width="41.140625" style="218" customWidth="1"/>
    <col min="3074" max="3078" width="0" style="218" hidden="1" customWidth="1"/>
    <col min="3079" max="3328" width="9.140625" style="218"/>
    <col min="3329" max="3329" width="41.140625" style="218" customWidth="1"/>
    <col min="3330" max="3334" width="0" style="218" hidden="1" customWidth="1"/>
    <col min="3335" max="3584" width="9.140625" style="218"/>
    <col min="3585" max="3585" width="41.140625" style="218" customWidth="1"/>
    <col min="3586" max="3590" width="0" style="218" hidden="1" customWidth="1"/>
    <col min="3591" max="3840" width="9.140625" style="218"/>
    <col min="3841" max="3841" width="41.140625" style="218" customWidth="1"/>
    <col min="3842" max="3846" width="0" style="218" hidden="1" customWidth="1"/>
    <col min="3847" max="4096" width="9.140625" style="218"/>
    <col min="4097" max="4097" width="41.140625" style="218" customWidth="1"/>
    <col min="4098" max="4102" width="0" style="218" hidden="1" customWidth="1"/>
    <col min="4103" max="4352" width="9.140625" style="218"/>
    <col min="4353" max="4353" width="41.140625" style="218" customWidth="1"/>
    <col min="4354" max="4358" width="0" style="218" hidden="1" customWidth="1"/>
    <col min="4359" max="4608" width="9.140625" style="218"/>
    <col min="4609" max="4609" width="41.140625" style="218" customWidth="1"/>
    <col min="4610" max="4614" width="0" style="218" hidden="1" customWidth="1"/>
    <col min="4615" max="4864" width="9.140625" style="218"/>
    <col min="4865" max="4865" width="41.140625" style="218" customWidth="1"/>
    <col min="4866" max="4870" width="0" style="218" hidden="1" customWidth="1"/>
    <col min="4871" max="5120" width="9.140625" style="218"/>
    <col min="5121" max="5121" width="41.140625" style="218" customWidth="1"/>
    <col min="5122" max="5126" width="0" style="218" hidden="1" customWidth="1"/>
    <col min="5127" max="5376" width="9.140625" style="218"/>
    <col min="5377" max="5377" width="41.140625" style="218" customWidth="1"/>
    <col min="5378" max="5382" width="0" style="218" hidden="1" customWidth="1"/>
    <col min="5383" max="5632" width="9.140625" style="218"/>
    <col min="5633" max="5633" width="41.140625" style="218" customWidth="1"/>
    <col min="5634" max="5638" width="0" style="218" hidden="1" customWidth="1"/>
    <col min="5639" max="5888" width="9.140625" style="218"/>
    <col min="5889" max="5889" width="41.140625" style="218" customWidth="1"/>
    <col min="5890" max="5894" width="0" style="218" hidden="1" customWidth="1"/>
    <col min="5895" max="6144" width="9.140625" style="218"/>
    <col min="6145" max="6145" width="41.140625" style="218" customWidth="1"/>
    <col min="6146" max="6150" width="0" style="218" hidden="1" customWidth="1"/>
    <col min="6151" max="6400" width="9.140625" style="218"/>
    <col min="6401" max="6401" width="41.140625" style="218" customWidth="1"/>
    <col min="6402" max="6406" width="0" style="218" hidden="1" customWidth="1"/>
    <col min="6407" max="6656" width="9.140625" style="218"/>
    <col min="6657" max="6657" width="41.140625" style="218" customWidth="1"/>
    <col min="6658" max="6662" width="0" style="218" hidden="1" customWidth="1"/>
    <col min="6663" max="6912" width="9.140625" style="218"/>
    <col min="6913" max="6913" width="41.140625" style="218" customWidth="1"/>
    <col min="6914" max="6918" width="0" style="218" hidden="1" customWidth="1"/>
    <col min="6919" max="7168" width="9.140625" style="218"/>
    <col min="7169" max="7169" width="41.140625" style="218" customWidth="1"/>
    <col min="7170" max="7174" width="0" style="218" hidden="1" customWidth="1"/>
    <col min="7175" max="7424" width="9.140625" style="218"/>
    <col min="7425" max="7425" width="41.140625" style="218" customWidth="1"/>
    <col min="7426" max="7430" width="0" style="218" hidden="1" customWidth="1"/>
    <col min="7431" max="7680" width="9.140625" style="218"/>
    <col min="7681" max="7681" width="41.140625" style="218" customWidth="1"/>
    <col min="7682" max="7686" width="0" style="218" hidden="1" customWidth="1"/>
    <col min="7687" max="7936" width="9.140625" style="218"/>
    <col min="7937" max="7937" width="41.140625" style="218" customWidth="1"/>
    <col min="7938" max="7942" width="0" style="218" hidden="1" customWidth="1"/>
    <col min="7943" max="8192" width="9.140625" style="218"/>
    <col min="8193" max="8193" width="41.140625" style="218" customWidth="1"/>
    <col min="8194" max="8198" width="0" style="218" hidden="1" customWidth="1"/>
    <col min="8199" max="8448" width="9.140625" style="218"/>
    <col min="8449" max="8449" width="41.140625" style="218" customWidth="1"/>
    <col min="8450" max="8454" width="0" style="218" hidden="1" customWidth="1"/>
    <col min="8455" max="8704" width="9.140625" style="218"/>
    <col min="8705" max="8705" width="41.140625" style="218" customWidth="1"/>
    <col min="8706" max="8710" width="0" style="218" hidden="1" customWidth="1"/>
    <col min="8711" max="8960" width="9.140625" style="218"/>
    <col min="8961" max="8961" width="41.140625" style="218" customWidth="1"/>
    <col min="8962" max="8966" width="0" style="218" hidden="1" customWidth="1"/>
    <col min="8967" max="9216" width="9.140625" style="218"/>
    <col min="9217" max="9217" width="41.140625" style="218" customWidth="1"/>
    <col min="9218" max="9222" width="0" style="218" hidden="1" customWidth="1"/>
    <col min="9223" max="9472" width="9.140625" style="218"/>
    <col min="9473" max="9473" width="41.140625" style="218" customWidth="1"/>
    <col min="9474" max="9478" width="0" style="218" hidden="1" customWidth="1"/>
    <col min="9479" max="9728" width="9.140625" style="218"/>
    <col min="9729" max="9729" width="41.140625" style="218" customWidth="1"/>
    <col min="9730" max="9734" width="0" style="218" hidden="1" customWidth="1"/>
    <col min="9735" max="9984" width="9.140625" style="218"/>
    <col min="9985" max="9985" width="41.140625" style="218" customWidth="1"/>
    <col min="9986" max="9990" width="0" style="218" hidden="1" customWidth="1"/>
    <col min="9991" max="10240" width="9.140625" style="218"/>
    <col min="10241" max="10241" width="41.140625" style="218" customWidth="1"/>
    <col min="10242" max="10246" width="0" style="218" hidden="1" customWidth="1"/>
    <col min="10247" max="10496" width="9.140625" style="218"/>
    <col min="10497" max="10497" width="41.140625" style="218" customWidth="1"/>
    <col min="10498" max="10502" width="0" style="218" hidden="1" customWidth="1"/>
    <col min="10503" max="10752" width="9.140625" style="218"/>
    <col min="10753" max="10753" width="41.140625" style="218" customWidth="1"/>
    <col min="10754" max="10758" width="0" style="218" hidden="1" customWidth="1"/>
    <col min="10759" max="11008" width="9.140625" style="218"/>
    <col min="11009" max="11009" width="41.140625" style="218" customWidth="1"/>
    <col min="11010" max="11014" width="0" style="218" hidden="1" customWidth="1"/>
    <col min="11015" max="11264" width="9.140625" style="218"/>
    <col min="11265" max="11265" width="41.140625" style="218" customWidth="1"/>
    <col min="11266" max="11270" width="0" style="218" hidden="1" customWidth="1"/>
    <col min="11271" max="11520" width="9.140625" style="218"/>
    <col min="11521" max="11521" width="41.140625" style="218" customWidth="1"/>
    <col min="11522" max="11526" width="0" style="218" hidden="1" customWidth="1"/>
    <col min="11527" max="11776" width="9.140625" style="218"/>
    <col min="11777" max="11777" width="41.140625" style="218" customWidth="1"/>
    <col min="11778" max="11782" width="0" style="218" hidden="1" customWidth="1"/>
    <col min="11783" max="12032" width="9.140625" style="218"/>
    <col min="12033" max="12033" width="41.140625" style="218" customWidth="1"/>
    <col min="12034" max="12038" width="0" style="218" hidden="1" customWidth="1"/>
    <col min="12039" max="12288" width="9.140625" style="218"/>
    <col min="12289" max="12289" width="41.140625" style="218" customWidth="1"/>
    <col min="12290" max="12294" width="0" style="218" hidden="1" customWidth="1"/>
    <col min="12295" max="12544" width="9.140625" style="218"/>
    <col min="12545" max="12545" width="41.140625" style="218" customWidth="1"/>
    <col min="12546" max="12550" width="0" style="218" hidden="1" customWidth="1"/>
    <col min="12551" max="12800" width="9.140625" style="218"/>
    <col min="12801" max="12801" width="41.140625" style="218" customWidth="1"/>
    <col min="12802" max="12806" width="0" style="218" hidden="1" customWidth="1"/>
    <col min="12807" max="13056" width="9.140625" style="218"/>
    <col min="13057" max="13057" width="41.140625" style="218" customWidth="1"/>
    <col min="13058" max="13062" width="0" style="218" hidden="1" customWidth="1"/>
    <col min="13063" max="13312" width="9.140625" style="218"/>
    <col min="13313" max="13313" width="41.140625" style="218" customWidth="1"/>
    <col min="13314" max="13318" width="0" style="218" hidden="1" customWidth="1"/>
    <col min="13319" max="13568" width="9.140625" style="218"/>
    <col min="13569" max="13569" width="41.140625" style="218" customWidth="1"/>
    <col min="13570" max="13574" width="0" style="218" hidden="1" customWidth="1"/>
    <col min="13575" max="13824" width="9.140625" style="218"/>
    <col min="13825" max="13825" width="41.140625" style="218" customWidth="1"/>
    <col min="13826" max="13830" width="0" style="218" hidden="1" customWidth="1"/>
    <col min="13831" max="14080" width="9.140625" style="218"/>
    <col min="14081" max="14081" width="41.140625" style="218" customWidth="1"/>
    <col min="14082" max="14086" width="0" style="218" hidden="1" customWidth="1"/>
    <col min="14087" max="14336" width="9.140625" style="218"/>
    <col min="14337" max="14337" width="41.140625" style="218" customWidth="1"/>
    <col min="14338" max="14342" width="0" style="218" hidden="1" customWidth="1"/>
    <col min="14343" max="14592" width="9.140625" style="218"/>
    <col min="14593" max="14593" width="41.140625" style="218" customWidth="1"/>
    <col min="14594" max="14598" width="0" style="218" hidden="1" customWidth="1"/>
    <col min="14599" max="14848" width="9.140625" style="218"/>
    <col min="14849" max="14849" width="41.140625" style="218" customWidth="1"/>
    <col min="14850" max="14854" width="0" style="218" hidden="1" customWidth="1"/>
    <col min="14855" max="15104" width="9.140625" style="218"/>
    <col min="15105" max="15105" width="41.140625" style="218" customWidth="1"/>
    <col min="15106" max="15110" width="0" style="218" hidden="1" customWidth="1"/>
    <col min="15111" max="15360" width="9.140625" style="218"/>
    <col min="15361" max="15361" width="41.140625" style="218" customWidth="1"/>
    <col min="15362" max="15366" width="0" style="218" hidden="1" customWidth="1"/>
    <col min="15367" max="15616" width="9.140625" style="218"/>
    <col min="15617" max="15617" width="41.140625" style="218" customWidth="1"/>
    <col min="15618" max="15622" width="0" style="218" hidden="1" customWidth="1"/>
    <col min="15623" max="15872" width="9.140625" style="218"/>
    <col min="15873" max="15873" width="41.140625" style="218" customWidth="1"/>
    <col min="15874" max="15878" width="0" style="218" hidden="1" customWidth="1"/>
    <col min="15879" max="16128" width="9.140625" style="218"/>
    <col min="16129" max="16129" width="41.14062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s="286" customFormat="1" ht="18" customHeight="1" x14ac:dyDescent="0.2">
      <c r="A2" s="286" t="s">
        <v>290</v>
      </c>
    </row>
    <row r="3" spans="1:13" s="286" customFormat="1" ht="18" customHeight="1" x14ac:dyDescent="0.2">
      <c r="A3" s="286" t="s">
        <v>179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1735.6</v>
      </c>
      <c r="C7" s="269">
        <v>1863.8</v>
      </c>
      <c r="D7" s="269">
        <v>1314</v>
      </c>
      <c r="E7" s="269">
        <v>1332.5</v>
      </c>
      <c r="F7" s="269">
        <v>2048.4</v>
      </c>
      <c r="G7" s="269">
        <v>2102.8000000000002</v>
      </c>
      <c r="H7" s="269">
        <v>2363.3000000000002</v>
      </c>
      <c r="I7" s="269">
        <v>2091</v>
      </c>
      <c r="J7" s="269">
        <v>2017.4</v>
      </c>
      <c r="K7" s="269">
        <v>1492.5</v>
      </c>
      <c r="L7" s="269">
        <v>1631</v>
      </c>
      <c r="M7" s="269">
        <v>2096.3000000000002</v>
      </c>
    </row>
    <row r="8" spans="1:13" ht="12.95" customHeight="1" x14ac:dyDescent="0.2">
      <c r="A8" s="245" t="s">
        <v>101</v>
      </c>
      <c r="B8" s="271">
        <v>1209.7</v>
      </c>
      <c r="C8" s="271">
        <v>1314.2</v>
      </c>
      <c r="D8" s="271">
        <v>826.2</v>
      </c>
      <c r="E8" s="271">
        <v>804</v>
      </c>
      <c r="F8" s="271">
        <v>1020.9</v>
      </c>
      <c r="G8" s="271">
        <v>1223.8</v>
      </c>
      <c r="H8" s="271">
        <v>1619.3</v>
      </c>
      <c r="I8" s="271">
        <v>1435.2</v>
      </c>
      <c r="J8" s="271">
        <v>1146.9000000000001</v>
      </c>
      <c r="K8" s="271">
        <v>1124</v>
      </c>
      <c r="L8" s="271">
        <v>1211.5</v>
      </c>
      <c r="M8" s="271">
        <v>1608.3</v>
      </c>
    </row>
    <row r="9" spans="1:13" ht="12.95" customHeight="1" x14ac:dyDescent="0.2">
      <c r="A9" s="272" t="s">
        <v>238</v>
      </c>
      <c r="B9" s="271">
        <v>57.2</v>
      </c>
      <c r="C9" s="271">
        <v>87.7</v>
      </c>
      <c r="D9" s="271">
        <v>36.5</v>
      </c>
      <c r="E9" s="271">
        <v>58.4</v>
      </c>
      <c r="F9" s="271">
        <v>65.5</v>
      </c>
      <c r="G9" s="271">
        <v>20.5</v>
      </c>
      <c r="H9" s="271">
        <v>61.1</v>
      </c>
      <c r="I9" s="271">
        <v>55.6</v>
      </c>
      <c r="J9" s="271">
        <v>68.3</v>
      </c>
      <c r="K9" s="271">
        <v>132</v>
      </c>
      <c r="L9" s="271">
        <v>186.9</v>
      </c>
      <c r="M9" s="271">
        <v>278.10000000000002</v>
      </c>
    </row>
    <row r="10" spans="1:13" ht="12.95" customHeight="1" x14ac:dyDescent="0.2">
      <c r="A10" s="272" t="s">
        <v>239</v>
      </c>
      <c r="B10" s="271">
        <v>0.3</v>
      </c>
      <c r="C10" s="271">
        <v>0</v>
      </c>
      <c r="D10" s="271">
        <v>0</v>
      </c>
      <c r="E10" s="271">
        <v>10.5</v>
      </c>
      <c r="F10" s="271">
        <v>91.5</v>
      </c>
      <c r="G10" s="271">
        <v>91.3</v>
      </c>
      <c r="H10" s="271">
        <v>187.5</v>
      </c>
      <c r="I10" s="271">
        <v>124</v>
      </c>
      <c r="J10" s="271">
        <v>12.3</v>
      </c>
      <c r="K10" s="271">
        <v>18.399999999999999</v>
      </c>
      <c r="L10" s="271">
        <v>0.6</v>
      </c>
      <c r="M10" s="271">
        <v>0.1</v>
      </c>
    </row>
    <row r="11" spans="1:13" ht="12.95" customHeight="1" x14ac:dyDescent="0.2">
      <c r="A11" s="272" t="s">
        <v>240</v>
      </c>
      <c r="B11" s="271">
        <v>96.5</v>
      </c>
      <c r="C11" s="271">
        <v>48.7</v>
      </c>
      <c r="D11" s="271">
        <v>75.900000000000006</v>
      </c>
      <c r="E11" s="271">
        <v>117</v>
      </c>
      <c r="F11" s="271">
        <v>149.9</v>
      </c>
      <c r="G11" s="271">
        <v>257.3</v>
      </c>
      <c r="H11" s="271">
        <v>286.7</v>
      </c>
      <c r="I11" s="271">
        <v>121.9</v>
      </c>
      <c r="J11" s="271">
        <v>128</v>
      </c>
      <c r="K11" s="271">
        <v>187.6</v>
      </c>
      <c r="L11" s="271">
        <v>236.2</v>
      </c>
      <c r="M11" s="271">
        <v>308.89999999999998</v>
      </c>
    </row>
    <row r="12" spans="1:13" ht="24" x14ac:dyDescent="0.2">
      <c r="A12" s="272" t="s">
        <v>241</v>
      </c>
      <c r="B12" s="271">
        <v>311.3</v>
      </c>
      <c r="C12" s="271">
        <v>298.2</v>
      </c>
      <c r="D12" s="271">
        <v>72.599999999999994</v>
      </c>
      <c r="E12" s="271">
        <v>23</v>
      </c>
      <c r="F12" s="271">
        <v>33.200000000000003</v>
      </c>
      <c r="G12" s="271">
        <v>49.9</v>
      </c>
      <c r="H12" s="271">
        <v>29.3</v>
      </c>
      <c r="I12" s="271">
        <v>28.6</v>
      </c>
      <c r="J12" s="271">
        <v>68.8</v>
      </c>
      <c r="K12" s="271">
        <v>24</v>
      </c>
      <c r="L12" s="271">
        <v>20.2</v>
      </c>
      <c r="M12" s="271">
        <v>73.599999999999994</v>
      </c>
    </row>
    <row r="13" spans="1:13" ht="24" x14ac:dyDescent="0.2">
      <c r="A13" s="272" t="s">
        <v>242</v>
      </c>
      <c r="B13" s="271">
        <v>0</v>
      </c>
      <c r="C13" s="271">
        <v>0</v>
      </c>
      <c r="D13" s="271">
        <v>0</v>
      </c>
      <c r="E13" s="271">
        <v>0</v>
      </c>
      <c r="F13" s="271">
        <v>0</v>
      </c>
      <c r="G13" s="271">
        <v>0</v>
      </c>
      <c r="H13" s="271" t="s">
        <v>26</v>
      </c>
      <c r="I13" s="271" t="s">
        <v>26</v>
      </c>
      <c r="J13" s="271" t="s">
        <v>26</v>
      </c>
      <c r="K13" s="271">
        <v>0</v>
      </c>
      <c r="L13" s="271">
        <v>0</v>
      </c>
      <c r="M13" s="271" t="s">
        <v>26</v>
      </c>
    </row>
    <row r="14" spans="1:13" ht="12.95" customHeight="1" x14ac:dyDescent="0.2">
      <c r="A14" s="272" t="s">
        <v>243</v>
      </c>
      <c r="B14" s="271">
        <v>556.9</v>
      </c>
      <c r="C14" s="271">
        <v>559.70000000000005</v>
      </c>
      <c r="D14" s="271">
        <v>348.2</v>
      </c>
      <c r="E14" s="271">
        <v>457.1</v>
      </c>
      <c r="F14" s="271">
        <v>383.3</v>
      </c>
      <c r="G14" s="271">
        <v>502.6</v>
      </c>
      <c r="H14" s="271">
        <v>517</v>
      </c>
      <c r="I14" s="271">
        <v>605.79999999999995</v>
      </c>
      <c r="J14" s="271">
        <v>606.79999999999995</v>
      </c>
      <c r="K14" s="271">
        <v>530.4</v>
      </c>
      <c r="L14" s="271">
        <v>561.6</v>
      </c>
      <c r="M14" s="271">
        <v>695.6</v>
      </c>
    </row>
    <row r="15" spans="1:13" ht="12.95" customHeight="1" x14ac:dyDescent="0.2">
      <c r="A15" s="272" t="s">
        <v>244</v>
      </c>
      <c r="B15" s="228">
        <v>177.2</v>
      </c>
      <c r="C15" s="228">
        <v>222.8</v>
      </c>
      <c r="D15" s="228">
        <v>184.2</v>
      </c>
      <c r="E15" s="228">
        <v>66.7</v>
      </c>
      <c r="F15" s="228">
        <v>211.2</v>
      </c>
      <c r="G15" s="228">
        <v>195.6</v>
      </c>
      <c r="H15" s="228">
        <v>306.89999999999998</v>
      </c>
      <c r="I15" s="228">
        <v>333</v>
      </c>
      <c r="J15" s="228">
        <v>262.60000000000002</v>
      </c>
      <c r="K15" s="228">
        <v>231.5</v>
      </c>
      <c r="L15" s="228">
        <v>204.1</v>
      </c>
      <c r="M15" s="228">
        <v>248.7</v>
      </c>
    </row>
    <row r="16" spans="1:13" ht="12.95" customHeight="1" x14ac:dyDescent="0.2">
      <c r="A16" s="272" t="s">
        <v>245</v>
      </c>
      <c r="B16" s="228">
        <v>10.3</v>
      </c>
      <c r="C16" s="228">
        <v>96.9</v>
      </c>
      <c r="D16" s="228">
        <v>108.7</v>
      </c>
      <c r="E16" s="228">
        <v>71.400000000000006</v>
      </c>
      <c r="F16" s="228">
        <v>86.3</v>
      </c>
      <c r="G16" s="228">
        <v>106.7</v>
      </c>
      <c r="H16" s="228">
        <v>230.8</v>
      </c>
      <c r="I16" s="228">
        <v>166.4</v>
      </c>
      <c r="J16" s="228">
        <v>0.1</v>
      </c>
      <c r="K16" s="228">
        <v>0.1</v>
      </c>
      <c r="L16" s="228">
        <v>2</v>
      </c>
      <c r="M16" s="228">
        <v>3.3</v>
      </c>
    </row>
    <row r="17" spans="1:13" ht="12.95" customHeight="1" x14ac:dyDescent="0.2">
      <c r="A17" s="245" t="s">
        <v>100</v>
      </c>
      <c r="B17" s="228">
        <v>525.9</v>
      </c>
      <c r="C17" s="228">
        <v>549.6</v>
      </c>
      <c r="D17" s="228">
        <v>487.8</v>
      </c>
      <c r="E17" s="228">
        <v>528.5</v>
      </c>
      <c r="F17" s="228">
        <v>1027.5</v>
      </c>
      <c r="G17" s="228">
        <v>879.1</v>
      </c>
      <c r="H17" s="228">
        <v>744</v>
      </c>
      <c r="I17" s="228">
        <v>655.8</v>
      </c>
      <c r="J17" s="228">
        <v>870.6</v>
      </c>
      <c r="K17" s="228">
        <v>368.5</v>
      </c>
      <c r="L17" s="228">
        <v>419.5</v>
      </c>
      <c r="M17" s="228">
        <v>488.1</v>
      </c>
    </row>
    <row r="18" spans="1:13" ht="12.95" customHeight="1" x14ac:dyDescent="0.2">
      <c r="A18" s="272" t="s">
        <v>246</v>
      </c>
      <c r="B18" s="228">
        <v>438.2</v>
      </c>
      <c r="C18" s="228">
        <v>451.7</v>
      </c>
      <c r="D18" s="228">
        <v>338.3</v>
      </c>
      <c r="E18" s="228">
        <v>352.7</v>
      </c>
      <c r="F18" s="228">
        <v>817.8</v>
      </c>
      <c r="G18" s="228">
        <v>692.5</v>
      </c>
      <c r="H18" s="228">
        <v>569.9</v>
      </c>
      <c r="I18" s="228">
        <v>482.9</v>
      </c>
      <c r="J18" s="228">
        <v>731.5</v>
      </c>
      <c r="K18" s="228">
        <v>330.8</v>
      </c>
      <c r="L18" s="228">
        <v>382.6</v>
      </c>
      <c r="M18" s="228">
        <v>451.3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</row>
    <row r="21" spans="1:13" ht="12.95" customHeight="1" x14ac:dyDescent="0.2">
      <c r="A21" s="272" t="s">
        <v>250</v>
      </c>
      <c r="B21" s="228">
        <v>8.6999999999999993</v>
      </c>
      <c r="C21" s="228">
        <v>17.100000000000001</v>
      </c>
      <c r="D21" s="228">
        <v>30</v>
      </c>
      <c r="E21" s="228">
        <v>32.700000000000003</v>
      </c>
      <c r="F21" s="228">
        <v>36.6</v>
      </c>
      <c r="G21" s="228">
        <v>34.1</v>
      </c>
      <c r="H21" s="228">
        <v>34.1</v>
      </c>
      <c r="I21" s="228">
        <v>33</v>
      </c>
      <c r="J21" s="228">
        <v>16.100000000000001</v>
      </c>
      <c r="K21" s="228">
        <v>0.2</v>
      </c>
      <c r="L21" s="228">
        <v>0.2</v>
      </c>
      <c r="M21" s="228" t="s">
        <v>26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>
        <v>0</v>
      </c>
      <c r="M22" s="228" t="s">
        <v>26</v>
      </c>
    </row>
    <row r="23" spans="1:13" ht="12.95" customHeight="1" x14ac:dyDescent="0.2">
      <c r="A23" s="272" t="s">
        <v>252</v>
      </c>
      <c r="B23" s="228">
        <v>40.4</v>
      </c>
      <c r="C23" s="228">
        <v>29.7</v>
      </c>
      <c r="D23" s="228">
        <v>12.8</v>
      </c>
      <c r="E23" s="228">
        <v>36.4</v>
      </c>
      <c r="F23" s="228">
        <v>29.8</v>
      </c>
      <c r="G23" s="228">
        <v>34</v>
      </c>
      <c r="H23" s="228">
        <v>34</v>
      </c>
      <c r="I23" s="228">
        <v>34</v>
      </c>
      <c r="J23" s="228">
        <v>34</v>
      </c>
      <c r="K23" s="228" t="s">
        <v>26</v>
      </c>
      <c r="L23" s="228">
        <v>0</v>
      </c>
      <c r="M23" s="228" t="s">
        <v>26</v>
      </c>
    </row>
    <row r="24" spans="1:13" ht="12.95" customHeight="1" x14ac:dyDescent="0.2">
      <c r="A24" s="272" t="s">
        <v>253</v>
      </c>
      <c r="B24" s="228">
        <v>38.5</v>
      </c>
      <c r="C24" s="228">
        <v>50.8</v>
      </c>
      <c r="D24" s="228">
        <v>106.7</v>
      </c>
      <c r="E24" s="228">
        <v>106.7</v>
      </c>
      <c r="F24" s="228">
        <v>143.30000000000001</v>
      </c>
      <c r="G24" s="228">
        <v>118.5</v>
      </c>
      <c r="H24" s="228">
        <v>106</v>
      </c>
      <c r="I24" s="228">
        <v>106</v>
      </c>
      <c r="J24" s="228">
        <v>88.9</v>
      </c>
      <c r="K24" s="228">
        <v>37.4</v>
      </c>
      <c r="L24" s="228">
        <v>36.6</v>
      </c>
      <c r="M24" s="228">
        <v>36.6</v>
      </c>
    </row>
    <row r="25" spans="1:13" ht="12.95" customHeight="1" x14ac:dyDescent="0.2">
      <c r="A25" s="245" t="s">
        <v>254</v>
      </c>
      <c r="B25" s="228">
        <v>0.2</v>
      </c>
      <c r="C25" s="228">
        <v>0.3</v>
      </c>
      <c r="D25" s="228">
        <v>0</v>
      </c>
      <c r="E25" s="228">
        <v>0</v>
      </c>
      <c r="F25" s="228">
        <v>0</v>
      </c>
      <c r="G25" s="228">
        <v>0</v>
      </c>
      <c r="H25" s="228" t="s">
        <v>26</v>
      </c>
      <c r="I25" s="228" t="s">
        <v>26</v>
      </c>
      <c r="J25" s="228" t="s">
        <v>26</v>
      </c>
      <c r="K25" s="228" t="s">
        <v>26</v>
      </c>
      <c r="L25" s="228" t="s">
        <v>26</v>
      </c>
      <c r="M25" s="228">
        <v>0.1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824.5</v>
      </c>
      <c r="C27" s="269">
        <v>1119.2</v>
      </c>
      <c r="D27" s="269">
        <v>832.6</v>
      </c>
      <c r="E27" s="269">
        <v>783.1</v>
      </c>
      <c r="F27" s="269">
        <v>1033.7</v>
      </c>
      <c r="G27" s="269">
        <v>1557</v>
      </c>
      <c r="H27" s="269">
        <v>2038.9</v>
      </c>
      <c r="I27" s="269">
        <v>2516.5</v>
      </c>
      <c r="J27" s="269">
        <v>2575.5</v>
      </c>
      <c r="K27" s="269">
        <v>1238.5999999999999</v>
      </c>
      <c r="L27" s="269">
        <v>1137.9000000000001</v>
      </c>
      <c r="M27" s="269">
        <v>1097.7</v>
      </c>
    </row>
    <row r="28" spans="1:13" ht="12.95" customHeight="1" x14ac:dyDescent="0.2">
      <c r="A28" s="233" t="s">
        <v>98</v>
      </c>
      <c r="B28" s="271">
        <v>427.1</v>
      </c>
      <c r="C28" s="271">
        <v>801.6</v>
      </c>
      <c r="D28" s="271">
        <v>564.1</v>
      </c>
      <c r="E28" s="271">
        <v>658.3</v>
      </c>
      <c r="F28" s="271">
        <v>895.9</v>
      </c>
      <c r="G28" s="271">
        <v>1385.8</v>
      </c>
      <c r="H28" s="271">
        <v>1690.5</v>
      </c>
      <c r="I28" s="271">
        <v>2193.1</v>
      </c>
      <c r="J28" s="271">
        <v>2225.3000000000002</v>
      </c>
      <c r="K28" s="271">
        <v>890.2</v>
      </c>
      <c r="L28" s="271">
        <v>839.7</v>
      </c>
      <c r="M28" s="271">
        <v>827.6</v>
      </c>
    </row>
    <row r="29" spans="1:13" ht="12.95" customHeight="1" x14ac:dyDescent="0.2">
      <c r="A29" s="272" t="s">
        <v>255</v>
      </c>
      <c r="B29" s="271">
        <v>247.9</v>
      </c>
      <c r="C29" s="271">
        <v>284.60000000000002</v>
      </c>
      <c r="D29" s="271">
        <v>153</v>
      </c>
      <c r="E29" s="271">
        <v>135.80000000000001</v>
      </c>
      <c r="F29" s="271">
        <v>98.9</v>
      </c>
      <c r="G29" s="271">
        <v>341.8</v>
      </c>
      <c r="H29" s="271">
        <v>275.3</v>
      </c>
      <c r="I29" s="271">
        <v>599.20000000000005</v>
      </c>
      <c r="J29" s="271">
        <v>599.5</v>
      </c>
      <c r="K29" s="271">
        <v>319</v>
      </c>
      <c r="L29" s="271">
        <v>293.8</v>
      </c>
      <c r="M29" s="271">
        <v>334.9</v>
      </c>
    </row>
    <row r="30" spans="1:13" ht="12.95" customHeight="1" x14ac:dyDescent="0.2">
      <c r="A30" s="272" t="s">
        <v>256</v>
      </c>
      <c r="B30" s="271">
        <v>65.599999999999994</v>
      </c>
      <c r="C30" s="271">
        <v>95.5</v>
      </c>
      <c r="D30" s="271">
        <v>5.7</v>
      </c>
      <c r="E30" s="271">
        <v>26.3</v>
      </c>
      <c r="F30" s="271">
        <v>17.7</v>
      </c>
      <c r="G30" s="271">
        <v>10.4</v>
      </c>
      <c r="H30" s="271">
        <v>29</v>
      </c>
      <c r="I30" s="271">
        <v>60.1</v>
      </c>
      <c r="J30" s="271">
        <v>36.9</v>
      </c>
      <c r="K30" s="271">
        <v>22.2</v>
      </c>
      <c r="L30" s="271">
        <v>50.2</v>
      </c>
      <c r="M30" s="271">
        <v>54.1</v>
      </c>
    </row>
    <row r="31" spans="1:13" ht="12.95" customHeight="1" x14ac:dyDescent="0.2">
      <c r="A31" s="272" t="s">
        <v>257</v>
      </c>
      <c r="B31" s="271">
        <v>45.1</v>
      </c>
      <c r="C31" s="271">
        <v>278.2</v>
      </c>
      <c r="D31" s="271">
        <v>296.7</v>
      </c>
      <c r="E31" s="271">
        <v>363</v>
      </c>
      <c r="F31" s="271">
        <v>562.29999999999995</v>
      </c>
      <c r="G31" s="271">
        <v>761.5</v>
      </c>
      <c r="H31" s="271">
        <v>1069</v>
      </c>
      <c r="I31" s="271">
        <v>1106.8</v>
      </c>
      <c r="J31" s="271">
        <v>1142.3</v>
      </c>
      <c r="K31" s="271">
        <v>345.2</v>
      </c>
      <c r="L31" s="271">
        <v>446.3</v>
      </c>
      <c r="M31" s="271">
        <v>410.8</v>
      </c>
    </row>
    <row r="32" spans="1:13" ht="12.95" customHeight="1" x14ac:dyDescent="0.2">
      <c r="A32" s="272" t="s">
        <v>258</v>
      </c>
      <c r="B32" s="271">
        <v>4.7</v>
      </c>
      <c r="C32" s="271">
        <v>5.3</v>
      </c>
      <c r="D32" s="271">
        <v>12.6</v>
      </c>
      <c r="E32" s="271">
        <v>40.4</v>
      </c>
      <c r="F32" s="271">
        <v>39.799999999999997</v>
      </c>
      <c r="G32" s="271">
        <v>59.6</v>
      </c>
      <c r="H32" s="271">
        <v>87.2</v>
      </c>
      <c r="I32" s="271">
        <v>106.9</v>
      </c>
      <c r="J32" s="271">
        <v>110.2</v>
      </c>
      <c r="K32" s="271">
        <v>23.4</v>
      </c>
      <c r="L32" s="271">
        <v>0.9</v>
      </c>
      <c r="M32" s="271">
        <v>12.8</v>
      </c>
    </row>
    <row r="33" spans="1:13" ht="12.95" customHeight="1" x14ac:dyDescent="0.2">
      <c r="A33" s="272" t="s">
        <v>259</v>
      </c>
      <c r="B33" s="271">
        <v>45.5</v>
      </c>
      <c r="C33" s="271">
        <v>125.7</v>
      </c>
      <c r="D33" s="271">
        <v>84.7</v>
      </c>
      <c r="E33" s="271">
        <v>91.9</v>
      </c>
      <c r="F33" s="271">
        <v>166.8</v>
      </c>
      <c r="G33" s="271">
        <v>189.6</v>
      </c>
      <c r="H33" s="271">
        <v>201.7</v>
      </c>
      <c r="I33" s="271">
        <v>245.6</v>
      </c>
      <c r="J33" s="271">
        <v>264.10000000000002</v>
      </c>
      <c r="K33" s="271">
        <v>164.9</v>
      </c>
      <c r="L33" s="271">
        <v>41.8</v>
      </c>
      <c r="M33" s="271">
        <v>7.2</v>
      </c>
    </row>
    <row r="34" spans="1:13" ht="12.95" customHeight="1" x14ac:dyDescent="0.2">
      <c r="A34" s="272" t="s">
        <v>260</v>
      </c>
      <c r="B34" s="271">
        <v>18.3</v>
      </c>
      <c r="C34" s="271">
        <v>12.2</v>
      </c>
      <c r="D34" s="271">
        <v>11.4</v>
      </c>
      <c r="E34" s="271">
        <v>1</v>
      </c>
      <c r="F34" s="271">
        <v>10.4</v>
      </c>
      <c r="G34" s="271">
        <v>23</v>
      </c>
      <c r="H34" s="271">
        <v>12.2</v>
      </c>
      <c r="I34" s="271">
        <v>58.1</v>
      </c>
      <c r="J34" s="271">
        <v>55.9</v>
      </c>
      <c r="K34" s="271">
        <v>15.4</v>
      </c>
      <c r="L34" s="271">
        <v>6.7</v>
      </c>
      <c r="M34" s="271">
        <v>7.8</v>
      </c>
    </row>
    <row r="35" spans="1:13" ht="12.95" customHeight="1" x14ac:dyDescent="0.2">
      <c r="A35" s="272" t="s">
        <v>261</v>
      </c>
      <c r="B35" s="271" t="s">
        <v>26</v>
      </c>
      <c r="C35" s="271" t="s">
        <v>26</v>
      </c>
      <c r="D35" s="271" t="s">
        <v>26</v>
      </c>
      <c r="E35" s="271" t="s">
        <v>26</v>
      </c>
      <c r="F35" s="271" t="s">
        <v>26</v>
      </c>
      <c r="G35" s="271" t="s">
        <v>26</v>
      </c>
      <c r="H35" s="271">
        <v>16.100000000000001</v>
      </c>
      <c r="I35" s="271">
        <v>16.399999999999999</v>
      </c>
      <c r="J35" s="271">
        <v>16.399999999999999</v>
      </c>
      <c r="K35" s="271" t="s">
        <v>26</v>
      </c>
      <c r="L35" s="271" t="s">
        <v>26</v>
      </c>
      <c r="M35" s="271" t="s">
        <v>26</v>
      </c>
    </row>
    <row r="36" spans="1:13" ht="12.95" customHeight="1" x14ac:dyDescent="0.2">
      <c r="A36" s="245" t="s">
        <v>97</v>
      </c>
      <c r="B36" s="271">
        <v>397.3</v>
      </c>
      <c r="C36" s="271">
        <v>317.60000000000002</v>
      </c>
      <c r="D36" s="271">
        <v>268.5</v>
      </c>
      <c r="E36" s="271">
        <v>124.8</v>
      </c>
      <c r="F36" s="271">
        <v>137.80000000000001</v>
      </c>
      <c r="G36" s="271">
        <v>171.3</v>
      </c>
      <c r="H36" s="271">
        <v>348.4</v>
      </c>
      <c r="I36" s="271">
        <v>323.39999999999998</v>
      </c>
      <c r="J36" s="271">
        <v>350.2</v>
      </c>
      <c r="K36" s="271">
        <v>348.5</v>
      </c>
      <c r="L36" s="271">
        <v>298.2</v>
      </c>
      <c r="M36" s="271">
        <v>270.2</v>
      </c>
    </row>
    <row r="37" spans="1:13" ht="12.95" customHeight="1" x14ac:dyDescent="0.2">
      <c r="A37" s="272" t="s">
        <v>262</v>
      </c>
      <c r="B37" s="271">
        <v>393</v>
      </c>
      <c r="C37" s="271">
        <v>313.39999999999998</v>
      </c>
      <c r="D37" s="271">
        <v>256.10000000000002</v>
      </c>
      <c r="E37" s="271">
        <v>123.6</v>
      </c>
      <c r="F37" s="271">
        <v>137</v>
      </c>
      <c r="G37" s="271">
        <v>170.5</v>
      </c>
      <c r="H37" s="271">
        <v>250.3</v>
      </c>
      <c r="I37" s="271">
        <v>323.39999999999998</v>
      </c>
      <c r="J37" s="271">
        <v>350.2</v>
      </c>
      <c r="K37" s="271">
        <v>348.4</v>
      </c>
      <c r="L37" s="271">
        <v>297.89999999999998</v>
      </c>
      <c r="M37" s="271">
        <v>269.39999999999998</v>
      </c>
    </row>
    <row r="38" spans="1:13" ht="12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71" t="s">
        <v>26</v>
      </c>
      <c r="M38" s="271" t="s">
        <v>26</v>
      </c>
    </row>
    <row r="39" spans="1:13" ht="12.95" customHeight="1" x14ac:dyDescent="0.2">
      <c r="A39" s="272" t="s">
        <v>264</v>
      </c>
      <c r="B39" s="271">
        <v>4.4000000000000004</v>
      </c>
      <c r="C39" s="271">
        <v>4.2</v>
      </c>
      <c r="D39" s="271">
        <v>12.3</v>
      </c>
      <c r="E39" s="271">
        <v>1.2</v>
      </c>
      <c r="F39" s="271">
        <v>0.8</v>
      </c>
      <c r="G39" s="271">
        <v>0.8</v>
      </c>
      <c r="H39" s="271">
        <v>98.1</v>
      </c>
      <c r="I39" s="271" t="s">
        <v>26</v>
      </c>
      <c r="J39" s="271" t="s">
        <v>26</v>
      </c>
      <c r="K39" s="271">
        <v>0.1</v>
      </c>
      <c r="L39" s="271">
        <v>0.3</v>
      </c>
      <c r="M39" s="271">
        <v>0.7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911.1</v>
      </c>
      <c r="C41" s="269">
        <v>744.6</v>
      </c>
      <c r="D41" s="269">
        <v>481.4</v>
      </c>
      <c r="E41" s="269">
        <v>549.4</v>
      </c>
      <c r="F41" s="269">
        <v>1014.7</v>
      </c>
      <c r="G41" s="269">
        <v>545.79999999999995</v>
      </c>
      <c r="H41" s="269">
        <v>324.39999999999998</v>
      </c>
      <c r="I41" s="269">
        <v>-425.5</v>
      </c>
      <c r="J41" s="269">
        <v>-558.1</v>
      </c>
      <c r="K41" s="269">
        <v>253.9</v>
      </c>
      <c r="L41" s="269">
        <v>493.1</v>
      </c>
      <c r="M41" s="269">
        <v>998.6</v>
      </c>
    </row>
    <row r="42" spans="1:13" ht="12.95" customHeight="1" x14ac:dyDescent="0.2">
      <c r="A42" s="245" t="s">
        <v>265</v>
      </c>
      <c r="B42" s="228">
        <v>443.4</v>
      </c>
      <c r="C42" s="228">
        <v>420</v>
      </c>
      <c r="D42" s="228">
        <v>279</v>
      </c>
      <c r="E42" s="228">
        <v>280.7</v>
      </c>
      <c r="F42" s="228">
        <v>281.2</v>
      </c>
      <c r="G42" s="228">
        <v>281.2</v>
      </c>
      <c r="H42" s="228">
        <v>281.60000000000002</v>
      </c>
      <c r="I42" s="228">
        <v>280.2</v>
      </c>
      <c r="J42" s="228">
        <v>280.2</v>
      </c>
      <c r="K42" s="228">
        <v>76.3</v>
      </c>
      <c r="L42" s="228">
        <v>71.2</v>
      </c>
      <c r="M42" s="228">
        <v>72.8</v>
      </c>
    </row>
    <row r="43" spans="1:13" s="234" customFormat="1" ht="12.95" customHeight="1" x14ac:dyDescent="0.2">
      <c r="A43" s="245" t="s">
        <v>266</v>
      </c>
      <c r="B43" s="228">
        <v>262.5</v>
      </c>
      <c r="C43" s="228">
        <v>273.89999999999998</v>
      </c>
      <c r="D43" s="228">
        <v>193.4</v>
      </c>
      <c r="E43" s="228">
        <v>367.6</v>
      </c>
      <c r="F43" s="228">
        <v>801.9</v>
      </c>
      <c r="G43" s="228">
        <v>691.6</v>
      </c>
      <c r="H43" s="228">
        <v>546.1</v>
      </c>
      <c r="I43" s="228">
        <v>770.6</v>
      </c>
      <c r="J43" s="228">
        <v>789.8</v>
      </c>
      <c r="K43" s="228">
        <v>485.8</v>
      </c>
      <c r="L43" s="228">
        <v>388.5</v>
      </c>
      <c r="M43" s="228">
        <v>583</v>
      </c>
    </row>
    <row r="44" spans="1:13" ht="12.95" customHeight="1" x14ac:dyDescent="0.2">
      <c r="A44" s="274" t="s">
        <v>267</v>
      </c>
      <c r="B44" s="228">
        <v>109.1</v>
      </c>
      <c r="C44" s="228">
        <v>17.8</v>
      </c>
      <c r="D44" s="228">
        <v>17.8</v>
      </c>
      <c r="E44" s="228">
        <v>17.8</v>
      </c>
      <c r="F44" s="228">
        <v>17.8</v>
      </c>
      <c r="G44" s="228">
        <v>14.7</v>
      </c>
      <c r="H44" s="228">
        <v>13.1</v>
      </c>
      <c r="I44" s="228">
        <v>13.1</v>
      </c>
      <c r="J44" s="228">
        <v>19.7</v>
      </c>
      <c r="K44" s="228">
        <v>19.600000000000001</v>
      </c>
      <c r="L44" s="228">
        <v>18</v>
      </c>
      <c r="M44" s="228">
        <v>25.9</v>
      </c>
    </row>
    <row r="45" spans="1:13" ht="12.95" customHeight="1" x14ac:dyDescent="0.2">
      <c r="A45" s="272" t="s">
        <v>268</v>
      </c>
      <c r="B45" s="228">
        <v>143.19999999999999</v>
      </c>
      <c r="C45" s="228">
        <v>143.19999999999999</v>
      </c>
      <c r="D45" s="228">
        <v>143.19999999999999</v>
      </c>
      <c r="E45" s="228">
        <v>204.2</v>
      </c>
      <c r="F45" s="228">
        <v>705.5</v>
      </c>
      <c r="G45" s="228">
        <v>522.4</v>
      </c>
      <c r="H45" s="228">
        <v>480.6</v>
      </c>
      <c r="I45" s="228">
        <v>434.9</v>
      </c>
      <c r="J45" s="228">
        <v>413.3</v>
      </c>
      <c r="K45" s="228">
        <v>61.1</v>
      </c>
      <c r="L45" s="228">
        <v>143.1</v>
      </c>
      <c r="M45" s="228">
        <v>137.19999999999999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>
        <v>203.7</v>
      </c>
    </row>
    <row r="47" spans="1:13" ht="12.95" customHeight="1" x14ac:dyDescent="0.2">
      <c r="A47" s="272" t="s">
        <v>269</v>
      </c>
      <c r="B47" s="228">
        <v>10.199999999999999</v>
      </c>
      <c r="C47" s="228">
        <v>113</v>
      </c>
      <c r="D47" s="228">
        <v>32.4</v>
      </c>
      <c r="E47" s="228">
        <v>145.6</v>
      </c>
      <c r="F47" s="228">
        <v>78.599999999999994</v>
      </c>
      <c r="G47" s="228">
        <v>154.6</v>
      </c>
      <c r="H47" s="228">
        <v>52.4</v>
      </c>
      <c r="I47" s="228">
        <v>322.60000000000002</v>
      </c>
      <c r="J47" s="228">
        <v>356.9</v>
      </c>
      <c r="K47" s="228">
        <v>405.1</v>
      </c>
      <c r="L47" s="228">
        <v>227.4</v>
      </c>
      <c r="M47" s="228">
        <v>216.1</v>
      </c>
    </row>
    <row r="48" spans="1:13" ht="12.95" customHeight="1" x14ac:dyDescent="0.2">
      <c r="A48" s="275" t="s">
        <v>271</v>
      </c>
      <c r="B48" s="228">
        <v>168.5</v>
      </c>
      <c r="C48" s="228">
        <v>40.4</v>
      </c>
      <c r="D48" s="228">
        <v>0.8</v>
      </c>
      <c r="E48" s="228">
        <v>-107.7</v>
      </c>
      <c r="F48" s="228">
        <v>-494.9</v>
      </c>
      <c r="G48" s="228">
        <v>-855.6</v>
      </c>
      <c r="H48" s="228">
        <v>-931.8</v>
      </c>
      <c r="I48" s="228">
        <v>-1709.3</v>
      </c>
      <c r="J48" s="228">
        <v>-1852.9</v>
      </c>
      <c r="K48" s="228">
        <v>-388.7</v>
      </c>
      <c r="L48" s="228">
        <v>-161.5</v>
      </c>
      <c r="M48" s="228">
        <v>296.10000000000002</v>
      </c>
    </row>
    <row r="49" spans="1:13" s="270" customFormat="1" ht="12.95" customHeight="1" x14ac:dyDescent="0.2">
      <c r="A49" s="275" t="s">
        <v>272</v>
      </c>
      <c r="B49" s="228">
        <v>36.700000000000003</v>
      </c>
      <c r="C49" s="228">
        <v>10.3</v>
      </c>
      <c r="D49" s="228">
        <v>8.1999999999999993</v>
      </c>
      <c r="E49" s="228">
        <v>8.8000000000000007</v>
      </c>
      <c r="F49" s="228">
        <v>426.5</v>
      </c>
      <c r="G49" s="228">
        <v>428.6</v>
      </c>
      <c r="H49" s="228">
        <v>428.5</v>
      </c>
      <c r="I49" s="228">
        <v>233</v>
      </c>
      <c r="J49" s="228">
        <v>224.8</v>
      </c>
      <c r="K49" s="228">
        <v>80.5</v>
      </c>
      <c r="L49" s="228">
        <v>194.8</v>
      </c>
      <c r="M49" s="228">
        <v>46.6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1735.6</v>
      </c>
      <c r="C51" s="269">
        <v>1863.8</v>
      </c>
      <c r="D51" s="269">
        <v>1314</v>
      </c>
      <c r="E51" s="269">
        <v>1332.5</v>
      </c>
      <c r="F51" s="269">
        <v>2048.4</v>
      </c>
      <c r="G51" s="269">
        <v>2102.8000000000002</v>
      </c>
      <c r="H51" s="269">
        <v>2363.3000000000002</v>
      </c>
      <c r="I51" s="269">
        <v>2091</v>
      </c>
      <c r="J51" s="269">
        <v>2017.4</v>
      </c>
      <c r="K51" s="269">
        <v>1492.5</v>
      </c>
      <c r="L51" s="269">
        <v>1631</v>
      </c>
      <c r="M51" s="269">
        <v>2096.3000000000002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18</v>
      </c>
      <c r="C55" s="218">
        <v>17</v>
      </c>
      <c r="D55" s="218">
        <v>19</v>
      </c>
      <c r="E55" s="218">
        <v>18</v>
      </c>
      <c r="F55" s="218">
        <v>17</v>
      </c>
      <c r="G55" s="218">
        <v>17</v>
      </c>
      <c r="H55" s="218">
        <v>17</v>
      </c>
      <c r="I55" s="218">
        <v>16</v>
      </c>
      <c r="J55" s="218">
        <v>18</v>
      </c>
      <c r="K55" s="218">
        <v>18</v>
      </c>
      <c r="L55" s="218">
        <v>16</v>
      </c>
      <c r="M55" s="218">
        <v>21</v>
      </c>
    </row>
  </sheetData>
  <hyperlinks>
    <hyperlink ref="A1" location="Содержание!A1" display="Вернуться в СОДЕРЖАНИЕ" xr:uid="{00000000-0004-0000-44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Лист70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0.7109375" style="249" customWidth="1"/>
    <col min="2" max="2" width="9.140625" style="218" hidden="1" customWidth="1"/>
    <col min="3" max="8" width="0" style="218" hidden="1" customWidth="1"/>
    <col min="9" max="12" width="9.140625" style="218"/>
    <col min="13" max="13" width="8.85546875" style="218"/>
    <col min="14" max="255" width="9.140625" style="218"/>
    <col min="256" max="256" width="40.7109375" style="218" customWidth="1"/>
    <col min="257" max="261" width="0" style="218" hidden="1" customWidth="1"/>
    <col min="262" max="511" width="9.140625" style="218"/>
    <col min="512" max="512" width="40.7109375" style="218" customWidth="1"/>
    <col min="513" max="517" width="0" style="218" hidden="1" customWidth="1"/>
    <col min="518" max="767" width="9.140625" style="218"/>
    <col min="768" max="768" width="40.7109375" style="218" customWidth="1"/>
    <col min="769" max="773" width="0" style="218" hidden="1" customWidth="1"/>
    <col min="774" max="1023" width="9.140625" style="218"/>
    <col min="1024" max="1024" width="40.7109375" style="218" customWidth="1"/>
    <col min="1025" max="1029" width="0" style="218" hidden="1" customWidth="1"/>
    <col min="1030" max="1279" width="9.140625" style="218"/>
    <col min="1280" max="1280" width="40.7109375" style="218" customWidth="1"/>
    <col min="1281" max="1285" width="0" style="218" hidden="1" customWidth="1"/>
    <col min="1286" max="1535" width="9.140625" style="218"/>
    <col min="1536" max="1536" width="40.7109375" style="218" customWidth="1"/>
    <col min="1537" max="1541" width="0" style="218" hidden="1" customWidth="1"/>
    <col min="1542" max="1791" width="9.140625" style="218"/>
    <col min="1792" max="1792" width="40.7109375" style="218" customWidth="1"/>
    <col min="1793" max="1797" width="0" style="218" hidden="1" customWidth="1"/>
    <col min="1798" max="2047" width="9.140625" style="218"/>
    <col min="2048" max="2048" width="40.7109375" style="218" customWidth="1"/>
    <col min="2049" max="2053" width="0" style="218" hidden="1" customWidth="1"/>
    <col min="2054" max="2303" width="9.140625" style="218"/>
    <col min="2304" max="2304" width="40.7109375" style="218" customWidth="1"/>
    <col min="2305" max="2309" width="0" style="218" hidden="1" customWidth="1"/>
    <col min="2310" max="2559" width="9.140625" style="218"/>
    <col min="2560" max="2560" width="40.7109375" style="218" customWidth="1"/>
    <col min="2561" max="2565" width="0" style="218" hidden="1" customWidth="1"/>
    <col min="2566" max="2815" width="9.140625" style="218"/>
    <col min="2816" max="2816" width="40.7109375" style="218" customWidth="1"/>
    <col min="2817" max="2821" width="0" style="218" hidden="1" customWidth="1"/>
    <col min="2822" max="3071" width="9.140625" style="218"/>
    <col min="3072" max="3072" width="40.7109375" style="218" customWidth="1"/>
    <col min="3073" max="3077" width="0" style="218" hidden="1" customWidth="1"/>
    <col min="3078" max="3327" width="9.140625" style="218"/>
    <col min="3328" max="3328" width="40.7109375" style="218" customWidth="1"/>
    <col min="3329" max="3333" width="0" style="218" hidden="1" customWidth="1"/>
    <col min="3334" max="3583" width="9.140625" style="218"/>
    <col min="3584" max="3584" width="40.7109375" style="218" customWidth="1"/>
    <col min="3585" max="3589" width="0" style="218" hidden="1" customWidth="1"/>
    <col min="3590" max="3839" width="9.140625" style="218"/>
    <col min="3840" max="3840" width="40.7109375" style="218" customWidth="1"/>
    <col min="3841" max="3845" width="0" style="218" hidden="1" customWidth="1"/>
    <col min="3846" max="4095" width="9.140625" style="218"/>
    <col min="4096" max="4096" width="40.7109375" style="218" customWidth="1"/>
    <col min="4097" max="4101" width="0" style="218" hidden="1" customWidth="1"/>
    <col min="4102" max="4351" width="9.140625" style="218"/>
    <col min="4352" max="4352" width="40.7109375" style="218" customWidth="1"/>
    <col min="4353" max="4357" width="0" style="218" hidden="1" customWidth="1"/>
    <col min="4358" max="4607" width="9.140625" style="218"/>
    <col min="4608" max="4608" width="40.7109375" style="218" customWidth="1"/>
    <col min="4609" max="4613" width="0" style="218" hidden="1" customWidth="1"/>
    <col min="4614" max="4863" width="9.140625" style="218"/>
    <col min="4864" max="4864" width="40.7109375" style="218" customWidth="1"/>
    <col min="4865" max="4869" width="0" style="218" hidden="1" customWidth="1"/>
    <col min="4870" max="5119" width="9.140625" style="218"/>
    <col min="5120" max="5120" width="40.7109375" style="218" customWidth="1"/>
    <col min="5121" max="5125" width="0" style="218" hidden="1" customWidth="1"/>
    <col min="5126" max="5375" width="9.140625" style="218"/>
    <col min="5376" max="5376" width="40.7109375" style="218" customWidth="1"/>
    <col min="5377" max="5381" width="0" style="218" hidden="1" customWidth="1"/>
    <col min="5382" max="5631" width="9.140625" style="218"/>
    <col min="5632" max="5632" width="40.7109375" style="218" customWidth="1"/>
    <col min="5633" max="5637" width="0" style="218" hidden="1" customWidth="1"/>
    <col min="5638" max="5887" width="9.140625" style="218"/>
    <col min="5888" max="5888" width="40.7109375" style="218" customWidth="1"/>
    <col min="5889" max="5893" width="0" style="218" hidden="1" customWidth="1"/>
    <col min="5894" max="6143" width="9.140625" style="218"/>
    <col min="6144" max="6144" width="40.7109375" style="218" customWidth="1"/>
    <col min="6145" max="6149" width="0" style="218" hidden="1" customWidth="1"/>
    <col min="6150" max="6399" width="9.140625" style="218"/>
    <col min="6400" max="6400" width="40.7109375" style="218" customWidth="1"/>
    <col min="6401" max="6405" width="0" style="218" hidden="1" customWidth="1"/>
    <col min="6406" max="6655" width="9.140625" style="218"/>
    <col min="6656" max="6656" width="40.7109375" style="218" customWidth="1"/>
    <col min="6657" max="6661" width="0" style="218" hidden="1" customWidth="1"/>
    <col min="6662" max="6911" width="9.140625" style="218"/>
    <col min="6912" max="6912" width="40.7109375" style="218" customWidth="1"/>
    <col min="6913" max="6917" width="0" style="218" hidden="1" customWidth="1"/>
    <col min="6918" max="7167" width="9.140625" style="218"/>
    <col min="7168" max="7168" width="40.7109375" style="218" customWidth="1"/>
    <col min="7169" max="7173" width="0" style="218" hidden="1" customWidth="1"/>
    <col min="7174" max="7423" width="9.140625" style="218"/>
    <col min="7424" max="7424" width="40.7109375" style="218" customWidth="1"/>
    <col min="7425" max="7429" width="0" style="218" hidden="1" customWidth="1"/>
    <col min="7430" max="7679" width="9.140625" style="218"/>
    <col min="7680" max="7680" width="40.7109375" style="218" customWidth="1"/>
    <col min="7681" max="7685" width="0" style="218" hidden="1" customWidth="1"/>
    <col min="7686" max="7935" width="9.140625" style="218"/>
    <col min="7936" max="7936" width="40.7109375" style="218" customWidth="1"/>
    <col min="7937" max="7941" width="0" style="218" hidden="1" customWidth="1"/>
    <col min="7942" max="8191" width="9.140625" style="218"/>
    <col min="8192" max="8192" width="40.7109375" style="218" customWidth="1"/>
    <col min="8193" max="8197" width="0" style="218" hidden="1" customWidth="1"/>
    <col min="8198" max="8447" width="9.140625" style="218"/>
    <col min="8448" max="8448" width="40.7109375" style="218" customWidth="1"/>
    <col min="8449" max="8453" width="0" style="218" hidden="1" customWidth="1"/>
    <col min="8454" max="8703" width="9.140625" style="218"/>
    <col min="8704" max="8704" width="40.7109375" style="218" customWidth="1"/>
    <col min="8705" max="8709" width="0" style="218" hidden="1" customWidth="1"/>
    <col min="8710" max="8959" width="9.140625" style="218"/>
    <col min="8960" max="8960" width="40.7109375" style="218" customWidth="1"/>
    <col min="8961" max="8965" width="0" style="218" hidden="1" customWidth="1"/>
    <col min="8966" max="9215" width="9.140625" style="218"/>
    <col min="9216" max="9216" width="40.7109375" style="218" customWidth="1"/>
    <col min="9217" max="9221" width="0" style="218" hidden="1" customWidth="1"/>
    <col min="9222" max="9471" width="9.140625" style="218"/>
    <col min="9472" max="9472" width="40.7109375" style="218" customWidth="1"/>
    <col min="9473" max="9477" width="0" style="218" hidden="1" customWidth="1"/>
    <col min="9478" max="9727" width="9.140625" style="218"/>
    <col min="9728" max="9728" width="40.7109375" style="218" customWidth="1"/>
    <col min="9729" max="9733" width="0" style="218" hidden="1" customWidth="1"/>
    <col min="9734" max="9983" width="9.140625" style="218"/>
    <col min="9984" max="9984" width="40.7109375" style="218" customWidth="1"/>
    <col min="9985" max="9989" width="0" style="218" hidden="1" customWidth="1"/>
    <col min="9990" max="10239" width="9.140625" style="218"/>
    <col min="10240" max="10240" width="40.7109375" style="218" customWidth="1"/>
    <col min="10241" max="10245" width="0" style="218" hidden="1" customWidth="1"/>
    <col min="10246" max="10495" width="9.140625" style="218"/>
    <col min="10496" max="10496" width="40.7109375" style="218" customWidth="1"/>
    <col min="10497" max="10501" width="0" style="218" hidden="1" customWidth="1"/>
    <col min="10502" max="10751" width="9.140625" style="218"/>
    <col min="10752" max="10752" width="40.7109375" style="218" customWidth="1"/>
    <col min="10753" max="10757" width="0" style="218" hidden="1" customWidth="1"/>
    <col min="10758" max="11007" width="9.140625" style="218"/>
    <col min="11008" max="11008" width="40.7109375" style="218" customWidth="1"/>
    <col min="11009" max="11013" width="0" style="218" hidden="1" customWidth="1"/>
    <col min="11014" max="11263" width="9.140625" style="218"/>
    <col min="11264" max="11264" width="40.7109375" style="218" customWidth="1"/>
    <col min="11265" max="11269" width="0" style="218" hidden="1" customWidth="1"/>
    <col min="11270" max="11519" width="9.140625" style="218"/>
    <col min="11520" max="11520" width="40.7109375" style="218" customWidth="1"/>
    <col min="11521" max="11525" width="0" style="218" hidden="1" customWidth="1"/>
    <col min="11526" max="11775" width="9.140625" style="218"/>
    <col min="11776" max="11776" width="40.7109375" style="218" customWidth="1"/>
    <col min="11777" max="11781" width="0" style="218" hidden="1" customWidth="1"/>
    <col min="11782" max="12031" width="9.140625" style="218"/>
    <col min="12032" max="12032" width="40.7109375" style="218" customWidth="1"/>
    <col min="12033" max="12037" width="0" style="218" hidden="1" customWidth="1"/>
    <col min="12038" max="12287" width="9.140625" style="218"/>
    <col min="12288" max="12288" width="40.7109375" style="218" customWidth="1"/>
    <col min="12289" max="12293" width="0" style="218" hidden="1" customWidth="1"/>
    <col min="12294" max="12543" width="9.140625" style="218"/>
    <col min="12544" max="12544" width="40.7109375" style="218" customWidth="1"/>
    <col min="12545" max="12549" width="0" style="218" hidden="1" customWidth="1"/>
    <col min="12550" max="12799" width="9.140625" style="218"/>
    <col min="12800" max="12800" width="40.7109375" style="218" customWidth="1"/>
    <col min="12801" max="12805" width="0" style="218" hidden="1" customWidth="1"/>
    <col min="12806" max="13055" width="9.140625" style="218"/>
    <col min="13056" max="13056" width="40.7109375" style="218" customWidth="1"/>
    <col min="13057" max="13061" width="0" style="218" hidden="1" customWidth="1"/>
    <col min="13062" max="13311" width="9.140625" style="218"/>
    <col min="13312" max="13312" width="40.7109375" style="218" customWidth="1"/>
    <col min="13313" max="13317" width="0" style="218" hidden="1" customWidth="1"/>
    <col min="13318" max="13567" width="9.140625" style="218"/>
    <col min="13568" max="13568" width="40.7109375" style="218" customWidth="1"/>
    <col min="13569" max="13573" width="0" style="218" hidden="1" customWidth="1"/>
    <col min="13574" max="13823" width="9.140625" style="218"/>
    <col min="13824" max="13824" width="40.7109375" style="218" customWidth="1"/>
    <col min="13825" max="13829" width="0" style="218" hidden="1" customWidth="1"/>
    <col min="13830" max="14079" width="9.140625" style="218"/>
    <col min="14080" max="14080" width="40.7109375" style="218" customWidth="1"/>
    <col min="14081" max="14085" width="0" style="218" hidden="1" customWidth="1"/>
    <col min="14086" max="14335" width="9.140625" style="218"/>
    <col min="14336" max="14336" width="40.7109375" style="218" customWidth="1"/>
    <col min="14337" max="14341" width="0" style="218" hidden="1" customWidth="1"/>
    <col min="14342" max="14591" width="9.140625" style="218"/>
    <col min="14592" max="14592" width="40.7109375" style="218" customWidth="1"/>
    <col min="14593" max="14597" width="0" style="218" hidden="1" customWidth="1"/>
    <col min="14598" max="14847" width="9.140625" style="218"/>
    <col min="14848" max="14848" width="40.7109375" style="218" customWidth="1"/>
    <col min="14849" max="14853" width="0" style="218" hidden="1" customWidth="1"/>
    <col min="14854" max="15103" width="9.140625" style="218"/>
    <col min="15104" max="15104" width="40.7109375" style="218" customWidth="1"/>
    <col min="15105" max="15109" width="0" style="218" hidden="1" customWidth="1"/>
    <col min="15110" max="15359" width="9.140625" style="218"/>
    <col min="15360" max="15360" width="40.7109375" style="218" customWidth="1"/>
    <col min="15361" max="15365" width="0" style="218" hidden="1" customWidth="1"/>
    <col min="15366" max="15615" width="9.140625" style="218"/>
    <col min="15616" max="15616" width="40.7109375" style="218" customWidth="1"/>
    <col min="15617" max="15621" width="0" style="218" hidden="1" customWidth="1"/>
    <col min="15622" max="15871" width="9.140625" style="218"/>
    <col min="15872" max="15872" width="40.7109375" style="218" customWidth="1"/>
    <col min="15873" max="15877" width="0" style="218" hidden="1" customWidth="1"/>
    <col min="15878" max="16127" width="9.140625" style="218"/>
    <col min="16128" max="16128" width="40.7109375" style="218" customWidth="1"/>
    <col min="16129" max="16133" width="0" style="218" hidden="1" customWidth="1"/>
    <col min="16134" max="16383" width="9.140625" style="218"/>
    <col min="16384" max="16384" width="9.140625" style="218" customWidth="1"/>
  </cols>
  <sheetData>
    <row r="1" spans="1:13" ht="12.95" customHeight="1" x14ac:dyDescent="0.2">
      <c r="A1" s="950" t="s">
        <v>1346</v>
      </c>
    </row>
    <row r="2" spans="1:13" s="286" customFormat="1" ht="18" customHeight="1" x14ac:dyDescent="0.2">
      <c r="A2" s="286" t="s">
        <v>291</v>
      </c>
    </row>
    <row r="3" spans="1:13" s="286" customFormat="1" ht="18" customHeight="1" x14ac:dyDescent="0.2">
      <c r="A3" s="286" t="s">
        <v>292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276.8</v>
      </c>
      <c r="C7" s="269">
        <v>246.6</v>
      </c>
      <c r="D7" s="269">
        <v>297.7</v>
      </c>
      <c r="E7" s="269">
        <v>320.5</v>
      </c>
      <c r="F7" s="269">
        <v>330</v>
      </c>
      <c r="G7" s="269">
        <v>1173.5999999999999</v>
      </c>
      <c r="H7" s="269">
        <v>1364.1</v>
      </c>
      <c r="I7" s="269">
        <v>1727.6</v>
      </c>
      <c r="J7" s="269">
        <v>1933.4</v>
      </c>
      <c r="K7" s="269">
        <v>2232.3000000000002</v>
      </c>
      <c r="L7" s="269">
        <v>1793.4</v>
      </c>
      <c r="M7" s="269">
        <v>2973.7</v>
      </c>
    </row>
    <row r="8" spans="1:13" ht="12.95" customHeight="1" x14ac:dyDescent="0.2">
      <c r="A8" s="245" t="s">
        <v>101</v>
      </c>
      <c r="B8" s="271">
        <v>166.1</v>
      </c>
      <c r="C8" s="271">
        <v>190.2</v>
      </c>
      <c r="D8" s="271">
        <v>188.5</v>
      </c>
      <c r="E8" s="271">
        <v>218.5</v>
      </c>
      <c r="F8" s="271">
        <v>239.1</v>
      </c>
      <c r="G8" s="271">
        <v>560.5</v>
      </c>
      <c r="H8" s="271">
        <v>713.1</v>
      </c>
      <c r="I8" s="271">
        <v>981.8</v>
      </c>
      <c r="J8" s="271">
        <v>1108</v>
      </c>
      <c r="K8" s="271">
        <v>709.5</v>
      </c>
      <c r="L8" s="271">
        <v>748.1</v>
      </c>
      <c r="M8" s="271">
        <v>1518.9</v>
      </c>
    </row>
    <row r="9" spans="1:13" ht="12.95" customHeight="1" x14ac:dyDescent="0.2">
      <c r="A9" s="272" t="s">
        <v>238</v>
      </c>
      <c r="B9" s="271">
        <v>15.9</v>
      </c>
      <c r="C9" s="271">
        <v>13.3</v>
      </c>
      <c r="D9" s="271">
        <v>8.5</v>
      </c>
      <c r="E9" s="271">
        <v>15.6</v>
      </c>
      <c r="F9" s="271">
        <v>14.5</v>
      </c>
      <c r="G9" s="271">
        <v>84.7</v>
      </c>
      <c r="H9" s="271">
        <v>77.7</v>
      </c>
      <c r="I9" s="271">
        <v>79.599999999999994</v>
      </c>
      <c r="J9" s="271">
        <v>147</v>
      </c>
      <c r="K9" s="271">
        <v>63.2</v>
      </c>
      <c r="L9" s="271">
        <v>70.2</v>
      </c>
      <c r="M9" s="271">
        <v>84.8</v>
      </c>
    </row>
    <row r="10" spans="1:13" ht="12.95" customHeight="1" x14ac:dyDescent="0.2">
      <c r="A10" s="272" t="s">
        <v>239</v>
      </c>
      <c r="B10" s="271">
        <v>1.8</v>
      </c>
      <c r="C10" s="271">
        <v>0</v>
      </c>
      <c r="D10" s="271">
        <v>0.1</v>
      </c>
      <c r="E10" s="271">
        <v>0.2</v>
      </c>
      <c r="F10" s="271">
        <v>11.6</v>
      </c>
      <c r="G10" s="271">
        <v>58.4</v>
      </c>
      <c r="H10" s="271">
        <v>91</v>
      </c>
      <c r="I10" s="271">
        <v>137.19999999999999</v>
      </c>
      <c r="J10" s="271">
        <v>45</v>
      </c>
      <c r="K10" s="271">
        <v>27.8</v>
      </c>
      <c r="L10" s="271">
        <v>0.5</v>
      </c>
      <c r="M10" s="271">
        <v>0.1</v>
      </c>
    </row>
    <row r="11" spans="1:13" ht="12.95" customHeight="1" x14ac:dyDescent="0.2">
      <c r="A11" s="272" t="s">
        <v>240</v>
      </c>
      <c r="B11" s="271">
        <v>28.2</v>
      </c>
      <c r="C11" s="271">
        <v>37</v>
      </c>
      <c r="D11" s="271">
        <v>49.3</v>
      </c>
      <c r="E11" s="271">
        <v>37.9</v>
      </c>
      <c r="F11" s="271">
        <v>68</v>
      </c>
      <c r="G11" s="271">
        <v>101.2</v>
      </c>
      <c r="H11" s="271">
        <v>136.5</v>
      </c>
      <c r="I11" s="271">
        <v>146.1</v>
      </c>
      <c r="J11" s="271">
        <v>100.1</v>
      </c>
      <c r="K11" s="271">
        <v>108.4</v>
      </c>
      <c r="L11" s="271">
        <v>85.4</v>
      </c>
      <c r="M11" s="271">
        <v>562.4</v>
      </c>
    </row>
    <row r="12" spans="1:13" ht="24" x14ac:dyDescent="0.2">
      <c r="A12" s="272" t="s">
        <v>241</v>
      </c>
      <c r="B12" s="271">
        <v>13.2</v>
      </c>
      <c r="C12" s="271">
        <v>9.4</v>
      </c>
      <c r="D12" s="271">
        <v>10.8</v>
      </c>
      <c r="E12" s="271">
        <v>22.9</v>
      </c>
      <c r="F12" s="271">
        <v>17.100000000000001</v>
      </c>
      <c r="G12" s="271">
        <v>17.7</v>
      </c>
      <c r="H12" s="271">
        <v>14.1</v>
      </c>
      <c r="I12" s="271">
        <v>49.8</v>
      </c>
      <c r="J12" s="271">
        <v>54.1</v>
      </c>
      <c r="K12" s="271">
        <v>54.9</v>
      </c>
      <c r="L12" s="271">
        <v>29.2</v>
      </c>
      <c r="M12" s="271">
        <v>70.5</v>
      </c>
    </row>
    <row r="13" spans="1:13" ht="24" x14ac:dyDescent="0.2">
      <c r="A13" s="272" t="s">
        <v>242</v>
      </c>
      <c r="B13" s="271" t="s">
        <v>26</v>
      </c>
      <c r="C13" s="271" t="s">
        <v>26</v>
      </c>
      <c r="D13" s="271" t="s">
        <v>26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>
        <v>9</v>
      </c>
      <c r="L13" s="271">
        <v>9</v>
      </c>
      <c r="M13" s="271">
        <v>0.1</v>
      </c>
    </row>
    <row r="14" spans="1:13" ht="12.95" customHeight="1" x14ac:dyDescent="0.2">
      <c r="A14" s="272" t="s">
        <v>243</v>
      </c>
      <c r="B14" s="271">
        <v>95.2</v>
      </c>
      <c r="C14" s="271">
        <v>119.6</v>
      </c>
      <c r="D14" s="271">
        <v>112</v>
      </c>
      <c r="E14" s="271">
        <v>141.1</v>
      </c>
      <c r="F14" s="271">
        <v>100</v>
      </c>
      <c r="G14" s="271">
        <v>203.2</v>
      </c>
      <c r="H14" s="271">
        <v>304.7</v>
      </c>
      <c r="I14" s="271">
        <v>282.8</v>
      </c>
      <c r="J14" s="271">
        <v>238.7</v>
      </c>
      <c r="K14" s="271">
        <v>325.10000000000002</v>
      </c>
      <c r="L14" s="271">
        <v>330.7</v>
      </c>
      <c r="M14" s="271">
        <v>354.4</v>
      </c>
    </row>
    <row r="15" spans="1:13" ht="12.95" customHeight="1" x14ac:dyDescent="0.2">
      <c r="A15" s="272" t="s">
        <v>244</v>
      </c>
      <c r="B15" s="228">
        <v>11.8</v>
      </c>
      <c r="C15" s="228">
        <v>11</v>
      </c>
      <c r="D15" s="228">
        <v>7.8</v>
      </c>
      <c r="E15" s="228">
        <v>0.7</v>
      </c>
      <c r="F15" s="228">
        <v>27.9</v>
      </c>
      <c r="G15" s="228">
        <v>95.4</v>
      </c>
      <c r="H15" s="228">
        <v>89.2</v>
      </c>
      <c r="I15" s="228">
        <v>264.2</v>
      </c>
      <c r="J15" s="228">
        <v>488.8</v>
      </c>
      <c r="K15" s="228">
        <v>119.9</v>
      </c>
      <c r="L15" s="228">
        <v>223.1</v>
      </c>
      <c r="M15" s="228">
        <v>432.5</v>
      </c>
    </row>
    <row r="16" spans="1:13" ht="12.95" customHeight="1" x14ac:dyDescent="0.2">
      <c r="A16" s="272" t="s">
        <v>245</v>
      </c>
      <c r="B16" s="228" t="s">
        <v>26</v>
      </c>
      <c r="C16" s="228" t="s">
        <v>26</v>
      </c>
      <c r="D16" s="228" t="s">
        <v>26</v>
      </c>
      <c r="E16" s="228" t="s">
        <v>26</v>
      </c>
      <c r="F16" s="228">
        <v>0</v>
      </c>
      <c r="G16" s="228" t="s">
        <v>26</v>
      </c>
      <c r="H16" s="228" t="s">
        <v>26</v>
      </c>
      <c r="I16" s="228">
        <v>22.2</v>
      </c>
      <c r="J16" s="228">
        <v>34.299999999999997</v>
      </c>
      <c r="K16" s="228">
        <v>1.1000000000000001</v>
      </c>
      <c r="L16" s="228" t="s">
        <v>26</v>
      </c>
      <c r="M16" s="228">
        <v>14</v>
      </c>
    </row>
    <row r="17" spans="1:13" ht="12.95" customHeight="1" x14ac:dyDescent="0.2">
      <c r="A17" s="245" t="s">
        <v>100</v>
      </c>
      <c r="B17" s="228">
        <v>110.8</v>
      </c>
      <c r="C17" s="228">
        <v>56.4</v>
      </c>
      <c r="D17" s="228">
        <v>109.2</v>
      </c>
      <c r="E17" s="228">
        <v>102</v>
      </c>
      <c r="F17" s="228">
        <v>90.8</v>
      </c>
      <c r="G17" s="228">
        <v>613.1</v>
      </c>
      <c r="H17" s="228">
        <v>651</v>
      </c>
      <c r="I17" s="228">
        <v>745.7</v>
      </c>
      <c r="J17" s="228">
        <v>825.4</v>
      </c>
      <c r="K17" s="228">
        <v>1522.8</v>
      </c>
      <c r="L17" s="228">
        <v>1045.3</v>
      </c>
      <c r="M17" s="228">
        <v>1454.7</v>
      </c>
    </row>
    <row r="18" spans="1:13" ht="12.95" customHeight="1" x14ac:dyDescent="0.2">
      <c r="A18" s="272" t="s">
        <v>246</v>
      </c>
      <c r="B18" s="228">
        <v>110.5</v>
      </c>
      <c r="C18" s="228">
        <v>56.1</v>
      </c>
      <c r="D18" s="228">
        <v>108.9</v>
      </c>
      <c r="E18" s="228">
        <v>101.7</v>
      </c>
      <c r="F18" s="228">
        <v>90.6</v>
      </c>
      <c r="G18" s="228">
        <v>612.9</v>
      </c>
      <c r="H18" s="228">
        <v>650.79999999999995</v>
      </c>
      <c r="I18" s="228">
        <v>745.2</v>
      </c>
      <c r="J18" s="228">
        <v>825.1</v>
      </c>
      <c r="K18" s="228">
        <v>1522.5</v>
      </c>
      <c r="L18" s="228">
        <v>1045</v>
      </c>
      <c r="M18" s="228">
        <v>1454.1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</row>
    <row r="21" spans="1:13" ht="12.95" customHeight="1" x14ac:dyDescent="0.2">
      <c r="A21" s="272" t="s">
        <v>250</v>
      </c>
      <c r="B21" s="228" t="s">
        <v>26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 t="s">
        <v>26</v>
      </c>
      <c r="K21" s="228" t="s">
        <v>26</v>
      </c>
      <c r="L21" s="228">
        <v>0</v>
      </c>
      <c r="M21" s="228">
        <v>0.1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 t="s">
        <v>26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</row>
    <row r="24" spans="1:13" ht="12.95" customHeight="1" x14ac:dyDescent="0.2">
      <c r="A24" s="272" t="s">
        <v>253</v>
      </c>
      <c r="B24" s="228">
        <v>0.2</v>
      </c>
      <c r="C24" s="228">
        <v>0.2</v>
      </c>
      <c r="D24" s="228">
        <v>0.2</v>
      </c>
      <c r="E24" s="228">
        <v>0.2</v>
      </c>
      <c r="F24" s="228" t="s">
        <v>26</v>
      </c>
      <c r="G24" s="228" t="s">
        <v>26</v>
      </c>
      <c r="H24" s="228" t="s">
        <v>26</v>
      </c>
      <c r="I24" s="228" t="s">
        <v>26</v>
      </c>
      <c r="J24" s="228" t="s">
        <v>26</v>
      </c>
      <c r="K24" s="228" t="s">
        <v>26</v>
      </c>
      <c r="L24" s="228" t="s">
        <v>26</v>
      </c>
      <c r="M24" s="228" t="s">
        <v>26</v>
      </c>
    </row>
    <row r="25" spans="1:13" ht="12.95" customHeight="1" x14ac:dyDescent="0.2">
      <c r="A25" s="245" t="s">
        <v>254</v>
      </c>
      <c r="B25" s="228">
        <v>0.1</v>
      </c>
      <c r="C25" s="228">
        <v>0.1</v>
      </c>
      <c r="D25" s="228">
        <v>0.2</v>
      </c>
      <c r="E25" s="228">
        <v>0.2</v>
      </c>
      <c r="F25" s="228">
        <v>0.2</v>
      </c>
      <c r="G25" s="228">
        <v>0.2</v>
      </c>
      <c r="H25" s="228">
        <v>0.2</v>
      </c>
      <c r="I25" s="228">
        <v>0.5</v>
      </c>
      <c r="J25" s="228">
        <v>0.3</v>
      </c>
      <c r="K25" s="228">
        <v>0.3</v>
      </c>
      <c r="L25" s="228">
        <v>0.3</v>
      </c>
      <c r="M25" s="228">
        <v>0.6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167.9</v>
      </c>
      <c r="C27" s="269">
        <v>127.2</v>
      </c>
      <c r="D27" s="269">
        <v>167.1</v>
      </c>
      <c r="E27" s="269">
        <v>164</v>
      </c>
      <c r="F27" s="269">
        <v>127.1</v>
      </c>
      <c r="G27" s="269">
        <v>528.70000000000005</v>
      </c>
      <c r="H27" s="269">
        <v>568.5</v>
      </c>
      <c r="I27" s="269">
        <v>978.7</v>
      </c>
      <c r="J27" s="269">
        <v>1048.4000000000001</v>
      </c>
      <c r="K27" s="269">
        <v>1247.7</v>
      </c>
      <c r="L27" s="269">
        <v>1093.0999999999999</v>
      </c>
      <c r="M27" s="269">
        <v>2636.4</v>
      </c>
    </row>
    <row r="28" spans="1:13" ht="12.95" customHeight="1" x14ac:dyDescent="0.2">
      <c r="A28" s="233" t="s">
        <v>98</v>
      </c>
      <c r="B28" s="271">
        <v>157.5</v>
      </c>
      <c r="C28" s="271">
        <v>125.3</v>
      </c>
      <c r="D28" s="271">
        <v>142.69999999999999</v>
      </c>
      <c r="E28" s="271">
        <v>145.19999999999999</v>
      </c>
      <c r="F28" s="271">
        <v>119.1</v>
      </c>
      <c r="G28" s="271">
        <v>243</v>
      </c>
      <c r="H28" s="271">
        <v>206.5</v>
      </c>
      <c r="I28" s="271">
        <v>679.4</v>
      </c>
      <c r="J28" s="271">
        <v>420.6</v>
      </c>
      <c r="K28" s="271">
        <v>248.6</v>
      </c>
      <c r="L28" s="271">
        <v>412.8</v>
      </c>
      <c r="M28" s="271">
        <v>1686.8</v>
      </c>
    </row>
    <row r="29" spans="1:13" ht="12.95" customHeight="1" x14ac:dyDescent="0.2">
      <c r="A29" s="272" t="s">
        <v>255</v>
      </c>
      <c r="B29" s="271">
        <v>77.900000000000006</v>
      </c>
      <c r="C29" s="271">
        <v>17.2</v>
      </c>
      <c r="D29" s="271">
        <v>38</v>
      </c>
      <c r="E29" s="271">
        <v>64.400000000000006</v>
      </c>
      <c r="F29" s="271">
        <v>69.900000000000006</v>
      </c>
      <c r="G29" s="271">
        <v>75.099999999999994</v>
      </c>
      <c r="H29" s="271">
        <v>97.8</v>
      </c>
      <c r="I29" s="271">
        <v>95.6</v>
      </c>
      <c r="J29" s="271">
        <v>87.6</v>
      </c>
      <c r="K29" s="271">
        <v>141</v>
      </c>
      <c r="L29" s="271">
        <v>101.9</v>
      </c>
      <c r="M29" s="271">
        <v>405.1</v>
      </c>
    </row>
    <row r="30" spans="1:13" ht="12.95" customHeight="1" x14ac:dyDescent="0.2">
      <c r="A30" s="272" t="s">
        <v>256</v>
      </c>
      <c r="B30" s="271">
        <v>4.8</v>
      </c>
      <c r="C30" s="271">
        <v>2.2000000000000002</v>
      </c>
      <c r="D30" s="271">
        <v>0.6</v>
      </c>
      <c r="E30" s="271">
        <v>2.9</v>
      </c>
      <c r="F30" s="271">
        <v>0.4</v>
      </c>
      <c r="G30" s="271">
        <v>15.9</v>
      </c>
      <c r="H30" s="271">
        <v>11.2</v>
      </c>
      <c r="I30" s="271">
        <v>11.1</v>
      </c>
      <c r="J30" s="271">
        <v>178.9</v>
      </c>
      <c r="K30" s="271">
        <v>31.6</v>
      </c>
      <c r="L30" s="271">
        <v>85.3</v>
      </c>
      <c r="M30" s="271">
        <v>573.1</v>
      </c>
    </row>
    <row r="31" spans="1:13" ht="12.95" customHeight="1" x14ac:dyDescent="0.2">
      <c r="A31" s="272" t="s">
        <v>257</v>
      </c>
      <c r="B31" s="271">
        <v>22.3</v>
      </c>
      <c r="C31" s="271">
        <v>3.7</v>
      </c>
      <c r="D31" s="271">
        <v>10.1</v>
      </c>
      <c r="E31" s="271">
        <v>10.4</v>
      </c>
      <c r="F31" s="271">
        <v>4.3</v>
      </c>
      <c r="G31" s="271">
        <v>65.2</v>
      </c>
      <c r="H31" s="271">
        <v>12.5</v>
      </c>
      <c r="I31" s="271">
        <v>369</v>
      </c>
      <c r="J31" s="271">
        <v>42.1</v>
      </c>
      <c r="K31" s="271">
        <v>29.2</v>
      </c>
      <c r="L31" s="271">
        <v>180.3</v>
      </c>
      <c r="M31" s="271">
        <v>448.5</v>
      </c>
    </row>
    <row r="32" spans="1:13" ht="12.95" customHeight="1" x14ac:dyDescent="0.2">
      <c r="A32" s="272" t="s">
        <v>258</v>
      </c>
      <c r="B32" s="271">
        <v>2</v>
      </c>
      <c r="C32" s="271">
        <v>2.8</v>
      </c>
      <c r="D32" s="271">
        <v>1</v>
      </c>
      <c r="E32" s="271">
        <v>1.4</v>
      </c>
      <c r="F32" s="271">
        <v>1.4</v>
      </c>
      <c r="G32" s="271">
        <v>1</v>
      </c>
      <c r="H32" s="271">
        <v>-1.1000000000000001</v>
      </c>
      <c r="I32" s="271">
        <v>-1.7</v>
      </c>
      <c r="J32" s="271">
        <v>0.4</v>
      </c>
      <c r="K32" s="271">
        <v>1.8</v>
      </c>
      <c r="L32" s="271">
        <v>3.1</v>
      </c>
      <c r="M32" s="271">
        <v>6.9</v>
      </c>
    </row>
    <row r="33" spans="1:13" ht="12.95" customHeight="1" x14ac:dyDescent="0.2">
      <c r="A33" s="272" t="s">
        <v>259</v>
      </c>
      <c r="B33" s="271">
        <v>49.1</v>
      </c>
      <c r="C33" s="271">
        <v>93.2</v>
      </c>
      <c r="D33" s="271">
        <v>82.9</v>
      </c>
      <c r="E33" s="271">
        <v>60.6</v>
      </c>
      <c r="F33" s="271">
        <v>42.4</v>
      </c>
      <c r="G33" s="271">
        <v>41.8</v>
      </c>
      <c r="H33" s="271">
        <v>31.6</v>
      </c>
      <c r="I33" s="271">
        <v>30.2</v>
      </c>
      <c r="J33" s="271">
        <v>38.799999999999997</v>
      </c>
      <c r="K33" s="271">
        <v>27.3</v>
      </c>
      <c r="L33" s="271">
        <v>24.1</v>
      </c>
      <c r="M33" s="271">
        <v>152.9</v>
      </c>
    </row>
    <row r="34" spans="1:13" ht="12.95" customHeight="1" x14ac:dyDescent="0.2">
      <c r="A34" s="272" t="s">
        <v>260</v>
      </c>
      <c r="B34" s="271">
        <v>1.4</v>
      </c>
      <c r="C34" s="271">
        <v>6.3</v>
      </c>
      <c r="D34" s="271">
        <v>10.199999999999999</v>
      </c>
      <c r="E34" s="271">
        <v>5.5</v>
      </c>
      <c r="F34" s="271">
        <v>0.8</v>
      </c>
      <c r="G34" s="271">
        <v>44.1</v>
      </c>
      <c r="H34" s="271">
        <v>54.6</v>
      </c>
      <c r="I34" s="271">
        <v>175.2</v>
      </c>
      <c r="J34" s="271">
        <v>72.7</v>
      </c>
      <c r="K34" s="271">
        <v>17.600000000000001</v>
      </c>
      <c r="L34" s="271">
        <v>18.100000000000001</v>
      </c>
      <c r="M34" s="271">
        <v>100.3</v>
      </c>
    </row>
    <row r="35" spans="1:13" ht="12.95" customHeight="1" x14ac:dyDescent="0.2">
      <c r="A35" s="272" t="s">
        <v>261</v>
      </c>
      <c r="B35" s="271" t="s">
        <v>26</v>
      </c>
      <c r="C35" s="271" t="s">
        <v>26</v>
      </c>
      <c r="D35" s="271" t="s">
        <v>26</v>
      </c>
      <c r="E35" s="271" t="s">
        <v>26</v>
      </c>
      <c r="F35" s="271" t="s">
        <v>26</v>
      </c>
      <c r="G35" s="271" t="s">
        <v>26</v>
      </c>
      <c r="H35" s="271" t="s">
        <v>26</v>
      </c>
      <c r="I35" s="271" t="s">
        <v>26</v>
      </c>
      <c r="J35" s="271" t="s">
        <v>26</v>
      </c>
      <c r="K35" s="271">
        <v>0</v>
      </c>
      <c r="L35" s="271" t="s">
        <v>26</v>
      </c>
      <c r="M35" s="271" t="s">
        <v>26</v>
      </c>
    </row>
    <row r="36" spans="1:13" ht="12.95" customHeight="1" x14ac:dyDescent="0.2">
      <c r="A36" s="245" t="s">
        <v>97</v>
      </c>
      <c r="B36" s="271">
        <v>10.4</v>
      </c>
      <c r="C36" s="271">
        <v>2</v>
      </c>
      <c r="D36" s="271">
        <v>24.5</v>
      </c>
      <c r="E36" s="271">
        <v>18.8</v>
      </c>
      <c r="F36" s="271">
        <v>8</v>
      </c>
      <c r="G36" s="271">
        <v>285.7</v>
      </c>
      <c r="H36" s="271">
        <v>362</v>
      </c>
      <c r="I36" s="271">
        <v>299.3</v>
      </c>
      <c r="J36" s="271">
        <v>627.79999999999995</v>
      </c>
      <c r="K36" s="271">
        <v>999.1</v>
      </c>
      <c r="L36" s="271">
        <v>680.4</v>
      </c>
      <c r="M36" s="271">
        <v>949.6</v>
      </c>
    </row>
    <row r="37" spans="1:13" ht="12.95" customHeight="1" x14ac:dyDescent="0.2">
      <c r="A37" s="272" t="s">
        <v>262</v>
      </c>
      <c r="B37" s="271">
        <v>10.1</v>
      </c>
      <c r="C37" s="271">
        <v>1.7</v>
      </c>
      <c r="D37" s="271">
        <v>24.2</v>
      </c>
      <c r="E37" s="271">
        <v>18.5</v>
      </c>
      <c r="F37" s="271">
        <v>7.6</v>
      </c>
      <c r="G37" s="271">
        <v>285.3</v>
      </c>
      <c r="H37" s="271">
        <v>361</v>
      </c>
      <c r="I37" s="271">
        <v>299</v>
      </c>
      <c r="J37" s="271">
        <v>627.6</v>
      </c>
      <c r="K37" s="271">
        <v>999</v>
      </c>
      <c r="L37" s="271">
        <v>680.4</v>
      </c>
      <c r="M37" s="271">
        <v>949.6</v>
      </c>
    </row>
    <row r="38" spans="1:13" ht="12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71" t="s">
        <v>26</v>
      </c>
      <c r="M38" s="271" t="s">
        <v>26</v>
      </c>
    </row>
    <row r="39" spans="1:13" ht="12.95" customHeight="1" x14ac:dyDescent="0.2">
      <c r="A39" s="272" t="s">
        <v>264</v>
      </c>
      <c r="B39" s="271">
        <v>0.3</v>
      </c>
      <c r="C39" s="271">
        <v>0.3</v>
      </c>
      <c r="D39" s="271">
        <v>0.3</v>
      </c>
      <c r="E39" s="271">
        <v>0.3</v>
      </c>
      <c r="F39" s="271">
        <v>0.3</v>
      </c>
      <c r="G39" s="271">
        <v>0.4</v>
      </c>
      <c r="H39" s="271">
        <v>0.9</v>
      </c>
      <c r="I39" s="271">
        <v>0.3</v>
      </c>
      <c r="J39" s="271">
        <v>0.2</v>
      </c>
      <c r="K39" s="271">
        <v>0.1</v>
      </c>
      <c r="L39" s="271">
        <v>0</v>
      </c>
      <c r="M39" s="271" t="s">
        <v>26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108.9</v>
      </c>
      <c r="C41" s="269">
        <v>119.4</v>
      </c>
      <c r="D41" s="269">
        <v>130.6</v>
      </c>
      <c r="E41" s="269">
        <v>156.5</v>
      </c>
      <c r="F41" s="269">
        <v>202.8</v>
      </c>
      <c r="G41" s="269">
        <v>645</v>
      </c>
      <c r="H41" s="269">
        <v>795.5</v>
      </c>
      <c r="I41" s="269">
        <v>748.9</v>
      </c>
      <c r="J41" s="269">
        <v>884.9</v>
      </c>
      <c r="K41" s="269">
        <v>984.6</v>
      </c>
      <c r="L41" s="269">
        <v>700.2</v>
      </c>
      <c r="M41" s="269">
        <v>337.3</v>
      </c>
    </row>
    <row r="42" spans="1:13" ht="12.95" customHeight="1" x14ac:dyDescent="0.2">
      <c r="A42" s="245" t="s">
        <v>265</v>
      </c>
      <c r="B42" s="228">
        <v>2</v>
      </c>
      <c r="C42" s="228">
        <v>2</v>
      </c>
      <c r="D42" s="228">
        <v>2</v>
      </c>
      <c r="E42" s="228">
        <v>2</v>
      </c>
      <c r="F42" s="228">
        <v>2</v>
      </c>
      <c r="G42" s="228">
        <v>102</v>
      </c>
      <c r="H42" s="228">
        <v>103</v>
      </c>
      <c r="I42" s="228">
        <v>103.3</v>
      </c>
      <c r="J42" s="228">
        <v>103.3</v>
      </c>
      <c r="K42" s="228">
        <v>203.3</v>
      </c>
      <c r="L42" s="228">
        <v>203.3</v>
      </c>
      <c r="M42" s="228">
        <v>67.7</v>
      </c>
    </row>
    <row r="43" spans="1:13" s="234" customFormat="1" ht="12.95" customHeight="1" x14ac:dyDescent="0.2">
      <c r="A43" s="245" t="s">
        <v>266</v>
      </c>
      <c r="B43" s="228">
        <v>2.5</v>
      </c>
      <c r="C43" s="228">
        <v>2.5</v>
      </c>
      <c r="D43" s="228">
        <v>2.5</v>
      </c>
      <c r="E43" s="228">
        <v>2.5</v>
      </c>
      <c r="F43" s="228">
        <v>26.9</v>
      </c>
      <c r="G43" s="228">
        <v>21.9</v>
      </c>
      <c r="H43" s="228">
        <v>24.9</v>
      </c>
      <c r="I43" s="228">
        <v>25.1</v>
      </c>
      <c r="J43" s="228">
        <v>25.7</v>
      </c>
      <c r="K43" s="228">
        <v>139.80000000000001</v>
      </c>
      <c r="L43" s="228">
        <v>62.9</v>
      </c>
      <c r="M43" s="228">
        <v>23.1</v>
      </c>
    </row>
    <row r="44" spans="1:13" ht="12.95" customHeight="1" x14ac:dyDescent="0.2">
      <c r="A44" s="274" t="s">
        <v>267</v>
      </c>
      <c r="B44" s="228" t="s">
        <v>26</v>
      </c>
      <c r="C44" s="228" t="s">
        <v>26</v>
      </c>
      <c r="D44" s="228" t="s">
        <v>26</v>
      </c>
      <c r="E44" s="228" t="s">
        <v>26</v>
      </c>
      <c r="F44" s="228" t="s">
        <v>26</v>
      </c>
      <c r="G44" s="228" t="s">
        <v>26</v>
      </c>
      <c r="H44" s="228" t="s">
        <v>26</v>
      </c>
      <c r="I44" s="228" t="s">
        <v>26</v>
      </c>
      <c r="J44" s="228" t="s">
        <v>26</v>
      </c>
      <c r="K44" s="228" t="s">
        <v>26</v>
      </c>
      <c r="L44" s="228" t="s">
        <v>26</v>
      </c>
      <c r="M44" s="228" t="s">
        <v>26</v>
      </c>
    </row>
    <row r="45" spans="1:13" ht="12.95" customHeight="1" x14ac:dyDescent="0.2">
      <c r="A45" s="272" t="s">
        <v>268</v>
      </c>
      <c r="B45" s="228">
        <v>2.5</v>
      </c>
      <c r="C45" s="228">
        <v>2.5</v>
      </c>
      <c r="D45" s="228">
        <v>2.5</v>
      </c>
      <c r="E45" s="228">
        <v>2.5</v>
      </c>
      <c r="F45" s="228">
        <v>2.5</v>
      </c>
      <c r="G45" s="228">
        <v>2.5</v>
      </c>
      <c r="H45" s="228">
        <v>2.5</v>
      </c>
      <c r="I45" s="228">
        <v>2.5</v>
      </c>
      <c r="J45" s="228">
        <v>2.5</v>
      </c>
      <c r="K45" s="228">
        <v>119.2</v>
      </c>
      <c r="L45" s="228">
        <v>25.9</v>
      </c>
      <c r="M45" s="228">
        <v>2.5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 t="s">
        <v>26</v>
      </c>
      <c r="C47" s="228" t="s">
        <v>26</v>
      </c>
      <c r="D47" s="228" t="s">
        <v>26</v>
      </c>
      <c r="E47" s="228" t="s">
        <v>26</v>
      </c>
      <c r="F47" s="228">
        <v>24.4</v>
      </c>
      <c r="G47" s="228">
        <v>19.399999999999999</v>
      </c>
      <c r="H47" s="228">
        <v>22.4</v>
      </c>
      <c r="I47" s="228">
        <v>22.6</v>
      </c>
      <c r="J47" s="228">
        <v>23.2</v>
      </c>
      <c r="K47" s="228">
        <v>20.7</v>
      </c>
      <c r="L47" s="228">
        <v>37</v>
      </c>
      <c r="M47" s="228">
        <v>20.6</v>
      </c>
    </row>
    <row r="48" spans="1:13" ht="12.95" customHeight="1" x14ac:dyDescent="0.2">
      <c r="A48" s="275" t="s">
        <v>271</v>
      </c>
      <c r="B48" s="228">
        <v>82.2</v>
      </c>
      <c r="C48" s="228">
        <v>102.9</v>
      </c>
      <c r="D48" s="228">
        <v>117.9</v>
      </c>
      <c r="E48" s="228">
        <v>143.69999999999999</v>
      </c>
      <c r="F48" s="228">
        <v>173.6</v>
      </c>
      <c r="G48" s="228">
        <v>520.5</v>
      </c>
      <c r="H48" s="228">
        <v>666.8</v>
      </c>
      <c r="I48" s="228">
        <v>619.5</v>
      </c>
      <c r="J48" s="228">
        <v>754.9</v>
      </c>
      <c r="K48" s="228">
        <v>640.5</v>
      </c>
      <c r="L48" s="228">
        <v>434</v>
      </c>
      <c r="M48" s="228">
        <v>246.6</v>
      </c>
    </row>
    <row r="49" spans="1:13" s="270" customFormat="1" ht="12.95" customHeight="1" x14ac:dyDescent="0.2">
      <c r="A49" s="275" t="s">
        <v>272</v>
      </c>
      <c r="B49" s="228">
        <v>22.2</v>
      </c>
      <c r="C49" s="228">
        <v>12</v>
      </c>
      <c r="D49" s="228">
        <v>8.3000000000000007</v>
      </c>
      <c r="E49" s="228">
        <v>8.3000000000000007</v>
      </c>
      <c r="F49" s="228">
        <v>0.3</v>
      </c>
      <c r="G49" s="228">
        <v>0.6</v>
      </c>
      <c r="H49" s="228">
        <v>0.9</v>
      </c>
      <c r="I49" s="228">
        <v>1</v>
      </c>
      <c r="J49" s="228">
        <v>1</v>
      </c>
      <c r="K49" s="228">
        <v>1</v>
      </c>
      <c r="L49" s="228" t="s">
        <v>26</v>
      </c>
      <c r="M49" s="228" t="s">
        <v>26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276.8</v>
      </c>
      <c r="C51" s="269">
        <v>246.6</v>
      </c>
      <c r="D51" s="269">
        <v>297.7</v>
      </c>
      <c r="E51" s="269">
        <v>320.5</v>
      </c>
      <c r="F51" s="269">
        <v>330</v>
      </c>
      <c r="G51" s="269">
        <v>1173.5999999999999</v>
      </c>
      <c r="H51" s="269">
        <v>1364.1</v>
      </c>
      <c r="I51" s="269">
        <v>1727.6</v>
      </c>
      <c r="J51" s="269">
        <v>1933.4</v>
      </c>
      <c r="K51" s="269">
        <v>2232.3000000000002</v>
      </c>
      <c r="L51" s="269">
        <v>1793.4</v>
      </c>
      <c r="M51" s="269">
        <v>2973.7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7</v>
      </c>
      <c r="C55" s="218">
        <v>6</v>
      </c>
      <c r="D55" s="218">
        <v>6</v>
      </c>
      <c r="E55" s="218">
        <v>6</v>
      </c>
      <c r="F55" s="218">
        <v>6</v>
      </c>
      <c r="G55" s="218">
        <v>7</v>
      </c>
      <c r="H55" s="218">
        <v>8</v>
      </c>
      <c r="I55" s="218">
        <v>8</v>
      </c>
      <c r="J55" s="218">
        <v>8</v>
      </c>
      <c r="K55" s="218">
        <v>9</v>
      </c>
      <c r="L55" s="218">
        <v>9</v>
      </c>
      <c r="M55" s="218">
        <v>7</v>
      </c>
    </row>
  </sheetData>
  <hyperlinks>
    <hyperlink ref="A1" location="Содержание!A1" display="Вернуться в СОДЕРЖАНИЕ" xr:uid="{00000000-0004-0000-45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Лист71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1.14062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1.140625" style="218" customWidth="1"/>
    <col min="258" max="262" width="0" style="218" hidden="1" customWidth="1"/>
    <col min="263" max="512" width="9.140625" style="218"/>
    <col min="513" max="513" width="41.140625" style="218" customWidth="1"/>
    <col min="514" max="518" width="0" style="218" hidden="1" customWidth="1"/>
    <col min="519" max="768" width="9.140625" style="218"/>
    <col min="769" max="769" width="41.140625" style="218" customWidth="1"/>
    <col min="770" max="774" width="0" style="218" hidden="1" customWidth="1"/>
    <col min="775" max="1024" width="9.140625" style="218"/>
    <col min="1025" max="1025" width="41.140625" style="218" customWidth="1"/>
    <col min="1026" max="1030" width="0" style="218" hidden="1" customWidth="1"/>
    <col min="1031" max="1280" width="9.140625" style="218"/>
    <col min="1281" max="1281" width="41.140625" style="218" customWidth="1"/>
    <col min="1282" max="1286" width="0" style="218" hidden="1" customWidth="1"/>
    <col min="1287" max="1536" width="9.140625" style="218"/>
    <col min="1537" max="1537" width="41.140625" style="218" customWidth="1"/>
    <col min="1538" max="1542" width="0" style="218" hidden="1" customWidth="1"/>
    <col min="1543" max="1792" width="9.140625" style="218"/>
    <col min="1793" max="1793" width="41.140625" style="218" customWidth="1"/>
    <col min="1794" max="1798" width="0" style="218" hidden="1" customWidth="1"/>
    <col min="1799" max="2048" width="9.140625" style="218"/>
    <col min="2049" max="2049" width="41.140625" style="218" customWidth="1"/>
    <col min="2050" max="2054" width="0" style="218" hidden="1" customWidth="1"/>
    <col min="2055" max="2304" width="9.140625" style="218"/>
    <col min="2305" max="2305" width="41.140625" style="218" customWidth="1"/>
    <col min="2306" max="2310" width="0" style="218" hidden="1" customWidth="1"/>
    <col min="2311" max="2560" width="9.140625" style="218"/>
    <col min="2561" max="2561" width="41.140625" style="218" customWidth="1"/>
    <col min="2562" max="2566" width="0" style="218" hidden="1" customWidth="1"/>
    <col min="2567" max="2816" width="9.140625" style="218"/>
    <col min="2817" max="2817" width="41.140625" style="218" customWidth="1"/>
    <col min="2818" max="2822" width="0" style="218" hidden="1" customWidth="1"/>
    <col min="2823" max="3072" width="9.140625" style="218"/>
    <col min="3073" max="3073" width="41.140625" style="218" customWidth="1"/>
    <col min="3074" max="3078" width="0" style="218" hidden="1" customWidth="1"/>
    <col min="3079" max="3328" width="9.140625" style="218"/>
    <col min="3329" max="3329" width="41.140625" style="218" customWidth="1"/>
    <col min="3330" max="3334" width="0" style="218" hidden="1" customWidth="1"/>
    <col min="3335" max="3584" width="9.140625" style="218"/>
    <col min="3585" max="3585" width="41.140625" style="218" customWidth="1"/>
    <col min="3586" max="3590" width="0" style="218" hidden="1" customWidth="1"/>
    <col min="3591" max="3840" width="9.140625" style="218"/>
    <col min="3841" max="3841" width="41.140625" style="218" customWidth="1"/>
    <col min="3842" max="3846" width="0" style="218" hidden="1" customWidth="1"/>
    <col min="3847" max="4096" width="9.140625" style="218"/>
    <col min="4097" max="4097" width="41.140625" style="218" customWidth="1"/>
    <col min="4098" max="4102" width="0" style="218" hidden="1" customWidth="1"/>
    <col min="4103" max="4352" width="9.140625" style="218"/>
    <col min="4353" max="4353" width="41.140625" style="218" customWidth="1"/>
    <col min="4354" max="4358" width="0" style="218" hidden="1" customWidth="1"/>
    <col min="4359" max="4608" width="9.140625" style="218"/>
    <col min="4609" max="4609" width="41.140625" style="218" customWidth="1"/>
    <col min="4610" max="4614" width="0" style="218" hidden="1" customWidth="1"/>
    <col min="4615" max="4864" width="9.140625" style="218"/>
    <col min="4865" max="4865" width="41.140625" style="218" customWidth="1"/>
    <col min="4866" max="4870" width="0" style="218" hidden="1" customWidth="1"/>
    <col min="4871" max="5120" width="9.140625" style="218"/>
    <col min="5121" max="5121" width="41.140625" style="218" customWidth="1"/>
    <col min="5122" max="5126" width="0" style="218" hidden="1" customWidth="1"/>
    <col min="5127" max="5376" width="9.140625" style="218"/>
    <col min="5377" max="5377" width="41.140625" style="218" customWidth="1"/>
    <col min="5378" max="5382" width="0" style="218" hidden="1" customWidth="1"/>
    <col min="5383" max="5632" width="9.140625" style="218"/>
    <col min="5633" max="5633" width="41.140625" style="218" customWidth="1"/>
    <col min="5634" max="5638" width="0" style="218" hidden="1" customWidth="1"/>
    <col min="5639" max="5888" width="9.140625" style="218"/>
    <col min="5889" max="5889" width="41.140625" style="218" customWidth="1"/>
    <col min="5890" max="5894" width="0" style="218" hidden="1" customWidth="1"/>
    <col min="5895" max="6144" width="9.140625" style="218"/>
    <col min="6145" max="6145" width="41.140625" style="218" customWidth="1"/>
    <col min="6146" max="6150" width="0" style="218" hidden="1" customWidth="1"/>
    <col min="6151" max="6400" width="9.140625" style="218"/>
    <col min="6401" max="6401" width="41.140625" style="218" customWidth="1"/>
    <col min="6402" max="6406" width="0" style="218" hidden="1" customWidth="1"/>
    <col min="6407" max="6656" width="9.140625" style="218"/>
    <col min="6657" max="6657" width="41.140625" style="218" customWidth="1"/>
    <col min="6658" max="6662" width="0" style="218" hidden="1" customWidth="1"/>
    <col min="6663" max="6912" width="9.140625" style="218"/>
    <col min="6913" max="6913" width="41.140625" style="218" customWidth="1"/>
    <col min="6914" max="6918" width="0" style="218" hidden="1" customWidth="1"/>
    <col min="6919" max="7168" width="9.140625" style="218"/>
    <col min="7169" max="7169" width="41.140625" style="218" customWidth="1"/>
    <col min="7170" max="7174" width="0" style="218" hidden="1" customWidth="1"/>
    <col min="7175" max="7424" width="9.140625" style="218"/>
    <col min="7425" max="7425" width="41.140625" style="218" customWidth="1"/>
    <col min="7426" max="7430" width="0" style="218" hidden="1" customWidth="1"/>
    <col min="7431" max="7680" width="9.140625" style="218"/>
    <col min="7681" max="7681" width="41.140625" style="218" customWidth="1"/>
    <col min="7682" max="7686" width="0" style="218" hidden="1" customWidth="1"/>
    <col min="7687" max="7936" width="9.140625" style="218"/>
    <col min="7937" max="7937" width="41.140625" style="218" customWidth="1"/>
    <col min="7938" max="7942" width="0" style="218" hidden="1" customWidth="1"/>
    <col min="7943" max="8192" width="9.140625" style="218"/>
    <col min="8193" max="8193" width="41.140625" style="218" customWidth="1"/>
    <col min="8194" max="8198" width="0" style="218" hidden="1" customWidth="1"/>
    <col min="8199" max="8448" width="9.140625" style="218"/>
    <col min="8449" max="8449" width="41.140625" style="218" customWidth="1"/>
    <col min="8450" max="8454" width="0" style="218" hidden="1" customWidth="1"/>
    <col min="8455" max="8704" width="9.140625" style="218"/>
    <col min="8705" max="8705" width="41.140625" style="218" customWidth="1"/>
    <col min="8706" max="8710" width="0" style="218" hidden="1" customWidth="1"/>
    <col min="8711" max="8960" width="9.140625" style="218"/>
    <col min="8961" max="8961" width="41.140625" style="218" customWidth="1"/>
    <col min="8962" max="8966" width="0" style="218" hidden="1" customWidth="1"/>
    <col min="8967" max="9216" width="9.140625" style="218"/>
    <col min="9217" max="9217" width="41.140625" style="218" customWidth="1"/>
    <col min="9218" max="9222" width="0" style="218" hidden="1" customWidth="1"/>
    <col min="9223" max="9472" width="9.140625" style="218"/>
    <col min="9473" max="9473" width="41.140625" style="218" customWidth="1"/>
    <col min="9474" max="9478" width="0" style="218" hidden="1" customWidth="1"/>
    <col min="9479" max="9728" width="9.140625" style="218"/>
    <col min="9729" max="9729" width="41.140625" style="218" customWidth="1"/>
    <col min="9730" max="9734" width="0" style="218" hidden="1" customWidth="1"/>
    <col min="9735" max="9984" width="9.140625" style="218"/>
    <col min="9985" max="9985" width="41.140625" style="218" customWidth="1"/>
    <col min="9986" max="9990" width="0" style="218" hidden="1" customWidth="1"/>
    <col min="9991" max="10240" width="9.140625" style="218"/>
    <col min="10241" max="10241" width="41.140625" style="218" customWidth="1"/>
    <col min="10242" max="10246" width="0" style="218" hidden="1" customWidth="1"/>
    <col min="10247" max="10496" width="9.140625" style="218"/>
    <col min="10497" max="10497" width="41.140625" style="218" customWidth="1"/>
    <col min="10498" max="10502" width="0" style="218" hidden="1" customWidth="1"/>
    <col min="10503" max="10752" width="9.140625" style="218"/>
    <col min="10753" max="10753" width="41.140625" style="218" customWidth="1"/>
    <col min="10754" max="10758" width="0" style="218" hidden="1" customWidth="1"/>
    <col min="10759" max="11008" width="9.140625" style="218"/>
    <col min="11009" max="11009" width="41.140625" style="218" customWidth="1"/>
    <col min="11010" max="11014" width="0" style="218" hidden="1" customWidth="1"/>
    <col min="11015" max="11264" width="9.140625" style="218"/>
    <col min="11265" max="11265" width="41.140625" style="218" customWidth="1"/>
    <col min="11266" max="11270" width="0" style="218" hidden="1" customWidth="1"/>
    <col min="11271" max="11520" width="9.140625" style="218"/>
    <col min="11521" max="11521" width="41.140625" style="218" customWidth="1"/>
    <col min="11522" max="11526" width="0" style="218" hidden="1" customWidth="1"/>
    <col min="11527" max="11776" width="9.140625" style="218"/>
    <col min="11777" max="11777" width="41.140625" style="218" customWidth="1"/>
    <col min="11778" max="11782" width="0" style="218" hidden="1" customWidth="1"/>
    <col min="11783" max="12032" width="9.140625" style="218"/>
    <col min="12033" max="12033" width="41.140625" style="218" customWidth="1"/>
    <col min="12034" max="12038" width="0" style="218" hidden="1" customWidth="1"/>
    <col min="12039" max="12288" width="9.140625" style="218"/>
    <col min="12289" max="12289" width="41.140625" style="218" customWidth="1"/>
    <col min="12290" max="12294" width="0" style="218" hidden="1" customWidth="1"/>
    <col min="12295" max="12544" width="9.140625" style="218"/>
    <col min="12545" max="12545" width="41.140625" style="218" customWidth="1"/>
    <col min="12546" max="12550" width="0" style="218" hidden="1" customWidth="1"/>
    <col min="12551" max="12800" width="9.140625" style="218"/>
    <col min="12801" max="12801" width="41.140625" style="218" customWidth="1"/>
    <col min="12802" max="12806" width="0" style="218" hidden="1" customWidth="1"/>
    <col min="12807" max="13056" width="9.140625" style="218"/>
    <col min="13057" max="13057" width="41.140625" style="218" customWidth="1"/>
    <col min="13058" max="13062" width="0" style="218" hidden="1" customWidth="1"/>
    <col min="13063" max="13312" width="9.140625" style="218"/>
    <col min="13313" max="13313" width="41.140625" style="218" customWidth="1"/>
    <col min="13314" max="13318" width="0" style="218" hidden="1" customWidth="1"/>
    <col min="13319" max="13568" width="9.140625" style="218"/>
    <col min="13569" max="13569" width="41.140625" style="218" customWidth="1"/>
    <col min="13570" max="13574" width="0" style="218" hidden="1" customWidth="1"/>
    <col min="13575" max="13824" width="9.140625" style="218"/>
    <col min="13825" max="13825" width="41.140625" style="218" customWidth="1"/>
    <col min="13826" max="13830" width="0" style="218" hidden="1" customWidth="1"/>
    <col min="13831" max="14080" width="9.140625" style="218"/>
    <col min="14081" max="14081" width="41.140625" style="218" customWidth="1"/>
    <col min="14082" max="14086" width="0" style="218" hidden="1" customWidth="1"/>
    <col min="14087" max="14336" width="9.140625" style="218"/>
    <col min="14337" max="14337" width="41.140625" style="218" customWidth="1"/>
    <col min="14338" max="14342" width="0" style="218" hidden="1" customWidth="1"/>
    <col min="14343" max="14592" width="9.140625" style="218"/>
    <col min="14593" max="14593" width="41.140625" style="218" customWidth="1"/>
    <col min="14594" max="14598" width="0" style="218" hidden="1" customWidth="1"/>
    <col min="14599" max="14848" width="9.140625" style="218"/>
    <col min="14849" max="14849" width="41.140625" style="218" customWidth="1"/>
    <col min="14850" max="14854" width="0" style="218" hidden="1" customWidth="1"/>
    <col min="14855" max="15104" width="9.140625" style="218"/>
    <col min="15105" max="15105" width="41.140625" style="218" customWidth="1"/>
    <col min="15106" max="15110" width="0" style="218" hidden="1" customWidth="1"/>
    <col min="15111" max="15360" width="9.140625" style="218"/>
    <col min="15361" max="15361" width="41.140625" style="218" customWidth="1"/>
    <col min="15362" max="15366" width="0" style="218" hidden="1" customWidth="1"/>
    <col min="15367" max="15616" width="9.140625" style="218"/>
    <col min="15617" max="15617" width="41.140625" style="218" customWidth="1"/>
    <col min="15618" max="15622" width="0" style="218" hidden="1" customWidth="1"/>
    <col min="15623" max="15872" width="9.140625" style="218"/>
    <col min="15873" max="15873" width="41.140625" style="218" customWidth="1"/>
    <col min="15874" max="15878" width="0" style="218" hidden="1" customWidth="1"/>
    <col min="15879" max="16128" width="9.140625" style="218"/>
    <col min="16129" max="16129" width="41.14062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s="286" customFormat="1" ht="18" customHeight="1" x14ac:dyDescent="0.2">
      <c r="A2" s="286" t="s">
        <v>293</v>
      </c>
    </row>
    <row r="3" spans="1:13" s="286" customFormat="1" ht="18" customHeight="1" x14ac:dyDescent="0.2">
      <c r="A3" s="286" t="s">
        <v>294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2509.6</v>
      </c>
      <c r="C7" s="269">
        <v>3053</v>
      </c>
      <c r="D7" s="269">
        <v>3181.9</v>
      </c>
      <c r="E7" s="269">
        <v>3783.7</v>
      </c>
      <c r="F7" s="269">
        <v>4091.8</v>
      </c>
      <c r="G7" s="269">
        <v>4071.3</v>
      </c>
      <c r="H7" s="269">
        <v>5660.1</v>
      </c>
      <c r="I7" s="269">
        <v>6125.8</v>
      </c>
      <c r="J7" s="269">
        <v>6760.4</v>
      </c>
      <c r="K7" s="269">
        <v>9534</v>
      </c>
      <c r="L7" s="269">
        <v>11074.3</v>
      </c>
      <c r="M7" s="269">
        <v>15783.2</v>
      </c>
    </row>
    <row r="8" spans="1:13" ht="12.95" customHeight="1" x14ac:dyDescent="0.2">
      <c r="A8" s="245" t="s">
        <v>101</v>
      </c>
      <c r="B8" s="271">
        <v>1756.4</v>
      </c>
      <c r="C8" s="271">
        <v>2110.3000000000002</v>
      </c>
      <c r="D8" s="271">
        <v>2200.9</v>
      </c>
      <c r="E8" s="271">
        <v>2608.1</v>
      </c>
      <c r="F8" s="271">
        <v>2671.4</v>
      </c>
      <c r="G8" s="271">
        <v>2689.1</v>
      </c>
      <c r="H8" s="271">
        <v>2992.4</v>
      </c>
      <c r="I8" s="271">
        <v>3566.4</v>
      </c>
      <c r="J8" s="271">
        <v>3767.9</v>
      </c>
      <c r="K8" s="271">
        <v>4554.1000000000004</v>
      </c>
      <c r="L8" s="271">
        <v>5438.8</v>
      </c>
      <c r="M8" s="271">
        <v>9565.9</v>
      </c>
    </row>
    <row r="9" spans="1:13" ht="12.95" customHeight="1" x14ac:dyDescent="0.2">
      <c r="A9" s="272" t="s">
        <v>238</v>
      </c>
      <c r="B9" s="271">
        <v>166.4</v>
      </c>
      <c r="C9" s="271">
        <v>326.10000000000002</v>
      </c>
      <c r="D9" s="271">
        <v>230.9</v>
      </c>
      <c r="E9" s="271">
        <v>195</v>
      </c>
      <c r="F9" s="271">
        <v>385.3</v>
      </c>
      <c r="G9" s="271">
        <v>333.6</v>
      </c>
      <c r="H9" s="271">
        <v>344.6</v>
      </c>
      <c r="I9" s="271">
        <v>402.3</v>
      </c>
      <c r="J9" s="271">
        <v>369.3</v>
      </c>
      <c r="K9" s="271">
        <v>518.20000000000005</v>
      </c>
      <c r="L9" s="271">
        <v>694.5</v>
      </c>
      <c r="M9" s="271">
        <v>974.2</v>
      </c>
    </row>
    <row r="10" spans="1:13" ht="12.95" customHeight="1" x14ac:dyDescent="0.2">
      <c r="A10" s="272" t="s">
        <v>239</v>
      </c>
      <c r="B10" s="271">
        <v>10.4</v>
      </c>
      <c r="C10" s="271">
        <v>16.399999999999999</v>
      </c>
      <c r="D10" s="271">
        <v>12.7</v>
      </c>
      <c r="E10" s="271">
        <v>23.6</v>
      </c>
      <c r="F10" s="271">
        <v>39.299999999999997</v>
      </c>
      <c r="G10" s="271">
        <v>32</v>
      </c>
      <c r="H10" s="271">
        <v>24.7</v>
      </c>
      <c r="I10" s="271">
        <v>34</v>
      </c>
      <c r="J10" s="271">
        <v>0.6</v>
      </c>
      <c r="K10" s="271">
        <v>6</v>
      </c>
      <c r="L10" s="271">
        <v>4.5999999999999996</v>
      </c>
      <c r="M10" s="271">
        <v>6.8</v>
      </c>
    </row>
    <row r="11" spans="1:13" ht="12.95" customHeight="1" x14ac:dyDescent="0.2">
      <c r="A11" s="272" t="s">
        <v>240</v>
      </c>
      <c r="B11" s="271">
        <v>380.7</v>
      </c>
      <c r="C11" s="271">
        <v>533</v>
      </c>
      <c r="D11" s="271">
        <v>515.20000000000005</v>
      </c>
      <c r="E11" s="271">
        <v>400.9</v>
      </c>
      <c r="F11" s="271">
        <v>526</v>
      </c>
      <c r="G11" s="271">
        <v>480</v>
      </c>
      <c r="H11" s="271">
        <v>644</v>
      </c>
      <c r="I11" s="271">
        <v>629.29999999999995</v>
      </c>
      <c r="J11" s="271">
        <v>415</v>
      </c>
      <c r="K11" s="271">
        <v>618.1</v>
      </c>
      <c r="L11" s="271">
        <v>1113.7</v>
      </c>
      <c r="M11" s="271">
        <v>3132.7</v>
      </c>
    </row>
    <row r="12" spans="1:13" ht="24" x14ac:dyDescent="0.2">
      <c r="A12" s="272" t="s">
        <v>241</v>
      </c>
      <c r="B12" s="271">
        <v>56.1</v>
      </c>
      <c r="C12" s="271">
        <v>55.3</v>
      </c>
      <c r="D12" s="271">
        <v>166.3</v>
      </c>
      <c r="E12" s="271">
        <v>260.10000000000002</v>
      </c>
      <c r="F12" s="271">
        <v>192.4</v>
      </c>
      <c r="G12" s="271">
        <v>166.3</v>
      </c>
      <c r="H12" s="271">
        <v>142.9</v>
      </c>
      <c r="I12" s="271">
        <v>90</v>
      </c>
      <c r="J12" s="271">
        <v>102.6</v>
      </c>
      <c r="K12" s="271">
        <v>155.30000000000001</v>
      </c>
      <c r="L12" s="271">
        <v>326.8</v>
      </c>
      <c r="M12" s="271">
        <v>687.5</v>
      </c>
    </row>
    <row r="13" spans="1:13" ht="24" x14ac:dyDescent="0.2">
      <c r="A13" s="272" t="s">
        <v>242</v>
      </c>
      <c r="B13" s="271">
        <v>5.4</v>
      </c>
      <c r="C13" s="271" t="s">
        <v>26</v>
      </c>
      <c r="D13" s="271" t="s">
        <v>26</v>
      </c>
      <c r="E13" s="271" t="s">
        <v>26</v>
      </c>
      <c r="F13" s="271" t="s">
        <v>26</v>
      </c>
      <c r="G13" s="271">
        <v>0.3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71" t="s">
        <v>26</v>
      </c>
      <c r="M13" s="271" t="s">
        <v>26</v>
      </c>
    </row>
    <row r="14" spans="1:13" ht="12.95" customHeight="1" x14ac:dyDescent="0.2">
      <c r="A14" s="272" t="s">
        <v>243</v>
      </c>
      <c r="B14" s="271">
        <v>902.8</v>
      </c>
      <c r="C14" s="271">
        <v>847.4</v>
      </c>
      <c r="D14" s="271">
        <v>971</v>
      </c>
      <c r="E14" s="271">
        <v>1367.4</v>
      </c>
      <c r="F14" s="271">
        <v>1163.3</v>
      </c>
      <c r="G14" s="271">
        <v>1276.5999999999999</v>
      </c>
      <c r="H14" s="271">
        <v>1434.7</v>
      </c>
      <c r="I14" s="271">
        <v>1525.6</v>
      </c>
      <c r="J14" s="271">
        <v>2176.9</v>
      </c>
      <c r="K14" s="271">
        <v>2832.6</v>
      </c>
      <c r="L14" s="271">
        <v>2592.3000000000002</v>
      </c>
      <c r="M14" s="271">
        <v>3907.1</v>
      </c>
    </row>
    <row r="15" spans="1:13" ht="12.95" customHeight="1" x14ac:dyDescent="0.2">
      <c r="A15" s="272" t="s">
        <v>244</v>
      </c>
      <c r="B15" s="228">
        <v>204.8</v>
      </c>
      <c r="C15" s="228">
        <v>256.8</v>
      </c>
      <c r="D15" s="228">
        <v>274.39999999999998</v>
      </c>
      <c r="E15" s="228">
        <v>343.5</v>
      </c>
      <c r="F15" s="228">
        <v>360.9</v>
      </c>
      <c r="G15" s="228">
        <v>395.6</v>
      </c>
      <c r="H15" s="228">
        <v>391.2</v>
      </c>
      <c r="I15" s="228">
        <v>880.1</v>
      </c>
      <c r="J15" s="228">
        <v>678</v>
      </c>
      <c r="K15" s="228">
        <v>418.1</v>
      </c>
      <c r="L15" s="228">
        <v>658.5</v>
      </c>
      <c r="M15" s="228">
        <v>790.3</v>
      </c>
    </row>
    <row r="16" spans="1:13" ht="12.95" customHeight="1" x14ac:dyDescent="0.2">
      <c r="A16" s="272" t="s">
        <v>245</v>
      </c>
      <c r="B16" s="228">
        <v>29.8</v>
      </c>
      <c r="C16" s="228">
        <v>75.2</v>
      </c>
      <c r="D16" s="228">
        <v>30.4</v>
      </c>
      <c r="E16" s="228">
        <v>17.600000000000001</v>
      </c>
      <c r="F16" s="228">
        <v>4.2</v>
      </c>
      <c r="G16" s="228">
        <v>4.7</v>
      </c>
      <c r="H16" s="228">
        <v>10.3</v>
      </c>
      <c r="I16" s="228">
        <v>5.0999999999999996</v>
      </c>
      <c r="J16" s="228">
        <v>25.5</v>
      </c>
      <c r="K16" s="228">
        <v>5.8</v>
      </c>
      <c r="L16" s="228">
        <v>48.3</v>
      </c>
      <c r="M16" s="228">
        <v>67.400000000000006</v>
      </c>
    </row>
    <row r="17" spans="1:13" ht="12.95" customHeight="1" x14ac:dyDescent="0.2">
      <c r="A17" s="245" t="s">
        <v>100</v>
      </c>
      <c r="B17" s="228">
        <v>753.2</v>
      </c>
      <c r="C17" s="228">
        <v>942.7</v>
      </c>
      <c r="D17" s="228">
        <v>981</v>
      </c>
      <c r="E17" s="228">
        <v>1175.5</v>
      </c>
      <c r="F17" s="228">
        <v>1420.4</v>
      </c>
      <c r="G17" s="228">
        <v>1382.2</v>
      </c>
      <c r="H17" s="228">
        <v>2667.7</v>
      </c>
      <c r="I17" s="228">
        <v>2559.4</v>
      </c>
      <c r="J17" s="228">
        <v>2992.5</v>
      </c>
      <c r="K17" s="228">
        <v>4979.8999999999996</v>
      </c>
      <c r="L17" s="228">
        <v>5635.5</v>
      </c>
      <c r="M17" s="228">
        <v>6217.3</v>
      </c>
    </row>
    <row r="18" spans="1:13" ht="12.95" customHeight="1" x14ac:dyDescent="0.2">
      <c r="A18" s="272" t="s">
        <v>246</v>
      </c>
      <c r="B18" s="228">
        <v>627.6</v>
      </c>
      <c r="C18" s="228">
        <v>825.6</v>
      </c>
      <c r="D18" s="228">
        <v>867.3</v>
      </c>
      <c r="E18" s="228">
        <v>1067.5</v>
      </c>
      <c r="F18" s="228">
        <v>1316.6</v>
      </c>
      <c r="G18" s="228">
        <v>1291</v>
      </c>
      <c r="H18" s="228">
        <v>2342.1</v>
      </c>
      <c r="I18" s="228">
        <v>2492.6999999999998</v>
      </c>
      <c r="J18" s="228">
        <v>2925.5</v>
      </c>
      <c r="K18" s="228">
        <v>4879.1000000000004</v>
      </c>
      <c r="L18" s="228">
        <v>5604.1</v>
      </c>
      <c r="M18" s="228">
        <v>6202.8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>
        <v>5.5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>
        <v>239.2</v>
      </c>
      <c r="I20" s="228" t="s">
        <v>26</v>
      </c>
      <c r="J20" s="228">
        <v>1.1000000000000001</v>
      </c>
      <c r="K20" s="228" t="s">
        <v>26</v>
      </c>
      <c r="L20" s="228" t="s">
        <v>26</v>
      </c>
      <c r="M20" s="228">
        <v>4.5</v>
      </c>
    </row>
    <row r="21" spans="1:13" ht="12.95" customHeight="1" x14ac:dyDescent="0.2">
      <c r="A21" s="272" t="s">
        <v>250</v>
      </c>
      <c r="B21" s="228">
        <v>0.7</v>
      </c>
      <c r="C21" s="228">
        <v>1.5</v>
      </c>
      <c r="D21" s="228">
        <v>1.5</v>
      </c>
      <c r="E21" s="228">
        <v>1.5</v>
      </c>
      <c r="F21" s="228" t="s">
        <v>26</v>
      </c>
      <c r="G21" s="228" t="s">
        <v>26</v>
      </c>
      <c r="H21" s="228">
        <v>0.1</v>
      </c>
      <c r="I21" s="228">
        <v>0.1</v>
      </c>
      <c r="J21" s="228">
        <v>0.2</v>
      </c>
      <c r="K21" s="228">
        <v>0</v>
      </c>
      <c r="L21" s="228">
        <v>0.2</v>
      </c>
      <c r="M21" s="228">
        <v>0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>
        <v>1.1000000000000001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>
        <v>461.5</v>
      </c>
      <c r="C23" s="228">
        <v>67.8</v>
      </c>
      <c r="D23" s="228">
        <v>55.3</v>
      </c>
      <c r="E23" s="228">
        <v>54.2</v>
      </c>
      <c r="F23" s="228">
        <v>54.2</v>
      </c>
      <c r="G23" s="228">
        <v>74.3</v>
      </c>
      <c r="H23" s="228">
        <v>74.3</v>
      </c>
      <c r="I23" s="228">
        <v>54.2</v>
      </c>
      <c r="J23" s="228">
        <v>54.2</v>
      </c>
      <c r="K23" s="228">
        <v>54.2</v>
      </c>
      <c r="L23" s="228">
        <v>0</v>
      </c>
      <c r="M23" s="228">
        <v>0</v>
      </c>
    </row>
    <row r="24" spans="1:13" ht="12.95" customHeight="1" x14ac:dyDescent="0.2">
      <c r="A24" s="272" t="s">
        <v>253</v>
      </c>
      <c r="B24" s="228">
        <v>45.3</v>
      </c>
      <c r="C24" s="228">
        <v>42.1</v>
      </c>
      <c r="D24" s="228">
        <v>56.8</v>
      </c>
      <c r="E24" s="228">
        <v>51.1</v>
      </c>
      <c r="F24" s="228">
        <v>49.3</v>
      </c>
      <c r="G24" s="228">
        <v>10.1</v>
      </c>
      <c r="H24" s="228" t="s">
        <v>26</v>
      </c>
      <c r="I24" s="228" t="s">
        <v>26</v>
      </c>
      <c r="J24" s="228">
        <v>0.9</v>
      </c>
      <c r="K24" s="228">
        <v>36.6</v>
      </c>
      <c r="L24" s="228">
        <v>23</v>
      </c>
      <c r="M24" s="228">
        <v>2.6</v>
      </c>
    </row>
    <row r="25" spans="1:13" ht="12.95" customHeight="1" x14ac:dyDescent="0.2">
      <c r="A25" s="245" t="s">
        <v>254</v>
      </c>
      <c r="B25" s="228">
        <v>0.2</v>
      </c>
      <c r="C25" s="228">
        <v>0.1</v>
      </c>
      <c r="D25" s="228">
        <v>0.1</v>
      </c>
      <c r="E25" s="228">
        <v>0.1</v>
      </c>
      <c r="F25" s="228">
        <v>0.3</v>
      </c>
      <c r="G25" s="228">
        <v>6.8</v>
      </c>
      <c r="H25" s="228">
        <v>12</v>
      </c>
      <c r="I25" s="228">
        <v>12.4</v>
      </c>
      <c r="J25" s="228">
        <v>11.6</v>
      </c>
      <c r="K25" s="228">
        <v>10</v>
      </c>
      <c r="L25" s="228">
        <v>8.3000000000000007</v>
      </c>
      <c r="M25" s="228">
        <v>7.4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1288.4000000000001</v>
      </c>
      <c r="C27" s="269">
        <v>1779.3</v>
      </c>
      <c r="D27" s="269">
        <v>1590.5</v>
      </c>
      <c r="E27" s="269">
        <v>1822.1</v>
      </c>
      <c r="F27" s="269">
        <v>2033.6</v>
      </c>
      <c r="G27" s="269">
        <v>2018</v>
      </c>
      <c r="H27" s="269">
        <v>2528.5</v>
      </c>
      <c r="I27" s="269">
        <v>2737.4</v>
      </c>
      <c r="J27" s="269">
        <v>2913.5</v>
      </c>
      <c r="K27" s="269">
        <v>4895.5</v>
      </c>
      <c r="L27" s="269">
        <v>5812.4</v>
      </c>
      <c r="M27" s="269">
        <v>9759.5</v>
      </c>
    </row>
    <row r="28" spans="1:13" ht="12.95" customHeight="1" x14ac:dyDescent="0.2">
      <c r="A28" s="233" t="s">
        <v>98</v>
      </c>
      <c r="B28" s="271">
        <v>1101.4000000000001</v>
      </c>
      <c r="C28" s="271">
        <v>1352.5</v>
      </c>
      <c r="D28" s="271">
        <v>1164.5999999999999</v>
      </c>
      <c r="E28" s="271">
        <v>1325.3</v>
      </c>
      <c r="F28" s="271">
        <v>1399.9</v>
      </c>
      <c r="G28" s="271">
        <v>1437.3</v>
      </c>
      <c r="H28" s="271">
        <v>1671.3</v>
      </c>
      <c r="I28" s="271">
        <v>1726.3</v>
      </c>
      <c r="J28" s="271">
        <v>1806</v>
      </c>
      <c r="K28" s="271">
        <v>3259.4</v>
      </c>
      <c r="L28" s="271">
        <v>3725</v>
      </c>
      <c r="M28" s="271">
        <v>8385.4</v>
      </c>
    </row>
    <row r="29" spans="1:13" ht="12.95" customHeight="1" x14ac:dyDescent="0.2">
      <c r="A29" s="272" t="s">
        <v>255</v>
      </c>
      <c r="B29" s="271">
        <v>407.2</v>
      </c>
      <c r="C29" s="271">
        <v>366.5</v>
      </c>
      <c r="D29" s="271">
        <v>347.5</v>
      </c>
      <c r="E29" s="271">
        <v>495.2</v>
      </c>
      <c r="F29" s="271">
        <v>554</v>
      </c>
      <c r="G29" s="271">
        <v>542.29999999999995</v>
      </c>
      <c r="H29" s="271">
        <v>508.8</v>
      </c>
      <c r="I29" s="271">
        <v>401.9</v>
      </c>
      <c r="J29" s="271">
        <v>508.1</v>
      </c>
      <c r="K29" s="271">
        <v>1610.6</v>
      </c>
      <c r="L29" s="271">
        <v>1311.5</v>
      </c>
      <c r="M29" s="271">
        <v>3443.4</v>
      </c>
    </row>
    <row r="30" spans="1:13" ht="12.95" customHeight="1" x14ac:dyDescent="0.2">
      <c r="A30" s="272" t="s">
        <v>256</v>
      </c>
      <c r="B30" s="271">
        <v>250.1</v>
      </c>
      <c r="C30" s="271">
        <v>337.6</v>
      </c>
      <c r="D30" s="271">
        <v>82.2</v>
      </c>
      <c r="E30" s="271">
        <v>207.7</v>
      </c>
      <c r="F30" s="271">
        <v>136.5</v>
      </c>
      <c r="G30" s="271">
        <v>266.5</v>
      </c>
      <c r="H30" s="271">
        <v>345.3</v>
      </c>
      <c r="I30" s="271">
        <v>724.5</v>
      </c>
      <c r="J30" s="271">
        <v>675.2</v>
      </c>
      <c r="K30" s="271">
        <v>953</v>
      </c>
      <c r="L30" s="271">
        <v>1214.2</v>
      </c>
      <c r="M30" s="271">
        <v>1977.3</v>
      </c>
    </row>
    <row r="31" spans="1:13" ht="12.95" customHeight="1" x14ac:dyDescent="0.2">
      <c r="A31" s="272" t="s">
        <v>257</v>
      </c>
      <c r="B31" s="271">
        <v>349.5</v>
      </c>
      <c r="C31" s="271">
        <v>475.1</v>
      </c>
      <c r="D31" s="271">
        <v>530.5</v>
      </c>
      <c r="E31" s="271">
        <v>493.5</v>
      </c>
      <c r="F31" s="271">
        <v>472.5</v>
      </c>
      <c r="G31" s="271">
        <v>416</v>
      </c>
      <c r="H31" s="271">
        <v>496</v>
      </c>
      <c r="I31" s="271">
        <v>503.7</v>
      </c>
      <c r="J31" s="271">
        <v>504.5</v>
      </c>
      <c r="K31" s="271">
        <v>587.1</v>
      </c>
      <c r="L31" s="271">
        <v>1128.8</v>
      </c>
      <c r="M31" s="271">
        <v>2654.5</v>
      </c>
    </row>
    <row r="32" spans="1:13" ht="12.95" customHeight="1" x14ac:dyDescent="0.2">
      <c r="A32" s="272" t="s">
        <v>258</v>
      </c>
      <c r="B32" s="271">
        <v>14.6</v>
      </c>
      <c r="C32" s="271">
        <v>43.9</v>
      </c>
      <c r="D32" s="271">
        <v>0</v>
      </c>
      <c r="E32" s="271">
        <v>2.2999999999999998</v>
      </c>
      <c r="F32" s="271">
        <v>4.2</v>
      </c>
      <c r="G32" s="271">
        <v>4</v>
      </c>
      <c r="H32" s="271">
        <v>2.4</v>
      </c>
      <c r="I32" s="271">
        <v>8.9</v>
      </c>
      <c r="J32" s="271">
        <v>7.8</v>
      </c>
      <c r="K32" s="271">
        <v>25.8</v>
      </c>
      <c r="L32" s="271">
        <v>31.1</v>
      </c>
      <c r="M32" s="271">
        <v>-3.8</v>
      </c>
    </row>
    <row r="33" spans="1:13" ht="12.95" customHeight="1" x14ac:dyDescent="0.2">
      <c r="A33" s="272" t="s">
        <v>259</v>
      </c>
      <c r="B33" s="271">
        <v>12.6</v>
      </c>
      <c r="C33" s="271">
        <v>78.8</v>
      </c>
      <c r="D33" s="271">
        <v>149.5</v>
      </c>
      <c r="E33" s="271">
        <v>61.4</v>
      </c>
      <c r="F33" s="271">
        <v>51.5</v>
      </c>
      <c r="G33" s="271">
        <v>10.1</v>
      </c>
      <c r="H33" s="271">
        <v>22.2</v>
      </c>
      <c r="I33" s="271">
        <v>25.1</v>
      </c>
      <c r="J33" s="271">
        <v>35.200000000000003</v>
      </c>
      <c r="K33" s="271">
        <v>50.3</v>
      </c>
      <c r="L33" s="271">
        <v>18.8</v>
      </c>
      <c r="M33" s="271">
        <v>28.9</v>
      </c>
    </row>
    <row r="34" spans="1:13" ht="12.95" customHeight="1" x14ac:dyDescent="0.2">
      <c r="A34" s="272" t="s">
        <v>260</v>
      </c>
      <c r="B34" s="271">
        <v>67.5</v>
      </c>
      <c r="C34" s="271">
        <v>50.6</v>
      </c>
      <c r="D34" s="271">
        <v>54.9</v>
      </c>
      <c r="E34" s="271">
        <v>65.2</v>
      </c>
      <c r="F34" s="271">
        <v>181</v>
      </c>
      <c r="G34" s="271">
        <v>198.4</v>
      </c>
      <c r="H34" s="271">
        <v>296.60000000000002</v>
      </c>
      <c r="I34" s="271">
        <v>58.5</v>
      </c>
      <c r="J34" s="271">
        <v>70.400000000000006</v>
      </c>
      <c r="K34" s="271">
        <v>28.8</v>
      </c>
      <c r="L34" s="271">
        <v>5.9</v>
      </c>
      <c r="M34" s="271">
        <v>262.39999999999998</v>
      </c>
    </row>
    <row r="35" spans="1:13" ht="12.95" customHeight="1" x14ac:dyDescent="0.2">
      <c r="A35" s="272" t="s">
        <v>261</v>
      </c>
      <c r="B35" s="271" t="s">
        <v>26</v>
      </c>
      <c r="C35" s="271" t="s">
        <v>26</v>
      </c>
      <c r="D35" s="271" t="s">
        <v>26</v>
      </c>
      <c r="E35" s="271" t="s">
        <v>26</v>
      </c>
      <c r="F35" s="271" t="s">
        <v>26</v>
      </c>
      <c r="G35" s="271" t="s">
        <v>26</v>
      </c>
      <c r="H35" s="271" t="s">
        <v>26</v>
      </c>
      <c r="I35" s="271">
        <v>3.8</v>
      </c>
      <c r="J35" s="271">
        <v>4.8</v>
      </c>
      <c r="K35" s="271">
        <v>3.8</v>
      </c>
      <c r="L35" s="271">
        <v>14.7</v>
      </c>
      <c r="M35" s="271">
        <v>22.7</v>
      </c>
    </row>
    <row r="36" spans="1:13" ht="12.95" customHeight="1" x14ac:dyDescent="0.2">
      <c r="A36" s="245" t="s">
        <v>97</v>
      </c>
      <c r="B36" s="271">
        <v>187</v>
      </c>
      <c r="C36" s="271">
        <v>426.8</v>
      </c>
      <c r="D36" s="271">
        <v>425.9</v>
      </c>
      <c r="E36" s="271">
        <v>496.8</v>
      </c>
      <c r="F36" s="271">
        <v>633.79999999999995</v>
      </c>
      <c r="G36" s="271">
        <v>580.70000000000005</v>
      </c>
      <c r="H36" s="271">
        <v>857.2</v>
      </c>
      <c r="I36" s="271">
        <v>1011.1</v>
      </c>
      <c r="J36" s="271">
        <v>1107.5</v>
      </c>
      <c r="K36" s="271">
        <v>1636.1</v>
      </c>
      <c r="L36" s="271">
        <v>2087.4</v>
      </c>
      <c r="M36" s="271">
        <v>1374.1</v>
      </c>
    </row>
    <row r="37" spans="1:13" ht="12.95" customHeight="1" x14ac:dyDescent="0.2">
      <c r="A37" s="272" t="s">
        <v>262</v>
      </c>
      <c r="B37" s="271">
        <v>174.5</v>
      </c>
      <c r="C37" s="271">
        <v>419</v>
      </c>
      <c r="D37" s="271">
        <v>419.4</v>
      </c>
      <c r="E37" s="271">
        <v>496.5</v>
      </c>
      <c r="F37" s="271">
        <v>632.9</v>
      </c>
      <c r="G37" s="271">
        <v>580.1</v>
      </c>
      <c r="H37" s="271">
        <v>856.4</v>
      </c>
      <c r="I37" s="271">
        <v>1009.5</v>
      </c>
      <c r="J37" s="271">
        <v>1105.3</v>
      </c>
      <c r="K37" s="271">
        <v>1633.5</v>
      </c>
      <c r="L37" s="271">
        <v>2071.6</v>
      </c>
      <c r="M37" s="271">
        <v>1366.9</v>
      </c>
    </row>
    <row r="38" spans="1:13" ht="12" x14ac:dyDescent="0.2">
      <c r="A38" s="272" t="s">
        <v>263</v>
      </c>
      <c r="B38" s="271">
        <v>11.8</v>
      </c>
      <c r="C38" s="271">
        <v>7.6</v>
      </c>
      <c r="D38" s="271">
        <v>5.8</v>
      </c>
      <c r="E38" s="271" t="s">
        <v>26</v>
      </c>
      <c r="F38" s="271">
        <v>0.4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71" t="s">
        <v>26</v>
      </c>
      <c r="M38" s="271" t="s">
        <v>26</v>
      </c>
    </row>
    <row r="39" spans="1:13" ht="12.95" customHeight="1" x14ac:dyDescent="0.2">
      <c r="A39" s="272" t="s">
        <v>264</v>
      </c>
      <c r="B39" s="271">
        <v>0.7</v>
      </c>
      <c r="C39" s="271">
        <v>0.2</v>
      </c>
      <c r="D39" s="271">
        <v>0.7</v>
      </c>
      <c r="E39" s="271">
        <v>0.3</v>
      </c>
      <c r="F39" s="271">
        <v>0.5</v>
      </c>
      <c r="G39" s="271">
        <v>0.5</v>
      </c>
      <c r="H39" s="271">
        <v>0.8</v>
      </c>
      <c r="I39" s="271">
        <v>1.6</v>
      </c>
      <c r="J39" s="271">
        <v>2.2000000000000002</v>
      </c>
      <c r="K39" s="271">
        <v>2.6</v>
      </c>
      <c r="L39" s="271">
        <v>15.8</v>
      </c>
      <c r="M39" s="271">
        <v>7.2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1221.2</v>
      </c>
      <c r="C41" s="269">
        <v>1273.7</v>
      </c>
      <c r="D41" s="269">
        <v>1591.4</v>
      </c>
      <c r="E41" s="269">
        <v>1961.6</v>
      </c>
      <c r="F41" s="269">
        <v>2058.1</v>
      </c>
      <c r="G41" s="269">
        <v>2053.4</v>
      </c>
      <c r="H41" s="269">
        <v>3131.6</v>
      </c>
      <c r="I41" s="269">
        <v>3388.3</v>
      </c>
      <c r="J41" s="269">
        <v>3846.9</v>
      </c>
      <c r="K41" s="269">
        <v>4638.5</v>
      </c>
      <c r="L41" s="269">
        <v>5261.9</v>
      </c>
      <c r="M41" s="269">
        <v>6023.7</v>
      </c>
    </row>
    <row r="42" spans="1:13" ht="12.95" customHeight="1" x14ac:dyDescent="0.2">
      <c r="A42" s="245" t="s">
        <v>265</v>
      </c>
      <c r="B42" s="228">
        <v>116.2</v>
      </c>
      <c r="C42" s="228">
        <v>101.9</v>
      </c>
      <c r="D42" s="228">
        <v>129.80000000000001</v>
      </c>
      <c r="E42" s="228">
        <v>108.9</v>
      </c>
      <c r="F42" s="228">
        <v>94.6</v>
      </c>
      <c r="G42" s="228">
        <v>87.2</v>
      </c>
      <c r="H42" s="228">
        <v>117.3</v>
      </c>
      <c r="I42" s="228">
        <v>121.6</v>
      </c>
      <c r="J42" s="228">
        <v>121.6</v>
      </c>
      <c r="K42" s="228">
        <v>190.2</v>
      </c>
      <c r="L42" s="228">
        <v>187.6</v>
      </c>
      <c r="M42" s="228">
        <v>173</v>
      </c>
    </row>
    <row r="43" spans="1:13" s="234" customFormat="1" ht="12.95" customHeight="1" x14ac:dyDescent="0.2">
      <c r="A43" s="245" t="s">
        <v>266</v>
      </c>
      <c r="B43" s="228">
        <v>64.400000000000006</v>
      </c>
      <c r="C43" s="228">
        <v>96.4</v>
      </c>
      <c r="D43" s="228">
        <v>126.7</v>
      </c>
      <c r="E43" s="228">
        <v>155.69999999999999</v>
      </c>
      <c r="F43" s="228">
        <v>170.4</v>
      </c>
      <c r="G43" s="228">
        <v>225.7</v>
      </c>
      <c r="H43" s="228">
        <v>1368.6</v>
      </c>
      <c r="I43" s="228">
        <v>1298.5</v>
      </c>
      <c r="J43" s="228">
        <v>1285.3</v>
      </c>
      <c r="K43" s="228">
        <v>1497.6</v>
      </c>
      <c r="L43" s="228">
        <v>1572.6</v>
      </c>
      <c r="M43" s="228">
        <v>1481.7</v>
      </c>
    </row>
    <row r="44" spans="1:13" ht="12.95" customHeight="1" x14ac:dyDescent="0.2">
      <c r="A44" s="274" t="s">
        <v>267</v>
      </c>
      <c r="B44" s="228">
        <v>24.2</v>
      </c>
      <c r="C44" s="228">
        <v>25.1</v>
      </c>
      <c r="D44" s="228">
        <v>16.8</v>
      </c>
      <c r="E44" s="228">
        <v>96.4</v>
      </c>
      <c r="F44" s="228">
        <v>97.1</v>
      </c>
      <c r="G44" s="228">
        <v>94.2</v>
      </c>
      <c r="H44" s="228">
        <v>230.8</v>
      </c>
      <c r="I44" s="228">
        <v>230.7</v>
      </c>
      <c r="J44" s="228">
        <v>235.6</v>
      </c>
      <c r="K44" s="228">
        <v>284.7</v>
      </c>
      <c r="L44" s="228">
        <v>253.7</v>
      </c>
      <c r="M44" s="228">
        <v>160.19999999999999</v>
      </c>
    </row>
    <row r="45" spans="1:13" ht="12.95" customHeight="1" x14ac:dyDescent="0.2">
      <c r="A45" s="272" t="s">
        <v>268</v>
      </c>
      <c r="B45" s="228">
        <v>16.100000000000001</v>
      </c>
      <c r="C45" s="228">
        <v>16.100000000000001</v>
      </c>
      <c r="D45" s="228">
        <v>16.100000000000001</v>
      </c>
      <c r="E45" s="228">
        <v>16.100000000000001</v>
      </c>
      <c r="F45" s="228">
        <v>11.9</v>
      </c>
      <c r="G45" s="228">
        <v>11.9</v>
      </c>
      <c r="H45" s="228">
        <v>11.9</v>
      </c>
      <c r="I45" s="228">
        <v>11.9</v>
      </c>
      <c r="J45" s="228">
        <v>11.9</v>
      </c>
      <c r="K45" s="228">
        <v>239.4</v>
      </c>
      <c r="L45" s="228">
        <v>238.6</v>
      </c>
      <c r="M45" s="228">
        <v>238.6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>
        <v>24.1</v>
      </c>
      <c r="C47" s="228">
        <v>55.2</v>
      </c>
      <c r="D47" s="228">
        <v>93.8</v>
      </c>
      <c r="E47" s="228">
        <v>43.1</v>
      </c>
      <c r="F47" s="228">
        <v>61.4</v>
      </c>
      <c r="G47" s="228">
        <v>119.5</v>
      </c>
      <c r="H47" s="228">
        <v>1125.8</v>
      </c>
      <c r="I47" s="228">
        <v>1055.8</v>
      </c>
      <c r="J47" s="228">
        <v>1037.8</v>
      </c>
      <c r="K47" s="228">
        <v>973.5</v>
      </c>
      <c r="L47" s="228">
        <v>1080.3</v>
      </c>
      <c r="M47" s="228">
        <v>1082.9000000000001</v>
      </c>
    </row>
    <row r="48" spans="1:13" ht="12.95" customHeight="1" x14ac:dyDescent="0.2">
      <c r="A48" s="275" t="s">
        <v>271</v>
      </c>
      <c r="B48" s="228">
        <v>897.2</v>
      </c>
      <c r="C48" s="228">
        <v>928.7</v>
      </c>
      <c r="D48" s="228">
        <v>1182.5999999999999</v>
      </c>
      <c r="E48" s="228">
        <v>1556.7</v>
      </c>
      <c r="F48" s="228">
        <v>1450.5</v>
      </c>
      <c r="G48" s="228">
        <v>1408.4</v>
      </c>
      <c r="H48" s="228">
        <v>1450.3</v>
      </c>
      <c r="I48" s="228">
        <v>1778.6</v>
      </c>
      <c r="J48" s="228">
        <v>2236.3000000000002</v>
      </c>
      <c r="K48" s="228">
        <v>2744.6</v>
      </c>
      <c r="L48" s="228">
        <v>3279.8</v>
      </c>
      <c r="M48" s="228">
        <v>4172.1000000000004</v>
      </c>
    </row>
    <row r="49" spans="1:13" s="270" customFormat="1" ht="12.95" customHeight="1" x14ac:dyDescent="0.2">
      <c r="A49" s="275" t="s">
        <v>272</v>
      </c>
      <c r="B49" s="228">
        <v>143.4</v>
      </c>
      <c r="C49" s="228">
        <v>146.69999999999999</v>
      </c>
      <c r="D49" s="228">
        <v>152.30000000000001</v>
      </c>
      <c r="E49" s="228">
        <v>140.30000000000001</v>
      </c>
      <c r="F49" s="228">
        <v>342.6</v>
      </c>
      <c r="G49" s="228">
        <v>332.1</v>
      </c>
      <c r="H49" s="228">
        <v>195.5</v>
      </c>
      <c r="I49" s="228">
        <v>189.6</v>
      </c>
      <c r="J49" s="228">
        <v>203.7</v>
      </c>
      <c r="K49" s="228">
        <v>206.2</v>
      </c>
      <c r="L49" s="228">
        <v>221.8</v>
      </c>
      <c r="M49" s="228">
        <v>196.9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2509.6</v>
      </c>
      <c r="C51" s="269">
        <v>3053</v>
      </c>
      <c r="D51" s="269">
        <v>3181.9</v>
      </c>
      <c r="E51" s="269">
        <v>3783.7</v>
      </c>
      <c r="F51" s="269">
        <v>4091.8</v>
      </c>
      <c r="G51" s="269">
        <v>4071.3</v>
      </c>
      <c r="H51" s="269">
        <v>5660.1</v>
      </c>
      <c r="I51" s="269">
        <v>6125.8</v>
      </c>
      <c r="J51" s="269">
        <v>6760.4</v>
      </c>
      <c r="K51" s="269">
        <v>9534</v>
      </c>
      <c r="L51" s="269">
        <v>11074.3</v>
      </c>
      <c r="M51" s="269">
        <v>15783.2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46</v>
      </c>
      <c r="C55" s="218">
        <v>47</v>
      </c>
      <c r="D55" s="218">
        <v>47</v>
      </c>
      <c r="E55" s="218">
        <v>45</v>
      </c>
      <c r="F55" s="218">
        <v>42</v>
      </c>
      <c r="G55" s="218">
        <v>40</v>
      </c>
      <c r="H55" s="218">
        <v>41</v>
      </c>
      <c r="I55" s="218">
        <v>41</v>
      </c>
      <c r="J55" s="218">
        <v>40</v>
      </c>
      <c r="K55" s="218">
        <v>42</v>
      </c>
      <c r="L55" s="218">
        <v>43</v>
      </c>
      <c r="M55" s="218">
        <v>45</v>
      </c>
    </row>
  </sheetData>
  <hyperlinks>
    <hyperlink ref="A1" location="Содержание!A1" display="Вернуться в СОДЕРЖАНИЕ" xr:uid="{00000000-0004-0000-46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Лист72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2.710937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2.7109375" style="218" customWidth="1"/>
    <col min="258" max="262" width="0" style="218" hidden="1" customWidth="1"/>
    <col min="263" max="512" width="9.140625" style="218"/>
    <col min="513" max="513" width="42.7109375" style="218" customWidth="1"/>
    <col min="514" max="518" width="0" style="218" hidden="1" customWidth="1"/>
    <col min="519" max="768" width="9.140625" style="218"/>
    <col min="769" max="769" width="42.7109375" style="218" customWidth="1"/>
    <col min="770" max="774" width="0" style="218" hidden="1" customWidth="1"/>
    <col min="775" max="1024" width="9.140625" style="218"/>
    <col min="1025" max="1025" width="42.7109375" style="218" customWidth="1"/>
    <col min="1026" max="1030" width="0" style="218" hidden="1" customWidth="1"/>
    <col min="1031" max="1280" width="9.140625" style="218"/>
    <col min="1281" max="1281" width="42.7109375" style="218" customWidth="1"/>
    <col min="1282" max="1286" width="0" style="218" hidden="1" customWidth="1"/>
    <col min="1287" max="1536" width="9.140625" style="218"/>
    <col min="1537" max="1537" width="42.7109375" style="218" customWidth="1"/>
    <col min="1538" max="1542" width="0" style="218" hidden="1" customWidth="1"/>
    <col min="1543" max="1792" width="9.140625" style="218"/>
    <col min="1793" max="1793" width="42.7109375" style="218" customWidth="1"/>
    <col min="1794" max="1798" width="0" style="218" hidden="1" customWidth="1"/>
    <col min="1799" max="2048" width="9.140625" style="218"/>
    <col min="2049" max="2049" width="42.7109375" style="218" customWidth="1"/>
    <col min="2050" max="2054" width="0" style="218" hidden="1" customWidth="1"/>
    <col min="2055" max="2304" width="9.140625" style="218"/>
    <col min="2305" max="2305" width="42.7109375" style="218" customWidth="1"/>
    <col min="2306" max="2310" width="0" style="218" hidden="1" customWidth="1"/>
    <col min="2311" max="2560" width="9.140625" style="218"/>
    <col min="2561" max="2561" width="42.7109375" style="218" customWidth="1"/>
    <col min="2562" max="2566" width="0" style="218" hidden="1" customWidth="1"/>
    <col min="2567" max="2816" width="9.140625" style="218"/>
    <col min="2817" max="2817" width="42.7109375" style="218" customWidth="1"/>
    <col min="2818" max="2822" width="0" style="218" hidden="1" customWidth="1"/>
    <col min="2823" max="3072" width="9.140625" style="218"/>
    <col min="3073" max="3073" width="42.7109375" style="218" customWidth="1"/>
    <col min="3074" max="3078" width="0" style="218" hidden="1" customWidth="1"/>
    <col min="3079" max="3328" width="9.140625" style="218"/>
    <col min="3329" max="3329" width="42.7109375" style="218" customWidth="1"/>
    <col min="3330" max="3334" width="0" style="218" hidden="1" customWidth="1"/>
    <col min="3335" max="3584" width="9.140625" style="218"/>
    <col min="3585" max="3585" width="42.7109375" style="218" customWidth="1"/>
    <col min="3586" max="3590" width="0" style="218" hidden="1" customWidth="1"/>
    <col min="3591" max="3840" width="9.140625" style="218"/>
    <col min="3841" max="3841" width="42.7109375" style="218" customWidth="1"/>
    <col min="3842" max="3846" width="0" style="218" hidden="1" customWidth="1"/>
    <col min="3847" max="4096" width="9.140625" style="218"/>
    <col min="4097" max="4097" width="42.7109375" style="218" customWidth="1"/>
    <col min="4098" max="4102" width="0" style="218" hidden="1" customWidth="1"/>
    <col min="4103" max="4352" width="9.140625" style="218"/>
    <col min="4353" max="4353" width="42.7109375" style="218" customWidth="1"/>
    <col min="4354" max="4358" width="0" style="218" hidden="1" customWidth="1"/>
    <col min="4359" max="4608" width="9.140625" style="218"/>
    <col min="4609" max="4609" width="42.7109375" style="218" customWidth="1"/>
    <col min="4610" max="4614" width="0" style="218" hidden="1" customWidth="1"/>
    <col min="4615" max="4864" width="9.140625" style="218"/>
    <col min="4865" max="4865" width="42.7109375" style="218" customWidth="1"/>
    <col min="4866" max="4870" width="0" style="218" hidden="1" customWidth="1"/>
    <col min="4871" max="5120" width="9.140625" style="218"/>
    <col min="5121" max="5121" width="42.7109375" style="218" customWidth="1"/>
    <col min="5122" max="5126" width="0" style="218" hidden="1" customWidth="1"/>
    <col min="5127" max="5376" width="9.140625" style="218"/>
    <col min="5377" max="5377" width="42.7109375" style="218" customWidth="1"/>
    <col min="5378" max="5382" width="0" style="218" hidden="1" customWidth="1"/>
    <col min="5383" max="5632" width="9.140625" style="218"/>
    <col min="5633" max="5633" width="42.7109375" style="218" customWidth="1"/>
    <col min="5634" max="5638" width="0" style="218" hidden="1" customWidth="1"/>
    <col min="5639" max="5888" width="9.140625" style="218"/>
    <col min="5889" max="5889" width="42.7109375" style="218" customWidth="1"/>
    <col min="5890" max="5894" width="0" style="218" hidden="1" customWidth="1"/>
    <col min="5895" max="6144" width="9.140625" style="218"/>
    <col min="6145" max="6145" width="42.7109375" style="218" customWidth="1"/>
    <col min="6146" max="6150" width="0" style="218" hidden="1" customWidth="1"/>
    <col min="6151" max="6400" width="9.140625" style="218"/>
    <col min="6401" max="6401" width="42.7109375" style="218" customWidth="1"/>
    <col min="6402" max="6406" width="0" style="218" hidden="1" customWidth="1"/>
    <col min="6407" max="6656" width="9.140625" style="218"/>
    <col min="6657" max="6657" width="42.7109375" style="218" customWidth="1"/>
    <col min="6658" max="6662" width="0" style="218" hidden="1" customWidth="1"/>
    <col min="6663" max="6912" width="9.140625" style="218"/>
    <col min="6913" max="6913" width="42.7109375" style="218" customWidth="1"/>
    <col min="6914" max="6918" width="0" style="218" hidden="1" customWidth="1"/>
    <col min="6919" max="7168" width="9.140625" style="218"/>
    <col min="7169" max="7169" width="42.7109375" style="218" customWidth="1"/>
    <col min="7170" max="7174" width="0" style="218" hidden="1" customWidth="1"/>
    <col min="7175" max="7424" width="9.140625" style="218"/>
    <col min="7425" max="7425" width="42.7109375" style="218" customWidth="1"/>
    <col min="7426" max="7430" width="0" style="218" hidden="1" customWidth="1"/>
    <col min="7431" max="7680" width="9.140625" style="218"/>
    <col min="7681" max="7681" width="42.7109375" style="218" customWidth="1"/>
    <col min="7682" max="7686" width="0" style="218" hidden="1" customWidth="1"/>
    <col min="7687" max="7936" width="9.140625" style="218"/>
    <col min="7937" max="7937" width="42.7109375" style="218" customWidth="1"/>
    <col min="7938" max="7942" width="0" style="218" hidden="1" customWidth="1"/>
    <col min="7943" max="8192" width="9.140625" style="218"/>
    <col min="8193" max="8193" width="42.7109375" style="218" customWidth="1"/>
    <col min="8194" max="8198" width="0" style="218" hidden="1" customWidth="1"/>
    <col min="8199" max="8448" width="9.140625" style="218"/>
    <col min="8449" max="8449" width="42.7109375" style="218" customWidth="1"/>
    <col min="8450" max="8454" width="0" style="218" hidden="1" customWidth="1"/>
    <col min="8455" max="8704" width="9.140625" style="218"/>
    <col min="8705" max="8705" width="42.7109375" style="218" customWidth="1"/>
    <col min="8706" max="8710" width="0" style="218" hidden="1" customWidth="1"/>
    <col min="8711" max="8960" width="9.140625" style="218"/>
    <col min="8961" max="8961" width="42.7109375" style="218" customWidth="1"/>
    <col min="8962" max="8966" width="0" style="218" hidden="1" customWidth="1"/>
    <col min="8967" max="9216" width="9.140625" style="218"/>
    <col min="9217" max="9217" width="42.7109375" style="218" customWidth="1"/>
    <col min="9218" max="9222" width="0" style="218" hidden="1" customWidth="1"/>
    <col min="9223" max="9472" width="9.140625" style="218"/>
    <col min="9473" max="9473" width="42.7109375" style="218" customWidth="1"/>
    <col min="9474" max="9478" width="0" style="218" hidden="1" customWidth="1"/>
    <col min="9479" max="9728" width="9.140625" style="218"/>
    <col min="9729" max="9729" width="42.7109375" style="218" customWidth="1"/>
    <col min="9730" max="9734" width="0" style="218" hidden="1" customWidth="1"/>
    <col min="9735" max="9984" width="9.140625" style="218"/>
    <col min="9985" max="9985" width="42.7109375" style="218" customWidth="1"/>
    <col min="9986" max="9990" width="0" style="218" hidden="1" customWidth="1"/>
    <col min="9991" max="10240" width="9.140625" style="218"/>
    <col min="10241" max="10241" width="42.7109375" style="218" customWidth="1"/>
    <col min="10242" max="10246" width="0" style="218" hidden="1" customWidth="1"/>
    <col min="10247" max="10496" width="9.140625" style="218"/>
    <col min="10497" max="10497" width="42.7109375" style="218" customWidth="1"/>
    <col min="10498" max="10502" width="0" style="218" hidden="1" customWidth="1"/>
    <col min="10503" max="10752" width="9.140625" style="218"/>
    <col min="10753" max="10753" width="42.7109375" style="218" customWidth="1"/>
    <col min="10754" max="10758" width="0" style="218" hidden="1" customWidth="1"/>
    <col min="10759" max="11008" width="9.140625" style="218"/>
    <col min="11009" max="11009" width="42.7109375" style="218" customWidth="1"/>
    <col min="11010" max="11014" width="0" style="218" hidden="1" customWidth="1"/>
    <col min="11015" max="11264" width="9.140625" style="218"/>
    <col min="11265" max="11265" width="42.7109375" style="218" customWidth="1"/>
    <col min="11266" max="11270" width="0" style="218" hidden="1" customWidth="1"/>
    <col min="11271" max="11520" width="9.140625" style="218"/>
    <col min="11521" max="11521" width="42.7109375" style="218" customWidth="1"/>
    <col min="11522" max="11526" width="0" style="218" hidden="1" customWidth="1"/>
    <col min="11527" max="11776" width="9.140625" style="218"/>
    <col min="11777" max="11777" width="42.7109375" style="218" customWidth="1"/>
    <col min="11778" max="11782" width="0" style="218" hidden="1" customWidth="1"/>
    <col min="11783" max="12032" width="9.140625" style="218"/>
    <col min="12033" max="12033" width="42.7109375" style="218" customWidth="1"/>
    <col min="12034" max="12038" width="0" style="218" hidden="1" customWidth="1"/>
    <col min="12039" max="12288" width="9.140625" style="218"/>
    <col min="12289" max="12289" width="42.7109375" style="218" customWidth="1"/>
    <col min="12290" max="12294" width="0" style="218" hidden="1" customWidth="1"/>
    <col min="12295" max="12544" width="9.140625" style="218"/>
    <col min="12545" max="12545" width="42.7109375" style="218" customWidth="1"/>
    <col min="12546" max="12550" width="0" style="218" hidden="1" customWidth="1"/>
    <col min="12551" max="12800" width="9.140625" style="218"/>
    <col min="12801" max="12801" width="42.7109375" style="218" customWidth="1"/>
    <col min="12802" max="12806" width="0" style="218" hidden="1" customWidth="1"/>
    <col min="12807" max="13056" width="9.140625" style="218"/>
    <col min="13057" max="13057" width="42.7109375" style="218" customWidth="1"/>
    <col min="13058" max="13062" width="0" style="218" hidden="1" customWidth="1"/>
    <col min="13063" max="13312" width="9.140625" style="218"/>
    <col min="13313" max="13313" width="42.7109375" style="218" customWidth="1"/>
    <col min="13314" max="13318" width="0" style="218" hidden="1" customWidth="1"/>
    <col min="13319" max="13568" width="9.140625" style="218"/>
    <col min="13569" max="13569" width="42.7109375" style="218" customWidth="1"/>
    <col min="13570" max="13574" width="0" style="218" hidden="1" customWidth="1"/>
    <col min="13575" max="13824" width="9.140625" style="218"/>
    <col min="13825" max="13825" width="42.7109375" style="218" customWidth="1"/>
    <col min="13826" max="13830" width="0" style="218" hidden="1" customWidth="1"/>
    <col min="13831" max="14080" width="9.140625" style="218"/>
    <col min="14081" max="14081" width="42.7109375" style="218" customWidth="1"/>
    <col min="14082" max="14086" width="0" style="218" hidden="1" customWidth="1"/>
    <col min="14087" max="14336" width="9.140625" style="218"/>
    <col min="14337" max="14337" width="42.7109375" style="218" customWidth="1"/>
    <col min="14338" max="14342" width="0" style="218" hidden="1" customWidth="1"/>
    <col min="14343" max="14592" width="9.140625" style="218"/>
    <col min="14593" max="14593" width="42.7109375" style="218" customWidth="1"/>
    <col min="14594" max="14598" width="0" style="218" hidden="1" customWidth="1"/>
    <col min="14599" max="14848" width="9.140625" style="218"/>
    <col min="14849" max="14849" width="42.7109375" style="218" customWidth="1"/>
    <col min="14850" max="14854" width="0" style="218" hidden="1" customWidth="1"/>
    <col min="14855" max="15104" width="9.140625" style="218"/>
    <col min="15105" max="15105" width="42.7109375" style="218" customWidth="1"/>
    <col min="15106" max="15110" width="0" style="218" hidden="1" customWidth="1"/>
    <col min="15111" max="15360" width="9.140625" style="218"/>
    <col min="15361" max="15361" width="42.7109375" style="218" customWidth="1"/>
    <col min="15362" max="15366" width="0" style="218" hidden="1" customWidth="1"/>
    <col min="15367" max="15616" width="9.140625" style="218"/>
    <col min="15617" max="15617" width="42.7109375" style="218" customWidth="1"/>
    <col min="15618" max="15622" width="0" style="218" hidden="1" customWidth="1"/>
    <col min="15623" max="15872" width="9.140625" style="218"/>
    <col min="15873" max="15873" width="42.7109375" style="218" customWidth="1"/>
    <col min="15874" max="15878" width="0" style="218" hidden="1" customWidth="1"/>
    <col min="15879" max="16128" width="9.140625" style="218"/>
    <col min="16129" max="16129" width="42.710937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s="286" customFormat="1" ht="18" customHeight="1" x14ac:dyDescent="0.2">
      <c r="A2" s="286" t="s">
        <v>295</v>
      </c>
    </row>
    <row r="3" spans="1:13" s="286" customFormat="1" ht="18" customHeight="1" x14ac:dyDescent="0.2">
      <c r="A3" s="286" t="s">
        <v>185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16555.3</v>
      </c>
      <c r="C7" s="269">
        <v>18488.3</v>
      </c>
      <c r="D7" s="269">
        <v>19394.3</v>
      </c>
      <c r="E7" s="269">
        <v>21184.2</v>
      </c>
      <c r="F7" s="269">
        <v>24248.7</v>
      </c>
      <c r="G7" s="269">
        <v>27751.1</v>
      </c>
      <c r="H7" s="269">
        <v>27162.6</v>
      </c>
      <c r="I7" s="269">
        <v>30631.599999999999</v>
      </c>
      <c r="J7" s="269">
        <v>31922.3</v>
      </c>
      <c r="K7" s="269">
        <v>35574.300000000003</v>
      </c>
      <c r="L7" s="269">
        <v>39266.400000000001</v>
      </c>
      <c r="M7" s="269">
        <v>63854.6</v>
      </c>
    </row>
    <row r="8" spans="1:13" ht="12.95" customHeight="1" x14ac:dyDescent="0.2">
      <c r="A8" s="245" t="s">
        <v>101</v>
      </c>
      <c r="B8" s="271">
        <v>6687.2</v>
      </c>
      <c r="C8" s="271">
        <v>6992.4</v>
      </c>
      <c r="D8" s="271">
        <v>7193.5</v>
      </c>
      <c r="E8" s="271">
        <v>8843.6</v>
      </c>
      <c r="F8" s="271">
        <v>8939.5</v>
      </c>
      <c r="G8" s="271">
        <v>9546.2999999999993</v>
      </c>
      <c r="H8" s="271">
        <v>10725.6</v>
      </c>
      <c r="I8" s="271">
        <v>14656.6</v>
      </c>
      <c r="J8" s="271">
        <v>17117.7</v>
      </c>
      <c r="K8" s="271">
        <v>20875.3</v>
      </c>
      <c r="L8" s="271">
        <v>20670.900000000001</v>
      </c>
      <c r="M8" s="271">
        <v>29871.9</v>
      </c>
    </row>
    <row r="9" spans="1:13" ht="12.95" customHeight="1" x14ac:dyDescent="0.2">
      <c r="A9" s="272" t="s">
        <v>238</v>
      </c>
      <c r="B9" s="271">
        <v>774.9</v>
      </c>
      <c r="C9" s="271">
        <v>1019.8</v>
      </c>
      <c r="D9" s="271">
        <v>993.5</v>
      </c>
      <c r="E9" s="271">
        <v>605.79999999999995</v>
      </c>
      <c r="F9" s="271">
        <v>519.79999999999995</v>
      </c>
      <c r="G9" s="271">
        <v>469.8</v>
      </c>
      <c r="H9" s="271">
        <v>1298.2</v>
      </c>
      <c r="I9" s="271">
        <v>3127.3</v>
      </c>
      <c r="J9" s="271">
        <v>2414</v>
      </c>
      <c r="K9" s="271">
        <v>1686.9</v>
      </c>
      <c r="L9" s="271">
        <v>2340.8000000000002</v>
      </c>
      <c r="M9" s="271">
        <v>4428.6000000000004</v>
      </c>
    </row>
    <row r="10" spans="1:13" ht="12.95" customHeight="1" x14ac:dyDescent="0.2">
      <c r="A10" s="272" t="s">
        <v>239</v>
      </c>
      <c r="B10" s="271">
        <v>427.1</v>
      </c>
      <c r="C10" s="271">
        <v>237.4</v>
      </c>
      <c r="D10" s="271">
        <v>479.5</v>
      </c>
      <c r="E10" s="271">
        <v>606.5</v>
      </c>
      <c r="F10" s="271">
        <v>855.6</v>
      </c>
      <c r="G10" s="271">
        <v>539.70000000000005</v>
      </c>
      <c r="H10" s="271">
        <v>95.9</v>
      </c>
      <c r="I10" s="271">
        <v>71.3</v>
      </c>
      <c r="J10" s="271">
        <v>1105.7</v>
      </c>
      <c r="K10" s="271">
        <v>2493.3000000000002</v>
      </c>
      <c r="L10" s="271">
        <v>3188.8</v>
      </c>
      <c r="M10" s="271">
        <v>2806.9</v>
      </c>
    </row>
    <row r="11" spans="1:13" ht="12.95" customHeight="1" x14ac:dyDescent="0.2">
      <c r="A11" s="272" t="s">
        <v>240</v>
      </c>
      <c r="B11" s="271">
        <v>879.4</v>
      </c>
      <c r="C11" s="271">
        <v>1158.0999999999999</v>
      </c>
      <c r="D11" s="271">
        <v>1161.4000000000001</v>
      </c>
      <c r="E11" s="271">
        <v>1237</v>
      </c>
      <c r="F11" s="271">
        <v>1484.7</v>
      </c>
      <c r="G11" s="271">
        <v>1843.3</v>
      </c>
      <c r="H11" s="271">
        <v>2587.4</v>
      </c>
      <c r="I11" s="271">
        <v>3264.6</v>
      </c>
      <c r="J11" s="271">
        <v>3814.6</v>
      </c>
      <c r="K11" s="271">
        <v>4085.7</v>
      </c>
      <c r="L11" s="271">
        <v>3923</v>
      </c>
      <c r="M11" s="271">
        <v>6762.9</v>
      </c>
    </row>
    <row r="12" spans="1:13" ht="24" x14ac:dyDescent="0.2">
      <c r="A12" s="272" t="s">
        <v>241</v>
      </c>
      <c r="B12" s="271">
        <v>518.4</v>
      </c>
      <c r="C12" s="271">
        <v>390.4</v>
      </c>
      <c r="D12" s="271">
        <v>476.5</v>
      </c>
      <c r="E12" s="271">
        <v>345.3</v>
      </c>
      <c r="F12" s="271">
        <v>768.5</v>
      </c>
      <c r="G12" s="271">
        <v>649.29999999999995</v>
      </c>
      <c r="H12" s="271">
        <v>576.79999999999995</v>
      </c>
      <c r="I12" s="271">
        <v>698.3</v>
      </c>
      <c r="J12" s="271">
        <v>664.3</v>
      </c>
      <c r="K12" s="271">
        <v>1168.5999999999999</v>
      </c>
      <c r="L12" s="271">
        <v>886.9</v>
      </c>
      <c r="M12" s="271">
        <v>1538.8</v>
      </c>
    </row>
    <row r="13" spans="1:13" ht="24" x14ac:dyDescent="0.2">
      <c r="A13" s="272" t="s">
        <v>242</v>
      </c>
      <c r="B13" s="271">
        <v>18.3</v>
      </c>
      <c r="C13" s="271">
        <v>0</v>
      </c>
      <c r="D13" s="271">
        <v>0</v>
      </c>
      <c r="E13" s="271">
        <v>0</v>
      </c>
      <c r="F13" s="271" t="s">
        <v>26</v>
      </c>
      <c r="G13" s="271">
        <v>0.9</v>
      </c>
      <c r="H13" s="271">
        <v>0</v>
      </c>
      <c r="I13" s="271">
        <v>0</v>
      </c>
      <c r="J13" s="271">
        <v>0</v>
      </c>
      <c r="K13" s="271">
        <v>0</v>
      </c>
      <c r="L13" s="271">
        <v>1.1000000000000001</v>
      </c>
      <c r="M13" s="271">
        <v>1.2</v>
      </c>
    </row>
    <row r="14" spans="1:13" ht="12.95" customHeight="1" x14ac:dyDescent="0.2">
      <c r="A14" s="272" t="s">
        <v>243</v>
      </c>
      <c r="B14" s="271">
        <v>3330.7</v>
      </c>
      <c r="C14" s="271">
        <v>3289</v>
      </c>
      <c r="D14" s="271">
        <v>3284.2</v>
      </c>
      <c r="E14" s="271">
        <v>3681.6</v>
      </c>
      <c r="F14" s="271">
        <v>4179.7</v>
      </c>
      <c r="G14" s="271">
        <v>4694.2</v>
      </c>
      <c r="H14" s="271">
        <v>5137.1000000000004</v>
      </c>
      <c r="I14" s="271">
        <v>6023.5</v>
      </c>
      <c r="J14" s="271">
        <v>6532</v>
      </c>
      <c r="K14" s="271">
        <v>7757.6</v>
      </c>
      <c r="L14" s="271">
        <v>6612.4</v>
      </c>
      <c r="M14" s="271">
        <v>9771.2000000000007</v>
      </c>
    </row>
    <row r="15" spans="1:13" ht="12.95" customHeight="1" x14ac:dyDescent="0.2">
      <c r="A15" s="272" t="s">
        <v>244</v>
      </c>
      <c r="B15" s="228">
        <v>692.9</v>
      </c>
      <c r="C15" s="228">
        <v>885.4</v>
      </c>
      <c r="D15" s="228">
        <v>776.9</v>
      </c>
      <c r="E15" s="228">
        <v>2352.3000000000002</v>
      </c>
      <c r="F15" s="228">
        <v>1020.5</v>
      </c>
      <c r="G15" s="228">
        <v>1343.5</v>
      </c>
      <c r="H15" s="228">
        <v>991.6</v>
      </c>
      <c r="I15" s="228">
        <v>1235.9000000000001</v>
      </c>
      <c r="J15" s="228">
        <v>2531.1999999999998</v>
      </c>
      <c r="K15" s="228">
        <v>3608.9</v>
      </c>
      <c r="L15" s="228">
        <v>3496.4</v>
      </c>
      <c r="M15" s="228">
        <v>4148</v>
      </c>
    </row>
    <row r="16" spans="1:13" ht="12.95" customHeight="1" x14ac:dyDescent="0.2">
      <c r="A16" s="272" t="s">
        <v>245</v>
      </c>
      <c r="B16" s="228">
        <v>45.5</v>
      </c>
      <c r="C16" s="228">
        <v>12.4</v>
      </c>
      <c r="D16" s="228">
        <v>21.6</v>
      </c>
      <c r="E16" s="228">
        <v>15</v>
      </c>
      <c r="F16" s="228">
        <v>110.8</v>
      </c>
      <c r="G16" s="228">
        <v>5.5</v>
      </c>
      <c r="H16" s="228">
        <v>38.6</v>
      </c>
      <c r="I16" s="228">
        <v>235.6</v>
      </c>
      <c r="J16" s="228">
        <v>56</v>
      </c>
      <c r="K16" s="228">
        <v>74.3</v>
      </c>
      <c r="L16" s="228">
        <v>221.5</v>
      </c>
      <c r="M16" s="228">
        <v>414.4</v>
      </c>
    </row>
    <row r="17" spans="1:13" ht="12.95" customHeight="1" x14ac:dyDescent="0.2">
      <c r="A17" s="245" t="s">
        <v>100</v>
      </c>
      <c r="B17" s="228">
        <v>9868.2000000000007</v>
      </c>
      <c r="C17" s="228">
        <v>11496</v>
      </c>
      <c r="D17" s="228">
        <v>12200.8</v>
      </c>
      <c r="E17" s="228">
        <v>12340.6</v>
      </c>
      <c r="F17" s="228">
        <v>15309.1</v>
      </c>
      <c r="G17" s="228">
        <v>18204.8</v>
      </c>
      <c r="H17" s="228">
        <v>16437</v>
      </c>
      <c r="I17" s="228">
        <v>15975</v>
      </c>
      <c r="J17" s="228">
        <v>14804.6</v>
      </c>
      <c r="K17" s="228">
        <v>14699</v>
      </c>
      <c r="L17" s="228">
        <v>18595.5</v>
      </c>
      <c r="M17" s="228">
        <v>33982.699999999997</v>
      </c>
    </row>
    <row r="18" spans="1:13" ht="12.95" customHeight="1" x14ac:dyDescent="0.2">
      <c r="A18" s="272" t="s">
        <v>246</v>
      </c>
      <c r="B18" s="228">
        <v>9215.1</v>
      </c>
      <c r="C18" s="228">
        <v>11113.4</v>
      </c>
      <c r="D18" s="228">
        <v>11972.2</v>
      </c>
      <c r="E18" s="228">
        <v>12171.8</v>
      </c>
      <c r="F18" s="228">
        <v>15041.5</v>
      </c>
      <c r="G18" s="228">
        <v>17718.8</v>
      </c>
      <c r="H18" s="228">
        <v>16256.9</v>
      </c>
      <c r="I18" s="228">
        <v>15805.4</v>
      </c>
      <c r="J18" s="228">
        <v>14316.9</v>
      </c>
      <c r="K18" s="228">
        <v>14028.1</v>
      </c>
      <c r="L18" s="228">
        <v>17416.5</v>
      </c>
      <c r="M18" s="228">
        <v>32599.7</v>
      </c>
    </row>
    <row r="19" spans="1:13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0.3</v>
      </c>
      <c r="G19" s="228">
        <v>0.3</v>
      </c>
      <c r="H19" s="228">
        <v>0.3</v>
      </c>
      <c r="I19" s="228">
        <v>0.3</v>
      </c>
      <c r="J19" s="228">
        <v>0.3</v>
      </c>
      <c r="K19" s="228">
        <v>0.3</v>
      </c>
      <c r="L19" s="228">
        <v>0.3</v>
      </c>
      <c r="M19" s="228" t="s">
        <v>26</v>
      </c>
    </row>
    <row r="20" spans="1:13" ht="12.95" customHeight="1" x14ac:dyDescent="0.2">
      <c r="A20" s="272" t="s">
        <v>249</v>
      </c>
      <c r="B20" s="228">
        <v>25.3</v>
      </c>
      <c r="C20" s="228">
        <v>25.3</v>
      </c>
      <c r="D20" s="228">
        <v>20.9</v>
      </c>
      <c r="E20" s="228">
        <v>17.8</v>
      </c>
      <c r="F20" s="228">
        <v>83.6</v>
      </c>
      <c r="G20" s="228">
        <v>256.7</v>
      </c>
      <c r="H20" s="228">
        <v>17.5</v>
      </c>
      <c r="I20" s="228" t="s">
        <v>26</v>
      </c>
      <c r="J20" s="228">
        <v>4.2</v>
      </c>
      <c r="K20" s="228" t="s">
        <v>26</v>
      </c>
      <c r="L20" s="228" t="s">
        <v>26</v>
      </c>
      <c r="M20" s="228">
        <v>240.3</v>
      </c>
    </row>
    <row r="21" spans="1:13" ht="12.95" customHeight="1" x14ac:dyDescent="0.2">
      <c r="A21" s="272" t="s">
        <v>250</v>
      </c>
      <c r="B21" s="228">
        <v>7.9</v>
      </c>
      <c r="C21" s="228">
        <v>13.7</v>
      </c>
      <c r="D21" s="228">
        <v>37.4</v>
      </c>
      <c r="E21" s="228">
        <v>27.3</v>
      </c>
      <c r="F21" s="228">
        <v>23.1</v>
      </c>
      <c r="G21" s="228">
        <v>31.2</v>
      </c>
      <c r="H21" s="228">
        <v>54.6</v>
      </c>
      <c r="I21" s="228">
        <v>72.7</v>
      </c>
      <c r="J21" s="228">
        <v>95</v>
      </c>
      <c r="K21" s="228">
        <v>92.8</v>
      </c>
      <c r="L21" s="228">
        <v>126.3</v>
      </c>
      <c r="M21" s="228">
        <v>121.6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>
        <v>6.5</v>
      </c>
      <c r="E22" s="228">
        <v>7</v>
      </c>
      <c r="F22" s="228">
        <v>9.3000000000000007</v>
      </c>
      <c r="G22" s="228">
        <v>11.1</v>
      </c>
      <c r="H22" s="228">
        <v>13.2</v>
      </c>
      <c r="I22" s="228">
        <v>15.2</v>
      </c>
      <c r="J22" s="228">
        <v>17</v>
      </c>
      <c r="K22" s="228">
        <v>19.399999999999999</v>
      </c>
      <c r="L22" s="228">
        <v>21</v>
      </c>
      <c r="M22" s="228">
        <v>24.5</v>
      </c>
    </row>
    <row r="23" spans="1:13" ht="12.95" customHeight="1" x14ac:dyDescent="0.2">
      <c r="A23" s="272" t="s">
        <v>252</v>
      </c>
      <c r="B23" s="228" t="s">
        <v>26</v>
      </c>
      <c r="C23" s="228">
        <v>118.1</v>
      </c>
      <c r="D23" s="228">
        <v>8.6999999999999993</v>
      </c>
      <c r="E23" s="228">
        <v>8.6</v>
      </c>
      <c r="F23" s="228">
        <v>7.5</v>
      </c>
      <c r="G23" s="228">
        <v>6.8</v>
      </c>
      <c r="H23" s="228">
        <v>2.6</v>
      </c>
      <c r="I23" s="228">
        <v>6.9</v>
      </c>
      <c r="J23" s="228">
        <v>6.4</v>
      </c>
      <c r="K23" s="228">
        <v>4.8</v>
      </c>
      <c r="L23" s="228">
        <v>4.7</v>
      </c>
      <c r="M23" s="228">
        <v>4.7</v>
      </c>
    </row>
    <row r="24" spans="1:13" ht="12.95" customHeight="1" x14ac:dyDescent="0.2">
      <c r="A24" s="272" t="s">
        <v>253</v>
      </c>
      <c r="B24" s="228">
        <v>216.4</v>
      </c>
      <c r="C24" s="228">
        <v>193.8</v>
      </c>
      <c r="D24" s="228">
        <v>124.6</v>
      </c>
      <c r="E24" s="228">
        <v>74.2</v>
      </c>
      <c r="F24" s="228">
        <v>105.9</v>
      </c>
      <c r="G24" s="228">
        <v>72</v>
      </c>
      <c r="H24" s="228">
        <v>56.2</v>
      </c>
      <c r="I24" s="228">
        <v>42.3</v>
      </c>
      <c r="J24" s="228">
        <v>334.1</v>
      </c>
      <c r="K24" s="228">
        <v>527</v>
      </c>
      <c r="L24" s="228">
        <v>1001.1</v>
      </c>
      <c r="M24" s="228">
        <v>959.2</v>
      </c>
    </row>
    <row r="25" spans="1:13" ht="12.95" customHeight="1" x14ac:dyDescent="0.2">
      <c r="A25" s="245" t="s">
        <v>254</v>
      </c>
      <c r="B25" s="228">
        <v>21.4</v>
      </c>
      <c r="C25" s="228">
        <v>31.7</v>
      </c>
      <c r="D25" s="228">
        <v>30.4</v>
      </c>
      <c r="E25" s="228">
        <v>33.799999999999997</v>
      </c>
      <c r="F25" s="228">
        <v>38.1</v>
      </c>
      <c r="G25" s="228">
        <v>107.8</v>
      </c>
      <c r="H25" s="228">
        <v>35.700000000000003</v>
      </c>
      <c r="I25" s="228">
        <v>32.200000000000003</v>
      </c>
      <c r="J25" s="228">
        <v>30.7</v>
      </c>
      <c r="K25" s="228">
        <v>26.6</v>
      </c>
      <c r="L25" s="228">
        <v>25.7</v>
      </c>
      <c r="M25" s="228">
        <v>32.700000000000003</v>
      </c>
    </row>
    <row r="26" spans="1:13" ht="12.95" customHeight="1" x14ac:dyDescent="0.2">
      <c r="A26" s="245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</row>
    <row r="27" spans="1:13" s="270" customFormat="1" ht="13.5" customHeight="1" x14ac:dyDescent="0.2">
      <c r="A27" s="268" t="s">
        <v>99</v>
      </c>
      <c r="B27" s="269">
        <v>9213.2000000000007</v>
      </c>
      <c r="C27" s="269">
        <v>12167.2</v>
      </c>
      <c r="D27" s="269">
        <v>13095.2</v>
      </c>
      <c r="E27" s="269">
        <v>14479.8</v>
      </c>
      <c r="F27" s="269">
        <v>15493.9</v>
      </c>
      <c r="G27" s="269">
        <v>18087.2</v>
      </c>
      <c r="H27" s="269">
        <v>18120.900000000001</v>
      </c>
      <c r="I27" s="269">
        <v>19378.599999999999</v>
      </c>
      <c r="J27" s="269">
        <v>18340.8</v>
      </c>
      <c r="K27" s="269">
        <v>19053.7</v>
      </c>
      <c r="L27" s="269">
        <v>18641</v>
      </c>
      <c r="M27" s="269">
        <v>28423</v>
      </c>
    </row>
    <row r="28" spans="1:13" s="234" customFormat="1" ht="12.95" customHeight="1" x14ac:dyDescent="0.2">
      <c r="A28" s="233" t="s">
        <v>98</v>
      </c>
      <c r="B28" s="271">
        <v>5692.8</v>
      </c>
      <c r="C28" s="271">
        <v>6831.3</v>
      </c>
      <c r="D28" s="271">
        <v>7084.6</v>
      </c>
      <c r="E28" s="271">
        <v>7206.4</v>
      </c>
      <c r="F28" s="271">
        <v>8089.4</v>
      </c>
      <c r="G28" s="271">
        <v>9375.2999999999993</v>
      </c>
      <c r="H28" s="271">
        <v>9848.2999999999993</v>
      </c>
      <c r="I28" s="271">
        <v>11901.2</v>
      </c>
      <c r="J28" s="271">
        <v>12155.6</v>
      </c>
      <c r="K28" s="271">
        <v>11334.2</v>
      </c>
      <c r="L28" s="271">
        <v>9836.7999999999993</v>
      </c>
      <c r="M28" s="271">
        <v>16975</v>
      </c>
    </row>
    <row r="29" spans="1:13" ht="12.95" customHeight="1" x14ac:dyDescent="0.2">
      <c r="A29" s="272" t="s">
        <v>255</v>
      </c>
      <c r="B29" s="271">
        <v>1345.7</v>
      </c>
      <c r="C29" s="271">
        <v>1801.2</v>
      </c>
      <c r="D29" s="271">
        <v>1772.8</v>
      </c>
      <c r="E29" s="271">
        <v>2102.3000000000002</v>
      </c>
      <c r="F29" s="271">
        <v>2547</v>
      </c>
      <c r="G29" s="271">
        <v>3950.9</v>
      </c>
      <c r="H29" s="271">
        <v>3237.9</v>
      </c>
      <c r="I29" s="271">
        <v>3416.7</v>
      </c>
      <c r="J29" s="271">
        <v>3866.5</v>
      </c>
      <c r="K29" s="271">
        <v>4056.6</v>
      </c>
      <c r="L29" s="271">
        <v>4301.8999999999996</v>
      </c>
      <c r="M29" s="271">
        <v>8398.6</v>
      </c>
    </row>
    <row r="30" spans="1:13" ht="12.95" customHeight="1" x14ac:dyDescent="0.2">
      <c r="A30" s="272" t="s">
        <v>256</v>
      </c>
      <c r="B30" s="271">
        <v>601.4</v>
      </c>
      <c r="C30" s="271">
        <v>600.20000000000005</v>
      </c>
      <c r="D30" s="271">
        <v>1066.3</v>
      </c>
      <c r="E30" s="271">
        <v>1379.7</v>
      </c>
      <c r="F30" s="271">
        <v>1073</v>
      </c>
      <c r="G30" s="271">
        <v>1185.2</v>
      </c>
      <c r="H30" s="271">
        <v>2109.4</v>
      </c>
      <c r="I30" s="271">
        <v>2587.1</v>
      </c>
      <c r="J30" s="271">
        <v>3130.5</v>
      </c>
      <c r="K30" s="271">
        <v>3049.9</v>
      </c>
      <c r="L30" s="271">
        <v>3155.8</v>
      </c>
      <c r="M30" s="271">
        <v>4345.5</v>
      </c>
    </row>
    <row r="31" spans="1:13" ht="12.95" customHeight="1" x14ac:dyDescent="0.2">
      <c r="A31" s="272" t="s">
        <v>257</v>
      </c>
      <c r="B31" s="271">
        <v>2358.1999999999998</v>
      </c>
      <c r="C31" s="271">
        <v>2702.6</v>
      </c>
      <c r="D31" s="271">
        <v>2560.9</v>
      </c>
      <c r="E31" s="271">
        <v>1851.9</v>
      </c>
      <c r="F31" s="271">
        <v>2494.9</v>
      </c>
      <c r="G31" s="271">
        <v>2185.8000000000002</v>
      </c>
      <c r="H31" s="271">
        <v>1960.7</v>
      </c>
      <c r="I31" s="271">
        <v>2017.8</v>
      </c>
      <c r="J31" s="271">
        <v>2231.1</v>
      </c>
      <c r="K31" s="271">
        <v>1555.7</v>
      </c>
      <c r="L31" s="271">
        <v>1007.1</v>
      </c>
      <c r="M31" s="271">
        <v>2812</v>
      </c>
    </row>
    <row r="32" spans="1:13" ht="12.95" customHeight="1" x14ac:dyDescent="0.2">
      <c r="A32" s="272" t="s">
        <v>258</v>
      </c>
      <c r="B32" s="271">
        <v>169.7</v>
      </c>
      <c r="C32" s="271">
        <v>70.3</v>
      </c>
      <c r="D32" s="271">
        <v>64.8</v>
      </c>
      <c r="E32" s="271">
        <v>84.9</v>
      </c>
      <c r="F32" s="271">
        <v>84.1</v>
      </c>
      <c r="G32" s="271">
        <v>72.2</v>
      </c>
      <c r="H32" s="271">
        <v>110.5</v>
      </c>
      <c r="I32" s="271">
        <v>357.2</v>
      </c>
      <c r="J32" s="271">
        <v>234.3</v>
      </c>
      <c r="K32" s="271">
        <v>230</v>
      </c>
      <c r="L32" s="271">
        <v>271</v>
      </c>
      <c r="M32" s="271">
        <v>310.89999999999998</v>
      </c>
    </row>
    <row r="33" spans="1:13" ht="12.95" customHeight="1" x14ac:dyDescent="0.2">
      <c r="A33" s="272" t="s">
        <v>259</v>
      </c>
      <c r="B33" s="271">
        <v>951.3</v>
      </c>
      <c r="C33" s="271">
        <v>1442.4</v>
      </c>
      <c r="D33" s="271">
        <v>1417.4</v>
      </c>
      <c r="E33" s="271">
        <v>1457.1</v>
      </c>
      <c r="F33" s="271">
        <v>1495.7</v>
      </c>
      <c r="G33" s="271">
        <v>1598</v>
      </c>
      <c r="H33" s="271">
        <v>2042.9</v>
      </c>
      <c r="I33" s="271">
        <v>2831.3</v>
      </c>
      <c r="J33" s="271">
        <v>2289.4</v>
      </c>
      <c r="K33" s="271">
        <v>1821.4</v>
      </c>
      <c r="L33" s="271">
        <v>799</v>
      </c>
      <c r="M33" s="271">
        <v>435.4</v>
      </c>
    </row>
    <row r="34" spans="1:13" ht="12.95" customHeight="1" x14ac:dyDescent="0.2">
      <c r="A34" s="272" t="s">
        <v>260</v>
      </c>
      <c r="B34" s="271">
        <v>246.1</v>
      </c>
      <c r="C34" s="271">
        <v>159.1</v>
      </c>
      <c r="D34" s="271">
        <v>135.4</v>
      </c>
      <c r="E34" s="271">
        <v>251.6</v>
      </c>
      <c r="F34" s="271">
        <v>334.9</v>
      </c>
      <c r="G34" s="271">
        <v>321.2</v>
      </c>
      <c r="H34" s="271">
        <v>300</v>
      </c>
      <c r="I34" s="271">
        <v>604.9</v>
      </c>
      <c r="J34" s="271">
        <v>341.7</v>
      </c>
      <c r="K34" s="271">
        <v>213.4</v>
      </c>
      <c r="L34" s="271">
        <v>230.9</v>
      </c>
      <c r="M34" s="271">
        <v>548.4</v>
      </c>
    </row>
    <row r="35" spans="1:13" ht="12.95" customHeight="1" x14ac:dyDescent="0.2">
      <c r="A35" s="272" t="s">
        <v>261</v>
      </c>
      <c r="B35" s="271">
        <v>20.3</v>
      </c>
      <c r="C35" s="271">
        <v>55.5</v>
      </c>
      <c r="D35" s="271">
        <v>67</v>
      </c>
      <c r="E35" s="271">
        <v>78.8</v>
      </c>
      <c r="F35" s="271">
        <v>59.8</v>
      </c>
      <c r="G35" s="271">
        <v>62.1</v>
      </c>
      <c r="H35" s="271">
        <v>86.9</v>
      </c>
      <c r="I35" s="271">
        <v>86.2</v>
      </c>
      <c r="J35" s="271">
        <v>62.2</v>
      </c>
      <c r="K35" s="271">
        <v>407.2</v>
      </c>
      <c r="L35" s="271">
        <v>71</v>
      </c>
      <c r="M35" s="271">
        <v>124.3</v>
      </c>
    </row>
    <row r="36" spans="1:13" ht="12.95" customHeight="1" x14ac:dyDescent="0.2">
      <c r="A36" s="245" t="s">
        <v>97</v>
      </c>
      <c r="B36" s="271">
        <v>3520.4</v>
      </c>
      <c r="C36" s="271">
        <v>5335.9</v>
      </c>
      <c r="D36" s="271">
        <v>6010.6</v>
      </c>
      <c r="E36" s="271">
        <v>7273.4</v>
      </c>
      <c r="F36" s="271">
        <v>7404.5</v>
      </c>
      <c r="G36" s="271">
        <v>8711.9</v>
      </c>
      <c r="H36" s="271">
        <v>8272.6</v>
      </c>
      <c r="I36" s="271">
        <v>7477.4</v>
      </c>
      <c r="J36" s="271">
        <v>6185.2</v>
      </c>
      <c r="K36" s="271">
        <v>7719.6</v>
      </c>
      <c r="L36" s="271">
        <v>8804.2000000000007</v>
      </c>
      <c r="M36" s="271">
        <v>11448</v>
      </c>
    </row>
    <row r="37" spans="1:13" ht="12.95" customHeight="1" x14ac:dyDescent="0.2">
      <c r="A37" s="272" t="s">
        <v>262</v>
      </c>
      <c r="B37" s="271">
        <v>3471.5</v>
      </c>
      <c r="C37" s="271">
        <v>3301.1</v>
      </c>
      <c r="D37" s="271">
        <v>2390.1999999999998</v>
      </c>
      <c r="E37" s="271">
        <v>3627.8</v>
      </c>
      <c r="F37" s="271">
        <v>3799.8</v>
      </c>
      <c r="G37" s="271">
        <v>4592.7</v>
      </c>
      <c r="H37" s="271">
        <v>3659.7</v>
      </c>
      <c r="I37" s="271">
        <v>3056.2</v>
      </c>
      <c r="J37" s="271">
        <v>1980.3</v>
      </c>
      <c r="K37" s="271">
        <v>3632.6</v>
      </c>
      <c r="L37" s="271">
        <v>4934.5</v>
      </c>
      <c r="M37" s="271">
        <v>7719.3</v>
      </c>
    </row>
    <row r="38" spans="1:13" ht="12.95" customHeight="1" x14ac:dyDescent="0.2">
      <c r="A38" s="272" t="s">
        <v>263</v>
      </c>
      <c r="B38" s="271">
        <v>0.5</v>
      </c>
      <c r="C38" s="271">
        <v>1969.2</v>
      </c>
      <c r="D38" s="271">
        <v>3577.9</v>
      </c>
      <c r="E38" s="271">
        <v>3609.5</v>
      </c>
      <c r="F38" s="271">
        <v>3571</v>
      </c>
      <c r="G38" s="271">
        <v>4090.6</v>
      </c>
      <c r="H38" s="271">
        <v>4527.1000000000004</v>
      </c>
      <c r="I38" s="271">
        <v>4314.1000000000004</v>
      </c>
      <c r="J38" s="271">
        <v>4100.8</v>
      </c>
      <c r="K38" s="271">
        <v>3965</v>
      </c>
      <c r="L38" s="271">
        <v>3769</v>
      </c>
      <c r="M38" s="271">
        <v>3487.7</v>
      </c>
    </row>
    <row r="39" spans="1:13" ht="12" x14ac:dyDescent="0.2">
      <c r="A39" s="272" t="s">
        <v>264</v>
      </c>
      <c r="B39" s="271">
        <v>48.4</v>
      </c>
      <c r="C39" s="271">
        <v>65.599999999999994</v>
      </c>
      <c r="D39" s="271">
        <v>42.5</v>
      </c>
      <c r="E39" s="271">
        <v>36.1</v>
      </c>
      <c r="F39" s="271">
        <v>33.700000000000003</v>
      </c>
      <c r="G39" s="271">
        <v>28.7</v>
      </c>
      <c r="H39" s="271">
        <v>85.9</v>
      </c>
      <c r="I39" s="271">
        <v>107.1</v>
      </c>
      <c r="J39" s="271">
        <v>104.2</v>
      </c>
      <c r="K39" s="271">
        <v>122</v>
      </c>
      <c r="L39" s="271">
        <v>100.8</v>
      </c>
      <c r="M39" s="271">
        <v>241</v>
      </c>
    </row>
    <row r="40" spans="1:1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s="270" customFormat="1" ht="12.95" customHeight="1" x14ac:dyDescent="0.2">
      <c r="A41" s="268" t="s">
        <v>96</v>
      </c>
      <c r="B41" s="269">
        <v>7342.1</v>
      </c>
      <c r="C41" s="269">
        <v>6321.2</v>
      </c>
      <c r="D41" s="269">
        <v>6299.1</v>
      </c>
      <c r="E41" s="269">
        <v>6704.3</v>
      </c>
      <c r="F41" s="269">
        <v>8754.7999999999993</v>
      </c>
      <c r="G41" s="269">
        <v>9663.7999999999993</v>
      </c>
      <c r="H41" s="269">
        <v>9041.7000000000007</v>
      </c>
      <c r="I41" s="269">
        <v>11253</v>
      </c>
      <c r="J41" s="269">
        <v>13581.5</v>
      </c>
      <c r="K41" s="269">
        <v>16520.599999999999</v>
      </c>
      <c r="L41" s="269">
        <v>20625.5</v>
      </c>
      <c r="M41" s="269">
        <v>35431.599999999999</v>
      </c>
    </row>
    <row r="42" spans="1:13" ht="12.95" customHeight="1" x14ac:dyDescent="0.2">
      <c r="A42" s="245" t="s">
        <v>265</v>
      </c>
      <c r="B42" s="228">
        <v>2426.6</v>
      </c>
      <c r="C42" s="228">
        <v>2419.5</v>
      </c>
      <c r="D42" s="228">
        <v>2379.8000000000002</v>
      </c>
      <c r="E42" s="228">
        <v>2412.4</v>
      </c>
      <c r="F42" s="228">
        <v>2663.2</v>
      </c>
      <c r="G42" s="228">
        <v>2703.4</v>
      </c>
      <c r="H42" s="228">
        <v>2704.5</v>
      </c>
      <c r="I42" s="228">
        <v>2813</v>
      </c>
      <c r="J42" s="228">
        <v>3029.4</v>
      </c>
      <c r="K42" s="228">
        <v>3039.4</v>
      </c>
      <c r="L42" s="228">
        <v>3167.6</v>
      </c>
      <c r="M42" s="228">
        <v>3867.1</v>
      </c>
    </row>
    <row r="43" spans="1:13" ht="12.95" customHeight="1" x14ac:dyDescent="0.2">
      <c r="A43" s="245" t="s">
        <v>266</v>
      </c>
      <c r="B43" s="228">
        <v>3097</v>
      </c>
      <c r="C43" s="228">
        <v>3214.3</v>
      </c>
      <c r="D43" s="228">
        <v>3325.2</v>
      </c>
      <c r="E43" s="228">
        <v>3485.9</v>
      </c>
      <c r="F43" s="228">
        <v>3862.2</v>
      </c>
      <c r="G43" s="228">
        <v>4440.6000000000004</v>
      </c>
      <c r="H43" s="228">
        <v>3418.5</v>
      </c>
      <c r="I43" s="228">
        <v>3270</v>
      </c>
      <c r="J43" s="228">
        <v>2488</v>
      </c>
      <c r="K43" s="228">
        <v>2798.9</v>
      </c>
      <c r="L43" s="228">
        <v>2835.6</v>
      </c>
      <c r="M43" s="228">
        <v>10614.1</v>
      </c>
    </row>
    <row r="44" spans="1:13" s="234" customFormat="1" ht="12.95" customHeight="1" x14ac:dyDescent="0.2">
      <c r="A44" s="274" t="s">
        <v>267</v>
      </c>
      <c r="B44" s="228">
        <v>600.1</v>
      </c>
      <c r="C44" s="228">
        <v>619.4</v>
      </c>
      <c r="D44" s="228">
        <v>599.70000000000005</v>
      </c>
      <c r="E44" s="228">
        <v>959.4</v>
      </c>
      <c r="F44" s="228">
        <v>979</v>
      </c>
      <c r="G44" s="228">
        <v>983.1</v>
      </c>
      <c r="H44" s="228">
        <v>885</v>
      </c>
      <c r="I44" s="228">
        <v>954.3</v>
      </c>
      <c r="J44" s="228">
        <v>596</v>
      </c>
      <c r="K44" s="228">
        <v>587.70000000000005</v>
      </c>
      <c r="L44" s="228">
        <v>618.6</v>
      </c>
      <c r="M44" s="228">
        <v>799</v>
      </c>
    </row>
    <row r="45" spans="1:13" ht="12.95" customHeight="1" x14ac:dyDescent="0.2">
      <c r="A45" s="272" t="s">
        <v>268</v>
      </c>
      <c r="B45" s="228">
        <v>1610.1</v>
      </c>
      <c r="C45" s="228">
        <v>1729.9</v>
      </c>
      <c r="D45" s="228">
        <v>1596.9</v>
      </c>
      <c r="E45" s="228">
        <v>1696.2</v>
      </c>
      <c r="F45" s="228">
        <v>1697.7</v>
      </c>
      <c r="G45" s="228">
        <v>1563.2</v>
      </c>
      <c r="H45" s="228">
        <v>1541.7</v>
      </c>
      <c r="I45" s="228">
        <v>1362.8</v>
      </c>
      <c r="J45" s="228">
        <v>1198.7</v>
      </c>
      <c r="K45" s="228">
        <v>1188.5</v>
      </c>
      <c r="L45" s="228">
        <v>1237.2</v>
      </c>
      <c r="M45" s="228">
        <v>1183.5999999999999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0.3</v>
      </c>
      <c r="M46" s="228" t="s">
        <v>26</v>
      </c>
    </row>
    <row r="47" spans="1:13" ht="12.95" customHeight="1" x14ac:dyDescent="0.2">
      <c r="A47" s="272" t="s">
        <v>269</v>
      </c>
      <c r="B47" s="228">
        <v>519.20000000000005</v>
      </c>
      <c r="C47" s="228">
        <v>496.1</v>
      </c>
      <c r="D47" s="228">
        <v>759.7</v>
      </c>
      <c r="E47" s="228">
        <v>830.3</v>
      </c>
      <c r="F47" s="228">
        <v>1185.5</v>
      </c>
      <c r="G47" s="228">
        <v>1894.3</v>
      </c>
      <c r="H47" s="228">
        <v>991.8</v>
      </c>
      <c r="I47" s="228">
        <v>952.9</v>
      </c>
      <c r="J47" s="228">
        <v>693.4</v>
      </c>
      <c r="K47" s="228">
        <v>1022.4</v>
      </c>
      <c r="L47" s="228">
        <v>979.5</v>
      </c>
      <c r="M47" s="228">
        <v>8631.5</v>
      </c>
    </row>
    <row r="48" spans="1:13" ht="12.95" customHeight="1" x14ac:dyDescent="0.2">
      <c r="A48" s="275" t="s">
        <v>271</v>
      </c>
      <c r="B48" s="228">
        <v>1657.2</v>
      </c>
      <c r="C48" s="228">
        <v>486.4</v>
      </c>
      <c r="D48" s="228">
        <v>363.6</v>
      </c>
      <c r="E48" s="228">
        <v>627.4</v>
      </c>
      <c r="F48" s="228">
        <v>2038.2</v>
      </c>
      <c r="G48" s="228">
        <v>2366</v>
      </c>
      <c r="H48" s="228">
        <v>2773.7</v>
      </c>
      <c r="I48" s="228">
        <v>5029.2</v>
      </c>
      <c r="J48" s="228">
        <v>7987.8</v>
      </c>
      <c r="K48" s="228">
        <v>10671.5</v>
      </c>
      <c r="L48" s="228">
        <v>14603.7</v>
      </c>
      <c r="M48" s="228">
        <v>20623.5</v>
      </c>
    </row>
    <row r="49" spans="1:13" ht="12.95" customHeight="1" x14ac:dyDescent="0.2">
      <c r="A49" s="275" t="s">
        <v>272</v>
      </c>
      <c r="B49" s="228">
        <v>161.30000000000001</v>
      </c>
      <c r="C49" s="228">
        <v>201</v>
      </c>
      <c r="D49" s="228">
        <v>230.5</v>
      </c>
      <c r="E49" s="228">
        <v>178.6</v>
      </c>
      <c r="F49" s="228">
        <v>191.1</v>
      </c>
      <c r="G49" s="228">
        <v>153.9</v>
      </c>
      <c r="H49" s="228">
        <v>145</v>
      </c>
      <c r="I49" s="228">
        <v>140.69999999999999</v>
      </c>
      <c r="J49" s="228">
        <v>76.3</v>
      </c>
      <c r="K49" s="228">
        <v>10.7</v>
      </c>
      <c r="L49" s="228">
        <v>18.600000000000001</v>
      </c>
      <c r="M49" s="228">
        <v>327</v>
      </c>
    </row>
    <row r="50" spans="1:13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16555.3</v>
      </c>
      <c r="C51" s="269">
        <v>18488.3</v>
      </c>
      <c r="D51" s="269">
        <v>19394.3</v>
      </c>
      <c r="E51" s="269">
        <v>21184.2</v>
      </c>
      <c r="F51" s="269">
        <v>24248.7</v>
      </c>
      <c r="G51" s="269">
        <v>27751.1</v>
      </c>
      <c r="H51" s="269">
        <v>27162.6</v>
      </c>
      <c r="I51" s="269">
        <v>30631.599999999999</v>
      </c>
      <c r="J51" s="269">
        <v>31922.3</v>
      </c>
      <c r="K51" s="269">
        <v>35574.300000000003</v>
      </c>
      <c r="L51" s="269">
        <v>39266.400000000001</v>
      </c>
      <c r="M51" s="269">
        <v>63854.6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93</v>
      </c>
      <c r="C55" s="218">
        <v>94</v>
      </c>
      <c r="D55" s="218">
        <v>89</v>
      </c>
      <c r="E55" s="218">
        <v>88</v>
      </c>
      <c r="F55" s="218">
        <v>88</v>
      </c>
      <c r="G55" s="218">
        <v>90</v>
      </c>
      <c r="H55" s="218">
        <v>88</v>
      </c>
      <c r="I55" s="218">
        <v>87</v>
      </c>
      <c r="J55" s="218">
        <v>86</v>
      </c>
      <c r="K55" s="218">
        <v>91</v>
      </c>
      <c r="L55" s="218">
        <v>88</v>
      </c>
      <c r="M55" s="218">
        <v>111</v>
      </c>
    </row>
  </sheetData>
  <hyperlinks>
    <hyperlink ref="A1" location="Содержание!A1" display="Вернуться в СОДЕРЖАНИЕ" xr:uid="{00000000-0004-0000-47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Лист73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2" style="249" customWidth="1"/>
    <col min="2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2" style="218" customWidth="1"/>
    <col min="258" max="262" width="0" style="218" hidden="1" customWidth="1"/>
    <col min="263" max="512" width="9.140625" style="218"/>
    <col min="513" max="513" width="42" style="218" customWidth="1"/>
    <col min="514" max="518" width="0" style="218" hidden="1" customWidth="1"/>
    <col min="519" max="768" width="9.140625" style="218"/>
    <col min="769" max="769" width="42" style="218" customWidth="1"/>
    <col min="770" max="774" width="0" style="218" hidden="1" customWidth="1"/>
    <col min="775" max="1024" width="9.140625" style="218"/>
    <col min="1025" max="1025" width="42" style="218" customWidth="1"/>
    <col min="1026" max="1030" width="0" style="218" hidden="1" customWidth="1"/>
    <col min="1031" max="1280" width="9.140625" style="218"/>
    <col min="1281" max="1281" width="42" style="218" customWidth="1"/>
    <col min="1282" max="1286" width="0" style="218" hidden="1" customWidth="1"/>
    <col min="1287" max="1536" width="9.140625" style="218"/>
    <col min="1537" max="1537" width="42" style="218" customWidth="1"/>
    <col min="1538" max="1542" width="0" style="218" hidden="1" customWidth="1"/>
    <col min="1543" max="1792" width="9.140625" style="218"/>
    <col min="1793" max="1793" width="42" style="218" customWidth="1"/>
    <col min="1794" max="1798" width="0" style="218" hidden="1" customWidth="1"/>
    <col min="1799" max="2048" width="9.140625" style="218"/>
    <col min="2049" max="2049" width="42" style="218" customWidth="1"/>
    <col min="2050" max="2054" width="0" style="218" hidden="1" customWidth="1"/>
    <col min="2055" max="2304" width="9.140625" style="218"/>
    <col min="2305" max="2305" width="42" style="218" customWidth="1"/>
    <col min="2306" max="2310" width="0" style="218" hidden="1" customWidth="1"/>
    <col min="2311" max="2560" width="9.140625" style="218"/>
    <col min="2561" max="2561" width="42" style="218" customWidth="1"/>
    <col min="2562" max="2566" width="0" style="218" hidden="1" customWidth="1"/>
    <col min="2567" max="2816" width="9.140625" style="218"/>
    <col min="2817" max="2817" width="42" style="218" customWidth="1"/>
    <col min="2818" max="2822" width="0" style="218" hidden="1" customWidth="1"/>
    <col min="2823" max="3072" width="9.140625" style="218"/>
    <col min="3073" max="3073" width="42" style="218" customWidth="1"/>
    <col min="3074" max="3078" width="0" style="218" hidden="1" customWidth="1"/>
    <col min="3079" max="3328" width="9.140625" style="218"/>
    <col min="3329" max="3329" width="42" style="218" customWidth="1"/>
    <col min="3330" max="3334" width="0" style="218" hidden="1" customWidth="1"/>
    <col min="3335" max="3584" width="9.140625" style="218"/>
    <col min="3585" max="3585" width="42" style="218" customWidth="1"/>
    <col min="3586" max="3590" width="0" style="218" hidden="1" customWidth="1"/>
    <col min="3591" max="3840" width="9.140625" style="218"/>
    <col min="3841" max="3841" width="42" style="218" customWidth="1"/>
    <col min="3842" max="3846" width="0" style="218" hidden="1" customWidth="1"/>
    <col min="3847" max="4096" width="9.140625" style="218"/>
    <col min="4097" max="4097" width="42" style="218" customWidth="1"/>
    <col min="4098" max="4102" width="0" style="218" hidden="1" customWidth="1"/>
    <col min="4103" max="4352" width="9.140625" style="218"/>
    <col min="4353" max="4353" width="42" style="218" customWidth="1"/>
    <col min="4354" max="4358" width="0" style="218" hidden="1" customWidth="1"/>
    <col min="4359" max="4608" width="9.140625" style="218"/>
    <col min="4609" max="4609" width="42" style="218" customWidth="1"/>
    <col min="4610" max="4614" width="0" style="218" hidden="1" customWidth="1"/>
    <col min="4615" max="4864" width="9.140625" style="218"/>
    <col min="4865" max="4865" width="42" style="218" customWidth="1"/>
    <col min="4866" max="4870" width="0" style="218" hidden="1" customWidth="1"/>
    <col min="4871" max="5120" width="9.140625" style="218"/>
    <col min="5121" max="5121" width="42" style="218" customWidth="1"/>
    <col min="5122" max="5126" width="0" style="218" hidden="1" customWidth="1"/>
    <col min="5127" max="5376" width="9.140625" style="218"/>
    <col min="5377" max="5377" width="42" style="218" customWidth="1"/>
    <col min="5378" max="5382" width="0" style="218" hidden="1" customWidth="1"/>
    <col min="5383" max="5632" width="9.140625" style="218"/>
    <col min="5633" max="5633" width="42" style="218" customWidth="1"/>
    <col min="5634" max="5638" width="0" style="218" hidden="1" customWidth="1"/>
    <col min="5639" max="5888" width="9.140625" style="218"/>
    <col min="5889" max="5889" width="42" style="218" customWidth="1"/>
    <col min="5890" max="5894" width="0" style="218" hidden="1" customWidth="1"/>
    <col min="5895" max="6144" width="9.140625" style="218"/>
    <col min="6145" max="6145" width="42" style="218" customWidth="1"/>
    <col min="6146" max="6150" width="0" style="218" hidden="1" customWidth="1"/>
    <col min="6151" max="6400" width="9.140625" style="218"/>
    <col min="6401" max="6401" width="42" style="218" customWidth="1"/>
    <col min="6402" max="6406" width="0" style="218" hidden="1" customWidth="1"/>
    <col min="6407" max="6656" width="9.140625" style="218"/>
    <col min="6657" max="6657" width="42" style="218" customWidth="1"/>
    <col min="6658" max="6662" width="0" style="218" hidden="1" customWidth="1"/>
    <col min="6663" max="6912" width="9.140625" style="218"/>
    <col min="6913" max="6913" width="42" style="218" customWidth="1"/>
    <col min="6914" max="6918" width="0" style="218" hidden="1" customWidth="1"/>
    <col min="6919" max="7168" width="9.140625" style="218"/>
    <col min="7169" max="7169" width="42" style="218" customWidth="1"/>
    <col min="7170" max="7174" width="0" style="218" hidden="1" customWidth="1"/>
    <col min="7175" max="7424" width="9.140625" style="218"/>
    <col min="7425" max="7425" width="42" style="218" customWidth="1"/>
    <col min="7426" max="7430" width="0" style="218" hidden="1" customWidth="1"/>
    <col min="7431" max="7680" width="9.140625" style="218"/>
    <col min="7681" max="7681" width="42" style="218" customWidth="1"/>
    <col min="7682" max="7686" width="0" style="218" hidden="1" customWidth="1"/>
    <col min="7687" max="7936" width="9.140625" style="218"/>
    <col min="7937" max="7937" width="42" style="218" customWidth="1"/>
    <col min="7938" max="7942" width="0" style="218" hidden="1" customWidth="1"/>
    <col min="7943" max="8192" width="9.140625" style="218"/>
    <col min="8193" max="8193" width="42" style="218" customWidth="1"/>
    <col min="8194" max="8198" width="0" style="218" hidden="1" customWidth="1"/>
    <col min="8199" max="8448" width="9.140625" style="218"/>
    <col min="8449" max="8449" width="42" style="218" customWidth="1"/>
    <col min="8450" max="8454" width="0" style="218" hidden="1" customWidth="1"/>
    <col min="8455" max="8704" width="9.140625" style="218"/>
    <col min="8705" max="8705" width="42" style="218" customWidth="1"/>
    <col min="8706" max="8710" width="0" style="218" hidden="1" customWidth="1"/>
    <col min="8711" max="8960" width="9.140625" style="218"/>
    <col min="8961" max="8961" width="42" style="218" customWidth="1"/>
    <col min="8962" max="8966" width="0" style="218" hidden="1" customWidth="1"/>
    <col min="8967" max="9216" width="9.140625" style="218"/>
    <col min="9217" max="9217" width="42" style="218" customWidth="1"/>
    <col min="9218" max="9222" width="0" style="218" hidden="1" customWidth="1"/>
    <col min="9223" max="9472" width="9.140625" style="218"/>
    <col min="9473" max="9473" width="42" style="218" customWidth="1"/>
    <col min="9474" max="9478" width="0" style="218" hidden="1" customWidth="1"/>
    <col min="9479" max="9728" width="9.140625" style="218"/>
    <col min="9729" max="9729" width="42" style="218" customWidth="1"/>
    <col min="9730" max="9734" width="0" style="218" hidden="1" customWidth="1"/>
    <col min="9735" max="9984" width="9.140625" style="218"/>
    <col min="9985" max="9985" width="42" style="218" customWidth="1"/>
    <col min="9986" max="9990" width="0" style="218" hidden="1" customWidth="1"/>
    <col min="9991" max="10240" width="9.140625" style="218"/>
    <col min="10241" max="10241" width="42" style="218" customWidth="1"/>
    <col min="10242" max="10246" width="0" style="218" hidden="1" customWidth="1"/>
    <col min="10247" max="10496" width="9.140625" style="218"/>
    <col min="10497" max="10497" width="42" style="218" customWidth="1"/>
    <col min="10498" max="10502" width="0" style="218" hidden="1" customWidth="1"/>
    <col min="10503" max="10752" width="9.140625" style="218"/>
    <col min="10753" max="10753" width="42" style="218" customWidth="1"/>
    <col min="10754" max="10758" width="0" style="218" hidden="1" customWidth="1"/>
    <col min="10759" max="11008" width="9.140625" style="218"/>
    <col min="11009" max="11009" width="42" style="218" customWidth="1"/>
    <col min="11010" max="11014" width="0" style="218" hidden="1" customWidth="1"/>
    <col min="11015" max="11264" width="9.140625" style="218"/>
    <col min="11265" max="11265" width="42" style="218" customWidth="1"/>
    <col min="11266" max="11270" width="0" style="218" hidden="1" customWidth="1"/>
    <col min="11271" max="11520" width="9.140625" style="218"/>
    <col min="11521" max="11521" width="42" style="218" customWidth="1"/>
    <col min="11522" max="11526" width="0" style="218" hidden="1" customWidth="1"/>
    <col min="11527" max="11776" width="9.140625" style="218"/>
    <col min="11777" max="11777" width="42" style="218" customWidth="1"/>
    <col min="11778" max="11782" width="0" style="218" hidden="1" customWidth="1"/>
    <col min="11783" max="12032" width="9.140625" style="218"/>
    <col min="12033" max="12033" width="42" style="218" customWidth="1"/>
    <col min="12034" max="12038" width="0" style="218" hidden="1" customWidth="1"/>
    <col min="12039" max="12288" width="9.140625" style="218"/>
    <col min="12289" max="12289" width="42" style="218" customWidth="1"/>
    <col min="12290" max="12294" width="0" style="218" hidden="1" customWidth="1"/>
    <col min="12295" max="12544" width="9.140625" style="218"/>
    <col min="12545" max="12545" width="42" style="218" customWidth="1"/>
    <col min="12546" max="12550" width="0" style="218" hidden="1" customWidth="1"/>
    <col min="12551" max="12800" width="9.140625" style="218"/>
    <col min="12801" max="12801" width="42" style="218" customWidth="1"/>
    <col min="12802" max="12806" width="0" style="218" hidden="1" customWidth="1"/>
    <col min="12807" max="13056" width="9.140625" style="218"/>
    <col min="13057" max="13057" width="42" style="218" customWidth="1"/>
    <col min="13058" max="13062" width="0" style="218" hidden="1" customWidth="1"/>
    <col min="13063" max="13312" width="9.140625" style="218"/>
    <col min="13313" max="13313" width="42" style="218" customWidth="1"/>
    <col min="13314" max="13318" width="0" style="218" hidden="1" customWidth="1"/>
    <col min="13319" max="13568" width="9.140625" style="218"/>
    <col min="13569" max="13569" width="42" style="218" customWidth="1"/>
    <col min="13570" max="13574" width="0" style="218" hidden="1" customWidth="1"/>
    <col min="13575" max="13824" width="9.140625" style="218"/>
    <col min="13825" max="13825" width="42" style="218" customWidth="1"/>
    <col min="13826" max="13830" width="0" style="218" hidden="1" customWidth="1"/>
    <col min="13831" max="14080" width="9.140625" style="218"/>
    <col min="14081" max="14081" width="42" style="218" customWidth="1"/>
    <col min="14082" max="14086" width="0" style="218" hidden="1" customWidth="1"/>
    <col min="14087" max="14336" width="9.140625" style="218"/>
    <col min="14337" max="14337" width="42" style="218" customWidth="1"/>
    <col min="14338" max="14342" width="0" style="218" hidden="1" customWidth="1"/>
    <col min="14343" max="14592" width="9.140625" style="218"/>
    <col min="14593" max="14593" width="42" style="218" customWidth="1"/>
    <col min="14594" max="14598" width="0" style="218" hidden="1" customWidth="1"/>
    <col min="14599" max="14848" width="9.140625" style="218"/>
    <col min="14849" max="14849" width="42" style="218" customWidth="1"/>
    <col min="14850" max="14854" width="0" style="218" hidden="1" customWidth="1"/>
    <col min="14855" max="15104" width="9.140625" style="218"/>
    <col min="15105" max="15105" width="42" style="218" customWidth="1"/>
    <col min="15106" max="15110" width="0" style="218" hidden="1" customWidth="1"/>
    <col min="15111" max="15360" width="9.140625" style="218"/>
    <col min="15361" max="15361" width="42" style="218" customWidth="1"/>
    <col min="15362" max="15366" width="0" style="218" hidden="1" customWidth="1"/>
    <col min="15367" max="15616" width="9.140625" style="218"/>
    <col min="15617" max="15617" width="42" style="218" customWidth="1"/>
    <col min="15618" max="15622" width="0" style="218" hidden="1" customWidth="1"/>
    <col min="15623" max="15872" width="9.140625" style="218"/>
    <col min="15873" max="15873" width="42" style="218" customWidth="1"/>
    <col min="15874" max="15878" width="0" style="218" hidden="1" customWidth="1"/>
    <col min="15879" max="16128" width="9.140625" style="218"/>
    <col min="16129" max="16129" width="42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296</v>
      </c>
    </row>
    <row r="3" spans="1:13" ht="18" customHeight="1" x14ac:dyDescent="0.2">
      <c r="A3" s="217" t="s">
        <v>297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9.1999999999999993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36204.5</v>
      </c>
      <c r="C7" s="269">
        <v>37351.300000000003</v>
      </c>
      <c r="D7" s="269">
        <v>37664</v>
      </c>
      <c r="E7" s="269">
        <v>38104.400000000001</v>
      </c>
      <c r="F7" s="269">
        <v>34402.300000000003</v>
      </c>
      <c r="G7" s="269">
        <v>85850.1</v>
      </c>
      <c r="H7" s="269">
        <v>118334</v>
      </c>
      <c r="I7" s="269">
        <v>131777.9</v>
      </c>
      <c r="J7" s="269">
        <v>296990.3</v>
      </c>
      <c r="K7" s="269">
        <v>326540.90000000002</v>
      </c>
      <c r="L7" s="269">
        <v>385336.4</v>
      </c>
      <c r="M7" s="269">
        <v>466403.9</v>
      </c>
    </row>
    <row r="8" spans="1:13" ht="12.95" customHeight="1" x14ac:dyDescent="0.2">
      <c r="A8" s="245" t="s">
        <v>101</v>
      </c>
      <c r="B8" s="271">
        <v>8469.7000000000007</v>
      </c>
      <c r="C8" s="271">
        <v>10472.4</v>
      </c>
      <c r="D8" s="271">
        <v>9328.2000000000007</v>
      </c>
      <c r="E8" s="271">
        <v>6523.9</v>
      </c>
      <c r="F8" s="271">
        <v>6653.2</v>
      </c>
      <c r="G8" s="271">
        <v>10378.799999999999</v>
      </c>
      <c r="H8" s="271">
        <v>12234.5</v>
      </c>
      <c r="I8" s="271">
        <v>24457.5</v>
      </c>
      <c r="J8" s="271">
        <v>96600.7</v>
      </c>
      <c r="K8" s="271">
        <v>112368.3</v>
      </c>
      <c r="L8" s="271">
        <v>152758.5</v>
      </c>
      <c r="M8" s="271">
        <v>203623.6</v>
      </c>
    </row>
    <row r="9" spans="1:13" ht="12.95" customHeight="1" x14ac:dyDescent="0.2">
      <c r="A9" s="272" t="s">
        <v>238</v>
      </c>
      <c r="B9" s="271">
        <v>474.6</v>
      </c>
      <c r="C9" s="271">
        <v>1530</v>
      </c>
      <c r="D9" s="271">
        <v>1905.2</v>
      </c>
      <c r="E9" s="271">
        <v>1057.7</v>
      </c>
      <c r="F9" s="271">
        <v>367.3</v>
      </c>
      <c r="G9" s="271">
        <v>1675.8</v>
      </c>
      <c r="H9" s="271">
        <v>2271.6999999999998</v>
      </c>
      <c r="I9" s="271">
        <v>9200.6</v>
      </c>
      <c r="J9" s="271">
        <v>18338.599999999999</v>
      </c>
      <c r="K9" s="271">
        <v>14334.3</v>
      </c>
      <c r="L9" s="271">
        <v>45613.2</v>
      </c>
      <c r="M9" s="271">
        <v>52660.4</v>
      </c>
    </row>
    <row r="10" spans="1:13" ht="12.95" customHeight="1" x14ac:dyDescent="0.2">
      <c r="A10" s="272" t="s">
        <v>239</v>
      </c>
      <c r="B10" s="271">
        <v>99</v>
      </c>
      <c r="C10" s="271">
        <v>171.2</v>
      </c>
      <c r="D10" s="271">
        <v>436.8</v>
      </c>
      <c r="E10" s="271">
        <v>1149.8</v>
      </c>
      <c r="F10" s="271">
        <v>1278.5</v>
      </c>
      <c r="G10" s="271">
        <v>1395.4</v>
      </c>
      <c r="H10" s="271">
        <v>1897.4</v>
      </c>
      <c r="I10" s="271">
        <v>1541</v>
      </c>
      <c r="J10" s="271">
        <v>9221.9</v>
      </c>
      <c r="K10" s="271">
        <v>14476.9</v>
      </c>
      <c r="L10" s="271">
        <v>3378.8</v>
      </c>
      <c r="M10" s="271">
        <v>13044.3</v>
      </c>
    </row>
    <row r="11" spans="1:13" ht="12.95" customHeight="1" x14ac:dyDescent="0.2">
      <c r="A11" s="272" t="s">
        <v>240</v>
      </c>
      <c r="B11" s="271">
        <v>98.1</v>
      </c>
      <c r="C11" s="271">
        <v>535.29999999999995</v>
      </c>
      <c r="D11" s="271">
        <v>479.5</v>
      </c>
      <c r="E11" s="271">
        <v>707.4</v>
      </c>
      <c r="F11" s="271">
        <v>754.8</v>
      </c>
      <c r="G11" s="271">
        <v>803.2</v>
      </c>
      <c r="H11" s="271">
        <v>861.6</v>
      </c>
      <c r="I11" s="271">
        <v>1326.3</v>
      </c>
      <c r="J11" s="271">
        <v>5446</v>
      </c>
      <c r="K11" s="271">
        <v>12837.5</v>
      </c>
      <c r="L11" s="271">
        <v>18735.8</v>
      </c>
      <c r="M11" s="271">
        <v>21767.4</v>
      </c>
    </row>
    <row r="12" spans="1:13" ht="24" x14ac:dyDescent="0.2">
      <c r="A12" s="272" t="s">
        <v>241</v>
      </c>
      <c r="B12" s="271">
        <v>924.3</v>
      </c>
      <c r="C12" s="271">
        <v>890.1</v>
      </c>
      <c r="D12" s="271">
        <v>321.10000000000002</v>
      </c>
      <c r="E12" s="271">
        <v>287.39999999999998</v>
      </c>
      <c r="F12" s="271">
        <v>1056.3</v>
      </c>
      <c r="G12" s="271">
        <v>1165.5999999999999</v>
      </c>
      <c r="H12" s="271">
        <v>1196.5999999999999</v>
      </c>
      <c r="I12" s="271">
        <v>2080.6</v>
      </c>
      <c r="J12" s="271">
        <v>2868.6</v>
      </c>
      <c r="K12" s="271">
        <v>2967.4</v>
      </c>
      <c r="L12" s="271">
        <v>5004.5</v>
      </c>
      <c r="M12" s="271">
        <v>8962.2000000000007</v>
      </c>
    </row>
    <row r="13" spans="1:13" ht="24" x14ac:dyDescent="0.2">
      <c r="A13" s="272" t="s">
        <v>242</v>
      </c>
      <c r="B13" s="271">
        <v>0.8</v>
      </c>
      <c r="C13" s="271">
        <v>0.6</v>
      </c>
      <c r="D13" s="271" t="s">
        <v>26</v>
      </c>
      <c r="E13" s="271">
        <v>0</v>
      </c>
      <c r="F13" s="271" t="s">
        <v>26</v>
      </c>
      <c r="G13" s="271" t="s">
        <v>26</v>
      </c>
      <c r="H13" s="271">
        <v>0</v>
      </c>
      <c r="I13" s="271" t="s">
        <v>26</v>
      </c>
      <c r="J13" s="271">
        <v>0</v>
      </c>
      <c r="K13" s="271">
        <v>0</v>
      </c>
      <c r="L13" s="271">
        <v>68.7</v>
      </c>
      <c r="M13" s="271">
        <v>1699.7</v>
      </c>
    </row>
    <row r="14" spans="1:13" ht="12.95" customHeight="1" x14ac:dyDescent="0.2">
      <c r="A14" s="272" t="s">
        <v>243</v>
      </c>
      <c r="B14" s="271">
        <v>6266.9</v>
      </c>
      <c r="C14" s="271">
        <v>6757</v>
      </c>
      <c r="D14" s="271">
        <v>5962.7</v>
      </c>
      <c r="E14" s="271">
        <v>3145.3</v>
      </c>
      <c r="F14" s="271">
        <v>3071.4</v>
      </c>
      <c r="G14" s="271">
        <v>4428.3999999999996</v>
      </c>
      <c r="H14" s="271">
        <v>5119.1000000000004</v>
      </c>
      <c r="I14" s="271">
        <v>9000.1</v>
      </c>
      <c r="J14" s="271">
        <v>45501.9</v>
      </c>
      <c r="K14" s="271">
        <v>64074.400000000001</v>
      </c>
      <c r="L14" s="271">
        <v>71843.600000000006</v>
      </c>
      <c r="M14" s="271">
        <v>88093.5</v>
      </c>
    </row>
    <row r="15" spans="1:13" ht="12.95" customHeight="1" x14ac:dyDescent="0.2">
      <c r="A15" s="272" t="s">
        <v>244</v>
      </c>
      <c r="B15" s="228">
        <v>535.4</v>
      </c>
      <c r="C15" s="228">
        <v>520.4</v>
      </c>
      <c r="D15" s="228">
        <v>152.1</v>
      </c>
      <c r="E15" s="228">
        <v>106.4</v>
      </c>
      <c r="F15" s="228">
        <v>56.7</v>
      </c>
      <c r="G15" s="228">
        <v>836</v>
      </c>
      <c r="H15" s="228">
        <v>788.7</v>
      </c>
      <c r="I15" s="228">
        <v>1241</v>
      </c>
      <c r="J15" s="228">
        <v>15135</v>
      </c>
      <c r="K15" s="228">
        <v>3605.6</v>
      </c>
      <c r="L15" s="228">
        <v>7945.3</v>
      </c>
      <c r="M15" s="228">
        <v>17336.7</v>
      </c>
    </row>
    <row r="16" spans="1:13" ht="12.95" customHeight="1" x14ac:dyDescent="0.2">
      <c r="A16" s="272" t="s">
        <v>245</v>
      </c>
      <c r="B16" s="228">
        <v>70.599999999999994</v>
      </c>
      <c r="C16" s="228">
        <v>67.900000000000006</v>
      </c>
      <c r="D16" s="228">
        <v>70.7</v>
      </c>
      <c r="E16" s="228">
        <v>69.900000000000006</v>
      </c>
      <c r="F16" s="228">
        <v>68</v>
      </c>
      <c r="G16" s="228">
        <v>74.3</v>
      </c>
      <c r="H16" s="228">
        <v>99.4</v>
      </c>
      <c r="I16" s="228">
        <v>67.900000000000006</v>
      </c>
      <c r="J16" s="228">
        <v>88.7</v>
      </c>
      <c r="K16" s="228">
        <v>72.2</v>
      </c>
      <c r="L16" s="228">
        <v>168.5</v>
      </c>
      <c r="M16" s="228">
        <v>59.4</v>
      </c>
    </row>
    <row r="17" spans="1:13" ht="12.95" customHeight="1" x14ac:dyDescent="0.2">
      <c r="A17" s="245" t="s">
        <v>100</v>
      </c>
      <c r="B17" s="228">
        <v>27734.799999999999</v>
      </c>
      <c r="C17" s="228">
        <v>26878.9</v>
      </c>
      <c r="D17" s="228">
        <v>28335.9</v>
      </c>
      <c r="E17" s="228">
        <v>31580.5</v>
      </c>
      <c r="F17" s="228">
        <v>27749.200000000001</v>
      </c>
      <c r="G17" s="228">
        <v>75471.3</v>
      </c>
      <c r="H17" s="228">
        <v>106099.5</v>
      </c>
      <c r="I17" s="228">
        <v>107320.4</v>
      </c>
      <c r="J17" s="228">
        <v>200389.6</v>
      </c>
      <c r="K17" s="228">
        <v>214172.6</v>
      </c>
      <c r="L17" s="228">
        <v>232578</v>
      </c>
      <c r="M17" s="228">
        <v>262780.3</v>
      </c>
    </row>
    <row r="18" spans="1:13" ht="12.95" customHeight="1" x14ac:dyDescent="0.2">
      <c r="A18" s="272" t="s">
        <v>246</v>
      </c>
      <c r="B18" s="228">
        <v>2452.1999999999998</v>
      </c>
      <c r="C18" s="228">
        <v>2389.5</v>
      </c>
      <c r="D18" s="228">
        <v>2281.3000000000002</v>
      </c>
      <c r="E18" s="228">
        <v>2552.6</v>
      </c>
      <c r="F18" s="228">
        <v>2857.2</v>
      </c>
      <c r="G18" s="228">
        <v>29403.3</v>
      </c>
      <c r="H18" s="228">
        <v>30263.8</v>
      </c>
      <c r="I18" s="228">
        <v>45586.8</v>
      </c>
      <c r="J18" s="228">
        <v>102976.6</v>
      </c>
      <c r="K18" s="228">
        <v>101029.8</v>
      </c>
      <c r="L18" s="228">
        <v>111123.7</v>
      </c>
      <c r="M18" s="228">
        <v>111516.8</v>
      </c>
    </row>
    <row r="19" spans="1:13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 t="s">
        <v>248</v>
      </c>
      <c r="G19" s="228" t="s">
        <v>26</v>
      </c>
      <c r="H19" s="228">
        <v>0.1</v>
      </c>
      <c r="I19" s="228">
        <v>0.2</v>
      </c>
      <c r="J19" s="228">
        <v>0.1</v>
      </c>
      <c r="K19" s="228">
        <v>0.1</v>
      </c>
      <c r="L19" s="228">
        <v>0.1</v>
      </c>
      <c r="M19" s="228">
        <v>0.1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>
        <v>46.6</v>
      </c>
      <c r="M20" s="228">
        <v>46</v>
      </c>
    </row>
    <row r="21" spans="1:13" ht="12.95" customHeight="1" x14ac:dyDescent="0.2">
      <c r="A21" s="272" t="s">
        <v>250</v>
      </c>
      <c r="B21" s="228">
        <v>2.5</v>
      </c>
      <c r="C21" s="228">
        <v>17.899999999999999</v>
      </c>
      <c r="D21" s="228">
        <v>1.2</v>
      </c>
      <c r="E21" s="228">
        <v>0</v>
      </c>
      <c r="F21" s="228">
        <v>1.8</v>
      </c>
      <c r="G21" s="228">
        <v>1.6</v>
      </c>
      <c r="H21" s="228">
        <v>1.8</v>
      </c>
      <c r="I21" s="228">
        <v>1.9</v>
      </c>
      <c r="J21" s="228">
        <v>2</v>
      </c>
      <c r="K21" s="228">
        <v>2.6</v>
      </c>
      <c r="L21" s="228">
        <v>3.2</v>
      </c>
      <c r="M21" s="228">
        <v>9.1</v>
      </c>
    </row>
    <row r="22" spans="1:13" ht="12.95" customHeight="1" x14ac:dyDescent="0.2">
      <c r="A22" s="272" t="s">
        <v>277</v>
      </c>
      <c r="B22" s="228">
        <v>678.4</v>
      </c>
      <c r="C22" s="228">
        <v>8</v>
      </c>
      <c r="D22" s="228">
        <v>2</v>
      </c>
      <c r="E22" s="228">
        <v>1</v>
      </c>
      <c r="F22" s="228">
        <v>1</v>
      </c>
      <c r="G22" s="228">
        <v>1</v>
      </c>
      <c r="H22" s="228">
        <v>1.2</v>
      </c>
      <c r="I22" s="228">
        <v>1.2</v>
      </c>
      <c r="J22" s="228">
        <v>1.2</v>
      </c>
      <c r="K22" s="228">
        <v>1.3</v>
      </c>
      <c r="L22" s="228">
        <v>5533</v>
      </c>
      <c r="M22" s="228">
        <v>5629.8</v>
      </c>
    </row>
    <row r="23" spans="1:13" ht="12.95" customHeight="1" x14ac:dyDescent="0.2">
      <c r="A23" s="272" t="s">
        <v>252</v>
      </c>
      <c r="B23" s="228">
        <v>288.39999999999998</v>
      </c>
      <c r="C23" s="228">
        <v>326.10000000000002</v>
      </c>
      <c r="D23" s="228">
        <v>504.8</v>
      </c>
      <c r="E23" s="228">
        <v>412.2</v>
      </c>
      <c r="F23" s="228">
        <v>480.7</v>
      </c>
      <c r="G23" s="228">
        <v>1587.7</v>
      </c>
      <c r="H23" s="228">
        <v>1371.1</v>
      </c>
      <c r="I23" s="228">
        <v>1178.5999999999999</v>
      </c>
      <c r="J23" s="228">
        <v>3291.9</v>
      </c>
      <c r="K23" s="228">
        <v>10244.200000000001</v>
      </c>
      <c r="L23" s="228">
        <v>2839.6</v>
      </c>
      <c r="M23" s="228">
        <v>3595.4</v>
      </c>
    </row>
    <row r="24" spans="1:13" ht="12.95" customHeight="1" x14ac:dyDescent="0.2">
      <c r="A24" s="272" t="s">
        <v>253</v>
      </c>
      <c r="B24" s="228">
        <v>24309.3</v>
      </c>
      <c r="C24" s="228">
        <v>24135</v>
      </c>
      <c r="D24" s="228">
        <v>25544.400000000001</v>
      </c>
      <c r="E24" s="228">
        <v>28611.8</v>
      </c>
      <c r="F24" s="228">
        <v>24395.9</v>
      </c>
      <c r="G24" s="228">
        <v>44088.800000000003</v>
      </c>
      <c r="H24" s="228">
        <v>74087.7</v>
      </c>
      <c r="I24" s="228">
        <v>52461.2</v>
      </c>
      <c r="J24" s="228">
        <v>86127</v>
      </c>
      <c r="K24" s="228">
        <v>94620.800000000003</v>
      </c>
      <c r="L24" s="228">
        <v>105005.1</v>
      </c>
      <c r="M24" s="228">
        <v>133137.4</v>
      </c>
    </row>
    <row r="25" spans="1:13" ht="12.95" customHeight="1" x14ac:dyDescent="0.2">
      <c r="A25" s="245" t="s">
        <v>254</v>
      </c>
      <c r="B25" s="228">
        <v>4</v>
      </c>
      <c r="C25" s="228">
        <v>2.5</v>
      </c>
      <c r="D25" s="228">
        <v>2.2000000000000002</v>
      </c>
      <c r="E25" s="228">
        <v>2.9</v>
      </c>
      <c r="F25" s="228">
        <v>12.7</v>
      </c>
      <c r="G25" s="228">
        <v>389</v>
      </c>
      <c r="H25" s="228">
        <v>373.8</v>
      </c>
      <c r="I25" s="228">
        <v>8090.5</v>
      </c>
      <c r="J25" s="228">
        <v>7990.7</v>
      </c>
      <c r="K25" s="228">
        <v>8273.9</v>
      </c>
      <c r="L25" s="228">
        <v>8026.7</v>
      </c>
      <c r="M25" s="228">
        <v>8845.7000000000007</v>
      </c>
    </row>
    <row r="26" spans="1:13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70" customFormat="1" ht="12.95" customHeight="1" x14ac:dyDescent="0.2">
      <c r="A27" s="268" t="s">
        <v>99</v>
      </c>
      <c r="B27" s="269">
        <v>6140.7</v>
      </c>
      <c r="C27" s="269">
        <v>8300.2999999999993</v>
      </c>
      <c r="D27" s="269">
        <v>7098.3</v>
      </c>
      <c r="E27" s="269">
        <v>2783.7</v>
      </c>
      <c r="F27" s="269">
        <v>3172.3</v>
      </c>
      <c r="G27" s="269">
        <v>24442.5</v>
      </c>
      <c r="H27" s="269">
        <v>20148.7</v>
      </c>
      <c r="I27" s="269">
        <v>47024.6</v>
      </c>
      <c r="J27" s="269">
        <v>56553.1</v>
      </c>
      <c r="K27" s="269">
        <v>61757.7</v>
      </c>
      <c r="L27" s="269">
        <v>87600.5</v>
      </c>
      <c r="M27" s="269">
        <v>114914.8</v>
      </c>
    </row>
    <row r="28" spans="1:13" s="234" customFormat="1" ht="12.95" customHeight="1" x14ac:dyDescent="0.2">
      <c r="A28" s="233" t="s">
        <v>98</v>
      </c>
      <c r="B28" s="271">
        <v>5131.5</v>
      </c>
      <c r="C28" s="271">
        <v>7314.2</v>
      </c>
      <c r="D28" s="271">
        <v>6510</v>
      </c>
      <c r="E28" s="271">
        <v>2227.3000000000002</v>
      </c>
      <c r="F28" s="271">
        <v>2371.6</v>
      </c>
      <c r="G28" s="271">
        <v>14214.1</v>
      </c>
      <c r="H28" s="271">
        <v>10788.2</v>
      </c>
      <c r="I28" s="271">
        <v>9932.6</v>
      </c>
      <c r="J28" s="271">
        <v>13026.8</v>
      </c>
      <c r="K28" s="271">
        <v>19284.5</v>
      </c>
      <c r="L28" s="271">
        <v>48977.1</v>
      </c>
      <c r="M28" s="271">
        <v>71390.100000000006</v>
      </c>
    </row>
    <row r="29" spans="1:13" ht="12.95" customHeight="1" x14ac:dyDescent="0.2">
      <c r="A29" s="272" t="s">
        <v>255</v>
      </c>
      <c r="B29" s="271">
        <v>4103</v>
      </c>
      <c r="C29" s="271">
        <v>2428.1</v>
      </c>
      <c r="D29" s="271">
        <v>1422.8</v>
      </c>
      <c r="E29" s="271">
        <v>674.2</v>
      </c>
      <c r="F29" s="271">
        <v>642.4</v>
      </c>
      <c r="G29" s="271">
        <v>2596.6999999999998</v>
      </c>
      <c r="H29" s="271">
        <v>1531.3</v>
      </c>
      <c r="I29" s="271">
        <v>2417.3000000000002</v>
      </c>
      <c r="J29" s="271">
        <v>5685.4</v>
      </c>
      <c r="K29" s="271">
        <v>8892</v>
      </c>
      <c r="L29" s="271">
        <v>17920.400000000001</v>
      </c>
      <c r="M29" s="271">
        <v>23551.1</v>
      </c>
    </row>
    <row r="30" spans="1:13" ht="12.95" customHeight="1" x14ac:dyDescent="0.2">
      <c r="A30" s="272" t="s">
        <v>256</v>
      </c>
      <c r="B30" s="271">
        <v>312.8</v>
      </c>
      <c r="C30" s="271">
        <v>3914.3</v>
      </c>
      <c r="D30" s="271">
        <v>4230.7</v>
      </c>
      <c r="E30" s="271">
        <v>536.29999999999995</v>
      </c>
      <c r="F30" s="271">
        <v>674</v>
      </c>
      <c r="G30" s="271">
        <v>796.5</v>
      </c>
      <c r="H30" s="271">
        <v>447.5</v>
      </c>
      <c r="I30" s="271">
        <v>746.3</v>
      </c>
      <c r="J30" s="271">
        <v>1099.5</v>
      </c>
      <c r="K30" s="271">
        <v>1887</v>
      </c>
      <c r="L30" s="271">
        <v>2530.1999999999998</v>
      </c>
      <c r="M30" s="271">
        <v>20788.5</v>
      </c>
    </row>
    <row r="31" spans="1:13" ht="12.95" customHeight="1" x14ac:dyDescent="0.2">
      <c r="A31" s="272" t="s">
        <v>257</v>
      </c>
      <c r="B31" s="271">
        <v>213.2</v>
      </c>
      <c r="C31" s="271">
        <v>327</v>
      </c>
      <c r="D31" s="271">
        <v>249.3</v>
      </c>
      <c r="E31" s="271">
        <v>402.7</v>
      </c>
      <c r="F31" s="271">
        <v>443.1</v>
      </c>
      <c r="G31" s="271">
        <v>5012</v>
      </c>
      <c r="H31" s="271">
        <v>1522.2</v>
      </c>
      <c r="I31" s="271">
        <v>1379.4</v>
      </c>
      <c r="J31" s="271">
        <v>916.7</v>
      </c>
      <c r="K31" s="271">
        <v>1458.5</v>
      </c>
      <c r="L31" s="271">
        <v>14520.8</v>
      </c>
      <c r="M31" s="271">
        <v>11797.4</v>
      </c>
    </row>
    <row r="32" spans="1:13" ht="12.95" customHeight="1" x14ac:dyDescent="0.2">
      <c r="A32" s="272" t="s">
        <v>258</v>
      </c>
      <c r="B32" s="271">
        <v>93.8</v>
      </c>
      <c r="C32" s="271">
        <v>129.6</v>
      </c>
      <c r="D32" s="271">
        <v>110.5</v>
      </c>
      <c r="E32" s="271">
        <v>146.1</v>
      </c>
      <c r="F32" s="271">
        <v>141.69999999999999</v>
      </c>
      <c r="G32" s="271">
        <v>170.5</v>
      </c>
      <c r="H32" s="271">
        <v>527.1</v>
      </c>
      <c r="I32" s="271">
        <v>997.8</v>
      </c>
      <c r="J32" s="271">
        <v>3251.5</v>
      </c>
      <c r="K32" s="271">
        <v>4120.2</v>
      </c>
      <c r="L32" s="271">
        <v>7384</v>
      </c>
      <c r="M32" s="271">
        <v>13937.2</v>
      </c>
    </row>
    <row r="33" spans="1:13" ht="12.95" customHeight="1" x14ac:dyDescent="0.2">
      <c r="A33" s="272" t="s">
        <v>259</v>
      </c>
      <c r="B33" s="271">
        <v>329.4</v>
      </c>
      <c r="C33" s="271">
        <v>376.9</v>
      </c>
      <c r="D33" s="271">
        <v>357.6</v>
      </c>
      <c r="E33" s="271">
        <v>371.8</v>
      </c>
      <c r="F33" s="271">
        <v>353.9</v>
      </c>
      <c r="G33" s="271">
        <v>5528</v>
      </c>
      <c r="H33" s="271">
        <v>6635.3</v>
      </c>
      <c r="I33" s="271">
        <v>4160.5</v>
      </c>
      <c r="J33" s="271">
        <v>1830.9</v>
      </c>
      <c r="K33" s="271">
        <v>1637.6</v>
      </c>
      <c r="L33" s="271">
        <v>687.1</v>
      </c>
      <c r="M33" s="271">
        <v>777.1</v>
      </c>
    </row>
    <row r="34" spans="1:13" ht="12.95" customHeight="1" x14ac:dyDescent="0.2">
      <c r="A34" s="272" t="s">
        <v>260</v>
      </c>
      <c r="B34" s="271">
        <v>28.6</v>
      </c>
      <c r="C34" s="271">
        <v>86.9</v>
      </c>
      <c r="D34" s="271">
        <v>74.5</v>
      </c>
      <c r="E34" s="271">
        <v>24.5</v>
      </c>
      <c r="F34" s="271">
        <v>32.6</v>
      </c>
      <c r="G34" s="271">
        <v>29.7</v>
      </c>
      <c r="H34" s="271">
        <v>33.6</v>
      </c>
      <c r="I34" s="271">
        <v>8.1</v>
      </c>
      <c r="J34" s="271">
        <v>17.8</v>
      </c>
      <c r="K34" s="271">
        <v>1110</v>
      </c>
      <c r="L34" s="271">
        <v>239.4</v>
      </c>
      <c r="M34" s="271">
        <v>306.5</v>
      </c>
    </row>
    <row r="35" spans="1:13" ht="12.95" customHeight="1" x14ac:dyDescent="0.2">
      <c r="A35" s="272" t="s">
        <v>261</v>
      </c>
      <c r="B35" s="271">
        <v>50.7</v>
      </c>
      <c r="C35" s="271">
        <v>51.5</v>
      </c>
      <c r="D35" s="271">
        <v>64.5</v>
      </c>
      <c r="E35" s="271">
        <v>71.7</v>
      </c>
      <c r="F35" s="271">
        <v>83.9</v>
      </c>
      <c r="G35" s="271">
        <v>80.8</v>
      </c>
      <c r="H35" s="271">
        <v>91.2</v>
      </c>
      <c r="I35" s="271">
        <v>223.2</v>
      </c>
      <c r="J35" s="271">
        <v>225</v>
      </c>
      <c r="K35" s="271">
        <v>179.3</v>
      </c>
      <c r="L35" s="271">
        <v>5695.2</v>
      </c>
      <c r="M35" s="271">
        <v>232.4</v>
      </c>
    </row>
    <row r="36" spans="1:13" ht="12.95" customHeight="1" x14ac:dyDescent="0.2">
      <c r="A36" s="245" t="s">
        <v>97</v>
      </c>
      <c r="B36" s="271">
        <v>1009.2</v>
      </c>
      <c r="C36" s="271">
        <v>986.1</v>
      </c>
      <c r="D36" s="271">
        <v>588.4</v>
      </c>
      <c r="E36" s="271">
        <v>556.4</v>
      </c>
      <c r="F36" s="271">
        <v>800.7</v>
      </c>
      <c r="G36" s="271">
        <v>10228.4</v>
      </c>
      <c r="H36" s="271">
        <v>9360.5</v>
      </c>
      <c r="I36" s="271">
        <v>37092.1</v>
      </c>
      <c r="J36" s="271">
        <v>43526.400000000001</v>
      </c>
      <c r="K36" s="271">
        <v>42473.2</v>
      </c>
      <c r="L36" s="271">
        <v>38623.4</v>
      </c>
      <c r="M36" s="271">
        <v>43524.7</v>
      </c>
    </row>
    <row r="37" spans="1:13" ht="12.95" customHeight="1" x14ac:dyDescent="0.2">
      <c r="A37" s="272" t="s">
        <v>262</v>
      </c>
      <c r="B37" s="271">
        <v>995.2</v>
      </c>
      <c r="C37" s="271">
        <v>955.8</v>
      </c>
      <c r="D37" s="271">
        <v>549.29999999999995</v>
      </c>
      <c r="E37" s="271">
        <v>516</v>
      </c>
      <c r="F37" s="271">
        <v>737.2</v>
      </c>
      <c r="G37" s="271">
        <v>10163.299999999999</v>
      </c>
      <c r="H37" s="271">
        <v>9179.7000000000007</v>
      </c>
      <c r="I37" s="271">
        <v>33536.1</v>
      </c>
      <c r="J37" s="271">
        <v>41983.9</v>
      </c>
      <c r="K37" s="271">
        <v>40976.6</v>
      </c>
      <c r="L37" s="271">
        <v>36928.1</v>
      </c>
      <c r="M37" s="271">
        <v>41777.699999999997</v>
      </c>
    </row>
    <row r="38" spans="1:13" ht="12.95" customHeight="1" x14ac:dyDescent="0.2">
      <c r="A38" s="272" t="s">
        <v>263</v>
      </c>
      <c r="B38" s="271">
        <v>0.1</v>
      </c>
      <c r="C38" s="271">
        <v>0.1</v>
      </c>
      <c r="D38" s="271">
        <v>0.1</v>
      </c>
      <c r="E38" s="271">
        <v>0.1</v>
      </c>
      <c r="F38" s="271">
        <v>0.1</v>
      </c>
      <c r="G38" s="271">
        <v>0.4</v>
      </c>
      <c r="H38" s="271">
        <v>0.6</v>
      </c>
      <c r="I38" s="271">
        <v>0.8</v>
      </c>
      <c r="J38" s="271">
        <v>0.8</v>
      </c>
      <c r="K38" s="271">
        <v>0.8</v>
      </c>
      <c r="L38" s="271">
        <v>205.6</v>
      </c>
      <c r="M38" s="271">
        <v>205.3</v>
      </c>
    </row>
    <row r="39" spans="1:13" ht="12" x14ac:dyDescent="0.2">
      <c r="A39" s="272" t="s">
        <v>264</v>
      </c>
      <c r="B39" s="271">
        <v>14</v>
      </c>
      <c r="C39" s="271">
        <v>30.2</v>
      </c>
      <c r="D39" s="271">
        <v>39</v>
      </c>
      <c r="E39" s="271">
        <v>40.299999999999997</v>
      </c>
      <c r="F39" s="271">
        <v>63.4</v>
      </c>
      <c r="G39" s="271">
        <v>64.7</v>
      </c>
      <c r="H39" s="271">
        <v>180.2</v>
      </c>
      <c r="I39" s="271">
        <v>3555.2</v>
      </c>
      <c r="J39" s="271">
        <v>1541.7</v>
      </c>
      <c r="K39" s="271">
        <v>1495.8</v>
      </c>
      <c r="L39" s="271">
        <v>1489.7</v>
      </c>
      <c r="M39" s="271">
        <v>1541.7</v>
      </c>
    </row>
    <row r="40" spans="1:1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s="270" customFormat="1" ht="12.95" customHeight="1" x14ac:dyDescent="0.2">
      <c r="A41" s="268" t="s">
        <v>96</v>
      </c>
      <c r="B41" s="269">
        <v>30063.8</v>
      </c>
      <c r="C41" s="269">
        <v>29051</v>
      </c>
      <c r="D41" s="269">
        <v>30565.7</v>
      </c>
      <c r="E41" s="269">
        <v>35320.699999999997</v>
      </c>
      <c r="F41" s="269">
        <v>31230</v>
      </c>
      <c r="G41" s="269">
        <v>61407.6</v>
      </c>
      <c r="H41" s="269">
        <v>98185.4</v>
      </c>
      <c r="I41" s="269">
        <v>84753.3</v>
      </c>
      <c r="J41" s="269">
        <v>240437.2</v>
      </c>
      <c r="K41" s="269">
        <v>264783.2</v>
      </c>
      <c r="L41" s="269">
        <v>297735.90000000002</v>
      </c>
      <c r="M41" s="269">
        <v>351489.1</v>
      </c>
    </row>
    <row r="42" spans="1:13" ht="12.95" customHeight="1" x14ac:dyDescent="0.2">
      <c r="A42" s="245" t="s">
        <v>265</v>
      </c>
      <c r="B42" s="228">
        <v>2116.6999999999998</v>
      </c>
      <c r="C42" s="228">
        <v>2116.6999999999998</v>
      </c>
      <c r="D42" s="228">
        <v>2244.1999999999998</v>
      </c>
      <c r="E42" s="228">
        <v>2243.8000000000002</v>
      </c>
      <c r="F42" s="228">
        <v>2275.9</v>
      </c>
      <c r="G42" s="228">
        <v>2280.1999999999998</v>
      </c>
      <c r="H42" s="228">
        <v>2285.6</v>
      </c>
      <c r="I42" s="228">
        <v>2250.1999999999998</v>
      </c>
      <c r="J42" s="228">
        <v>2213.1999999999998</v>
      </c>
      <c r="K42" s="228">
        <v>2251.6999999999998</v>
      </c>
      <c r="L42" s="228">
        <v>4218.8999999999996</v>
      </c>
      <c r="M42" s="228">
        <v>11414.6</v>
      </c>
    </row>
    <row r="43" spans="1:13" ht="12.95" customHeight="1" x14ac:dyDescent="0.2">
      <c r="A43" s="245" t="s">
        <v>266</v>
      </c>
      <c r="B43" s="228">
        <v>18900.099999999999</v>
      </c>
      <c r="C43" s="228">
        <v>18925.2</v>
      </c>
      <c r="D43" s="228">
        <v>20246.8</v>
      </c>
      <c r="E43" s="228">
        <v>23250</v>
      </c>
      <c r="F43" s="228">
        <v>19794.099999999999</v>
      </c>
      <c r="G43" s="228">
        <v>47230.400000000001</v>
      </c>
      <c r="H43" s="228">
        <v>78849.100000000006</v>
      </c>
      <c r="I43" s="228">
        <v>56538.400000000001</v>
      </c>
      <c r="J43" s="228">
        <v>34044.699999999997</v>
      </c>
      <c r="K43" s="228">
        <v>33672.400000000001</v>
      </c>
      <c r="L43" s="228">
        <v>33470.699999999997</v>
      </c>
      <c r="M43" s="228">
        <v>33435.199999999997</v>
      </c>
    </row>
    <row r="44" spans="1:13" s="234" customFormat="1" ht="12.95" customHeight="1" x14ac:dyDescent="0.2">
      <c r="A44" s="274" t="s">
        <v>267</v>
      </c>
      <c r="B44" s="228">
        <v>10120.799999999999</v>
      </c>
      <c r="C44" s="228">
        <v>10117.4</v>
      </c>
      <c r="D44" s="228">
        <v>10117.4</v>
      </c>
      <c r="E44" s="228">
        <v>10710</v>
      </c>
      <c r="F44" s="228">
        <v>10710.6</v>
      </c>
      <c r="G44" s="228">
        <v>10993.4</v>
      </c>
      <c r="H44" s="228">
        <v>11023.6</v>
      </c>
      <c r="I44" s="228">
        <v>10801</v>
      </c>
      <c r="J44" s="228">
        <v>4713.6000000000004</v>
      </c>
      <c r="K44" s="228">
        <v>4447</v>
      </c>
      <c r="L44" s="228">
        <v>4347.8999999999996</v>
      </c>
      <c r="M44" s="228">
        <v>4518</v>
      </c>
    </row>
    <row r="45" spans="1:13" ht="12.95" customHeight="1" x14ac:dyDescent="0.2">
      <c r="A45" s="272" t="s">
        <v>268</v>
      </c>
      <c r="B45" s="228">
        <v>8563.1</v>
      </c>
      <c r="C45" s="228">
        <v>8602.5</v>
      </c>
      <c r="D45" s="228">
        <v>9863.6</v>
      </c>
      <c r="E45" s="228">
        <v>12271.9</v>
      </c>
      <c r="F45" s="228">
        <v>8741.5</v>
      </c>
      <c r="G45" s="228">
        <v>28277.200000000001</v>
      </c>
      <c r="H45" s="228">
        <v>59920.5</v>
      </c>
      <c r="I45" s="228">
        <v>32237.8</v>
      </c>
      <c r="J45" s="228">
        <v>14326</v>
      </c>
      <c r="K45" s="228">
        <v>13691.5</v>
      </c>
      <c r="L45" s="228">
        <v>13648</v>
      </c>
      <c r="M45" s="228">
        <v>13542.9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-308.89999999999998</v>
      </c>
      <c r="M46" s="228">
        <v>-367.3</v>
      </c>
    </row>
    <row r="47" spans="1:13" ht="12.95" customHeight="1" x14ac:dyDescent="0.2">
      <c r="A47" s="272" t="s">
        <v>269</v>
      </c>
      <c r="B47" s="228">
        <v>216.2</v>
      </c>
      <c r="C47" s="228">
        <v>206.1</v>
      </c>
      <c r="D47" s="228">
        <v>265.8</v>
      </c>
      <c r="E47" s="228">
        <v>268.2</v>
      </c>
      <c r="F47" s="228">
        <v>341.9</v>
      </c>
      <c r="G47" s="228">
        <v>7959.8</v>
      </c>
      <c r="H47" s="228">
        <v>7905</v>
      </c>
      <c r="I47" s="228">
        <v>13499.6</v>
      </c>
      <c r="J47" s="228">
        <v>15005.1</v>
      </c>
      <c r="K47" s="228">
        <v>15534</v>
      </c>
      <c r="L47" s="228">
        <v>15783.7</v>
      </c>
      <c r="M47" s="228">
        <v>15741.6</v>
      </c>
    </row>
    <row r="48" spans="1:13" ht="12.95" customHeight="1" x14ac:dyDescent="0.2">
      <c r="A48" s="275" t="s">
        <v>271</v>
      </c>
      <c r="B48" s="228">
        <v>9020.7000000000007</v>
      </c>
      <c r="C48" s="228">
        <v>7989.5</v>
      </c>
      <c r="D48" s="228">
        <v>8055.6</v>
      </c>
      <c r="E48" s="228">
        <v>9802.2999999999993</v>
      </c>
      <c r="F48" s="228">
        <v>8831.2999999999993</v>
      </c>
      <c r="G48" s="228">
        <v>11580.6</v>
      </c>
      <c r="H48" s="228">
        <v>16702.099999999999</v>
      </c>
      <c r="I48" s="228">
        <v>25850.6</v>
      </c>
      <c r="J48" s="228">
        <v>204029.2</v>
      </c>
      <c r="K48" s="228">
        <v>228821.7</v>
      </c>
      <c r="L48" s="228">
        <v>259947</v>
      </c>
      <c r="M48" s="228">
        <v>306413.59999999998</v>
      </c>
    </row>
    <row r="49" spans="1:13" ht="12.95" customHeight="1" x14ac:dyDescent="0.2">
      <c r="A49" s="275" t="s">
        <v>272</v>
      </c>
      <c r="B49" s="228">
        <v>26.3</v>
      </c>
      <c r="C49" s="228">
        <v>19.600000000000001</v>
      </c>
      <c r="D49" s="228">
        <v>19.100000000000001</v>
      </c>
      <c r="E49" s="228">
        <v>24.5</v>
      </c>
      <c r="F49" s="228">
        <v>328.7</v>
      </c>
      <c r="G49" s="228">
        <v>316.39999999999998</v>
      </c>
      <c r="H49" s="228">
        <v>348.6</v>
      </c>
      <c r="I49" s="228">
        <v>114.1</v>
      </c>
      <c r="J49" s="228">
        <v>150.1</v>
      </c>
      <c r="K49" s="228">
        <v>37.4</v>
      </c>
      <c r="L49" s="228">
        <v>99.3</v>
      </c>
      <c r="M49" s="228">
        <v>225.8</v>
      </c>
    </row>
    <row r="50" spans="1:13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36204.5</v>
      </c>
      <c r="C51" s="269">
        <v>37351.300000000003</v>
      </c>
      <c r="D51" s="269">
        <v>37664</v>
      </c>
      <c r="E51" s="269">
        <v>38104.400000000001</v>
      </c>
      <c r="F51" s="269">
        <v>34402.300000000003</v>
      </c>
      <c r="G51" s="269">
        <v>85850.1</v>
      </c>
      <c r="H51" s="269">
        <v>118334</v>
      </c>
      <c r="I51" s="269">
        <v>131777.9</v>
      </c>
      <c r="J51" s="269">
        <v>296990.3</v>
      </c>
      <c r="K51" s="269">
        <v>326540.90000000002</v>
      </c>
      <c r="L51" s="269">
        <v>385336.4</v>
      </c>
      <c r="M51" s="269">
        <v>466403.9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49</v>
      </c>
      <c r="C55" s="218">
        <v>49</v>
      </c>
      <c r="D55" s="218">
        <v>52</v>
      </c>
      <c r="E55" s="218">
        <v>52</v>
      </c>
      <c r="F55" s="218">
        <v>54</v>
      </c>
      <c r="G55" s="218">
        <v>54</v>
      </c>
      <c r="H55" s="218">
        <v>57</v>
      </c>
      <c r="I55" s="218">
        <v>52</v>
      </c>
      <c r="J55" s="218">
        <v>55</v>
      </c>
      <c r="K55" s="218">
        <v>59</v>
      </c>
      <c r="L55" s="218">
        <v>66</v>
      </c>
      <c r="M55" s="218">
        <v>71</v>
      </c>
    </row>
  </sheetData>
  <hyperlinks>
    <hyperlink ref="A1" location="Содержание!A1" display="Вернуться в СОДЕРЖАНИЕ" xr:uid="{00000000-0004-0000-48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Лист74"/>
  <dimension ref="A1:M55"/>
  <sheetViews>
    <sheetView topLeftCell="A4" workbookViewId="0">
      <selection activeCell="A5" sqref="A5"/>
    </sheetView>
  </sheetViews>
  <sheetFormatPr defaultRowHeight="12.95" customHeight="1" x14ac:dyDescent="0.2"/>
  <cols>
    <col min="1" max="1" width="41.28515625" style="249" customWidth="1"/>
    <col min="2" max="7" width="9.140625" style="218" hidden="1" customWidth="1"/>
    <col min="8" max="8" width="0" style="218" hidden="1" customWidth="1"/>
    <col min="9" max="12" width="9.140625" style="218"/>
    <col min="13" max="13" width="8.85546875" style="218"/>
    <col min="14" max="256" width="9.140625" style="218"/>
    <col min="257" max="257" width="41.28515625" style="218" customWidth="1"/>
    <col min="258" max="262" width="0" style="218" hidden="1" customWidth="1"/>
    <col min="263" max="512" width="9.140625" style="218"/>
    <col min="513" max="513" width="41.28515625" style="218" customWidth="1"/>
    <col min="514" max="518" width="0" style="218" hidden="1" customWidth="1"/>
    <col min="519" max="768" width="9.140625" style="218"/>
    <col min="769" max="769" width="41.28515625" style="218" customWidth="1"/>
    <col min="770" max="774" width="0" style="218" hidden="1" customWidth="1"/>
    <col min="775" max="1024" width="9.140625" style="218"/>
    <col min="1025" max="1025" width="41.28515625" style="218" customWidth="1"/>
    <col min="1026" max="1030" width="0" style="218" hidden="1" customWidth="1"/>
    <col min="1031" max="1280" width="9.140625" style="218"/>
    <col min="1281" max="1281" width="41.28515625" style="218" customWidth="1"/>
    <col min="1282" max="1286" width="0" style="218" hidden="1" customWidth="1"/>
    <col min="1287" max="1536" width="9.140625" style="218"/>
    <col min="1537" max="1537" width="41.28515625" style="218" customWidth="1"/>
    <col min="1538" max="1542" width="0" style="218" hidden="1" customWidth="1"/>
    <col min="1543" max="1792" width="9.140625" style="218"/>
    <col min="1793" max="1793" width="41.28515625" style="218" customWidth="1"/>
    <col min="1794" max="1798" width="0" style="218" hidden="1" customWidth="1"/>
    <col min="1799" max="2048" width="9.140625" style="218"/>
    <col min="2049" max="2049" width="41.28515625" style="218" customWidth="1"/>
    <col min="2050" max="2054" width="0" style="218" hidden="1" customWidth="1"/>
    <col min="2055" max="2304" width="9.140625" style="218"/>
    <col min="2305" max="2305" width="41.28515625" style="218" customWidth="1"/>
    <col min="2306" max="2310" width="0" style="218" hidden="1" customWidth="1"/>
    <col min="2311" max="2560" width="9.140625" style="218"/>
    <col min="2561" max="2561" width="41.28515625" style="218" customWidth="1"/>
    <col min="2562" max="2566" width="0" style="218" hidden="1" customWidth="1"/>
    <col min="2567" max="2816" width="9.140625" style="218"/>
    <col min="2817" max="2817" width="41.28515625" style="218" customWidth="1"/>
    <col min="2818" max="2822" width="0" style="218" hidden="1" customWidth="1"/>
    <col min="2823" max="3072" width="9.140625" style="218"/>
    <col min="3073" max="3073" width="41.28515625" style="218" customWidth="1"/>
    <col min="3074" max="3078" width="0" style="218" hidden="1" customWidth="1"/>
    <col min="3079" max="3328" width="9.140625" style="218"/>
    <col min="3329" max="3329" width="41.28515625" style="218" customWidth="1"/>
    <col min="3330" max="3334" width="0" style="218" hidden="1" customWidth="1"/>
    <col min="3335" max="3584" width="9.140625" style="218"/>
    <col min="3585" max="3585" width="41.28515625" style="218" customWidth="1"/>
    <col min="3586" max="3590" width="0" style="218" hidden="1" customWidth="1"/>
    <col min="3591" max="3840" width="9.140625" style="218"/>
    <col min="3841" max="3841" width="41.28515625" style="218" customWidth="1"/>
    <col min="3842" max="3846" width="0" style="218" hidden="1" customWidth="1"/>
    <col min="3847" max="4096" width="9.140625" style="218"/>
    <col min="4097" max="4097" width="41.28515625" style="218" customWidth="1"/>
    <col min="4098" max="4102" width="0" style="218" hidden="1" customWidth="1"/>
    <col min="4103" max="4352" width="9.140625" style="218"/>
    <col min="4353" max="4353" width="41.28515625" style="218" customWidth="1"/>
    <col min="4354" max="4358" width="0" style="218" hidden="1" customWidth="1"/>
    <col min="4359" max="4608" width="9.140625" style="218"/>
    <col min="4609" max="4609" width="41.28515625" style="218" customWidth="1"/>
    <col min="4610" max="4614" width="0" style="218" hidden="1" customWidth="1"/>
    <col min="4615" max="4864" width="9.140625" style="218"/>
    <col min="4865" max="4865" width="41.28515625" style="218" customWidth="1"/>
    <col min="4866" max="4870" width="0" style="218" hidden="1" customWidth="1"/>
    <col min="4871" max="5120" width="9.140625" style="218"/>
    <col min="5121" max="5121" width="41.28515625" style="218" customWidth="1"/>
    <col min="5122" max="5126" width="0" style="218" hidden="1" customWidth="1"/>
    <col min="5127" max="5376" width="9.140625" style="218"/>
    <col min="5377" max="5377" width="41.28515625" style="218" customWidth="1"/>
    <col min="5378" max="5382" width="0" style="218" hidden="1" customWidth="1"/>
    <col min="5383" max="5632" width="9.140625" style="218"/>
    <col min="5633" max="5633" width="41.28515625" style="218" customWidth="1"/>
    <col min="5634" max="5638" width="0" style="218" hidden="1" customWidth="1"/>
    <col min="5639" max="5888" width="9.140625" style="218"/>
    <col min="5889" max="5889" width="41.28515625" style="218" customWidth="1"/>
    <col min="5890" max="5894" width="0" style="218" hidden="1" customWidth="1"/>
    <col min="5895" max="6144" width="9.140625" style="218"/>
    <col min="6145" max="6145" width="41.28515625" style="218" customWidth="1"/>
    <col min="6146" max="6150" width="0" style="218" hidden="1" customWidth="1"/>
    <col min="6151" max="6400" width="9.140625" style="218"/>
    <col min="6401" max="6401" width="41.28515625" style="218" customWidth="1"/>
    <col min="6402" max="6406" width="0" style="218" hidden="1" customWidth="1"/>
    <col min="6407" max="6656" width="9.140625" style="218"/>
    <col min="6657" max="6657" width="41.28515625" style="218" customWidth="1"/>
    <col min="6658" max="6662" width="0" style="218" hidden="1" customWidth="1"/>
    <col min="6663" max="6912" width="9.140625" style="218"/>
    <col min="6913" max="6913" width="41.28515625" style="218" customWidth="1"/>
    <col min="6914" max="6918" width="0" style="218" hidden="1" customWidth="1"/>
    <col min="6919" max="7168" width="9.140625" style="218"/>
    <col min="7169" max="7169" width="41.28515625" style="218" customWidth="1"/>
    <col min="7170" max="7174" width="0" style="218" hidden="1" customWidth="1"/>
    <col min="7175" max="7424" width="9.140625" style="218"/>
    <col min="7425" max="7425" width="41.28515625" style="218" customWidth="1"/>
    <col min="7426" max="7430" width="0" style="218" hidden="1" customWidth="1"/>
    <col min="7431" max="7680" width="9.140625" style="218"/>
    <col min="7681" max="7681" width="41.28515625" style="218" customWidth="1"/>
    <col min="7682" max="7686" width="0" style="218" hidden="1" customWidth="1"/>
    <col min="7687" max="7936" width="9.140625" style="218"/>
    <col min="7937" max="7937" width="41.28515625" style="218" customWidth="1"/>
    <col min="7938" max="7942" width="0" style="218" hidden="1" customWidth="1"/>
    <col min="7943" max="8192" width="9.140625" style="218"/>
    <col min="8193" max="8193" width="41.28515625" style="218" customWidth="1"/>
    <col min="8194" max="8198" width="0" style="218" hidden="1" customWidth="1"/>
    <col min="8199" max="8448" width="9.140625" style="218"/>
    <col min="8449" max="8449" width="41.28515625" style="218" customWidth="1"/>
    <col min="8450" max="8454" width="0" style="218" hidden="1" customWidth="1"/>
    <col min="8455" max="8704" width="9.140625" style="218"/>
    <col min="8705" max="8705" width="41.28515625" style="218" customWidth="1"/>
    <col min="8706" max="8710" width="0" style="218" hidden="1" customWidth="1"/>
    <col min="8711" max="8960" width="9.140625" style="218"/>
    <col min="8961" max="8961" width="41.28515625" style="218" customWidth="1"/>
    <col min="8962" max="8966" width="0" style="218" hidden="1" customWidth="1"/>
    <col min="8967" max="9216" width="9.140625" style="218"/>
    <col min="9217" max="9217" width="41.28515625" style="218" customWidth="1"/>
    <col min="9218" max="9222" width="0" style="218" hidden="1" customWidth="1"/>
    <col min="9223" max="9472" width="9.140625" style="218"/>
    <col min="9473" max="9473" width="41.28515625" style="218" customWidth="1"/>
    <col min="9474" max="9478" width="0" style="218" hidden="1" customWidth="1"/>
    <col min="9479" max="9728" width="9.140625" style="218"/>
    <col min="9729" max="9729" width="41.28515625" style="218" customWidth="1"/>
    <col min="9730" max="9734" width="0" style="218" hidden="1" customWidth="1"/>
    <col min="9735" max="9984" width="9.140625" style="218"/>
    <col min="9985" max="9985" width="41.28515625" style="218" customWidth="1"/>
    <col min="9986" max="9990" width="0" style="218" hidden="1" customWidth="1"/>
    <col min="9991" max="10240" width="9.140625" style="218"/>
    <col min="10241" max="10241" width="41.28515625" style="218" customWidth="1"/>
    <col min="10242" max="10246" width="0" style="218" hidden="1" customWidth="1"/>
    <col min="10247" max="10496" width="9.140625" style="218"/>
    <col min="10497" max="10497" width="41.28515625" style="218" customWidth="1"/>
    <col min="10498" max="10502" width="0" style="218" hidden="1" customWidth="1"/>
    <col min="10503" max="10752" width="9.140625" style="218"/>
    <col min="10753" max="10753" width="41.28515625" style="218" customWidth="1"/>
    <col min="10754" max="10758" width="0" style="218" hidden="1" customWidth="1"/>
    <col min="10759" max="11008" width="9.140625" style="218"/>
    <col min="11009" max="11009" width="41.28515625" style="218" customWidth="1"/>
    <col min="11010" max="11014" width="0" style="218" hidden="1" customWidth="1"/>
    <col min="11015" max="11264" width="9.140625" style="218"/>
    <col min="11265" max="11265" width="41.28515625" style="218" customWidth="1"/>
    <col min="11266" max="11270" width="0" style="218" hidden="1" customWidth="1"/>
    <col min="11271" max="11520" width="9.140625" style="218"/>
    <col min="11521" max="11521" width="41.28515625" style="218" customWidth="1"/>
    <col min="11522" max="11526" width="0" style="218" hidden="1" customWidth="1"/>
    <col min="11527" max="11776" width="9.140625" style="218"/>
    <col min="11777" max="11777" width="41.28515625" style="218" customWidth="1"/>
    <col min="11778" max="11782" width="0" style="218" hidden="1" customWidth="1"/>
    <col min="11783" max="12032" width="9.140625" style="218"/>
    <col min="12033" max="12033" width="41.28515625" style="218" customWidth="1"/>
    <col min="12034" max="12038" width="0" style="218" hidden="1" customWidth="1"/>
    <col min="12039" max="12288" width="9.140625" style="218"/>
    <col min="12289" max="12289" width="41.28515625" style="218" customWidth="1"/>
    <col min="12290" max="12294" width="0" style="218" hidden="1" customWidth="1"/>
    <col min="12295" max="12544" width="9.140625" style="218"/>
    <col min="12545" max="12545" width="41.28515625" style="218" customWidth="1"/>
    <col min="12546" max="12550" width="0" style="218" hidden="1" customWidth="1"/>
    <col min="12551" max="12800" width="9.140625" style="218"/>
    <col min="12801" max="12801" width="41.28515625" style="218" customWidth="1"/>
    <col min="12802" max="12806" width="0" style="218" hidden="1" customWidth="1"/>
    <col min="12807" max="13056" width="9.140625" style="218"/>
    <col min="13057" max="13057" width="41.28515625" style="218" customWidth="1"/>
    <col min="13058" max="13062" width="0" style="218" hidden="1" customWidth="1"/>
    <col min="13063" max="13312" width="9.140625" style="218"/>
    <col min="13313" max="13313" width="41.28515625" style="218" customWidth="1"/>
    <col min="13314" max="13318" width="0" style="218" hidden="1" customWidth="1"/>
    <col min="13319" max="13568" width="9.140625" style="218"/>
    <col min="13569" max="13569" width="41.28515625" style="218" customWidth="1"/>
    <col min="13570" max="13574" width="0" style="218" hidden="1" customWidth="1"/>
    <col min="13575" max="13824" width="9.140625" style="218"/>
    <col min="13825" max="13825" width="41.28515625" style="218" customWidth="1"/>
    <col min="13826" max="13830" width="0" style="218" hidden="1" customWidth="1"/>
    <col min="13831" max="14080" width="9.140625" style="218"/>
    <col min="14081" max="14081" width="41.28515625" style="218" customWidth="1"/>
    <col min="14082" max="14086" width="0" style="218" hidden="1" customWidth="1"/>
    <col min="14087" max="14336" width="9.140625" style="218"/>
    <col min="14337" max="14337" width="41.28515625" style="218" customWidth="1"/>
    <col min="14338" max="14342" width="0" style="218" hidden="1" customWidth="1"/>
    <col min="14343" max="14592" width="9.140625" style="218"/>
    <col min="14593" max="14593" width="41.28515625" style="218" customWidth="1"/>
    <col min="14594" max="14598" width="0" style="218" hidden="1" customWidth="1"/>
    <col min="14599" max="14848" width="9.140625" style="218"/>
    <col min="14849" max="14849" width="41.28515625" style="218" customWidth="1"/>
    <col min="14850" max="14854" width="0" style="218" hidden="1" customWidth="1"/>
    <col min="14855" max="15104" width="9.140625" style="218"/>
    <col min="15105" max="15105" width="41.28515625" style="218" customWidth="1"/>
    <col min="15106" max="15110" width="0" style="218" hidden="1" customWidth="1"/>
    <col min="15111" max="15360" width="9.140625" style="218"/>
    <col min="15361" max="15361" width="41.28515625" style="218" customWidth="1"/>
    <col min="15362" max="15366" width="0" style="218" hidden="1" customWidth="1"/>
    <col min="15367" max="15616" width="9.140625" style="218"/>
    <col min="15617" max="15617" width="41.28515625" style="218" customWidth="1"/>
    <col min="15618" max="15622" width="0" style="218" hidden="1" customWidth="1"/>
    <col min="15623" max="15872" width="9.140625" style="218"/>
    <col min="15873" max="15873" width="41.28515625" style="218" customWidth="1"/>
    <col min="15874" max="15878" width="0" style="218" hidden="1" customWidth="1"/>
    <col min="15879" max="16128" width="9.140625" style="218"/>
    <col min="16129" max="16129" width="41.2851562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298</v>
      </c>
    </row>
    <row r="3" spans="1:13" ht="18" customHeight="1" x14ac:dyDescent="0.2">
      <c r="A3" s="217" t="s">
        <v>190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19</v>
      </c>
      <c r="C7" s="269">
        <v>881.9</v>
      </c>
      <c r="D7" s="269">
        <v>821.1</v>
      </c>
      <c r="E7" s="269">
        <v>844.1</v>
      </c>
      <c r="F7" s="269">
        <v>31</v>
      </c>
      <c r="G7" s="269">
        <v>32.799999999999997</v>
      </c>
      <c r="H7" s="269">
        <v>53.7</v>
      </c>
      <c r="I7" s="269">
        <v>207.2</v>
      </c>
      <c r="J7" s="269">
        <v>220</v>
      </c>
      <c r="K7" s="269">
        <v>375.6</v>
      </c>
      <c r="L7" s="269">
        <v>427.9</v>
      </c>
      <c r="M7" s="269">
        <v>975.1</v>
      </c>
    </row>
    <row r="8" spans="1:13" ht="12.95" customHeight="1" x14ac:dyDescent="0.2">
      <c r="A8" s="245" t="s">
        <v>101</v>
      </c>
      <c r="B8" s="271">
        <v>18.899999999999999</v>
      </c>
      <c r="C8" s="271">
        <v>881.8</v>
      </c>
      <c r="D8" s="271">
        <v>821</v>
      </c>
      <c r="E8" s="271">
        <v>843.8</v>
      </c>
      <c r="F8" s="271">
        <v>30.6</v>
      </c>
      <c r="G8" s="271">
        <v>32.5</v>
      </c>
      <c r="H8" s="271">
        <v>48.2</v>
      </c>
      <c r="I8" s="271">
        <v>200.8</v>
      </c>
      <c r="J8" s="271">
        <v>211.3</v>
      </c>
      <c r="K8" s="271">
        <v>356.9</v>
      </c>
      <c r="L8" s="228">
        <v>400.3</v>
      </c>
      <c r="M8" s="228">
        <v>809.9</v>
      </c>
    </row>
    <row r="9" spans="1:13" ht="12.95" customHeight="1" x14ac:dyDescent="0.2">
      <c r="A9" s="272" t="s">
        <v>238</v>
      </c>
      <c r="B9" s="271">
        <v>6.2</v>
      </c>
      <c r="C9" s="271">
        <v>64.900000000000006</v>
      </c>
      <c r="D9" s="271">
        <v>98.6</v>
      </c>
      <c r="E9" s="271">
        <v>126.7</v>
      </c>
      <c r="F9" s="271">
        <v>11.4</v>
      </c>
      <c r="G9" s="271">
        <v>18.7</v>
      </c>
      <c r="H9" s="271">
        <v>29.9</v>
      </c>
      <c r="I9" s="271">
        <v>36.1</v>
      </c>
      <c r="J9" s="271">
        <v>39.1</v>
      </c>
      <c r="K9" s="271">
        <v>112.5</v>
      </c>
      <c r="L9" s="228">
        <v>62.9</v>
      </c>
      <c r="M9" s="228">
        <v>100.3</v>
      </c>
    </row>
    <row r="10" spans="1:13" ht="12.95" customHeight="1" x14ac:dyDescent="0.2">
      <c r="A10" s="272" t="s">
        <v>239</v>
      </c>
      <c r="B10" s="271" t="s">
        <v>26</v>
      </c>
      <c r="C10" s="271" t="s">
        <v>26</v>
      </c>
      <c r="D10" s="271" t="s">
        <v>26</v>
      </c>
      <c r="E10" s="271" t="s">
        <v>26</v>
      </c>
      <c r="F10" s="271" t="s">
        <v>26</v>
      </c>
      <c r="G10" s="271" t="s">
        <v>26</v>
      </c>
      <c r="H10" s="271" t="s">
        <v>26</v>
      </c>
      <c r="I10" s="271" t="s">
        <v>26</v>
      </c>
      <c r="J10" s="271" t="s">
        <v>26</v>
      </c>
      <c r="K10" s="271" t="s">
        <v>26</v>
      </c>
      <c r="L10" s="228">
        <v>3.1</v>
      </c>
      <c r="M10" s="228">
        <v>3.1</v>
      </c>
    </row>
    <row r="11" spans="1:13" ht="12.95" customHeight="1" x14ac:dyDescent="0.2">
      <c r="A11" s="272" t="s">
        <v>240</v>
      </c>
      <c r="B11" s="271">
        <v>2.5</v>
      </c>
      <c r="C11" s="271">
        <v>538.6</v>
      </c>
      <c r="D11" s="271">
        <v>470.3</v>
      </c>
      <c r="E11" s="271">
        <v>463.9</v>
      </c>
      <c r="F11" s="271">
        <v>11.2</v>
      </c>
      <c r="G11" s="271">
        <v>8.4</v>
      </c>
      <c r="H11" s="271">
        <v>13.8</v>
      </c>
      <c r="I11" s="271">
        <v>13.8</v>
      </c>
      <c r="J11" s="271">
        <v>17</v>
      </c>
      <c r="K11" s="271">
        <v>9.1</v>
      </c>
      <c r="L11" s="228">
        <v>276.7</v>
      </c>
      <c r="M11" s="228">
        <v>318.5</v>
      </c>
    </row>
    <row r="12" spans="1:13" ht="24" x14ac:dyDescent="0.2">
      <c r="A12" s="272" t="s">
        <v>241</v>
      </c>
      <c r="B12" s="271">
        <v>0.8</v>
      </c>
      <c r="C12" s="271">
        <v>275</v>
      </c>
      <c r="D12" s="271">
        <v>250.8</v>
      </c>
      <c r="E12" s="271">
        <v>249.3</v>
      </c>
      <c r="F12" s="271">
        <v>0.4</v>
      </c>
      <c r="G12" s="271">
        <v>0.8</v>
      </c>
      <c r="H12" s="271">
        <v>0.2</v>
      </c>
      <c r="I12" s="271">
        <v>147.80000000000001</v>
      </c>
      <c r="J12" s="271">
        <v>151.69999999999999</v>
      </c>
      <c r="K12" s="271">
        <v>136.5</v>
      </c>
      <c r="L12" s="228">
        <v>30.2</v>
      </c>
      <c r="M12" s="228">
        <v>64.400000000000006</v>
      </c>
    </row>
    <row r="13" spans="1:13" ht="24" x14ac:dyDescent="0.2">
      <c r="A13" s="272" t="s">
        <v>242</v>
      </c>
      <c r="B13" s="271" t="s">
        <v>26</v>
      </c>
      <c r="C13" s="271" t="s">
        <v>26</v>
      </c>
      <c r="D13" s="271" t="s">
        <v>26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28" t="s">
        <v>26</v>
      </c>
      <c r="M13" s="228" t="s">
        <v>26</v>
      </c>
    </row>
    <row r="14" spans="1:13" ht="12.95" customHeight="1" x14ac:dyDescent="0.2">
      <c r="A14" s="272" t="s">
        <v>243</v>
      </c>
      <c r="B14" s="271">
        <v>9.4</v>
      </c>
      <c r="C14" s="271">
        <v>1.4</v>
      </c>
      <c r="D14" s="271">
        <v>1</v>
      </c>
      <c r="E14" s="271">
        <v>3.7</v>
      </c>
      <c r="F14" s="271">
        <v>7.3</v>
      </c>
      <c r="G14" s="271">
        <v>3.3</v>
      </c>
      <c r="H14" s="271">
        <v>3.4</v>
      </c>
      <c r="I14" s="271">
        <v>3.1</v>
      </c>
      <c r="J14" s="271">
        <v>3.5</v>
      </c>
      <c r="K14" s="271">
        <v>37.1</v>
      </c>
      <c r="L14" s="228">
        <v>25.5</v>
      </c>
      <c r="M14" s="228">
        <v>290</v>
      </c>
    </row>
    <row r="15" spans="1:13" ht="12.95" customHeight="1" x14ac:dyDescent="0.2">
      <c r="A15" s="272" t="s">
        <v>244</v>
      </c>
      <c r="B15" s="228">
        <v>0</v>
      </c>
      <c r="C15" s="228">
        <v>1.9</v>
      </c>
      <c r="D15" s="228">
        <v>0.2</v>
      </c>
      <c r="E15" s="228">
        <v>0.2</v>
      </c>
      <c r="F15" s="228">
        <v>0.2</v>
      </c>
      <c r="G15" s="228">
        <v>1.3</v>
      </c>
      <c r="H15" s="228">
        <v>1</v>
      </c>
      <c r="I15" s="228">
        <v>0</v>
      </c>
      <c r="J15" s="228">
        <v>0</v>
      </c>
      <c r="K15" s="228">
        <v>61.6</v>
      </c>
      <c r="L15" s="228">
        <v>1.9</v>
      </c>
      <c r="M15" s="228">
        <v>33.700000000000003</v>
      </c>
    </row>
    <row r="16" spans="1:13" ht="12.95" customHeight="1" x14ac:dyDescent="0.2">
      <c r="A16" s="272" t="s">
        <v>245</v>
      </c>
      <c r="B16" s="228" t="s">
        <v>26</v>
      </c>
      <c r="C16" s="228" t="s">
        <v>26</v>
      </c>
      <c r="D16" s="228" t="s">
        <v>26</v>
      </c>
      <c r="E16" s="228" t="s">
        <v>26</v>
      </c>
      <c r="F16" s="228" t="s">
        <v>26</v>
      </c>
      <c r="G16" s="228" t="s">
        <v>26</v>
      </c>
      <c r="H16" s="228" t="s">
        <v>26</v>
      </c>
      <c r="I16" s="228" t="s">
        <v>26</v>
      </c>
      <c r="J16" s="228" t="s">
        <v>26</v>
      </c>
      <c r="K16" s="228" t="s">
        <v>26</v>
      </c>
      <c r="L16" s="228" t="s">
        <v>26</v>
      </c>
      <c r="M16" s="228" t="s">
        <v>26</v>
      </c>
    </row>
    <row r="17" spans="1:13" ht="12.95" customHeight="1" x14ac:dyDescent="0.2">
      <c r="A17" s="245" t="s">
        <v>100</v>
      </c>
      <c r="B17" s="228">
        <v>0.1</v>
      </c>
      <c r="C17" s="228">
        <v>0.1</v>
      </c>
      <c r="D17" s="228">
        <v>0.1</v>
      </c>
      <c r="E17" s="228">
        <v>0.4</v>
      </c>
      <c r="F17" s="228">
        <v>0.4</v>
      </c>
      <c r="G17" s="228">
        <v>0.4</v>
      </c>
      <c r="H17" s="228">
        <v>5.5</v>
      </c>
      <c r="I17" s="228">
        <v>6.4</v>
      </c>
      <c r="J17" s="228">
        <v>8.6999999999999993</v>
      </c>
      <c r="K17" s="228">
        <v>18.7</v>
      </c>
      <c r="L17" s="228">
        <v>27.6</v>
      </c>
      <c r="M17" s="228">
        <v>165.1</v>
      </c>
    </row>
    <row r="18" spans="1:13" ht="12.95" customHeight="1" x14ac:dyDescent="0.2">
      <c r="A18" s="272" t="s">
        <v>246</v>
      </c>
      <c r="B18" s="228">
        <v>0.1</v>
      </c>
      <c r="C18" s="228">
        <v>0.1</v>
      </c>
      <c r="D18" s="228">
        <v>0.1</v>
      </c>
      <c r="E18" s="228">
        <v>0.4</v>
      </c>
      <c r="F18" s="228">
        <v>0.4</v>
      </c>
      <c r="G18" s="228">
        <v>0.4</v>
      </c>
      <c r="H18" s="228">
        <v>5.5</v>
      </c>
      <c r="I18" s="228">
        <v>6.3</v>
      </c>
      <c r="J18" s="228">
        <v>8.5</v>
      </c>
      <c r="K18" s="228">
        <v>18.7</v>
      </c>
      <c r="L18" s="228">
        <v>27.6</v>
      </c>
      <c r="M18" s="228">
        <v>163.9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</row>
    <row r="21" spans="1:13" ht="12.95" customHeight="1" x14ac:dyDescent="0.2">
      <c r="A21" s="272" t="s">
        <v>250</v>
      </c>
      <c r="B21" s="228" t="s">
        <v>26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>
        <v>0.1</v>
      </c>
      <c r="J21" s="228">
        <v>0.2</v>
      </c>
      <c r="K21" s="228" t="s">
        <v>26</v>
      </c>
      <c r="L21" s="228" t="s">
        <v>26</v>
      </c>
      <c r="M21" s="228">
        <v>0.2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 t="s">
        <v>26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</row>
    <row r="24" spans="1:13" ht="12.95" customHeight="1" x14ac:dyDescent="0.2">
      <c r="A24" s="272" t="s">
        <v>253</v>
      </c>
      <c r="B24" s="228" t="s">
        <v>26</v>
      </c>
      <c r="C24" s="228" t="s">
        <v>26</v>
      </c>
      <c r="D24" s="228" t="s">
        <v>26</v>
      </c>
      <c r="E24" s="228" t="s">
        <v>26</v>
      </c>
      <c r="F24" s="228" t="s">
        <v>26</v>
      </c>
      <c r="G24" s="228" t="s">
        <v>26</v>
      </c>
      <c r="H24" s="228" t="s">
        <v>26</v>
      </c>
      <c r="I24" s="228" t="s">
        <v>26</v>
      </c>
      <c r="J24" s="228" t="s">
        <v>26</v>
      </c>
      <c r="K24" s="228" t="s">
        <v>26</v>
      </c>
      <c r="L24" s="228" t="s">
        <v>26</v>
      </c>
      <c r="M24" s="228" t="s">
        <v>26</v>
      </c>
    </row>
    <row r="25" spans="1:13" ht="12.95" customHeight="1" x14ac:dyDescent="0.2">
      <c r="A25" s="245" t="s">
        <v>254</v>
      </c>
      <c r="B25" s="228">
        <v>0.1</v>
      </c>
      <c r="C25" s="228">
        <v>0.1</v>
      </c>
      <c r="D25" s="228">
        <v>0.1</v>
      </c>
      <c r="E25" s="228" t="s">
        <v>26</v>
      </c>
      <c r="F25" s="228">
        <v>0</v>
      </c>
      <c r="G25" s="228">
        <v>0</v>
      </c>
      <c r="H25" s="228">
        <v>0</v>
      </c>
      <c r="I25" s="228" t="s">
        <v>26</v>
      </c>
      <c r="J25" s="228" t="s">
        <v>26</v>
      </c>
      <c r="K25" s="228" t="s">
        <v>26</v>
      </c>
      <c r="L25" s="228" t="s">
        <v>26</v>
      </c>
      <c r="M25" s="228">
        <v>1.1000000000000001</v>
      </c>
    </row>
    <row r="26" spans="1:13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70" customFormat="1" ht="12.95" customHeight="1" x14ac:dyDescent="0.2">
      <c r="A27" s="268" t="s">
        <v>99</v>
      </c>
      <c r="B27" s="269">
        <v>26.4</v>
      </c>
      <c r="C27" s="269">
        <v>812.5</v>
      </c>
      <c r="D27" s="269">
        <v>739.9</v>
      </c>
      <c r="E27" s="269">
        <v>747.7</v>
      </c>
      <c r="F27" s="269">
        <v>645.9</v>
      </c>
      <c r="G27" s="269">
        <v>722.1</v>
      </c>
      <c r="H27" s="269">
        <v>835.4</v>
      </c>
      <c r="I27" s="269">
        <v>450.9</v>
      </c>
      <c r="J27" s="269">
        <v>155.69999999999999</v>
      </c>
      <c r="K27" s="269">
        <v>137.4</v>
      </c>
      <c r="L27" s="269">
        <v>261.89999999999998</v>
      </c>
      <c r="M27" s="269">
        <v>432.2</v>
      </c>
    </row>
    <row r="28" spans="1:13" s="234" customFormat="1" ht="12.95" customHeight="1" x14ac:dyDescent="0.2">
      <c r="A28" s="233" t="s">
        <v>98</v>
      </c>
      <c r="B28" s="271">
        <v>26.4</v>
      </c>
      <c r="C28" s="271">
        <v>296.5</v>
      </c>
      <c r="D28" s="271">
        <v>269.2</v>
      </c>
      <c r="E28" s="271">
        <v>279.7</v>
      </c>
      <c r="F28" s="271">
        <v>15.7</v>
      </c>
      <c r="G28" s="271">
        <v>10.5</v>
      </c>
      <c r="H28" s="271">
        <v>2.2000000000000002</v>
      </c>
      <c r="I28" s="271">
        <v>125.4</v>
      </c>
      <c r="J28" s="271">
        <v>134.4</v>
      </c>
      <c r="K28" s="271">
        <v>109.7</v>
      </c>
      <c r="L28" s="271">
        <v>261.60000000000002</v>
      </c>
      <c r="M28" s="271">
        <v>340.5</v>
      </c>
    </row>
    <row r="29" spans="1:13" ht="12.95" customHeight="1" x14ac:dyDescent="0.2">
      <c r="A29" s="272" t="s">
        <v>255</v>
      </c>
      <c r="B29" s="271">
        <v>1</v>
      </c>
      <c r="C29" s="271">
        <v>0.7</v>
      </c>
      <c r="D29" s="271">
        <v>0.7</v>
      </c>
      <c r="E29" s="271">
        <v>12.5</v>
      </c>
      <c r="F29" s="271">
        <v>0.8</v>
      </c>
      <c r="G29" s="271">
        <v>1.7</v>
      </c>
      <c r="H29" s="271">
        <v>0.5</v>
      </c>
      <c r="I29" s="271">
        <v>22.8</v>
      </c>
      <c r="J29" s="271">
        <v>22.9</v>
      </c>
      <c r="K29" s="271">
        <v>2.8</v>
      </c>
      <c r="L29" s="228">
        <v>10.9</v>
      </c>
      <c r="M29" s="228">
        <v>82.1</v>
      </c>
    </row>
    <row r="30" spans="1:13" ht="12.95" customHeight="1" x14ac:dyDescent="0.2">
      <c r="A30" s="272" t="s">
        <v>256</v>
      </c>
      <c r="B30" s="271">
        <v>16</v>
      </c>
      <c r="C30" s="271">
        <v>1.6</v>
      </c>
      <c r="D30" s="271">
        <v>0</v>
      </c>
      <c r="E30" s="271">
        <v>0.1</v>
      </c>
      <c r="F30" s="271">
        <v>1.4</v>
      </c>
      <c r="G30" s="271">
        <v>3.5</v>
      </c>
      <c r="H30" s="271">
        <v>0.5</v>
      </c>
      <c r="I30" s="271">
        <v>2</v>
      </c>
      <c r="J30" s="271">
        <v>12.8</v>
      </c>
      <c r="K30" s="271">
        <v>16.2</v>
      </c>
      <c r="L30" s="228">
        <v>246.2</v>
      </c>
      <c r="M30" s="228">
        <v>241.5</v>
      </c>
    </row>
    <row r="31" spans="1:13" ht="12.95" customHeight="1" x14ac:dyDescent="0.2">
      <c r="A31" s="272" t="s">
        <v>257</v>
      </c>
      <c r="B31" s="271">
        <v>0</v>
      </c>
      <c r="C31" s="271">
        <v>287.3</v>
      </c>
      <c r="D31" s="271">
        <v>262</v>
      </c>
      <c r="E31" s="271">
        <v>260.60000000000002</v>
      </c>
      <c r="F31" s="271">
        <v>0.5</v>
      </c>
      <c r="G31" s="271">
        <v>0.6</v>
      </c>
      <c r="H31" s="271">
        <v>0.4</v>
      </c>
      <c r="I31" s="271">
        <v>2</v>
      </c>
      <c r="J31" s="271">
        <v>1.1000000000000001</v>
      </c>
      <c r="K31" s="271">
        <v>1.1000000000000001</v>
      </c>
      <c r="L31" s="228" t="s">
        <v>26</v>
      </c>
      <c r="M31" s="228">
        <v>1.1000000000000001</v>
      </c>
    </row>
    <row r="32" spans="1:13" ht="12.95" customHeight="1" x14ac:dyDescent="0.2">
      <c r="A32" s="272" t="s">
        <v>258</v>
      </c>
      <c r="B32" s="271">
        <v>0</v>
      </c>
      <c r="C32" s="271">
        <v>1.4</v>
      </c>
      <c r="D32" s="271">
        <v>0.5</v>
      </c>
      <c r="E32" s="271">
        <v>0.7</v>
      </c>
      <c r="F32" s="271">
        <v>0.7</v>
      </c>
      <c r="G32" s="271">
        <v>-0.6</v>
      </c>
      <c r="H32" s="271">
        <v>-1</v>
      </c>
      <c r="I32" s="271">
        <v>1.1000000000000001</v>
      </c>
      <c r="J32" s="271">
        <v>0.7</v>
      </c>
      <c r="K32" s="271">
        <v>3.6</v>
      </c>
      <c r="L32" s="228">
        <v>2.2999999999999998</v>
      </c>
      <c r="M32" s="228">
        <v>0.1</v>
      </c>
    </row>
    <row r="33" spans="1:13" ht="12.95" customHeight="1" x14ac:dyDescent="0.2">
      <c r="A33" s="272" t="s">
        <v>259</v>
      </c>
      <c r="B33" s="271">
        <v>9.3000000000000007</v>
      </c>
      <c r="C33" s="271">
        <v>5.5</v>
      </c>
      <c r="D33" s="271">
        <v>5.9</v>
      </c>
      <c r="E33" s="271">
        <v>5.8</v>
      </c>
      <c r="F33" s="271">
        <v>9.1</v>
      </c>
      <c r="G33" s="271">
        <v>5.2</v>
      </c>
      <c r="H33" s="271">
        <v>1.8</v>
      </c>
      <c r="I33" s="271">
        <v>0.6</v>
      </c>
      <c r="J33" s="271">
        <v>1.3</v>
      </c>
      <c r="K33" s="271">
        <v>2</v>
      </c>
      <c r="L33" s="228">
        <v>2</v>
      </c>
      <c r="M33" s="228">
        <v>15.6</v>
      </c>
    </row>
    <row r="34" spans="1:13" ht="12.95" customHeight="1" x14ac:dyDescent="0.2">
      <c r="A34" s="272" t="s">
        <v>260</v>
      </c>
      <c r="B34" s="271" t="s">
        <v>26</v>
      </c>
      <c r="C34" s="271" t="s">
        <v>26</v>
      </c>
      <c r="D34" s="271">
        <v>0</v>
      </c>
      <c r="E34" s="271">
        <v>0</v>
      </c>
      <c r="F34" s="271">
        <v>3.2</v>
      </c>
      <c r="G34" s="271">
        <v>0</v>
      </c>
      <c r="H34" s="271" t="s">
        <v>26</v>
      </c>
      <c r="I34" s="271">
        <v>97</v>
      </c>
      <c r="J34" s="271">
        <v>95.6</v>
      </c>
      <c r="K34" s="271">
        <v>84</v>
      </c>
      <c r="L34" s="228">
        <v>0.2</v>
      </c>
      <c r="M34" s="228">
        <v>0.2</v>
      </c>
    </row>
    <row r="35" spans="1:13" ht="12.95" customHeight="1" x14ac:dyDescent="0.2">
      <c r="A35" s="272" t="s">
        <v>261</v>
      </c>
      <c r="B35" s="271" t="s">
        <v>26</v>
      </c>
      <c r="C35" s="271" t="s">
        <v>26</v>
      </c>
      <c r="D35" s="271" t="s">
        <v>26</v>
      </c>
      <c r="E35" s="271" t="s">
        <v>26</v>
      </c>
      <c r="F35" s="271" t="s">
        <v>26</v>
      </c>
      <c r="G35" s="271" t="s">
        <v>26</v>
      </c>
      <c r="H35" s="271" t="s">
        <v>26</v>
      </c>
      <c r="I35" s="271" t="s">
        <v>26</v>
      </c>
      <c r="J35" s="271" t="s">
        <v>26</v>
      </c>
      <c r="K35" s="271" t="s">
        <v>26</v>
      </c>
      <c r="L35" s="228" t="s">
        <v>26</v>
      </c>
      <c r="M35" s="228" t="s">
        <v>26</v>
      </c>
    </row>
    <row r="36" spans="1:13" ht="12.95" customHeight="1" x14ac:dyDescent="0.2">
      <c r="A36" s="245" t="s">
        <v>97</v>
      </c>
      <c r="B36" s="271" t="s">
        <v>26</v>
      </c>
      <c r="C36" s="271">
        <v>516</v>
      </c>
      <c r="D36" s="271">
        <v>470.6</v>
      </c>
      <c r="E36" s="271">
        <v>468</v>
      </c>
      <c r="F36" s="271">
        <v>630.1</v>
      </c>
      <c r="G36" s="271">
        <v>711.6</v>
      </c>
      <c r="H36" s="271">
        <v>833.1</v>
      </c>
      <c r="I36" s="271">
        <v>325.5</v>
      </c>
      <c r="J36" s="271">
        <v>21.3</v>
      </c>
      <c r="K36" s="271">
        <v>27.8</v>
      </c>
      <c r="L36" s="228">
        <v>0.4</v>
      </c>
      <c r="M36" s="228">
        <v>91.7</v>
      </c>
    </row>
    <row r="37" spans="1:13" ht="12.95" customHeight="1" x14ac:dyDescent="0.2">
      <c r="A37" s="272" t="s">
        <v>262</v>
      </c>
      <c r="B37" s="271" t="s">
        <v>26</v>
      </c>
      <c r="C37" s="271">
        <v>516</v>
      </c>
      <c r="D37" s="271">
        <v>470.6</v>
      </c>
      <c r="E37" s="271">
        <v>468</v>
      </c>
      <c r="F37" s="271">
        <v>630.1</v>
      </c>
      <c r="G37" s="271">
        <v>711.6</v>
      </c>
      <c r="H37" s="271">
        <v>833.1</v>
      </c>
      <c r="I37" s="271">
        <v>325.5</v>
      </c>
      <c r="J37" s="271">
        <v>21.3</v>
      </c>
      <c r="K37" s="271">
        <v>27.8</v>
      </c>
      <c r="L37" s="228" t="s">
        <v>26</v>
      </c>
      <c r="M37" s="228">
        <v>91.3</v>
      </c>
    </row>
    <row r="38" spans="1:13" ht="12.95" customHeight="1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28" t="s">
        <v>26</v>
      </c>
      <c r="M38" s="228" t="s">
        <v>26</v>
      </c>
    </row>
    <row r="39" spans="1:13" ht="12" x14ac:dyDescent="0.2">
      <c r="A39" s="272" t="s">
        <v>264</v>
      </c>
      <c r="B39" s="271" t="s">
        <v>26</v>
      </c>
      <c r="C39" s="271" t="s">
        <v>26</v>
      </c>
      <c r="D39" s="271" t="s">
        <v>26</v>
      </c>
      <c r="E39" s="271" t="s">
        <v>26</v>
      </c>
      <c r="F39" s="271" t="s">
        <v>26</v>
      </c>
      <c r="G39" s="271" t="s">
        <v>26</v>
      </c>
      <c r="H39" s="271" t="s">
        <v>26</v>
      </c>
      <c r="I39" s="271" t="s">
        <v>26</v>
      </c>
      <c r="J39" s="271" t="s">
        <v>26</v>
      </c>
      <c r="K39" s="271" t="s">
        <v>26</v>
      </c>
      <c r="L39" s="228">
        <v>0.4</v>
      </c>
      <c r="M39" s="228">
        <v>0.4</v>
      </c>
    </row>
    <row r="40" spans="1:1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s="270" customFormat="1" ht="12.95" customHeight="1" x14ac:dyDescent="0.2">
      <c r="A41" s="268" t="s">
        <v>96</v>
      </c>
      <c r="B41" s="269">
        <v>-7.4</v>
      </c>
      <c r="C41" s="269">
        <v>69.400000000000006</v>
      </c>
      <c r="D41" s="269">
        <v>81.2</v>
      </c>
      <c r="E41" s="269">
        <v>96.5</v>
      </c>
      <c r="F41" s="269">
        <v>-614.79999999999995</v>
      </c>
      <c r="G41" s="269">
        <v>-689.3</v>
      </c>
      <c r="H41" s="269">
        <v>-781.6</v>
      </c>
      <c r="I41" s="269">
        <v>-243.7</v>
      </c>
      <c r="J41" s="269">
        <v>64.400000000000006</v>
      </c>
      <c r="K41" s="269">
        <v>238.2</v>
      </c>
      <c r="L41" s="269">
        <v>165.9</v>
      </c>
      <c r="M41" s="269">
        <v>542.9</v>
      </c>
    </row>
    <row r="42" spans="1:13" ht="12.95" customHeight="1" x14ac:dyDescent="0.2">
      <c r="A42" s="245" t="s">
        <v>265</v>
      </c>
      <c r="B42" s="228">
        <v>2</v>
      </c>
      <c r="C42" s="228">
        <v>35.1</v>
      </c>
      <c r="D42" s="228">
        <v>35.1</v>
      </c>
      <c r="E42" s="228">
        <v>35.1</v>
      </c>
      <c r="F42" s="228">
        <v>35.4</v>
      </c>
      <c r="G42" s="228">
        <v>35.4</v>
      </c>
      <c r="H42" s="228">
        <v>33.4</v>
      </c>
      <c r="I42" s="228">
        <v>33.4</v>
      </c>
      <c r="J42" s="228">
        <v>33.4</v>
      </c>
      <c r="K42" s="228">
        <v>107.7</v>
      </c>
      <c r="L42" s="228">
        <v>107.4</v>
      </c>
      <c r="M42" s="228">
        <v>265.3</v>
      </c>
    </row>
    <row r="43" spans="1:13" ht="12.95" customHeight="1" x14ac:dyDescent="0.2">
      <c r="A43" s="245" t="s">
        <v>266</v>
      </c>
      <c r="B43" s="228" t="s">
        <v>26</v>
      </c>
      <c r="C43" s="228" t="s">
        <v>26</v>
      </c>
      <c r="D43" s="228" t="s">
        <v>26</v>
      </c>
      <c r="E43" s="228" t="s">
        <v>26</v>
      </c>
      <c r="F43" s="228" t="s">
        <v>26</v>
      </c>
      <c r="G43" s="228" t="s">
        <v>26</v>
      </c>
      <c r="H43" s="228" t="s">
        <v>26</v>
      </c>
      <c r="I43" s="228" t="s">
        <v>26</v>
      </c>
      <c r="J43" s="228" t="s">
        <v>26</v>
      </c>
      <c r="K43" s="228">
        <v>110.1</v>
      </c>
      <c r="L43" s="228">
        <v>0.1</v>
      </c>
      <c r="M43" s="228">
        <v>0.1</v>
      </c>
    </row>
    <row r="44" spans="1:13" s="234" customFormat="1" ht="12.95" customHeight="1" x14ac:dyDescent="0.2">
      <c r="A44" s="274" t="s">
        <v>267</v>
      </c>
      <c r="B44" s="228" t="s">
        <v>26</v>
      </c>
      <c r="C44" s="228" t="s">
        <v>26</v>
      </c>
      <c r="D44" s="228" t="s">
        <v>26</v>
      </c>
      <c r="E44" s="228" t="s">
        <v>26</v>
      </c>
      <c r="F44" s="228" t="s">
        <v>26</v>
      </c>
      <c r="G44" s="228" t="s">
        <v>26</v>
      </c>
      <c r="H44" s="228" t="s">
        <v>26</v>
      </c>
      <c r="I44" s="228" t="s">
        <v>26</v>
      </c>
      <c r="J44" s="228" t="s">
        <v>26</v>
      </c>
      <c r="K44" s="228">
        <v>0.1</v>
      </c>
      <c r="L44" s="271">
        <v>0.1</v>
      </c>
      <c r="M44" s="271">
        <v>0.1</v>
      </c>
    </row>
    <row r="45" spans="1:13" ht="12.95" customHeight="1" x14ac:dyDescent="0.2">
      <c r="A45" s="272" t="s">
        <v>268</v>
      </c>
      <c r="B45" s="228" t="s">
        <v>26</v>
      </c>
      <c r="C45" s="228" t="s">
        <v>26</v>
      </c>
      <c r="D45" s="228" t="s">
        <v>26</v>
      </c>
      <c r="E45" s="228" t="s">
        <v>26</v>
      </c>
      <c r="F45" s="228" t="s">
        <v>26</v>
      </c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 t="s">
        <v>26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 t="s">
        <v>26</v>
      </c>
      <c r="C47" s="228" t="s">
        <v>26</v>
      </c>
      <c r="D47" s="228" t="s">
        <v>26</v>
      </c>
      <c r="E47" s="228" t="s">
        <v>26</v>
      </c>
      <c r="F47" s="228" t="s">
        <v>26</v>
      </c>
      <c r="G47" s="228" t="s">
        <v>26</v>
      </c>
      <c r="H47" s="228" t="s">
        <v>26</v>
      </c>
      <c r="I47" s="228" t="s">
        <v>26</v>
      </c>
      <c r="J47" s="228" t="s">
        <v>26</v>
      </c>
      <c r="K47" s="228">
        <v>110</v>
      </c>
      <c r="L47" s="228" t="s">
        <v>26</v>
      </c>
      <c r="M47" s="228" t="s">
        <v>26</v>
      </c>
    </row>
    <row r="48" spans="1:13" ht="12.95" customHeight="1" x14ac:dyDescent="0.2">
      <c r="A48" s="275" t="s">
        <v>271</v>
      </c>
      <c r="B48" s="228">
        <v>-9.4</v>
      </c>
      <c r="C48" s="228">
        <v>34.299999999999997</v>
      </c>
      <c r="D48" s="228">
        <v>46.1</v>
      </c>
      <c r="E48" s="228">
        <v>61.4</v>
      </c>
      <c r="F48" s="228">
        <v>-650.20000000000005</v>
      </c>
      <c r="G48" s="228">
        <v>-724.6</v>
      </c>
      <c r="H48" s="228">
        <v>-816</v>
      </c>
      <c r="I48" s="228">
        <v>-278</v>
      </c>
      <c r="J48" s="228">
        <v>30.1</v>
      </c>
      <c r="K48" s="228">
        <v>20.5</v>
      </c>
      <c r="L48" s="228">
        <v>58.4</v>
      </c>
      <c r="M48" s="228">
        <v>277.60000000000002</v>
      </c>
    </row>
    <row r="49" spans="1:13" ht="12.95" customHeight="1" x14ac:dyDescent="0.2">
      <c r="A49" s="275" t="s">
        <v>272</v>
      </c>
      <c r="B49" s="228" t="s">
        <v>26</v>
      </c>
      <c r="C49" s="228" t="s">
        <v>26</v>
      </c>
      <c r="D49" s="228" t="s">
        <v>26</v>
      </c>
      <c r="E49" s="228" t="s">
        <v>26</v>
      </c>
      <c r="F49" s="228" t="s">
        <v>26</v>
      </c>
      <c r="G49" s="228" t="s">
        <v>26</v>
      </c>
      <c r="H49" s="228">
        <v>1</v>
      </c>
      <c r="I49" s="228">
        <v>1</v>
      </c>
      <c r="J49" s="228">
        <v>1</v>
      </c>
      <c r="K49" s="228" t="s">
        <v>26</v>
      </c>
      <c r="L49" s="228" t="s">
        <v>26</v>
      </c>
      <c r="M49" s="228" t="s">
        <v>26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s="270" customFormat="1" ht="12.95" customHeight="1" x14ac:dyDescent="0.2">
      <c r="A51" s="268" t="s">
        <v>94</v>
      </c>
      <c r="B51" s="269">
        <v>19</v>
      </c>
      <c r="C51" s="269">
        <v>881.9</v>
      </c>
      <c r="D51" s="269">
        <v>821.1</v>
      </c>
      <c r="E51" s="269">
        <v>844.1</v>
      </c>
      <c r="F51" s="269">
        <v>31</v>
      </c>
      <c r="G51" s="269">
        <v>32.799999999999997</v>
      </c>
      <c r="H51" s="269">
        <v>53.7</v>
      </c>
      <c r="I51" s="269">
        <v>207.2</v>
      </c>
      <c r="J51" s="269">
        <v>220</v>
      </c>
      <c r="K51" s="269">
        <v>375.6</v>
      </c>
      <c r="L51" s="269">
        <v>427.9</v>
      </c>
      <c r="M51" s="269">
        <v>975.1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1</v>
      </c>
      <c r="C55" s="218">
        <v>2</v>
      </c>
      <c r="D55" s="218">
        <v>2</v>
      </c>
      <c r="E55" s="218">
        <v>2</v>
      </c>
      <c r="F55" s="218">
        <v>3</v>
      </c>
      <c r="G55" s="218">
        <v>3</v>
      </c>
      <c r="H55" s="218">
        <v>3</v>
      </c>
      <c r="I55" s="218">
        <v>3</v>
      </c>
      <c r="J55" s="218">
        <v>3</v>
      </c>
      <c r="K55" s="218">
        <v>3</v>
      </c>
      <c r="L55" s="218">
        <v>3</v>
      </c>
      <c r="M55" s="218">
        <v>4</v>
      </c>
    </row>
  </sheetData>
  <hyperlinks>
    <hyperlink ref="A1" location="Содержание!A1" display="Вернуться в СОДЕРЖАНИЕ" xr:uid="{00000000-0004-0000-49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Лист75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1.85546875" style="249" customWidth="1"/>
    <col min="2" max="7" width="9.140625" style="218" hidden="1" customWidth="1"/>
    <col min="8" max="8" width="0" style="218" hidden="1" customWidth="1"/>
    <col min="9" max="12" width="9.140625" style="218"/>
    <col min="13" max="13" width="8.85546875" style="218"/>
    <col min="14" max="256" width="9.140625" style="218"/>
    <col min="257" max="257" width="41.85546875" style="218" customWidth="1"/>
    <col min="258" max="262" width="0" style="218" hidden="1" customWidth="1"/>
    <col min="263" max="512" width="9.140625" style="218"/>
    <col min="513" max="513" width="41.85546875" style="218" customWidth="1"/>
    <col min="514" max="518" width="0" style="218" hidden="1" customWidth="1"/>
    <col min="519" max="768" width="9.140625" style="218"/>
    <col min="769" max="769" width="41.85546875" style="218" customWidth="1"/>
    <col min="770" max="774" width="0" style="218" hidden="1" customWidth="1"/>
    <col min="775" max="1024" width="9.140625" style="218"/>
    <col min="1025" max="1025" width="41.85546875" style="218" customWidth="1"/>
    <col min="1026" max="1030" width="0" style="218" hidden="1" customWidth="1"/>
    <col min="1031" max="1280" width="9.140625" style="218"/>
    <col min="1281" max="1281" width="41.85546875" style="218" customWidth="1"/>
    <col min="1282" max="1286" width="0" style="218" hidden="1" customWidth="1"/>
    <col min="1287" max="1536" width="9.140625" style="218"/>
    <col min="1537" max="1537" width="41.85546875" style="218" customWidth="1"/>
    <col min="1538" max="1542" width="0" style="218" hidden="1" customWidth="1"/>
    <col min="1543" max="1792" width="9.140625" style="218"/>
    <col min="1793" max="1793" width="41.85546875" style="218" customWidth="1"/>
    <col min="1794" max="1798" width="0" style="218" hidden="1" customWidth="1"/>
    <col min="1799" max="2048" width="9.140625" style="218"/>
    <col min="2049" max="2049" width="41.85546875" style="218" customWidth="1"/>
    <col min="2050" max="2054" width="0" style="218" hidden="1" customWidth="1"/>
    <col min="2055" max="2304" width="9.140625" style="218"/>
    <col min="2305" max="2305" width="41.85546875" style="218" customWidth="1"/>
    <col min="2306" max="2310" width="0" style="218" hidden="1" customWidth="1"/>
    <col min="2311" max="2560" width="9.140625" style="218"/>
    <col min="2561" max="2561" width="41.85546875" style="218" customWidth="1"/>
    <col min="2562" max="2566" width="0" style="218" hidden="1" customWidth="1"/>
    <col min="2567" max="2816" width="9.140625" style="218"/>
    <col min="2817" max="2817" width="41.85546875" style="218" customWidth="1"/>
    <col min="2818" max="2822" width="0" style="218" hidden="1" customWidth="1"/>
    <col min="2823" max="3072" width="9.140625" style="218"/>
    <col min="3073" max="3073" width="41.85546875" style="218" customWidth="1"/>
    <col min="3074" max="3078" width="0" style="218" hidden="1" customWidth="1"/>
    <col min="3079" max="3328" width="9.140625" style="218"/>
    <col min="3329" max="3329" width="41.85546875" style="218" customWidth="1"/>
    <col min="3330" max="3334" width="0" style="218" hidden="1" customWidth="1"/>
    <col min="3335" max="3584" width="9.140625" style="218"/>
    <col min="3585" max="3585" width="41.85546875" style="218" customWidth="1"/>
    <col min="3586" max="3590" width="0" style="218" hidden="1" customWidth="1"/>
    <col min="3591" max="3840" width="9.140625" style="218"/>
    <col min="3841" max="3841" width="41.85546875" style="218" customWidth="1"/>
    <col min="3842" max="3846" width="0" style="218" hidden="1" customWidth="1"/>
    <col min="3847" max="4096" width="9.140625" style="218"/>
    <col min="4097" max="4097" width="41.85546875" style="218" customWidth="1"/>
    <col min="4098" max="4102" width="0" style="218" hidden="1" customWidth="1"/>
    <col min="4103" max="4352" width="9.140625" style="218"/>
    <col min="4353" max="4353" width="41.85546875" style="218" customWidth="1"/>
    <col min="4354" max="4358" width="0" style="218" hidden="1" customWidth="1"/>
    <col min="4359" max="4608" width="9.140625" style="218"/>
    <col min="4609" max="4609" width="41.85546875" style="218" customWidth="1"/>
    <col min="4610" max="4614" width="0" style="218" hidden="1" customWidth="1"/>
    <col min="4615" max="4864" width="9.140625" style="218"/>
    <col min="4865" max="4865" width="41.85546875" style="218" customWidth="1"/>
    <col min="4866" max="4870" width="0" style="218" hidden="1" customWidth="1"/>
    <col min="4871" max="5120" width="9.140625" style="218"/>
    <col min="5121" max="5121" width="41.85546875" style="218" customWidth="1"/>
    <col min="5122" max="5126" width="0" style="218" hidden="1" customWidth="1"/>
    <col min="5127" max="5376" width="9.140625" style="218"/>
    <col min="5377" max="5377" width="41.85546875" style="218" customWidth="1"/>
    <col min="5378" max="5382" width="0" style="218" hidden="1" customWidth="1"/>
    <col min="5383" max="5632" width="9.140625" style="218"/>
    <col min="5633" max="5633" width="41.85546875" style="218" customWidth="1"/>
    <col min="5634" max="5638" width="0" style="218" hidden="1" customWidth="1"/>
    <col min="5639" max="5888" width="9.140625" style="218"/>
    <col min="5889" max="5889" width="41.85546875" style="218" customWidth="1"/>
    <col min="5890" max="5894" width="0" style="218" hidden="1" customWidth="1"/>
    <col min="5895" max="6144" width="9.140625" style="218"/>
    <col min="6145" max="6145" width="41.85546875" style="218" customWidth="1"/>
    <col min="6146" max="6150" width="0" style="218" hidden="1" customWidth="1"/>
    <col min="6151" max="6400" width="9.140625" style="218"/>
    <col min="6401" max="6401" width="41.85546875" style="218" customWidth="1"/>
    <col min="6402" max="6406" width="0" style="218" hidden="1" customWidth="1"/>
    <col min="6407" max="6656" width="9.140625" style="218"/>
    <col min="6657" max="6657" width="41.85546875" style="218" customWidth="1"/>
    <col min="6658" max="6662" width="0" style="218" hidden="1" customWidth="1"/>
    <col min="6663" max="6912" width="9.140625" style="218"/>
    <col min="6913" max="6913" width="41.85546875" style="218" customWidth="1"/>
    <col min="6914" max="6918" width="0" style="218" hidden="1" customWidth="1"/>
    <col min="6919" max="7168" width="9.140625" style="218"/>
    <col min="7169" max="7169" width="41.85546875" style="218" customWidth="1"/>
    <col min="7170" max="7174" width="0" style="218" hidden="1" customWidth="1"/>
    <col min="7175" max="7424" width="9.140625" style="218"/>
    <col min="7425" max="7425" width="41.85546875" style="218" customWidth="1"/>
    <col min="7426" max="7430" width="0" style="218" hidden="1" customWidth="1"/>
    <col min="7431" max="7680" width="9.140625" style="218"/>
    <col min="7681" max="7681" width="41.85546875" style="218" customWidth="1"/>
    <col min="7682" max="7686" width="0" style="218" hidden="1" customWidth="1"/>
    <col min="7687" max="7936" width="9.140625" style="218"/>
    <col min="7937" max="7937" width="41.85546875" style="218" customWidth="1"/>
    <col min="7938" max="7942" width="0" style="218" hidden="1" customWidth="1"/>
    <col min="7943" max="8192" width="9.140625" style="218"/>
    <col min="8193" max="8193" width="41.85546875" style="218" customWidth="1"/>
    <col min="8194" max="8198" width="0" style="218" hidden="1" customWidth="1"/>
    <col min="8199" max="8448" width="9.140625" style="218"/>
    <col min="8449" max="8449" width="41.85546875" style="218" customWidth="1"/>
    <col min="8450" max="8454" width="0" style="218" hidden="1" customWidth="1"/>
    <col min="8455" max="8704" width="9.140625" style="218"/>
    <col min="8705" max="8705" width="41.85546875" style="218" customWidth="1"/>
    <col min="8706" max="8710" width="0" style="218" hidden="1" customWidth="1"/>
    <col min="8711" max="8960" width="9.140625" style="218"/>
    <col min="8961" max="8961" width="41.85546875" style="218" customWidth="1"/>
    <col min="8962" max="8966" width="0" style="218" hidden="1" customWidth="1"/>
    <col min="8967" max="9216" width="9.140625" style="218"/>
    <col min="9217" max="9217" width="41.85546875" style="218" customWidth="1"/>
    <col min="9218" max="9222" width="0" style="218" hidden="1" customWidth="1"/>
    <col min="9223" max="9472" width="9.140625" style="218"/>
    <col min="9473" max="9473" width="41.85546875" style="218" customWidth="1"/>
    <col min="9474" max="9478" width="0" style="218" hidden="1" customWidth="1"/>
    <col min="9479" max="9728" width="9.140625" style="218"/>
    <col min="9729" max="9729" width="41.85546875" style="218" customWidth="1"/>
    <col min="9730" max="9734" width="0" style="218" hidden="1" customWidth="1"/>
    <col min="9735" max="9984" width="9.140625" style="218"/>
    <col min="9985" max="9985" width="41.85546875" style="218" customWidth="1"/>
    <col min="9986" max="9990" width="0" style="218" hidden="1" customWidth="1"/>
    <col min="9991" max="10240" width="9.140625" style="218"/>
    <col min="10241" max="10241" width="41.85546875" style="218" customWidth="1"/>
    <col min="10242" max="10246" width="0" style="218" hidden="1" customWidth="1"/>
    <col min="10247" max="10496" width="9.140625" style="218"/>
    <col min="10497" max="10497" width="41.85546875" style="218" customWidth="1"/>
    <col min="10498" max="10502" width="0" style="218" hidden="1" customWidth="1"/>
    <col min="10503" max="10752" width="9.140625" style="218"/>
    <col min="10753" max="10753" width="41.85546875" style="218" customWidth="1"/>
    <col min="10754" max="10758" width="0" style="218" hidden="1" customWidth="1"/>
    <col min="10759" max="11008" width="9.140625" style="218"/>
    <col min="11009" max="11009" width="41.85546875" style="218" customWidth="1"/>
    <col min="11010" max="11014" width="0" style="218" hidden="1" customWidth="1"/>
    <col min="11015" max="11264" width="9.140625" style="218"/>
    <col min="11265" max="11265" width="41.85546875" style="218" customWidth="1"/>
    <col min="11266" max="11270" width="0" style="218" hidden="1" customWidth="1"/>
    <col min="11271" max="11520" width="9.140625" style="218"/>
    <col min="11521" max="11521" width="41.85546875" style="218" customWidth="1"/>
    <col min="11522" max="11526" width="0" style="218" hidden="1" customWidth="1"/>
    <col min="11527" max="11776" width="9.140625" style="218"/>
    <col min="11777" max="11777" width="41.85546875" style="218" customWidth="1"/>
    <col min="11778" max="11782" width="0" style="218" hidden="1" customWidth="1"/>
    <col min="11783" max="12032" width="9.140625" style="218"/>
    <col min="12033" max="12033" width="41.85546875" style="218" customWidth="1"/>
    <col min="12034" max="12038" width="0" style="218" hidden="1" customWidth="1"/>
    <col min="12039" max="12288" width="9.140625" style="218"/>
    <col min="12289" max="12289" width="41.85546875" style="218" customWidth="1"/>
    <col min="12290" max="12294" width="0" style="218" hidden="1" customWidth="1"/>
    <col min="12295" max="12544" width="9.140625" style="218"/>
    <col min="12545" max="12545" width="41.85546875" style="218" customWidth="1"/>
    <col min="12546" max="12550" width="0" style="218" hidden="1" customWidth="1"/>
    <col min="12551" max="12800" width="9.140625" style="218"/>
    <col min="12801" max="12801" width="41.85546875" style="218" customWidth="1"/>
    <col min="12802" max="12806" width="0" style="218" hidden="1" customWidth="1"/>
    <col min="12807" max="13056" width="9.140625" style="218"/>
    <col min="13057" max="13057" width="41.85546875" style="218" customWidth="1"/>
    <col min="13058" max="13062" width="0" style="218" hidden="1" customWidth="1"/>
    <col min="13063" max="13312" width="9.140625" style="218"/>
    <col min="13313" max="13313" width="41.85546875" style="218" customWidth="1"/>
    <col min="13314" max="13318" width="0" style="218" hidden="1" customWidth="1"/>
    <col min="13319" max="13568" width="9.140625" style="218"/>
    <col min="13569" max="13569" width="41.85546875" style="218" customWidth="1"/>
    <col min="13570" max="13574" width="0" style="218" hidden="1" customWidth="1"/>
    <col min="13575" max="13824" width="9.140625" style="218"/>
    <col min="13825" max="13825" width="41.85546875" style="218" customWidth="1"/>
    <col min="13826" max="13830" width="0" style="218" hidden="1" customWidth="1"/>
    <col min="13831" max="14080" width="9.140625" style="218"/>
    <col min="14081" max="14081" width="41.85546875" style="218" customWidth="1"/>
    <col min="14082" max="14086" width="0" style="218" hidden="1" customWidth="1"/>
    <col min="14087" max="14336" width="9.140625" style="218"/>
    <col min="14337" max="14337" width="41.85546875" style="218" customWidth="1"/>
    <col min="14338" max="14342" width="0" style="218" hidden="1" customWidth="1"/>
    <col min="14343" max="14592" width="9.140625" style="218"/>
    <col min="14593" max="14593" width="41.85546875" style="218" customWidth="1"/>
    <col min="14594" max="14598" width="0" style="218" hidden="1" customWidth="1"/>
    <col min="14599" max="14848" width="9.140625" style="218"/>
    <col min="14849" max="14849" width="41.85546875" style="218" customWidth="1"/>
    <col min="14850" max="14854" width="0" style="218" hidden="1" customWidth="1"/>
    <col min="14855" max="15104" width="9.140625" style="218"/>
    <col min="15105" max="15105" width="41.85546875" style="218" customWidth="1"/>
    <col min="15106" max="15110" width="0" style="218" hidden="1" customWidth="1"/>
    <col min="15111" max="15360" width="9.140625" style="218"/>
    <col min="15361" max="15361" width="41.85546875" style="218" customWidth="1"/>
    <col min="15362" max="15366" width="0" style="218" hidden="1" customWidth="1"/>
    <col min="15367" max="15616" width="9.140625" style="218"/>
    <col min="15617" max="15617" width="41.85546875" style="218" customWidth="1"/>
    <col min="15618" max="15622" width="0" style="218" hidden="1" customWidth="1"/>
    <col min="15623" max="15872" width="9.140625" style="218"/>
    <col min="15873" max="15873" width="41.85546875" style="218" customWidth="1"/>
    <col min="15874" max="15878" width="0" style="218" hidden="1" customWidth="1"/>
    <col min="15879" max="16128" width="9.140625" style="218"/>
    <col min="16129" max="16129" width="41.8554687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299</v>
      </c>
    </row>
    <row r="3" spans="1:13" ht="18" customHeight="1" x14ac:dyDescent="0.2">
      <c r="A3" s="217" t="s">
        <v>300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2945.2</v>
      </c>
      <c r="C7" s="269">
        <v>3145.6</v>
      </c>
      <c r="D7" s="269">
        <v>3105.2</v>
      </c>
      <c r="E7" s="269">
        <v>3013</v>
      </c>
      <c r="F7" s="269">
        <v>3238.1</v>
      </c>
      <c r="G7" s="269">
        <v>3184.5</v>
      </c>
      <c r="H7" s="269">
        <v>2929.9</v>
      </c>
      <c r="I7" s="269">
        <v>3537.3</v>
      </c>
      <c r="J7" s="269">
        <v>3724.5</v>
      </c>
      <c r="K7" s="269">
        <v>5097.2</v>
      </c>
      <c r="L7" s="269">
        <v>5689.2</v>
      </c>
      <c r="M7" s="269">
        <v>6956.4</v>
      </c>
    </row>
    <row r="8" spans="1:13" ht="12.95" customHeight="1" x14ac:dyDescent="0.2">
      <c r="A8" s="245" t="s">
        <v>101</v>
      </c>
      <c r="B8" s="271">
        <v>1154</v>
      </c>
      <c r="C8" s="271">
        <v>1399.9</v>
      </c>
      <c r="D8" s="271">
        <v>1510.5</v>
      </c>
      <c r="E8" s="271">
        <v>1493.6</v>
      </c>
      <c r="F8" s="271">
        <v>1448.2</v>
      </c>
      <c r="G8" s="271">
        <v>1419.7</v>
      </c>
      <c r="H8" s="271">
        <v>1569.5</v>
      </c>
      <c r="I8" s="271">
        <v>1841.1</v>
      </c>
      <c r="J8" s="271">
        <v>2844.4</v>
      </c>
      <c r="K8" s="271">
        <v>3609.9</v>
      </c>
      <c r="L8" s="271">
        <v>3107</v>
      </c>
      <c r="M8" s="271">
        <v>3862.1</v>
      </c>
    </row>
    <row r="9" spans="1:13" ht="12.95" customHeight="1" x14ac:dyDescent="0.2">
      <c r="A9" s="272" t="s">
        <v>238</v>
      </c>
      <c r="B9" s="271">
        <v>113.9</v>
      </c>
      <c r="C9" s="271">
        <v>223.7</v>
      </c>
      <c r="D9" s="271">
        <v>374.3</v>
      </c>
      <c r="E9" s="271">
        <v>211.6</v>
      </c>
      <c r="F9" s="271">
        <v>295.7</v>
      </c>
      <c r="G9" s="271">
        <v>206.9</v>
      </c>
      <c r="H9" s="271">
        <v>370.6</v>
      </c>
      <c r="I9" s="271">
        <v>253.3</v>
      </c>
      <c r="J9" s="271">
        <v>1087.9000000000001</v>
      </c>
      <c r="K9" s="271">
        <v>1209.4000000000001</v>
      </c>
      <c r="L9" s="271">
        <v>1042.7</v>
      </c>
      <c r="M9" s="271">
        <v>1249.5999999999999</v>
      </c>
    </row>
    <row r="10" spans="1:13" ht="12.95" customHeight="1" x14ac:dyDescent="0.2">
      <c r="A10" s="272" t="s">
        <v>239</v>
      </c>
      <c r="B10" s="271">
        <v>105.1</v>
      </c>
      <c r="C10" s="271">
        <v>274.5</v>
      </c>
      <c r="D10" s="271">
        <v>110.2</v>
      </c>
      <c r="E10" s="271">
        <v>289.39999999999998</v>
      </c>
      <c r="F10" s="271">
        <v>340.5</v>
      </c>
      <c r="G10" s="271">
        <v>396.9</v>
      </c>
      <c r="H10" s="271">
        <v>341.7</v>
      </c>
      <c r="I10" s="271">
        <v>193.7</v>
      </c>
      <c r="J10" s="271">
        <v>289</v>
      </c>
      <c r="K10" s="271">
        <v>102.3</v>
      </c>
      <c r="L10" s="271">
        <v>274.89999999999998</v>
      </c>
      <c r="M10" s="271">
        <v>140.80000000000001</v>
      </c>
    </row>
    <row r="11" spans="1:13" ht="12.95" customHeight="1" x14ac:dyDescent="0.2">
      <c r="A11" s="272" t="s">
        <v>240</v>
      </c>
      <c r="B11" s="271">
        <v>49.6</v>
      </c>
      <c r="C11" s="271">
        <v>46.6</v>
      </c>
      <c r="D11" s="271">
        <v>73.900000000000006</v>
      </c>
      <c r="E11" s="271">
        <v>36.4</v>
      </c>
      <c r="F11" s="271">
        <v>48.5</v>
      </c>
      <c r="G11" s="271">
        <v>42.1</v>
      </c>
      <c r="H11" s="271">
        <v>79.7</v>
      </c>
      <c r="I11" s="271">
        <v>117.3</v>
      </c>
      <c r="J11" s="271">
        <v>195.4</v>
      </c>
      <c r="K11" s="271">
        <v>246.1</v>
      </c>
      <c r="L11" s="271">
        <v>192.1</v>
      </c>
      <c r="M11" s="271">
        <v>261.2</v>
      </c>
    </row>
    <row r="12" spans="1:13" ht="24" x14ac:dyDescent="0.2">
      <c r="A12" s="272" t="s">
        <v>241</v>
      </c>
      <c r="B12" s="271">
        <v>35.799999999999997</v>
      </c>
      <c r="C12" s="271">
        <v>62.7</v>
      </c>
      <c r="D12" s="271">
        <v>67.400000000000006</v>
      </c>
      <c r="E12" s="271">
        <v>39.6</v>
      </c>
      <c r="F12" s="271">
        <v>32.4</v>
      </c>
      <c r="G12" s="271">
        <v>29.7</v>
      </c>
      <c r="H12" s="271">
        <v>49.2</v>
      </c>
      <c r="I12" s="271">
        <v>92.4</v>
      </c>
      <c r="J12" s="271">
        <v>118.8</v>
      </c>
      <c r="K12" s="271">
        <v>161.4</v>
      </c>
      <c r="L12" s="271">
        <v>133.9</v>
      </c>
      <c r="M12" s="271">
        <v>439.1</v>
      </c>
    </row>
    <row r="13" spans="1:13" ht="24" x14ac:dyDescent="0.2">
      <c r="A13" s="272" t="s">
        <v>242</v>
      </c>
      <c r="B13" s="271">
        <v>0.7</v>
      </c>
      <c r="C13" s="271">
        <v>0</v>
      </c>
      <c r="D13" s="271">
        <v>0</v>
      </c>
      <c r="E13" s="271">
        <v>0.2</v>
      </c>
      <c r="F13" s="271">
        <v>0</v>
      </c>
      <c r="G13" s="271">
        <v>0</v>
      </c>
      <c r="H13" s="271">
        <v>0</v>
      </c>
      <c r="I13" s="271" t="s">
        <v>26</v>
      </c>
      <c r="J13" s="271" t="s">
        <v>26</v>
      </c>
      <c r="K13" s="271" t="s">
        <v>26</v>
      </c>
      <c r="L13" s="271" t="s">
        <v>26</v>
      </c>
      <c r="M13" s="271" t="s">
        <v>26</v>
      </c>
    </row>
    <row r="14" spans="1:13" ht="12.95" customHeight="1" x14ac:dyDescent="0.2">
      <c r="A14" s="272" t="s">
        <v>243</v>
      </c>
      <c r="B14" s="271">
        <v>713.8</v>
      </c>
      <c r="C14" s="271">
        <v>712</v>
      </c>
      <c r="D14" s="271">
        <v>789.9</v>
      </c>
      <c r="E14" s="271">
        <v>783.9</v>
      </c>
      <c r="F14" s="271">
        <v>673.7</v>
      </c>
      <c r="G14" s="271">
        <v>651.9</v>
      </c>
      <c r="H14" s="271">
        <v>627.9</v>
      </c>
      <c r="I14" s="271">
        <v>859.1</v>
      </c>
      <c r="J14" s="271">
        <v>892.8</v>
      </c>
      <c r="K14" s="271">
        <v>1267.3</v>
      </c>
      <c r="L14" s="271">
        <v>1251.5999999999999</v>
      </c>
      <c r="M14" s="271">
        <v>1475.9</v>
      </c>
    </row>
    <row r="15" spans="1:13" ht="12.95" customHeight="1" x14ac:dyDescent="0.2">
      <c r="A15" s="272" t="s">
        <v>244</v>
      </c>
      <c r="B15" s="228">
        <v>124.3</v>
      </c>
      <c r="C15" s="228">
        <v>69.5</v>
      </c>
      <c r="D15" s="228">
        <v>84</v>
      </c>
      <c r="E15" s="228">
        <v>121.8</v>
      </c>
      <c r="F15" s="228">
        <v>57.3</v>
      </c>
      <c r="G15" s="228">
        <v>92.2</v>
      </c>
      <c r="H15" s="228">
        <v>100.4</v>
      </c>
      <c r="I15" s="228">
        <v>325.39999999999998</v>
      </c>
      <c r="J15" s="228">
        <v>252.9</v>
      </c>
      <c r="K15" s="228">
        <v>623.1</v>
      </c>
      <c r="L15" s="228">
        <v>211.8</v>
      </c>
      <c r="M15" s="228">
        <v>295.39999999999998</v>
      </c>
    </row>
    <row r="16" spans="1:13" ht="12.95" customHeight="1" x14ac:dyDescent="0.2">
      <c r="A16" s="272" t="s">
        <v>245</v>
      </c>
      <c r="B16" s="228">
        <v>10.8</v>
      </c>
      <c r="C16" s="228">
        <v>10.8</v>
      </c>
      <c r="D16" s="228">
        <v>10.7</v>
      </c>
      <c r="E16" s="228">
        <v>10.7</v>
      </c>
      <c r="F16" s="228">
        <v>0</v>
      </c>
      <c r="G16" s="228" t="s">
        <v>26</v>
      </c>
      <c r="H16" s="228" t="s">
        <v>26</v>
      </c>
      <c r="I16" s="228" t="s">
        <v>26</v>
      </c>
      <c r="J16" s="228">
        <v>7.7</v>
      </c>
      <c r="K16" s="228">
        <v>0.3</v>
      </c>
      <c r="L16" s="228">
        <v>0</v>
      </c>
      <c r="M16" s="228" t="s">
        <v>26</v>
      </c>
    </row>
    <row r="17" spans="1:13" ht="12.95" customHeight="1" x14ac:dyDescent="0.2">
      <c r="A17" s="245" t="s">
        <v>100</v>
      </c>
      <c r="B17" s="228">
        <v>1791.1</v>
      </c>
      <c r="C17" s="228">
        <v>1745.7</v>
      </c>
      <c r="D17" s="228">
        <v>1594.7</v>
      </c>
      <c r="E17" s="228">
        <v>1519.3</v>
      </c>
      <c r="F17" s="228">
        <v>1790</v>
      </c>
      <c r="G17" s="228">
        <v>1764.8</v>
      </c>
      <c r="H17" s="228">
        <v>1360.4</v>
      </c>
      <c r="I17" s="228">
        <v>1696.2</v>
      </c>
      <c r="J17" s="228">
        <v>880.1</v>
      </c>
      <c r="K17" s="228">
        <v>1487.3</v>
      </c>
      <c r="L17" s="228">
        <v>2582.3000000000002</v>
      </c>
      <c r="M17" s="228">
        <v>3094.3</v>
      </c>
    </row>
    <row r="18" spans="1:13" ht="12.95" customHeight="1" x14ac:dyDescent="0.2">
      <c r="A18" s="272" t="s">
        <v>246</v>
      </c>
      <c r="B18" s="228">
        <v>895.1</v>
      </c>
      <c r="C18" s="228">
        <v>837.9</v>
      </c>
      <c r="D18" s="228">
        <v>676.1</v>
      </c>
      <c r="E18" s="228">
        <v>605.6</v>
      </c>
      <c r="F18" s="228">
        <v>892</v>
      </c>
      <c r="G18" s="228">
        <v>876.6</v>
      </c>
      <c r="H18" s="228">
        <v>471.2</v>
      </c>
      <c r="I18" s="228">
        <v>859</v>
      </c>
      <c r="J18" s="228">
        <v>803.4</v>
      </c>
      <c r="K18" s="228">
        <v>1406.1</v>
      </c>
      <c r="L18" s="228">
        <v>2503.1999999999998</v>
      </c>
      <c r="M18" s="228">
        <v>3005.3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</row>
    <row r="21" spans="1:13" ht="12.95" customHeight="1" x14ac:dyDescent="0.2">
      <c r="A21" s="272" t="s">
        <v>250</v>
      </c>
      <c r="B21" s="228">
        <v>3.6</v>
      </c>
      <c r="C21" s="228">
        <v>11.3</v>
      </c>
      <c r="D21" s="228">
        <v>9.1</v>
      </c>
      <c r="E21" s="228">
        <v>15.4</v>
      </c>
      <c r="F21" s="228">
        <v>11.6</v>
      </c>
      <c r="G21" s="228">
        <v>7.6</v>
      </c>
      <c r="H21" s="228">
        <v>8.5</v>
      </c>
      <c r="I21" s="228">
        <v>5.9</v>
      </c>
      <c r="J21" s="228">
        <v>11.1</v>
      </c>
      <c r="K21" s="228">
        <v>5.7</v>
      </c>
      <c r="L21" s="228">
        <v>0.9</v>
      </c>
      <c r="M21" s="228">
        <v>10.8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 t="s">
        <v>26</v>
      </c>
      <c r="C23" s="228">
        <v>4.2</v>
      </c>
      <c r="D23" s="228">
        <v>9.5</v>
      </c>
      <c r="E23" s="228">
        <v>10.1</v>
      </c>
      <c r="F23" s="228">
        <v>0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</row>
    <row r="24" spans="1:13" ht="12.95" customHeight="1" x14ac:dyDescent="0.2">
      <c r="A24" s="272" t="s">
        <v>253</v>
      </c>
      <c r="B24" s="228">
        <v>892.5</v>
      </c>
      <c r="C24" s="228">
        <v>892.4</v>
      </c>
      <c r="D24" s="228">
        <v>899.9</v>
      </c>
      <c r="E24" s="228">
        <v>888.2</v>
      </c>
      <c r="F24" s="228">
        <v>886.4</v>
      </c>
      <c r="G24" s="228">
        <v>880.5</v>
      </c>
      <c r="H24" s="228">
        <v>880.5</v>
      </c>
      <c r="I24" s="228">
        <v>831.2</v>
      </c>
      <c r="J24" s="228">
        <v>65.5</v>
      </c>
      <c r="K24" s="228">
        <v>75.5</v>
      </c>
      <c r="L24" s="228">
        <v>78.2</v>
      </c>
      <c r="M24" s="228">
        <v>78.2</v>
      </c>
    </row>
    <row r="25" spans="1:13" ht="12.95" customHeight="1" x14ac:dyDescent="0.2">
      <c r="A25" s="245" t="s">
        <v>254</v>
      </c>
      <c r="B25" s="228" t="s">
        <v>26</v>
      </c>
      <c r="C25" s="228" t="s">
        <v>26</v>
      </c>
      <c r="D25" s="228" t="s">
        <v>26</v>
      </c>
      <c r="E25" s="228" t="s">
        <v>26</v>
      </c>
      <c r="F25" s="228" t="s">
        <v>26</v>
      </c>
      <c r="G25" s="228">
        <v>0.2</v>
      </c>
      <c r="H25" s="228">
        <v>0.1</v>
      </c>
      <c r="I25" s="228">
        <v>0.1</v>
      </c>
      <c r="J25" s="228">
        <v>0</v>
      </c>
      <c r="K25" s="228">
        <v>0</v>
      </c>
      <c r="L25" s="228">
        <v>0</v>
      </c>
      <c r="M25" s="228">
        <v>0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1134.9000000000001</v>
      </c>
      <c r="C27" s="269">
        <v>1267.9000000000001</v>
      </c>
      <c r="D27" s="269">
        <v>1288.9000000000001</v>
      </c>
      <c r="E27" s="269">
        <v>1299.8</v>
      </c>
      <c r="F27" s="269">
        <v>1625.9</v>
      </c>
      <c r="G27" s="269">
        <v>1515.4</v>
      </c>
      <c r="H27" s="269">
        <v>1040.3</v>
      </c>
      <c r="I27" s="269">
        <v>1384.9</v>
      </c>
      <c r="J27" s="269">
        <v>1769.7</v>
      </c>
      <c r="K27" s="269">
        <v>2254.1999999999998</v>
      </c>
      <c r="L27" s="269">
        <v>2639.1</v>
      </c>
      <c r="M27" s="269">
        <v>3633.2</v>
      </c>
    </row>
    <row r="28" spans="1:13" ht="12.95" customHeight="1" x14ac:dyDescent="0.2">
      <c r="A28" s="233" t="s">
        <v>98</v>
      </c>
      <c r="B28" s="271">
        <v>920</v>
      </c>
      <c r="C28" s="271">
        <v>992.5</v>
      </c>
      <c r="D28" s="271">
        <v>1000.9</v>
      </c>
      <c r="E28" s="271">
        <v>1018.8</v>
      </c>
      <c r="F28" s="271">
        <v>1041.5999999999999</v>
      </c>
      <c r="G28" s="271">
        <v>985.1</v>
      </c>
      <c r="H28" s="271">
        <v>979.5</v>
      </c>
      <c r="I28" s="271">
        <v>890.2</v>
      </c>
      <c r="J28" s="271">
        <v>1001.1</v>
      </c>
      <c r="K28" s="271">
        <v>1143.2</v>
      </c>
      <c r="L28" s="271">
        <v>986.7</v>
      </c>
      <c r="M28" s="271">
        <v>1283.3</v>
      </c>
    </row>
    <row r="29" spans="1:13" ht="12.95" customHeight="1" x14ac:dyDescent="0.2">
      <c r="A29" s="272" t="s">
        <v>255</v>
      </c>
      <c r="B29" s="271">
        <v>216.8</v>
      </c>
      <c r="C29" s="271">
        <v>205.1</v>
      </c>
      <c r="D29" s="271">
        <v>207.3</v>
      </c>
      <c r="E29" s="271">
        <v>201.8</v>
      </c>
      <c r="F29" s="271">
        <v>200.5</v>
      </c>
      <c r="G29" s="271">
        <v>191</v>
      </c>
      <c r="H29" s="271">
        <v>188.9</v>
      </c>
      <c r="I29" s="271">
        <v>235.5</v>
      </c>
      <c r="J29" s="271">
        <v>120</v>
      </c>
      <c r="K29" s="271">
        <v>154</v>
      </c>
      <c r="L29" s="271">
        <v>265.60000000000002</v>
      </c>
      <c r="M29" s="271">
        <v>445.9</v>
      </c>
    </row>
    <row r="30" spans="1:13" ht="12.95" customHeight="1" x14ac:dyDescent="0.2">
      <c r="A30" s="272" t="s">
        <v>256</v>
      </c>
      <c r="B30" s="271">
        <v>134.4</v>
      </c>
      <c r="C30" s="271">
        <v>103.3</v>
      </c>
      <c r="D30" s="271">
        <v>120.5</v>
      </c>
      <c r="E30" s="271">
        <v>143.5</v>
      </c>
      <c r="F30" s="271">
        <v>123.7</v>
      </c>
      <c r="G30" s="271">
        <v>102.8</v>
      </c>
      <c r="H30" s="271">
        <v>124.1</v>
      </c>
      <c r="I30" s="271">
        <v>123.6</v>
      </c>
      <c r="J30" s="271">
        <v>357.6</v>
      </c>
      <c r="K30" s="271">
        <v>493</v>
      </c>
      <c r="L30" s="271">
        <v>204.4</v>
      </c>
      <c r="M30" s="271">
        <v>246.9</v>
      </c>
    </row>
    <row r="31" spans="1:13" ht="12.95" customHeight="1" x14ac:dyDescent="0.2">
      <c r="A31" s="272" t="s">
        <v>257</v>
      </c>
      <c r="B31" s="271">
        <v>170.6</v>
      </c>
      <c r="C31" s="271">
        <v>174.1</v>
      </c>
      <c r="D31" s="271">
        <v>170.6</v>
      </c>
      <c r="E31" s="271">
        <v>168.1</v>
      </c>
      <c r="F31" s="271">
        <v>167.3</v>
      </c>
      <c r="G31" s="271">
        <v>167.7</v>
      </c>
      <c r="H31" s="271">
        <v>168.2</v>
      </c>
      <c r="I31" s="271">
        <v>32</v>
      </c>
      <c r="J31" s="271">
        <v>37.700000000000003</v>
      </c>
      <c r="K31" s="271">
        <v>22</v>
      </c>
      <c r="L31" s="271">
        <v>43.4</v>
      </c>
      <c r="M31" s="271">
        <v>53.8</v>
      </c>
    </row>
    <row r="32" spans="1:13" ht="12.95" customHeight="1" x14ac:dyDescent="0.2">
      <c r="A32" s="272" t="s">
        <v>258</v>
      </c>
      <c r="B32" s="271">
        <v>16.100000000000001</v>
      </c>
      <c r="C32" s="271">
        <v>24.7</v>
      </c>
      <c r="D32" s="271">
        <v>17</v>
      </c>
      <c r="E32" s="271">
        <v>12.1</v>
      </c>
      <c r="F32" s="271">
        <v>9.8000000000000007</v>
      </c>
      <c r="G32" s="271">
        <v>-0.7</v>
      </c>
      <c r="H32" s="271">
        <v>6.1</v>
      </c>
      <c r="I32" s="271">
        <v>5</v>
      </c>
      <c r="J32" s="271">
        <v>10.5</v>
      </c>
      <c r="K32" s="271">
        <v>41.4</v>
      </c>
      <c r="L32" s="271">
        <v>19.899999999999999</v>
      </c>
      <c r="M32" s="271">
        <v>11.3</v>
      </c>
    </row>
    <row r="33" spans="1:13" ht="12.95" customHeight="1" x14ac:dyDescent="0.2">
      <c r="A33" s="272" t="s">
        <v>259</v>
      </c>
      <c r="B33" s="271">
        <v>180.2</v>
      </c>
      <c r="C33" s="271">
        <v>204.9</v>
      </c>
      <c r="D33" s="271">
        <v>173.3</v>
      </c>
      <c r="E33" s="271">
        <v>139</v>
      </c>
      <c r="F33" s="271">
        <v>166.9</v>
      </c>
      <c r="G33" s="271">
        <v>175.8</v>
      </c>
      <c r="H33" s="271">
        <v>158.6</v>
      </c>
      <c r="I33" s="271">
        <v>179</v>
      </c>
      <c r="J33" s="271">
        <v>151.5</v>
      </c>
      <c r="K33" s="271">
        <v>110.5</v>
      </c>
      <c r="L33" s="271">
        <v>150</v>
      </c>
      <c r="M33" s="271">
        <v>215.3</v>
      </c>
    </row>
    <row r="34" spans="1:13" ht="12.95" customHeight="1" x14ac:dyDescent="0.2">
      <c r="A34" s="272" t="s">
        <v>260</v>
      </c>
      <c r="B34" s="271">
        <v>28.4</v>
      </c>
      <c r="C34" s="271">
        <v>29.3</v>
      </c>
      <c r="D34" s="271">
        <v>27.4</v>
      </c>
      <c r="E34" s="271">
        <v>26.1</v>
      </c>
      <c r="F34" s="271">
        <v>31.2</v>
      </c>
      <c r="G34" s="271">
        <v>32.200000000000003</v>
      </c>
      <c r="H34" s="271">
        <v>20</v>
      </c>
      <c r="I34" s="271">
        <v>1.6</v>
      </c>
      <c r="J34" s="271">
        <v>6.1</v>
      </c>
      <c r="K34" s="271">
        <v>6.3</v>
      </c>
      <c r="L34" s="271">
        <v>7.7</v>
      </c>
      <c r="M34" s="271">
        <v>14.4</v>
      </c>
    </row>
    <row r="35" spans="1:13" ht="12.95" customHeight="1" x14ac:dyDescent="0.2">
      <c r="A35" s="272" t="s">
        <v>261</v>
      </c>
      <c r="B35" s="271">
        <v>173.5</v>
      </c>
      <c r="C35" s="271">
        <v>251.2</v>
      </c>
      <c r="D35" s="271">
        <v>284.8</v>
      </c>
      <c r="E35" s="271">
        <v>328.4</v>
      </c>
      <c r="F35" s="271">
        <v>342.2</v>
      </c>
      <c r="G35" s="271">
        <v>316.39999999999998</v>
      </c>
      <c r="H35" s="271">
        <v>313.60000000000002</v>
      </c>
      <c r="I35" s="271">
        <v>313.5</v>
      </c>
      <c r="J35" s="271">
        <v>317.7</v>
      </c>
      <c r="K35" s="271">
        <v>316.2</v>
      </c>
      <c r="L35" s="271">
        <v>295.7</v>
      </c>
      <c r="M35" s="271">
        <v>295.7</v>
      </c>
    </row>
    <row r="36" spans="1:13" ht="12.95" customHeight="1" x14ac:dyDescent="0.2">
      <c r="A36" s="245" t="s">
        <v>97</v>
      </c>
      <c r="B36" s="271">
        <v>214.9</v>
      </c>
      <c r="C36" s="271">
        <v>275.3</v>
      </c>
      <c r="D36" s="271">
        <v>288</v>
      </c>
      <c r="E36" s="271">
        <v>281</v>
      </c>
      <c r="F36" s="271">
        <v>584.4</v>
      </c>
      <c r="G36" s="271">
        <v>530.20000000000005</v>
      </c>
      <c r="H36" s="271">
        <v>60.9</v>
      </c>
      <c r="I36" s="271">
        <v>494.7</v>
      </c>
      <c r="J36" s="271">
        <v>768.7</v>
      </c>
      <c r="K36" s="271">
        <v>1110.9000000000001</v>
      </c>
      <c r="L36" s="271">
        <v>1652.4</v>
      </c>
      <c r="M36" s="271">
        <v>2349.9</v>
      </c>
    </row>
    <row r="37" spans="1:13" ht="12.95" customHeight="1" x14ac:dyDescent="0.2">
      <c r="A37" s="272" t="s">
        <v>262</v>
      </c>
      <c r="B37" s="271">
        <v>188.5</v>
      </c>
      <c r="C37" s="271">
        <v>249.5</v>
      </c>
      <c r="D37" s="271">
        <v>262.10000000000002</v>
      </c>
      <c r="E37" s="271">
        <v>255.1</v>
      </c>
      <c r="F37" s="271">
        <v>558.29999999999995</v>
      </c>
      <c r="G37" s="271">
        <v>529.1</v>
      </c>
      <c r="H37" s="271">
        <v>60.9</v>
      </c>
      <c r="I37" s="271">
        <v>494.7</v>
      </c>
      <c r="J37" s="271">
        <v>768.7</v>
      </c>
      <c r="K37" s="271">
        <v>1110.9000000000001</v>
      </c>
      <c r="L37" s="271">
        <v>1647.7</v>
      </c>
      <c r="M37" s="271">
        <v>2349.9</v>
      </c>
    </row>
    <row r="38" spans="1:13" ht="12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71" t="s">
        <v>26</v>
      </c>
      <c r="M38" s="271" t="s">
        <v>26</v>
      </c>
    </row>
    <row r="39" spans="1:13" ht="12.95" customHeight="1" x14ac:dyDescent="0.2">
      <c r="A39" s="272" t="s">
        <v>264</v>
      </c>
      <c r="B39" s="271">
        <v>26.4</v>
      </c>
      <c r="C39" s="271">
        <v>25.9</v>
      </c>
      <c r="D39" s="271">
        <v>25.9</v>
      </c>
      <c r="E39" s="271">
        <v>25.9</v>
      </c>
      <c r="F39" s="271">
        <v>26</v>
      </c>
      <c r="G39" s="271">
        <v>1.2</v>
      </c>
      <c r="H39" s="271" t="s">
        <v>26</v>
      </c>
      <c r="I39" s="271" t="s">
        <v>26</v>
      </c>
      <c r="J39" s="271" t="s">
        <v>26</v>
      </c>
      <c r="K39" s="271" t="s">
        <v>26</v>
      </c>
      <c r="L39" s="271">
        <v>4.7</v>
      </c>
      <c r="M39" s="271" t="s">
        <v>26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1810.3</v>
      </c>
      <c r="C41" s="269">
        <v>1877.8</v>
      </c>
      <c r="D41" s="269">
        <v>1816.3</v>
      </c>
      <c r="E41" s="269">
        <v>1713.1</v>
      </c>
      <c r="F41" s="269">
        <v>1612.2</v>
      </c>
      <c r="G41" s="269">
        <v>1669.2</v>
      </c>
      <c r="H41" s="269">
        <v>1889.6</v>
      </c>
      <c r="I41" s="269">
        <v>2152.5</v>
      </c>
      <c r="J41" s="269">
        <v>1954.7</v>
      </c>
      <c r="K41" s="269">
        <v>2843</v>
      </c>
      <c r="L41" s="269">
        <v>3050.1</v>
      </c>
      <c r="M41" s="269">
        <v>3323.3</v>
      </c>
    </row>
    <row r="42" spans="1:13" ht="12.95" customHeight="1" x14ac:dyDescent="0.2">
      <c r="A42" s="245" t="s">
        <v>265</v>
      </c>
      <c r="B42" s="228">
        <v>911.9</v>
      </c>
      <c r="C42" s="228">
        <v>909.4</v>
      </c>
      <c r="D42" s="228">
        <v>909.2</v>
      </c>
      <c r="E42" s="228">
        <v>907.1</v>
      </c>
      <c r="F42" s="228">
        <v>902.3</v>
      </c>
      <c r="G42" s="228">
        <v>902.7</v>
      </c>
      <c r="H42" s="228">
        <v>902</v>
      </c>
      <c r="I42" s="228">
        <v>902</v>
      </c>
      <c r="J42" s="228">
        <v>1080.9000000000001</v>
      </c>
      <c r="K42" s="228">
        <v>221.1</v>
      </c>
      <c r="L42" s="228">
        <v>221.1</v>
      </c>
      <c r="M42" s="228">
        <v>421.2</v>
      </c>
    </row>
    <row r="43" spans="1:13" s="234" customFormat="1" ht="12.95" customHeight="1" x14ac:dyDescent="0.2">
      <c r="A43" s="245" t="s">
        <v>266</v>
      </c>
      <c r="B43" s="228">
        <v>964.9</v>
      </c>
      <c r="C43" s="228">
        <v>960.1</v>
      </c>
      <c r="D43" s="228">
        <v>936.6</v>
      </c>
      <c r="E43" s="228">
        <v>901.2</v>
      </c>
      <c r="F43" s="228">
        <v>990.1</v>
      </c>
      <c r="G43" s="228">
        <v>938.8</v>
      </c>
      <c r="H43" s="228">
        <v>933.7</v>
      </c>
      <c r="I43" s="228">
        <v>1151.9000000000001</v>
      </c>
      <c r="J43" s="228">
        <v>390</v>
      </c>
      <c r="K43" s="228">
        <v>1222.3</v>
      </c>
      <c r="L43" s="228">
        <v>1021</v>
      </c>
      <c r="M43" s="228">
        <v>1182.4000000000001</v>
      </c>
    </row>
    <row r="44" spans="1:13" ht="12.95" customHeight="1" x14ac:dyDescent="0.2">
      <c r="A44" s="274" t="s">
        <v>267</v>
      </c>
      <c r="B44" s="228">
        <v>7.9</v>
      </c>
      <c r="C44" s="228">
        <v>7.9</v>
      </c>
      <c r="D44" s="228">
        <v>7.9</v>
      </c>
      <c r="E44" s="228">
        <v>7.9</v>
      </c>
      <c r="F44" s="228">
        <v>7.9</v>
      </c>
      <c r="G44" s="228">
        <v>7.9</v>
      </c>
      <c r="H44" s="228">
        <v>7.9</v>
      </c>
      <c r="I44" s="228">
        <v>7.9</v>
      </c>
      <c r="J44" s="228">
        <v>7.9</v>
      </c>
      <c r="K44" s="228">
        <v>7.9</v>
      </c>
      <c r="L44" s="228">
        <v>7.9</v>
      </c>
      <c r="M44" s="228">
        <v>7.9</v>
      </c>
    </row>
    <row r="45" spans="1:13" ht="12.95" customHeight="1" x14ac:dyDescent="0.2">
      <c r="A45" s="272" t="s">
        <v>268</v>
      </c>
      <c r="B45" s="228">
        <v>168.1</v>
      </c>
      <c r="C45" s="228">
        <v>163.30000000000001</v>
      </c>
      <c r="D45" s="228">
        <v>139.80000000000001</v>
      </c>
      <c r="E45" s="228">
        <v>104.4</v>
      </c>
      <c r="F45" s="228">
        <v>103</v>
      </c>
      <c r="G45" s="228">
        <v>37.799999999999997</v>
      </c>
      <c r="H45" s="228">
        <v>29.8</v>
      </c>
      <c r="I45" s="228">
        <v>29.8</v>
      </c>
      <c r="J45" s="228">
        <v>29.8</v>
      </c>
      <c r="K45" s="228">
        <v>29.8</v>
      </c>
      <c r="L45" s="228">
        <v>29.8</v>
      </c>
      <c r="M45" s="228">
        <v>29.8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>
        <v>788.9</v>
      </c>
      <c r="C47" s="228">
        <v>788.9</v>
      </c>
      <c r="D47" s="228">
        <v>788.9</v>
      </c>
      <c r="E47" s="228">
        <v>788.9</v>
      </c>
      <c r="F47" s="228">
        <v>870.4</v>
      </c>
      <c r="G47" s="228">
        <v>884.4</v>
      </c>
      <c r="H47" s="228">
        <v>896.1</v>
      </c>
      <c r="I47" s="228">
        <v>1114.3</v>
      </c>
      <c r="J47" s="228">
        <v>352.4</v>
      </c>
      <c r="K47" s="228">
        <v>1184.5999999999999</v>
      </c>
      <c r="L47" s="228">
        <v>983.3</v>
      </c>
      <c r="M47" s="228">
        <v>1144.7</v>
      </c>
    </row>
    <row r="48" spans="1:13" ht="12.95" customHeight="1" x14ac:dyDescent="0.2">
      <c r="A48" s="275" t="s">
        <v>271</v>
      </c>
      <c r="B48" s="228">
        <v>-81.2</v>
      </c>
      <c r="C48" s="228">
        <v>-6.5</v>
      </c>
      <c r="D48" s="228">
        <v>-44.5</v>
      </c>
      <c r="E48" s="228">
        <v>-110</v>
      </c>
      <c r="F48" s="228">
        <v>-294.2</v>
      </c>
      <c r="G48" s="228">
        <v>-186.2</v>
      </c>
      <c r="H48" s="228">
        <v>39.9</v>
      </c>
      <c r="I48" s="228">
        <v>84.6</v>
      </c>
      <c r="J48" s="228">
        <v>469.9</v>
      </c>
      <c r="K48" s="228">
        <v>1392.6</v>
      </c>
      <c r="L48" s="228">
        <v>1801.8</v>
      </c>
      <c r="M48" s="228">
        <v>1713.5</v>
      </c>
    </row>
    <row r="49" spans="1:13" s="270" customFormat="1" ht="12.95" customHeight="1" x14ac:dyDescent="0.2">
      <c r="A49" s="275" t="s">
        <v>272</v>
      </c>
      <c r="B49" s="228">
        <v>14.7</v>
      </c>
      <c r="C49" s="228">
        <v>14.9</v>
      </c>
      <c r="D49" s="228">
        <v>14.9</v>
      </c>
      <c r="E49" s="228">
        <v>14.8</v>
      </c>
      <c r="F49" s="228">
        <v>14</v>
      </c>
      <c r="G49" s="228">
        <v>13.9</v>
      </c>
      <c r="H49" s="228">
        <v>13.9</v>
      </c>
      <c r="I49" s="228">
        <v>13.9</v>
      </c>
      <c r="J49" s="228">
        <v>13.9</v>
      </c>
      <c r="K49" s="228">
        <v>7</v>
      </c>
      <c r="L49" s="228">
        <v>6.2</v>
      </c>
      <c r="M49" s="228">
        <v>6.2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2945.2</v>
      </c>
      <c r="C51" s="269">
        <v>3145.6</v>
      </c>
      <c r="D51" s="269">
        <v>3105.2</v>
      </c>
      <c r="E51" s="269">
        <v>3013</v>
      </c>
      <c r="F51" s="269">
        <v>3238.1</v>
      </c>
      <c r="G51" s="269">
        <v>3184.5</v>
      </c>
      <c r="H51" s="269">
        <v>2929.9</v>
      </c>
      <c r="I51" s="269">
        <v>3537.3</v>
      </c>
      <c r="J51" s="269">
        <v>3724.5</v>
      </c>
      <c r="K51" s="269">
        <v>5097.2</v>
      </c>
      <c r="L51" s="269">
        <v>5689.2</v>
      </c>
      <c r="M51" s="269">
        <v>6956.4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16</v>
      </c>
      <c r="C55" s="218">
        <v>15</v>
      </c>
      <c r="D55" s="218">
        <v>15</v>
      </c>
      <c r="E55" s="218">
        <v>12</v>
      </c>
      <c r="F55" s="218">
        <v>12</v>
      </c>
      <c r="G55" s="218">
        <v>11</v>
      </c>
      <c r="H55" s="218">
        <v>8</v>
      </c>
      <c r="I55" s="218">
        <v>10</v>
      </c>
      <c r="J55" s="218">
        <v>9</v>
      </c>
      <c r="K55" s="218">
        <v>9</v>
      </c>
      <c r="L55" s="218">
        <v>8</v>
      </c>
      <c r="M55" s="218">
        <v>9</v>
      </c>
    </row>
  </sheetData>
  <hyperlinks>
    <hyperlink ref="A1" location="Содержание!A1" display="Вернуться в СОДЕРЖАНИЕ" xr:uid="{00000000-0004-0000-4A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Лист76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2.14062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2.140625" style="218" customWidth="1"/>
    <col min="258" max="262" width="0" style="218" hidden="1" customWidth="1"/>
    <col min="263" max="512" width="9.140625" style="218"/>
    <col min="513" max="513" width="42.140625" style="218" customWidth="1"/>
    <col min="514" max="518" width="0" style="218" hidden="1" customWidth="1"/>
    <col min="519" max="768" width="9.140625" style="218"/>
    <col min="769" max="769" width="42.140625" style="218" customWidth="1"/>
    <col min="770" max="774" width="0" style="218" hidden="1" customWidth="1"/>
    <col min="775" max="1024" width="9.140625" style="218"/>
    <col min="1025" max="1025" width="42.140625" style="218" customWidth="1"/>
    <col min="1026" max="1030" width="0" style="218" hidden="1" customWidth="1"/>
    <col min="1031" max="1280" width="9.140625" style="218"/>
    <col min="1281" max="1281" width="42.140625" style="218" customWidth="1"/>
    <col min="1282" max="1286" width="0" style="218" hidden="1" customWidth="1"/>
    <col min="1287" max="1536" width="9.140625" style="218"/>
    <col min="1537" max="1537" width="42.140625" style="218" customWidth="1"/>
    <col min="1538" max="1542" width="0" style="218" hidden="1" customWidth="1"/>
    <col min="1543" max="1792" width="9.140625" style="218"/>
    <col min="1793" max="1793" width="42.140625" style="218" customWidth="1"/>
    <col min="1794" max="1798" width="0" style="218" hidden="1" customWidth="1"/>
    <col min="1799" max="2048" width="9.140625" style="218"/>
    <col min="2049" max="2049" width="42.140625" style="218" customWidth="1"/>
    <col min="2050" max="2054" width="0" style="218" hidden="1" customWidth="1"/>
    <col min="2055" max="2304" width="9.140625" style="218"/>
    <col min="2305" max="2305" width="42.140625" style="218" customWidth="1"/>
    <col min="2306" max="2310" width="0" style="218" hidden="1" customWidth="1"/>
    <col min="2311" max="2560" width="9.140625" style="218"/>
    <col min="2561" max="2561" width="42.140625" style="218" customWidth="1"/>
    <col min="2562" max="2566" width="0" style="218" hidden="1" customWidth="1"/>
    <col min="2567" max="2816" width="9.140625" style="218"/>
    <col min="2817" max="2817" width="42.140625" style="218" customWidth="1"/>
    <col min="2818" max="2822" width="0" style="218" hidden="1" customWidth="1"/>
    <col min="2823" max="3072" width="9.140625" style="218"/>
    <col min="3073" max="3073" width="42.140625" style="218" customWidth="1"/>
    <col min="3074" max="3078" width="0" style="218" hidden="1" customWidth="1"/>
    <col min="3079" max="3328" width="9.140625" style="218"/>
    <col min="3329" max="3329" width="42.140625" style="218" customWidth="1"/>
    <col min="3330" max="3334" width="0" style="218" hidden="1" customWidth="1"/>
    <col min="3335" max="3584" width="9.140625" style="218"/>
    <col min="3585" max="3585" width="42.140625" style="218" customWidth="1"/>
    <col min="3586" max="3590" width="0" style="218" hidden="1" customWidth="1"/>
    <col min="3591" max="3840" width="9.140625" style="218"/>
    <col min="3841" max="3841" width="42.140625" style="218" customWidth="1"/>
    <col min="3842" max="3846" width="0" style="218" hidden="1" customWidth="1"/>
    <col min="3847" max="4096" width="9.140625" style="218"/>
    <col min="4097" max="4097" width="42.140625" style="218" customWidth="1"/>
    <col min="4098" max="4102" width="0" style="218" hidden="1" customWidth="1"/>
    <col min="4103" max="4352" width="9.140625" style="218"/>
    <col min="4353" max="4353" width="42.140625" style="218" customWidth="1"/>
    <col min="4354" max="4358" width="0" style="218" hidden="1" customWidth="1"/>
    <col min="4359" max="4608" width="9.140625" style="218"/>
    <col min="4609" max="4609" width="42.140625" style="218" customWidth="1"/>
    <col min="4610" max="4614" width="0" style="218" hidden="1" customWidth="1"/>
    <col min="4615" max="4864" width="9.140625" style="218"/>
    <col min="4865" max="4865" width="42.140625" style="218" customWidth="1"/>
    <col min="4866" max="4870" width="0" style="218" hidden="1" customWidth="1"/>
    <col min="4871" max="5120" width="9.140625" style="218"/>
    <col min="5121" max="5121" width="42.140625" style="218" customWidth="1"/>
    <col min="5122" max="5126" width="0" style="218" hidden="1" customWidth="1"/>
    <col min="5127" max="5376" width="9.140625" style="218"/>
    <col min="5377" max="5377" width="42.140625" style="218" customWidth="1"/>
    <col min="5378" max="5382" width="0" style="218" hidden="1" customWidth="1"/>
    <col min="5383" max="5632" width="9.140625" style="218"/>
    <col min="5633" max="5633" width="42.140625" style="218" customWidth="1"/>
    <col min="5634" max="5638" width="0" style="218" hidden="1" customWidth="1"/>
    <col min="5639" max="5888" width="9.140625" style="218"/>
    <col min="5889" max="5889" width="42.140625" style="218" customWidth="1"/>
    <col min="5890" max="5894" width="0" style="218" hidden="1" customWidth="1"/>
    <col min="5895" max="6144" width="9.140625" style="218"/>
    <col min="6145" max="6145" width="42.140625" style="218" customWidth="1"/>
    <col min="6146" max="6150" width="0" style="218" hidden="1" customWidth="1"/>
    <col min="6151" max="6400" width="9.140625" style="218"/>
    <col min="6401" max="6401" width="42.140625" style="218" customWidth="1"/>
    <col min="6402" max="6406" width="0" style="218" hidden="1" customWidth="1"/>
    <col min="6407" max="6656" width="9.140625" style="218"/>
    <col min="6657" max="6657" width="42.140625" style="218" customWidth="1"/>
    <col min="6658" max="6662" width="0" style="218" hidden="1" customWidth="1"/>
    <col min="6663" max="6912" width="9.140625" style="218"/>
    <col min="6913" max="6913" width="42.140625" style="218" customWidth="1"/>
    <col min="6914" max="6918" width="0" style="218" hidden="1" customWidth="1"/>
    <col min="6919" max="7168" width="9.140625" style="218"/>
    <col min="7169" max="7169" width="42.140625" style="218" customWidth="1"/>
    <col min="7170" max="7174" width="0" style="218" hidden="1" customWidth="1"/>
    <col min="7175" max="7424" width="9.140625" style="218"/>
    <col min="7425" max="7425" width="42.140625" style="218" customWidth="1"/>
    <col min="7426" max="7430" width="0" style="218" hidden="1" customWidth="1"/>
    <col min="7431" max="7680" width="9.140625" style="218"/>
    <col min="7681" max="7681" width="42.140625" style="218" customWidth="1"/>
    <col min="7682" max="7686" width="0" style="218" hidden="1" customWidth="1"/>
    <col min="7687" max="7936" width="9.140625" style="218"/>
    <col min="7937" max="7937" width="42.140625" style="218" customWidth="1"/>
    <col min="7938" max="7942" width="0" style="218" hidden="1" customWidth="1"/>
    <col min="7943" max="8192" width="9.140625" style="218"/>
    <col min="8193" max="8193" width="42.140625" style="218" customWidth="1"/>
    <col min="8194" max="8198" width="0" style="218" hidden="1" customWidth="1"/>
    <col min="8199" max="8448" width="9.140625" style="218"/>
    <col min="8449" max="8449" width="42.140625" style="218" customWidth="1"/>
    <col min="8450" max="8454" width="0" style="218" hidden="1" customWidth="1"/>
    <col min="8455" max="8704" width="9.140625" style="218"/>
    <col min="8705" max="8705" width="42.140625" style="218" customWidth="1"/>
    <col min="8706" max="8710" width="0" style="218" hidden="1" customWidth="1"/>
    <col min="8711" max="8960" width="9.140625" style="218"/>
    <col min="8961" max="8961" width="42.140625" style="218" customWidth="1"/>
    <col min="8962" max="8966" width="0" style="218" hidden="1" customWidth="1"/>
    <col min="8967" max="9216" width="9.140625" style="218"/>
    <col min="9217" max="9217" width="42.140625" style="218" customWidth="1"/>
    <col min="9218" max="9222" width="0" style="218" hidden="1" customWidth="1"/>
    <col min="9223" max="9472" width="9.140625" style="218"/>
    <col min="9473" max="9473" width="42.140625" style="218" customWidth="1"/>
    <col min="9474" max="9478" width="0" style="218" hidden="1" customWidth="1"/>
    <col min="9479" max="9728" width="9.140625" style="218"/>
    <col min="9729" max="9729" width="42.140625" style="218" customWidth="1"/>
    <col min="9730" max="9734" width="0" style="218" hidden="1" customWidth="1"/>
    <col min="9735" max="9984" width="9.140625" style="218"/>
    <col min="9985" max="9985" width="42.140625" style="218" customWidth="1"/>
    <col min="9986" max="9990" width="0" style="218" hidden="1" customWidth="1"/>
    <col min="9991" max="10240" width="9.140625" style="218"/>
    <col min="10241" max="10241" width="42.140625" style="218" customWidth="1"/>
    <col min="10242" max="10246" width="0" style="218" hidden="1" customWidth="1"/>
    <col min="10247" max="10496" width="9.140625" style="218"/>
    <col min="10497" max="10497" width="42.140625" style="218" customWidth="1"/>
    <col min="10498" max="10502" width="0" style="218" hidden="1" customWidth="1"/>
    <col min="10503" max="10752" width="9.140625" style="218"/>
    <col min="10753" max="10753" width="42.140625" style="218" customWidth="1"/>
    <col min="10754" max="10758" width="0" style="218" hidden="1" customWidth="1"/>
    <col min="10759" max="11008" width="9.140625" style="218"/>
    <col min="11009" max="11009" width="42.140625" style="218" customWidth="1"/>
    <col min="11010" max="11014" width="0" style="218" hidden="1" customWidth="1"/>
    <col min="11015" max="11264" width="9.140625" style="218"/>
    <col min="11265" max="11265" width="42.140625" style="218" customWidth="1"/>
    <col min="11266" max="11270" width="0" style="218" hidden="1" customWidth="1"/>
    <col min="11271" max="11520" width="9.140625" style="218"/>
    <col min="11521" max="11521" width="42.140625" style="218" customWidth="1"/>
    <col min="11522" max="11526" width="0" style="218" hidden="1" customWidth="1"/>
    <col min="11527" max="11776" width="9.140625" style="218"/>
    <col min="11777" max="11777" width="42.140625" style="218" customWidth="1"/>
    <col min="11778" max="11782" width="0" style="218" hidden="1" customWidth="1"/>
    <col min="11783" max="12032" width="9.140625" style="218"/>
    <col min="12033" max="12033" width="42.140625" style="218" customWidth="1"/>
    <col min="12034" max="12038" width="0" style="218" hidden="1" customWidth="1"/>
    <col min="12039" max="12288" width="9.140625" style="218"/>
    <col min="12289" max="12289" width="42.140625" style="218" customWidth="1"/>
    <col min="12290" max="12294" width="0" style="218" hidden="1" customWidth="1"/>
    <col min="12295" max="12544" width="9.140625" style="218"/>
    <col min="12545" max="12545" width="42.140625" style="218" customWidth="1"/>
    <col min="12546" max="12550" width="0" style="218" hidden="1" customWidth="1"/>
    <col min="12551" max="12800" width="9.140625" style="218"/>
    <col min="12801" max="12801" width="42.140625" style="218" customWidth="1"/>
    <col min="12802" max="12806" width="0" style="218" hidden="1" customWidth="1"/>
    <col min="12807" max="13056" width="9.140625" style="218"/>
    <col min="13057" max="13057" width="42.140625" style="218" customWidth="1"/>
    <col min="13058" max="13062" width="0" style="218" hidden="1" customWidth="1"/>
    <col min="13063" max="13312" width="9.140625" style="218"/>
    <col min="13313" max="13313" width="42.140625" style="218" customWidth="1"/>
    <col min="13314" max="13318" width="0" style="218" hidden="1" customWidth="1"/>
    <col min="13319" max="13568" width="9.140625" style="218"/>
    <col min="13569" max="13569" width="42.140625" style="218" customWidth="1"/>
    <col min="13570" max="13574" width="0" style="218" hidden="1" customWidth="1"/>
    <col min="13575" max="13824" width="9.140625" style="218"/>
    <col min="13825" max="13825" width="42.140625" style="218" customWidth="1"/>
    <col min="13826" max="13830" width="0" style="218" hidden="1" customWidth="1"/>
    <col min="13831" max="14080" width="9.140625" style="218"/>
    <col min="14081" max="14081" width="42.140625" style="218" customWidth="1"/>
    <col min="14082" max="14086" width="0" style="218" hidden="1" customWidth="1"/>
    <col min="14087" max="14336" width="9.140625" style="218"/>
    <col min="14337" max="14337" width="42.140625" style="218" customWidth="1"/>
    <col min="14338" max="14342" width="0" style="218" hidden="1" customWidth="1"/>
    <col min="14343" max="14592" width="9.140625" style="218"/>
    <col min="14593" max="14593" width="42.140625" style="218" customWidth="1"/>
    <col min="14594" max="14598" width="0" style="218" hidden="1" customWidth="1"/>
    <col min="14599" max="14848" width="9.140625" style="218"/>
    <col min="14849" max="14849" width="42.140625" style="218" customWidth="1"/>
    <col min="14850" max="14854" width="0" style="218" hidden="1" customWidth="1"/>
    <col min="14855" max="15104" width="9.140625" style="218"/>
    <col min="15105" max="15105" width="42.140625" style="218" customWidth="1"/>
    <col min="15106" max="15110" width="0" style="218" hidden="1" customWidth="1"/>
    <col min="15111" max="15360" width="9.140625" style="218"/>
    <col min="15361" max="15361" width="42.140625" style="218" customWidth="1"/>
    <col min="15362" max="15366" width="0" style="218" hidden="1" customWidth="1"/>
    <col min="15367" max="15616" width="9.140625" style="218"/>
    <col min="15617" max="15617" width="42.140625" style="218" customWidth="1"/>
    <col min="15618" max="15622" width="0" style="218" hidden="1" customWidth="1"/>
    <col min="15623" max="15872" width="9.140625" style="218"/>
    <col min="15873" max="15873" width="42.140625" style="218" customWidth="1"/>
    <col min="15874" max="15878" width="0" style="218" hidden="1" customWidth="1"/>
    <col min="15879" max="16128" width="9.140625" style="218"/>
    <col min="16129" max="16129" width="42.140625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301</v>
      </c>
    </row>
    <row r="3" spans="1:13" ht="18" customHeight="1" x14ac:dyDescent="0.2">
      <c r="A3" s="217" t="s">
        <v>302</v>
      </c>
    </row>
    <row r="4" spans="1:13" ht="18" customHeight="1" thickBot="1" x14ac:dyDescent="0.25">
      <c r="A4" s="263" t="s">
        <v>137</v>
      </c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395.3</v>
      </c>
      <c r="C7" s="269">
        <v>396.3</v>
      </c>
      <c r="D7" s="269">
        <v>359.4</v>
      </c>
      <c r="E7" s="269">
        <v>467.3</v>
      </c>
      <c r="F7" s="269">
        <v>430.5</v>
      </c>
      <c r="G7" s="269">
        <v>507.5</v>
      </c>
      <c r="H7" s="269">
        <v>276</v>
      </c>
      <c r="I7" s="269">
        <v>315.8</v>
      </c>
      <c r="J7" s="269">
        <v>348.9</v>
      </c>
      <c r="K7" s="269">
        <v>491.8</v>
      </c>
      <c r="L7" s="269">
        <v>487.9</v>
      </c>
      <c r="M7" s="269">
        <v>581.20000000000005</v>
      </c>
    </row>
    <row r="8" spans="1:13" ht="12.95" customHeight="1" x14ac:dyDescent="0.2">
      <c r="A8" s="245" t="s">
        <v>101</v>
      </c>
      <c r="B8" s="271">
        <v>278.60000000000002</v>
      </c>
      <c r="C8" s="271">
        <v>279.39999999999998</v>
      </c>
      <c r="D8" s="271">
        <v>249.5</v>
      </c>
      <c r="E8" s="271">
        <v>328.5</v>
      </c>
      <c r="F8" s="271">
        <v>290.5</v>
      </c>
      <c r="G8" s="271">
        <v>321.89999999999998</v>
      </c>
      <c r="H8" s="271">
        <v>187.8</v>
      </c>
      <c r="I8" s="271">
        <v>216</v>
      </c>
      <c r="J8" s="271">
        <v>236.4</v>
      </c>
      <c r="K8" s="271">
        <v>375.2</v>
      </c>
      <c r="L8" s="271">
        <v>343.1</v>
      </c>
      <c r="M8" s="271">
        <v>446.1</v>
      </c>
    </row>
    <row r="9" spans="1:13" ht="12.95" customHeight="1" x14ac:dyDescent="0.2">
      <c r="A9" s="272" t="s">
        <v>238</v>
      </c>
      <c r="B9" s="271">
        <v>21.1</v>
      </c>
      <c r="C9" s="271">
        <v>19.3</v>
      </c>
      <c r="D9" s="271">
        <v>33.5</v>
      </c>
      <c r="E9" s="271">
        <v>86.5</v>
      </c>
      <c r="F9" s="271">
        <v>57.3</v>
      </c>
      <c r="G9" s="271">
        <v>60.2</v>
      </c>
      <c r="H9" s="271">
        <v>56.6</v>
      </c>
      <c r="I9" s="271">
        <v>49.2</v>
      </c>
      <c r="J9" s="271">
        <v>83.5</v>
      </c>
      <c r="K9" s="271">
        <v>92.1</v>
      </c>
      <c r="L9" s="271">
        <v>77.3</v>
      </c>
      <c r="M9" s="271">
        <v>120.5</v>
      </c>
    </row>
    <row r="10" spans="1:13" ht="12.95" customHeight="1" x14ac:dyDescent="0.2">
      <c r="A10" s="272" t="s">
        <v>239</v>
      </c>
      <c r="B10" s="271">
        <v>0</v>
      </c>
      <c r="C10" s="271">
        <v>0</v>
      </c>
      <c r="D10" s="271">
        <v>0</v>
      </c>
      <c r="E10" s="271">
        <v>0</v>
      </c>
      <c r="F10" s="271">
        <v>0</v>
      </c>
      <c r="G10" s="271">
        <v>7.2</v>
      </c>
      <c r="H10" s="271">
        <v>7.2</v>
      </c>
      <c r="I10" s="271">
        <v>20.7</v>
      </c>
      <c r="J10" s="271">
        <v>0</v>
      </c>
      <c r="K10" s="271">
        <v>0</v>
      </c>
      <c r="L10" s="271">
        <v>0</v>
      </c>
      <c r="M10" s="271" t="s">
        <v>26</v>
      </c>
    </row>
    <row r="11" spans="1:13" ht="12.95" customHeight="1" x14ac:dyDescent="0.2">
      <c r="A11" s="272" t="s">
        <v>240</v>
      </c>
      <c r="B11" s="271">
        <v>14.3</v>
      </c>
      <c r="C11" s="271">
        <v>20.5</v>
      </c>
      <c r="D11" s="271">
        <v>17.2</v>
      </c>
      <c r="E11" s="271">
        <v>32.700000000000003</v>
      </c>
      <c r="F11" s="271">
        <v>36</v>
      </c>
      <c r="G11" s="271">
        <v>20.5</v>
      </c>
      <c r="H11" s="271">
        <v>29.2</v>
      </c>
      <c r="I11" s="271">
        <v>36</v>
      </c>
      <c r="J11" s="271">
        <v>20.100000000000001</v>
      </c>
      <c r="K11" s="271">
        <v>16.600000000000001</v>
      </c>
      <c r="L11" s="271">
        <v>39.200000000000003</v>
      </c>
      <c r="M11" s="271">
        <v>32.799999999999997</v>
      </c>
    </row>
    <row r="12" spans="1:13" ht="24" x14ac:dyDescent="0.2">
      <c r="A12" s="272" t="s">
        <v>241</v>
      </c>
      <c r="B12" s="271">
        <v>18.399999999999999</v>
      </c>
      <c r="C12" s="271">
        <v>15.4</v>
      </c>
      <c r="D12" s="271">
        <v>17.100000000000001</v>
      </c>
      <c r="E12" s="271">
        <v>12.7</v>
      </c>
      <c r="F12" s="271">
        <v>14.4</v>
      </c>
      <c r="G12" s="271">
        <v>18.2</v>
      </c>
      <c r="H12" s="271">
        <v>10.5</v>
      </c>
      <c r="I12" s="271">
        <v>7.8</v>
      </c>
      <c r="J12" s="271">
        <v>8.9</v>
      </c>
      <c r="K12" s="271">
        <v>27.1</v>
      </c>
      <c r="L12" s="271">
        <v>22.4</v>
      </c>
      <c r="M12" s="271">
        <v>27.9</v>
      </c>
    </row>
    <row r="13" spans="1:13" ht="24" x14ac:dyDescent="0.2">
      <c r="A13" s="272" t="s">
        <v>242</v>
      </c>
      <c r="B13" s="271">
        <v>0</v>
      </c>
      <c r="C13" s="271">
        <v>0</v>
      </c>
      <c r="D13" s="271">
        <v>0</v>
      </c>
      <c r="E13" s="271">
        <v>0</v>
      </c>
      <c r="F13" s="271">
        <v>0</v>
      </c>
      <c r="G13" s="271">
        <v>0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71" t="s">
        <v>26</v>
      </c>
      <c r="M13" s="271" t="s">
        <v>26</v>
      </c>
    </row>
    <row r="14" spans="1:13" ht="12.95" customHeight="1" x14ac:dyDescent="0.2">
      <c r="A14" s="272" t="s">
        <v>243</v>
      </c>
      <c r="B14" s="271">
        <v>188.5</v>
      </c>
      <c r="C14" s="271">
        <v>187.2</v>
      </c>
      <c r="D14" s="271">
        <v>156.80000000000001</v>
      </c>
      <c r="E14" s="271">
        <v>130.9</v>
      </c>
      <c r="F14" s="271">
        <v>123.4</v>
      </c>
      <c r="G14" s="271">
        <v>187.8</v>
      </c>
      <c r="H14" s="271">
        <v>76.599999999999994</v>
      </c>
      <c r="I14" s="271">
        <v>82.1</v>
      </c>
      <c r="J14" s="271">
        <v>97.6</v>
      </c>
      <c r="K14" s="271">
        <v>168.3</v>
      </c>
      <c r="L14" s="271">
        <v>182.8</v>
      </c>
      <c r="M14" s="271">
        <v>225.9</v>
      </c>
    </row>
    <row r="15" spans="1:13" ht="12.95" customHeight="1" x14ac:dyDescent="0.2">
      <c r="A15" s="272" t="s">
        <v>244</v>
      </c>
      <c r="B15" s="228">
        <v>36.299999999999997</v>
      </c>
      <c r="C15" s="228">
        <v>37</v>
      </c>
      <c r="D15" s="228">
        <v>24.9</v>
      </c>
      <c r="E15" s="228">
        <v>65.599999999999994</v>
      </c>
      <c r="F15" s="228">
        <v>59.4</v>
      </c>
      <c r="G15" s="228">
        <v>27.6</v>
      </c>
      <c r="H15" s="228">
        <v>7.7</v>
      </c>
      <c r="I15" s="228">
        <v>20</v>
      </c>
      <c r="J15" s="228">
        <v>26.4</v>
      </c>
      <c r="K15" s="228">
        <v>71.2</v>
      </c>
      <c r="L15" s="228">
        <v>21.2</v>
      </c>
      <c r="M15" s="228">
        <v>39</v>
      </c>
    </row>
    <row r="16" spans="1:13" ht="12.95" customHeight="1" x14ac:dyDescent="0.2">
      <c r="A16" s="272" t="s">
        <v>245</v>
      </c>
      <c r="B16" s="228" t="s">
        <v>26</v>
      </c>
      <c r="C16" s="228" t="s">
        <v>26</v>
      </c>
      <c r="D16" s="228" t="s">
        <v>26</v>
      </c>
      <c r="E16" s="228" t="s">
        <v>26</v>
      </c>
      <c r="F16" s="228">
        <v>0.1</v>
      </c>
      <c r="G16" s="228">
        <v>0.3</v>
      </c>
      <c r="H16" s="228" t="s">
        <v>26</v>
      </c>
      <c r="I16" s="228" t="s">
        <v>26</v>
      </c>
      <c r="J16" s="228" t="s">
        <v>26</v>
      </c>
      <c r="K16" s="228" t="s">
        <v>26</v>
      </c>
      <c r="L16" s="228" t="s">
        <v>26</v>
      </c>
      <c r="M16" s="228" t="s">
        <v>26</v>
      </c>
    </row>
    <row r="17" spans="1:13" ht="12.95" customHeight="1" x14ac:dyDescent="0.2">
      <c r="A17" s="245" t="s">
        <v>100</v>
      </c>
      <c r="B17" s="228">
        <v>116.7</v>
      </c>
      <c r="C17" s="228">
        <v>116.9</v>
      </c>
      <c r="D17" s="228">
        <v>109.9</v>
      </c>
      <c r="E17" s="228">
        <v>138.80000000000001</v>
      </c>
      <c r="F17" s="228">
        <v>140</v>
      </c>
      <c r="G17" s="228">
        <v>185.6</v>
      </c>
      <c r="H17" s="228">
        <v>88.3</v>
      </c>
      <c r="I17" s="228">
        <v>99.8</v>
      </c>
      <c r="J17" s="228">
        <v>112.4</v>
      </c>
      <c r="K17" s="228">
        <v>116.6</v>
      </c>
      <c r="L17" s="228">
        <v>144.9</v>
      </c>
      <c r="M17" s="228">
        <v>135.1</v>
      </c>
    </row>
    <row r="18" spans="1:13" ht="12.95" customHeight="1" x14ac:dyDescent="0.2">
      <c r="A18" s="272" t="s">
        <v>246</v>
      </c>
      <c r="B18" s="228">
        <v>100.8</v>
      </c>
      <c r="C18" s="228">
        <v>97.5</v>
      </c>
      <c r="D18" s="228">
        <v>88.9</v>
      </c>
      <c r="E18" s="228">
        <v>106.7</v>
      </c>
      <c r="F18" s="228">
        <v>120</v>
      </c>
      <c r="G18" s="228">
        <v>165.7</v>
      </c>
      <c r="H18" s="228">
        <v>67.3</v>
      </c>
      <c r="I18" s="228">
        <v>79.3</v>
      </c>
      <c r="J18" s="228">
        <v>92.3</v>
      </c>
      <c r="K18" s="228">
        <v>107.5</v>
      </c>
      <c r="L18" s="228">
        <v>135.80000000000001</v>
      </c>
      <c r="M18" s="228">
        <v>126.9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>
        <v>8.1</v>
      </c>
      <c r="C20" s="228">
        <v>8.1</v>
      </c>
      <c r="D20" s="228">
        <v>8.1</v>
      </c>
      <c r="E20" s="228">
        <v>8.1</v>
      </c>
      <c r="F20" s="228">
        <v>8.1</v>
      </c>
      <c r="G20" s="228">
        <v>8.1</v>
      </c>
      <c r="H20" s="228">
        <v>8.1</v>
      </c>
      <c r="I20" s="228">
        <v>8.1</v>
      </c>
      <c r="J20" s="228">
        <v>8.1</v>
      </c>
      <c r="K20" s="228">
        <v>8.1</v>
      </c>
      <c r="L20" s="228">
        <v>8.1</v>
      </c>
      <c r="M20" s="228">
        <v>8.1</v>
      </c>
    </row>
    <row r="21" spans="1:13" ht="12.95" customHeight="1" x14ac:dyDescent="0.2">
      <c r="A21" s="272" t="s">
        <v>250</v>
      </c>
      <c r="B21" s="228">
        <v>0.1</v>
      </c>
      <c r="C21" s="228">
        <v>0.1</v>
      </c>
      <c r="D21" s="228">
        <v>0.1</v>
      </c>
      <c r="E21" s="228">
        <v>0.1</v>
      </c>
      <c r="F21" s="228">
        <v>0.1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 t="s">
        <v>26</v>
      </c>
      <c r="M21" s="228" t="s">
        <v>26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>
        <v>7.7</v>
      </c>
      <c r="C23" s="228">
        <v>11.1</v>
      </c>
      <c r="D23" s="228">
        <v>12.6</v>
      </c>
      <c r="E23" s="228">
        <v>15.8</v>
      </c>
      <c r="F23" s="228">
        <v>11.7</v>
      </c>
      <c r="G23" s="228">
        <v>11.7</v>
      </c>
      <c r="H23" s="228">
        <v>11.7</v>
      </c>
      <c r="I23" s="228">
        <v>11.7</v>
      </c>
      <c r="J23" s="228">
        <v>11.7</v>
      </c>
      <c r="K23" s="228">
        <v>0.9</v>
      </c>
      <c r="L23" s="228">
        <v>0.9</v>
      </c>
      <c r="M23" s="228" t="s">
        <v>26</v>
      </c>
    </row>
    <row r="24" spans="1:13" ht="12.95" customHeight="1" x14ac:dyDescent="0.2">
      <c r="A24" s="272" t="s">
        <v>253</v>
      </c>
      <c r="B24" s="228" t="s">
        <v>26</v>
      </c>
      <c r="C24" s="228" t="s">
        <v>26</v>
      </c>
      <c r="D24" s="228" t="s">
        <v>26</v>
      </c>
      <c r="E24" s="228" t="s">
        <v>26</v>
      </c>
      <c r="F24" s="228" t="s">
        <v>26</v>
      </c>
      <c r="G24" s="228" t="s">
        <v>26</v>
      </c>
      <c r="H24" s="228" t="s">
        <v>26</v>
      </c>
      <c r="I24" s="228" t="s">
        <v>26</v>
      </c>
      <c r="J24" s="228" t="s">
        <v>26</v>
      </c>
      <c r="K24" s="228" t="s">
        <v>26</v>
      </c>
      <c r="L24" s="228" t="s">
        <v>26</v>
      </c>
      <c r="M24" s="228" t="s">
        <v>26</v>
      </c>
    </row>
    <row r="25" spans="1:13" ht="12.95" customHeight="1" x14ac:dyDescent="0.2">
      <c r="A25" s="245" t="s">
        <v>254</v>
      </c>
      <c r="B25" s="228">
        <v>0</v>
      </c>
      <c r="C25" s="228">
        <v>0</v>
      </c>
      <c r="D25" s="228">
        <v>0.1</v>
      </c>
      <c r="E25" s="228">
        <v>8</v>
      </c>
      <c r="F25" s="228">
        <v>0.1</v>
      </c>
      <c r="G25" s="228">
        <v>0.1</v>
      </c>
      <c r="H25" s="228">
        <v>1.1000000000000001</v>
      </c>
      <c r="I25" s="228">
        <v>0.7</v>
      </c>
      <c r="J25" s="228">
        <v>0.3</v>
      </c>
      <c r="K25" s="228">
        <v>0.1</v>
      </c>
      <c r="L25" s="228">
        <v>0.1</v>
      </c>
      <c r="M25" s="228">
        <v>0.1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166.9</v>
      </c>
      <c r="C27" s="269">
        <v>161.80000000000001</v>
      </c>
      <c r="D27" s="269">
        <v>115.7</v>
      </c>
      <c r="E27" s="269">
        <v>179.9</v>
      </c>
      <c r="F27" s="269">
        <v>124.4</v>
      </c>
      <c r="G27" s="269">
        <v>196.5</v>
      </c>
      <c r="H27" s="269">
        <v>83.2</v>
      </c>
      <c r="I27" s="269">
        <v>97.6</v>
      </c>
      <c r="J27" s="269">
        <v>102.9</v>
      </c>
      <c r="K27" s="269">
        <v>181.1</v>
      </c>
      <c r="L27" s="269">
        <v>159</v>
      </c>
      <c r="M27" s="269">
        <v>202.1</v>
      </c>
    </row>
    <row r="28" spans="1:13" ht="12.95" customHeight="1" x14ac:dyDescent="0.2">
      <c r="A28" s="233" t="s">
        <v>98</v>
      </c>
      <c r="B28" s="271">
        <v>148.80000000000001</v>
      </c>
      <c r="C28" s="271">
        <v>134.69999999999999</v>
      </c>
      <c r="D28" s="271">
        <v>109.6</v>
      </c>
      <c r="E28" s="271">
        <v>122</v>
      </c>
      <c r="F28" s="271">
        <v>75.7</v>
      </c>
      <c r="G28" s="271">
        <v>103.7</v>
      </c>
      <c r="H28" s="271">
        <v>82.1</v>
      </c>
      <c r="I28" s="271">
        <v>95.9</v>
      </c>
      <c r="J28" s="271">
        <v>87.8</v>
      </c>
      <c r="K28" s="271">
        <v>177.9</v>
      </c>
      <c r="L28" s="271">
        <v>134.19999999999999</v>
      </c>
      <c r="M28" s="271">
        <v>170.3</v>
      </c>
    </row>
    <row r="29" spans="1:13" ht="12.95" customHeight="1" x14ac:dyDescent="0.2">
      <c r="A29" s="272" t="s">
        <v>255</v>
      </c>
      <c r="B29" s="271">
        <v>38.4</v>
      </c>
      <c r="C29" s="271">
        <v>36.299999999999997</v>
      </c>
      <c r="D29" s="271">
        <v>29.3</v>
      </c>
      <c r="E29" s="271">
        <v>32.1</v>
      </c>
      <c r="F29" s="271">
        <v>20.3</v>
      </c>
      <c r="G29" s="271">
        <v>23</v>
      </c>
      <c r="H29" s="271">
        <v>22.3</v>
      </c>
      <c r="I29" s="271">
        <v>15.7</v>
      </c>
      <c r="J29" s="271">
        <v>18</v>
      </c>
      <c r="K29" s="271">
        <v>38.200000000000003</v>
      </c>
      <c r="L29" s="271">
        <v>26.6</v>
      </c>
      <c r="M29" s="271">
        <v>20.3</v>
      </c>
    </row>
    <row r="30" spans="1:13" ht="12.95" customHeight="1" x14ac:dyDescent="0.2">
      <c r="A30" s="272" t="s">
        <v>256</v>
      </c>
      <c r="B30" s="271">
        <v>70.099999999999994</v>
      </c>
      <c r="C30" s="271">
        <v>41.9</v>
      </c>
      <c r="D30" s="271">
        <v>28.1</v>
      </c>
      <c r="E30" s="271">
        <v>14.8</v>
      </c>
      <c r="F30" s="271">
        <v>1</v>
      </c>
      <c r="G30" s="271">
        <v>30.1</v>
      </c>
      <c r="H30" s="271">
        <v>14.1</v>
      </c>
      <c r="I30" s="271">
        <v>14.9</v>
      </c>
      <c r="J30" s="271">
        <v>32.799999999999997</v>
      </c>
      <c r="K30" s="271">
        <v>96.1</v>
      </c>
      <c r="L30" s="271">
        <v>58.4</v>
      </c>
      <c r="M30" s="271">
        <v>97.3</v>
      </c>
    </row>
    <row r="31" spans="1:13" ht="12.95" customHeight="1" x14ac:dyDescent="0.2">
      <c r="A31" s="272" t="s">
        <v>257</v>
      </c>
      <c r="B31" s="271">
        <v>19.100000000000001</v>
      </c>
      <c r="C31" s="271">
        <v>14.5</v>
      </c>
      <c r="D31" s="271">
        <v>17.7</v>
      </c>
      <c r="E31" s="271">
        <v>9.6999999999999993</v>
      </c>
      <c r="F31" s="271">
        <v>22.5</v>
      </c>
      <c r="G31" s="271">
        <v>21.7</v>
      </c>
      <c r="H31" s="271">
        <v>21.5</v>
      </c>
      <c r="I31" s="271">
        <v>47.2</v>
      </c>
      <c r="J31" s="271">
        <v>19.100000000000001</v>
      </c>
      <c r="K31" s="271">
        <v>25.5</v>
      </c>
      <c r="L31" s="271">
        <v>24</v>
      </c>
      <c r="M31" s="271">
        <v>31.6</v>
      </c>
    </row>
    <row r="32" spans="1:13" ht="12.95" customHeight="1" x14ac:dyDescent="0.2">
      <c r="A32" s="272" t="s">
        <v>258</v>
      </c>
      <c r="B32" s="271">
        <v>6.5</v>
      </c>
      <c r="C32" s="271">
        <v>12.1</v>
      </c>
      <c r="D32" s="271">
        <v>11.5</v>
      </c>
      <c r="E32" s="271">
        <v>7.7</v>
      </c>
      <c r="F32" s="271">
        <v>9.6999999999999993</v>
      </c>
      <c r="G32" s="271">
        <v>7.7</v>
      </c>
      <c r="H32" s="271">
        <v>6.9</v>
      </c>
      <c r="I32" s="271">
        <v>5.4</v>
      </c>
      <c r="J32" s="271">
        <v>4.7</v>
      </c>
      <c r="K32" s="271">
        <v>5.9</v>
      </c>
      <c r="L32" s="271">
        <v>7.9</v>
      </c>
      <c r="M32" s="271">
        <v>2</v>
      </c>
    </row>
    <row r="33" spans="1:13" ht="12.95" customHeight="1" x14ac:dyDescent="0.2">
      <c r="A33" s="272" t="s">
        <v>259</v>
      </c>
      <c r="B33" s="271">
        <v>11.8</v>
      </c>
      <c r="C33" s="271">
        <v>29</v>
      </c>
      <c r="D33" s="271">
        <v>22.6</v>
      </c>
      <c r="E33" s="271">
        <v>18.7</v>
      </c>
      <c r="F33" s="271">
        <v>20.2</v>
      </c>
      <c r="G33" s="271">
        <v>17.100000000000001</v>
      </c>
      <c r="H33" s="271">
        <v>13.6</v>
      </c>
      <c r="I33" s="271">
        <v>11</v>
      </c>
      <c r="J33" s="271">
        <v>11.2</v>
      </c>
      <c r="K33" s="271">
        <v>11.5</v>
      </c>
      <c r="L33" s="271">
        <v>11.4</v>
      </c>
      <c r="M33" s="271">
        <v>11</v>
      </c>
    </row>
    <row r="34" spans="1:13" ht="12.95" customHeight="1" x14ac:dyDescent="0.2">
      <c r="A34" s="272" t="s">
        <v>260</v>
      </c>
      <c r="B34" s="271">
        <v>3</v>
      </c>
      <c r="C34" s="271">
        <v>0.9</v>
      </c>
      <c r="D34" s="271">
        <v>0.4</v>
      </c>
      <c r="E34" s="271">
        <v>39</v>
      </c>
      <c r="F34" s="271">
        <v>2.1</v>
      </c>
      <c r="G34" s="271">
        <v>4.0999999999999996</v>
      </c>
      <c r="H34" s="271">
        <v>3.7</v>
      </c>
      <c r="I34" s="271">
        <v>1.8</v>
      </c>
      <c r="J34" s="271">
        <v>2</v>
      </c>
      <c r="K34" s="271">
        <v>0.7</v>
      </c>
      <c r="L34" s="271">
        <v>5.8</v>
      </c>
      <c r="M34" s="271">
        <v>8.1</v>
      </c>
    </row>
    <row r="35" spans="1:13" ht="12.95" customHeight="1" x14ac:dyDescent="0.2">
      <c r="A35" s="272" t="s">
        <v>261</v>
      </c>
      <c r="B35" s="271" t="s">
        <v>26</v>
      </c>
      <c r="C35" s="271" t="s">
        <v>26</v>
      </c>
      <c r="D35" s="271" t="s">
        <v>26</v>
      </c>
      <c r="E35" s="271" t="s">
        <v>26</v>
      </c>
      <c r="F35" s="271" t="s">
        <v>26</v>
      </c>
      <c r="G35" s="271" t="s">
        <v>26</v>
      </c>
      <c r="H35" s="271" t="s">
        <v>26</v>
      </c>
      <c r="I35" s="271" t="s">
        <v>26</v>
      </c>
      <c r="J35" s="271" t="s">
        <v>26</v>
      </c>
      <c r="K35" s="271" t="s">
        <v>26</v>
      </c>
      <c r="L35" s="271" t="s">
        <v>26</v>
      </c>
      <c r="M35" s="271" t="s">
        <v>26</v>
      </c>
    </row>
    <row r="36" spans="1:13" ht="12.95" customHeight="1" x14ac:dyDescent="0.2">
      <c r="A36" s="245" t="s">
        <v>97</v>
      </c>
      <c r="B36" s="271">
        <v>18.100000000000001</v>
      </c>
      <c r="C36" s="271">
        <v>27</v>
      </c>
      <c r="D36" s="271">
        <v>6.2</v>
      </c>
      <c r="E36" s="271">
        <v>58</v>
      </c>
      <c r="F36" s="271">
        <v>48.7</v>
      </c>
      <c r="G36" s="271">
        <v>92.8</v>
      </c>
      <c r="H36" s="271">
        <v>1.1000000000000001</v>
      </c>
      <c r="I36" s="271">
        <v>1.6</v>
      </c>
      <c r="J36" s="271">
        <v>15</v>
      </c>
      <c r="K36" s="271">
        <v>3.2</v>
      </c>
      <c r="L36" s="271">
        <v>24.8</v>
      </c>
      <c r="M36" s="271">
        <v>31.8</v>
      </c>
    </row>
    <row r="37" spans="1:13" ht="12.95" customHeight="1" x14ac:dyDescent="0.2">
      <c r="A37" s="272" t="s">
        <v>262</v>
      </c>
      <c r="B37" s="271">
        <v>18</v>
      </c>
      <c r="C37" s="271">
        <v>26.8</v>
      </c>
      <c r="D37" s="271">
        <v>5.7</v>
      </c>
      <c r="E37" s="271">
        <v>57.3</v>
      </c>
      <c r="F37" s="271">
        <v>47.9</v>
      </c>
      <c r="G37" s="271">
        <v>91.9</v>
      </c>
      <c r="H37" s="271">
        <v>0.1</v>
      </c>
      <c r="I37" s="271">
        <v>0.1</v>
      </c>
      <c r="J37" s="271">
        <v>0.1</v>
      </c>
      <c r="K37" s="271">
        <v>0.1</v>
      </c>
      <c r="L37" s="271">
        <v>0.1</v>
      </c>
      <c r="M37" s="271" t="s">
        <v>26</v>
      </c>
    </row>
    <row r="38" spans="1:13" ht="12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71" t="s">
        <v>26</v>
      </c>
      <c r="M38" s="271" t="s">
        <v>26</v>
      </c>
    </row>
    <row r="39" spans="1:13" ht="12.95" customHeight="1" x14ac:dyDescent="0.2">
      <c r="A39" s="272" t="s">
        <v>264</v>
      </c>
      <c r="B39" s="271">
        <v>0.1</v>
      </c>
      <c r="C39" s="271">
        <v>0.2</v>
      </c>
      <c r="D39" s="271">
        <v>0.5</v>
      </c>
      <c r="E39" s="271">
        <v>0.7</v>
      </c>
      <c r="F39" s="271">
        <v>0.8</v>
      </c>
      <c r="G39" s="271">
        <v>0.9</v>
      </c>
      <c r="H39" s="271">
        <v>1</v>
      </c>
      <c r="I39" s="271">
        <v>1.6</v>
      </c>
      <c r="J39" s="271">
        <v>15</v>
      </c>
      <c r="K39" s="271">
        <v>3.1</v>
      </c>
      <c r="L39" s="271">
        <v>24.8</v>
      </c>
      <c r="M39" s="271">
        <v>31.8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228.4</v>
      </c>
      <c r="C41" s="269">
        <v>234.5</v>
      </c>
      <c r="D41" s="269">
        <v>243.7</v>
      </c>
      <c r="E41" s="269">
        <v>287.39999999999998</v>
      </c>
      <c r="F41" s="269">
        <v>306.10000000000002</v>
      </c>
      <c r="G41" s="269">
        <v>311</v>
      </c>
      <c r="H41" s="269">
        <v>192.9</v>
      </c>
      <c r="I41" s="269">
        <v>218.2</v>
      </c>
      <c r="J41" s="269">
        <v>246</v>
      </c>
      <c r="K41" s="269">
        <v>310.7</v>
      </c>
      <c r="L41" s="269">
        <v>328.9</v>
      </c>
      <c r="M41" s="269">
        <v>379.1</v>
      </c>
    </row>
    <row r="42" spans="1:13" ht="12.95" customHeight="1" x14ac:dyDescent="0.2">
      <c r="A42" s="245" t="s">
        <v>265</v>
      </c>
      <c r="B42" s="228">
        <v>10.7</v>
      </c>
      <c r="C42" s="228">
        <v>10.3</v>
      </c>
      <c r="D42" s="228">
        <v>10.199999999999999</v>
      </c>
      <c r="E42" s="228">
        <v>14.3</v>
      </c>
      <c r="F42" s="228">
        <v>16.7</v>
      </c>
      <c r="G42" s="228">
        <v>16.7</v>
      </c>
      <c r="H42" s="228">
        <v>9.6999999999999993</v>
      </c>
      <c r="I42" s="228">
        <v>8.6999999999999993</v>
      </c>
      <c r="J42" s="228">
        <v>8.6999999999999993</v>
      </c>
      <c r="K42" s="228">
        <v>8.6</v>
      </c>
      <c r="L42" s="228">
        <v>8.6</v>
      </c>
      <c r="M42" s="228">
        <v>8.4</v>
      </c>
    </row>
    <row r="43" spans="1:13" s="234" customFormat="1" ht="12.95" customHeight="1" x14ac:dyDescent="0.2">
      <c r="A43" s="245" t="s">
        <v>266</v>
      </c>
      <c r="B43" s="228">
        <v>63</v>
      </c>
      <c r="C43" s="228">
        <v>80.099999999999994</v>
      </c>
      <c r="D43" s="228">
        <v>78.8</v>
      </c>
      <c r="E43" s="228">
        <v>102.6</v>
      </c>
      <c r="F43" s="228">
        <v>103.4</v>
      </c>
      <c r="G43" s="228">
        <v>133.19999999999999</v>
      </c>
      <c r="H43" s="228">
        <v>58.7</v>
      </c>
      <c r="I43" s="228">
        <v>45.2</v>
      </c>
      <c r="J43" s="228">
        <v>46</v>
      </c>
      <c r="K43" s="228">
        <v>44.9</v>
      </c>
      <c r="L43" s="228">
        <v>28.7</v>
      </c>
      <c r="M43" s="228">
        <v>20.399999999999999</v>
      </c>
    </row>
    <row r="44" spans="1:13" ht="12.95" customHeight="1" x14ac:dyDescent="0.2">
      <c r="A44" s="274" t="s">
        <v>267</v>
      </c>
      <c r="B44" s="228">
        <v>19.399999999999999</v>
      </c>
      <c r="C44" s="228">
        <v>20.6</v>
      </c>
      <c r="D44" s="228">
        <v>26.4</v>
      </c>
      <c r="E44" s="228">
        <v>21.2</v>
      </c>
      <c r="F44" s="228">
        <v>26.3</v>
      </c>
      <c r="G44" s="228">
        <v>26.3</v>
      </c>
      <c r="H44" s="228">
        <v>27.3</v>
      </c>
      <c r="I44" s="228">
        <v>20.9</v>
      </c>
      <c r="J44" s="228">
        <v>20.9</v>
      </c>
      <c r="K44" s="228">
        <v>20.9</v>
      </c>
      <c r="L44" s="228">
        <v>20.9</v>
      </c>
      <c r="M44" s="228">
        <v>20.399999999999999</v>
      </c>
    </row>
    <row r="45" spans="1:13" ht="12.95" customHeight="1" x14ac:dyDescent="0.2">
      <c r="A45" s="272" t="s">
        <v>268</v>
      </c>
      <c r="B45" s="228">
        <v>7.8</v>
      </c>
      <c r="C45" s="228">
        <v>7.8</v>
      </c>
      <c r="D45" s="228">
        <v>7.8</v>
      </c>
      <c r="E45" s="228">
        <v>7.8</v>
      </c>
      <c r="F45" s="228">
        <v>8.5</v>
      </c>
      <c r="G45" s="228">
        <v>8.5</v>
      </c>
      <c r="H45" s="228">
        <v>8.5</v>
      </c>
      <c r="I45" s="228">
        <v>7.8</v>
      </c>
      <c r="J45" s="228">
        <v>7.8</v>
      </c>
      <c r="K45" s="228">
        <v>7.8</v>
      </c>
      <c r="L45" s="228">
        <v>7.8</v>
      </c>
      <c r="M45" s="228" t="s">
        <v>26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.95" customHeight="1" x14ac:dyDescent="0.2">
      <c r="A47" s="272" t="s">
        <v>269</v>
      </c>
      <c r="B47" s="228">
        <v>35.799999999999997</v>
      </c>
      <c r="C47" s="228">
        <v>51.7</v>
      </c>
      <c r="D47" s="228">
        <v>44.6</v>
      </c>
      <c r="E47" s="228">
        <v>73.7</v>
      </c>
      <c r="F47" s="228">
        <v>68.599999999999994</v>
      </c>
      <c r="G47" s="228">
        <v>98.4</v>
      </c>
      <c r="H47" s="228">
        <v>22.9</v>
      </c>
      <c r="I47" s="228">
        <v>16.600000000000001</v>
      </c>
      <c r="J47" s="228">
        <v>17.3</v>
      </c>
      <c r="K47" s="228">
        <v>16.3</v>
      </c>
      <c r="L47" s="228" t="s">
        <v>26</v>
      </c>
      <c r="M47" s="228" t="s">
        <v>26</v>
      </c>
    </row>
    <row r="48" spans="1:13" ht="12.95" customHeight="1" x14ac:dyDescent="0.2">
      <c r="A48" s="275" t="s">
        <v>271</v>
      </c>
      <c r="B48" s="228">
        <v>134.5</v>
      </c>
      <c r="C48" s="228">
        <v>122.6</v>
      </c>
      <c r="D48" s="228">
        <v>137.80000000000001</v>
      </c>
      <c r="E48" s="228">
        <v>169.4</v>
      </c>
      <c r="F48" s="228">
        <v>184.6</v>
      </c>
      <c r="G48" s="228">
        <v>158.69999999999999</v>
      </c>
      <c r="H48" s="228">
        <v>120.9</v>
      </c>
      <c r="I48" s="228">
        <v>163.30000000000001</v>
      </c>
      <c r="J48" s="228">
        <v>190.4</v>
      </c>
      <c r="K48" s="228">
        <v>256.2</v>
      </c>
      <c r="L48" s="228">
        <v>291.7</v>
      </c>
      <c r="M48" s="228">
        <v>349.4</v>
      </c>
    </row>
    <row r="49" spans="1:13" s="270" customFormat="1" ht="12.95" customHeight="1" x14ac:dyDescent="0.2">
      <c r="A49" s="275" t="s">
        <v>272</v>
      </c>
      <c r="B49" s="228">
        <v>20.3</v>
      </c>
      <c r="C49" s="228">
        <v>21.5</v>
      </c>
      <c r="D49" s="228">
        <v>17</v>
      </c>
      <c r="E49" s="228">
        <v>1</v>
      </c>
      <c r="F49" s="228">
        <v>1.4</v>
      </c>
      <c r="G49" s="228">
        <v>2.4</v>
      </c>
      <c r="H49" s="228">
        <v>3.6</v>
      </c>
      <c r="I49" s="228">
        <v>1</v>
      </c>
      <c r="J49" s="228">
        <v>1</v>
      </c>
      <c r="K49" s="228">
        <v>1</v>
      </c>
      <c r="L49" s="228" t="s">
        <v>26</v>
      </c>
      <c r="M49" s="228">
        <v>1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395.3</v>
      </c>
      <c r="C51" s="269">
        <v>396.3</v>
      </c>
      <c r="D51" s="269">
        <v>359.4</v>
      </c>
      <c r="E51" s="269">
        <v>467.3</v>
      </c>
      <c r="F51" s="269">
        <v>430.5</v>
      </c>
      <c r="G51" s="269">
        <v>507.5</v>
      </c>
      <c r="H51" s="269">
        <v>276</v>
      </c>
      <c r="I51" s="269">
        <v>315.8</v>
      </c>
      <c r="J51" s="269">
        <v>348.9</v>
      </c>
      <c r="K51" s="269">
        <v>491.8</v>
      </c>
      <c r="L51" s="269">
        <v>487.9</v>
      </c>
      <c r="M51" s="269">
        <v>581.20000000000005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16</v>
      </c>
      <c r="C55" s="218">
        <v>14</v>
      </c>
      <c r="D55" s="218">
        <v>14</v>
      </c>
      <c r="E55" s="218">
        <v>14</v>
      </c>
      <c r="F55" s="218">
        <v>15</v>
      </c>
      <c r="G55" s="218">
        <v>15</v>
      </c>
      <c r="H55" s="218">
        <v>11</v>
      </c>
      <c r="I55" s="218">
        <v>10</v>
      </c>
      <c r="J55" s="218">
        <v>9</v>
      </c>
      <c r="K55" s="218">
        <v>8</v>
      </c>
      <c r="L55" s="218">
        <v>9</v>
      </c>
      <c r="M55" s="218">
        <v>8</v>
      </c>
    </row>
  </sheetData>
  <hyperlinks>
    <hyperlink ref="A1" location="Содержание!A1" display="Вернуться в СОДЕРЖАНИЕ" xr:uid="{00000000-0004-0000-4B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Лист77"/>
  <dimension ref="A1:N55"/>
  <sheetViews>
    <sheetView workbookViewId="0">
      <selection activeCell="A5" sqref="A5"/>
    </sheetView>
  </sheetViews>
  <sheetFormatPr defaultRowHeight="12.95" customHeight="1" x14ac:dyDescent="0.2"/>
  <cols>
    <col min="1" max="1" width="42.14062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2.140625" style="218" customWidth="1"/>
    <col min="258" max="262" width="0" style="218" hidden="1" customWidth="1"/>
    <col min="263" max="512" width="9.140625" style="218"/>
    <col min="513" max="513" width="42.140625" style="218" customWidth="1"/>
    <col min="514" max="518" width="0" style="218" hidden="1" customWidth="1"/>
    <col min="519" max="768" width="9.140625" style="218"/>
    <col min="769" max="769" width="42.140625" style="218" customWidth="1"/>
    <col min="770" max="774" width="0" style="218" hidden="1" customWidth="1"/>
    <col min="775" max="1024" width="9.140625" style="218"/>
    <col min="1025" max="1025" width="42.140625" style="218" customWidth="1"/>
    <col min="1026" max="1030" width="0" style="218" hidden="1" customWidth="1"/>
    <col min="1031" max="1280" width="9.140625" style="218"/>
    <col min="1281" max="1281" width="42.140625" style="218" customWidth="1"/>
    <col min="1282" max="1286" width="0" style="218" hidden="1" customWidth="1"/>
    <col min="1287" max="1536" width="9.140625" style="218"/>
    <col min="1537" max="1537" width="42.140625" style="218" customWidth="1"/>
    <col min="1538" max="1542" width="0" style="218" hidden="1" customWidth="1"/>
    <col min="1543" max="1792" width="9.140625" style="218"/>
    <col min="1793" max="1793" width="42.140625" style="218" customWidth="1"/>
    <col min="1794" max="1798" width="0" style="218" hidden="1" customWidth="1"/>
    <col min="1799" max="2048" width="9.140625" style="218"/>
    <col min="2049" max="2049" width="42.140625" style="218" customWidth="1"/>
    <col min="2050" max="2054" width="0" style="218" hidden="1" customWidth="1"/>
    <col min="2055" max="2304" width="9.140625" style="218"/>
    <col min="2305" max="2305" width="42.140625" style="218" customWidth="1"/>
    <col min="2306" max="2310" width="0" style="218" hidden="1" customWidth="1"/>
    <col min="2311" max="2560" width="9.140625" style="218"/>
    <col min="2561" max="2561" width="42.140625" style="218" customWidth="1"/>
    <col min="2562" max="2566" width="0" style="218" hidden="1" customWidth="1"/>
    <col min="2567" max="2816" width="9.140625" style="218"/>
    <col min="2817" max="2817" width="42.140625" style="218" customWidth="1"/>
    <col min="2818" max="2822" width="0" style="218" hidden="1" customWidth="1"/>
    <col min="2823" max="3072" width="9.140625" style="218"/>
    <col min="3073" max="3073" width="42.140625" style="218" customWidth="1"/>
    <col min="3074" max="3078" width="0" style="218" hidden="1" customWidth="1"/>
    <col min="3079" max="3328" width="9.140625" style="218"/>
    <col min="3329" max="3329" width="42.140625" style="218" customWidth="1"/>
    <col min="3330" max="3334" width="0" style="218" hidden="1" customWidth="1"/>
    <col min="3335" max="3584" width="9.140625" style="218"/>
    <col min="3585" max="3585" width="42.140625" style="218" customWidth="1"/>
    <col min="3586" max="3590" width="0" style="218" hidden="1" customWidth="1"/>
    <col min="3591" max="3840" width="9.140625" style="218"/>
    <col min="3841" max="3841" width="42.140625" style="218" customWidth="1"/>
    <col min="3842" max="3846" width="0" style="218" hidden="1" customWidth="1"/>
    <col min="3847" max="4096" width="9.140625" style="218"/>
    <col min="4097" max="4097" width="42.140625" style="218" customWidth="1"/>
    <col min="4098" max="4102" width="0" style="218" hidden="1" customWidth="1"/>
    <col min="4103" max="4352" width="9.140625" style="218"/>
    <col min="4353" max="4353" width="42.140625" style="218" customWidth="1"/>
    <col min="4354" max="4358" width="0" style="218" hidden="1" customWidth="1"/>
    <col min="4359" max="4608" width="9.140625" style="218"/>
    <col min="4609" max="4609" width="42.140625" style="218" customWidth="1"/>
    <col min="4610" max="4614" width="0" style="218" hidden="1" customWidth="1"/>
    <col min="4615" max="4864" width="9.140625" style="218"/>
    <col min="4865" max="4865" width="42.140625" style="218" customWidth="1"/>
    <col min="4866" max="4870" width="0" style="218" hidden="1" customWidth="1"/>
    <col min="4871" max="5120" width="9.140625" style="218"/>
    <col min="5121" max="5121" width="42.140625" style="218" customWidth="1"/>
    <col min="5122" max="5126" width="0" style="218" hidden="1" customWidth="1"/>
    <col min="5127" max="5376" width="9.140625" style="218"/>
    <col min="5377" max="5377" width="42.140625" style="218" customWidth="1"/>
    <col min="5378" max="5382" width="0" style="218" hidden="1" customWidth="1"/>
    <col min="5383" max="5632" width="9.140625" style="218"/>
    <col min="5633" max="5633" width="42.140625" style="218" customWidth="1"/>
    <col min="5634" max="5638" width="0" style="218" hidden="1" customWidth="1"/>
    <col min="5639" max="5888" width="9.140625" style="218"/>
    <col min="5889" max="5889" width="42.140625" style="218" customWidth="1"/>
    <col min="5890" max="5894" width="0" style="218" hidden="1" customWidth="1"/>
    <col min="5895" max="6144" width="9.140625" style="218"/>
    <col min="6145" max="6145" width="42.140625" style="218" customWidth="1"/>
    <col min="6146" max="6150" width="0" style="218" hidden="1" customWidth="1"/>
    <col min="6151" max="6400" width="9.140625" style="218"/>
    <col min="6401" max="6401" width="42.140625" style="218" customWidth="1"/>
    <col min="6402" max="6406" width="0" style="218" hidden="1" customWidth="1"/>
    <col min="6407" max="6656" width="9.140625" style="218"/>
    <col min="6657" max="6657" width="42.140625" style="218" customWidth="1"/>
    <col min="6658" max="6662" width="0" style="218" hidden="1" customWidth="1"/>
    <col min="6663" max="6912" width="9.140625" style="218"/>
    <col min="6913" max="6913" width="42.140625" style="218" customWidth="1"/>
    <col min="6914" max="6918" width="0" style="218" hidden="1" customWidth="1"/>
    <col min="6919" max="7168" width="9.140625" style="218"/>
    <col min="7169" max="7169" width="42.140625" style="218" customWidth="1"/>
    <col min="7170" max="7174" width="0" style="218" hidden="1" customWidth="1"/>
    <col min="7175" max="7424" width="9.140625" style="218"/>
    <col min="7425" max="7425" width="42.140625" style="218" customWidth="1"/>
    <col min="7426" max="7430" width="0" style="218" hidden="1" customWidth="1"/>
    <col min="7431" max="7680" width="9.140625" style="218"/>
    <col min="7681" max="7681" width="42.140625" style="218" customWidth="1"/>
    <col min="7682" max="7686" width="0" style="218" hidden="1" customWidth="1"/>
    <col min="7687" max="7936" width="9.140625" style="218"/>
    <col min="7937" max="7937" width="42.140625" style="218" customWidth="1"/>
    <col min="7938" max="7942" width="0" style="218" hidden="1" customWidth="1"/>
    <col min="7943" max="8192" width="9.140625" style="218"/>
    <col min="8193" max="8193" width="42.140625" style="218" customWidth="1"/>
    <col min="8194" max="8198" width="0" style="218" hidden="1" customWidth="1"/>
    <col min="8199" max="8448" width="9.140625" style="218"/>
    <col min="8449" max="8449" width="42.140625" style="218" customWidth="1"/>
    <col min="8450" max="8454" width="0" style="218" hidden="1" customWidth="1"/>
    <col min="8455" max="8704" width="9.140625" style="218"/>
    <col min="8705" max="8705" width="42.140625" style="218" customWidth="1"/>
    <col min="8706" max="8710" width="0" style="218" hidden="1" customWidth="1"/>
    <col min="8711" max="8960" width="9.140625" style="218"/>
    <col min="8961" max="8961" width="42.140625" style="218" customWidth="1"/>
    <col min="8962" max="8966" width="0" style="218" hidden="1" customWidth="1"/>
    <col min="8967" max="9216" width="9.140625" style="218"/>
    <col min="9217" max="9217" width="42.140625" style="218" customWidth="1"/>
    <col min="9218" max="9222" width="0" style="218" hidden="1" customWidth="1"/>
    <col min="9223" max="9472" width="9.140625" style="218"/>
    <col min="9473" max="9473" width="42.140625" style="218" customWidth="1"/>
    <col min="9474" max="9478" width="0" style="218" hidden="1" customWidth="1"/>
    <col min="9479" max="9728" width="9.140625" style="218"/>
    <col min="9729" max="9729" width="42.140625" style="218" customWidth="1"/>
    <col min="9730" max="9734" width="0" style="218" hidden="1" customWidth="1"/>
    <col min="9735" max="9984" width="9.140625" style="218"/>
    <col min="9985" max="9985" width="42.140625" style="218" customWidth="1"/>
    <col min="9986" max="9990" width="0" style="218" hidden="1" customWidth="1"/>
    <col min="9991" max="10240" width="9.140625" style="218"/>
    <col min="10241" max="10241" width="42.140625" style="218" customWidth="1"/>
    <col min="10242" max="10246" width="0" style="218" hidden="1" customWidth="1"/>
    <col min="10247" max="10496" width="9.140625" style="218"/>
    <col min="10497" max="10497" width="42.140625" style="218" customWidth="1"/>
    <col min="10498" max="10502" width="0" style="218" hidden="1" customWidth="1"/>
    <col min="10503" max="10752" width="9.140625" style="218"/>
    <col min="10753" max="10753" width="42.140625" style="218" customWidth="1"/>
    <col min="10754" max="10758" width="0" style="218" hidden="1" customWidth="1"/>
    <col min="10759" max="11008" width="9.140625" style="218"/>
    <col min="11009" max="11009" width="42.140625" style="218" customWidth="1"/>
    <col min="11010" max="11014" width="0" style="218" hidden="1" customWidth="1"/>
    <col min="11015" max="11264" width="9.140625" style="218"/>
    <col min="11265" max="11265" width="42.140625" style="218" customWidth="1"/>
    <col min="11266" max="11270" width="0" style="218" hidden="1" customWidth="1"/>
    <col min="11271" max="11520" width="9.140625" style="218"/>
    <col min="11521" max="11521" width="42.140625" style="218" customWidth="1"/>
    <col min="11522" max="11526" width="0" style="218" hidden="1" customWidth="1"/>
    <col min="11527" max="11776" width="9.140625" style="218"/>
    <col min="11777" max="11777" width="42.140625" style="218" customWidth="1"/>
    <col min="11778" max="11782" width="0" style="218" hidden="1" customWidth="1"/>
    <col min="11783" max="12032" width="9.140625" style="218"/>
    <col min="12033" max="12033" width="42.140625" style="218" customWidth="1"/>
    <col min="12034" max="12038" width="0" style="218" hidden="1" customWidth="1"/>
    <col min="12039" max="12288" width="9.140625" style="218"/>
    <col min="12289" max="12289" width="42.140625" style="218" customWidth="1"/>
    <col min="12290" max="12294" width="0" style="218" hidden="1" customWidth="1"/>
    <col min="12295" max="12544" width="9.140625" style="218"/>
    <col min="12545" max="12545" width="42.140625" style="218" customWidth="1"/>
    <col min="12546" max="12550" width="0" style="218" hidden="1" customWidth="1"/>
    <col min="12551" max="12800" width="9.140625" style="218"/>
    <col min="12801" max="12801" width="42.140625" style="218" customWidth="1"/>
    <col min="12802" max="12806" width="0" style="218" hidden="1" customWidth="1"/>
    <col min="12807" max="13056" width="9.140625" style="218"/>
    <col min="13057" max="13057" width="42.140625" style="218" customWidth="1"/>
    <col min="13058" max="13062" width="0" style="218" hidden="1" customWidth="1"/>
    <col min="13063" max="13312" width="9.140625" style="218"/>
    <col min="13313" max="13313" width="42.140625" style="218" customWidth="1"/>
    <col min="13314" max="13318" width="0" style="218" hidden="1" customWidth="1"/>
    <col min="13319" max="13568" width="9.140625" style="218"/>
    <col min="13569" max="13569" width="42.140625" style="218" customWidth="1"/>
    <col min="13570" max="13574" width="0" style="218" hidden="1" customWidth="1"/>
    <col min="13575" max="13824" width="9.140625" style="218"/>
    <col min="13825" max="13825" width="42.140625" style="218" customWidth="1"/>
    <col min="13826" max="13830" width="0" style="218" hidden="1" customWidth="1"/>
    <col min="13831" max="14080" width="9.140625" style="218"/>
    <col min="14081" max="14081" width="42.140625" style="218" customWidth="1"/>
    <col min="14082" max="14086" width="0" style="218" hidden="1" customWidth="1"/>
    <col min="14087" max="14336" width="9.140625" style="218"/>
    <col min="14337" max="14337" width="42.140625" style="218" customWidth="1"/>
    <col min="14338" max="14342" width="0" style="218" hidden="1" customWidth="1"/>
    <col min="14343" max="14592" width="9.140625" style="218"/>
    <col min="14593" max="14593" width="42.140625" style="218" customWidth="1"/>
    <col min="14594" max="14598" width="0" style="218" hidden="1" customWidth="1"/>
    <col min="14599" max="14848" width="9.140625" style="218"/>
    <col min="14849" max="14849" width="42.140625" style="218" customWidth="1"/>
    <col min="14850" max="14854" width="0" style="218" hidden="1" customWidth="1"/>
    <col min="14855" max="15104" width="9.140625" style="218"/>
    <col min="15105" max="15105" width="42.140625" style="218" customWidth="1"/>
    <col min="15106" max="15110" width="0" style="218" hidden="1" customWidth="1"/>
    <col min="15111" max="15360" width="9.140625" style="218"/>
    <col min="15361" max="15361" width="42.140625" style="218" customWidth="1"/>
    <col min="15362" max="15366" width="0" style="218" hidden="1" customWidth="1"/>
    <col min="15367" max="15616" width="9.140625" style="218"/>
    <col min="15617" max="15617" width="42.140625" style="218" customWidth="1"/>
    <col min="15618" max="15622" width="0" style="218" hidden="1" customWidth="1"/>
    <col min="15623" max="15872" width="9.140625" style="218"/>
    <col min="15873" max="15873" width="42.140625" style="218" customWidth="1"/>
    <col min="15874" max="15878" width="0" style="218" hidden="1" customWidth="1"/>
    <col min="15879" max="16128" width="9.140625" style="218"/>
    <col min="16129" max="16129" width="42.140625" style="218" customWidth="1"/>
    <col min="16130" max="16134" width="0" style="218" hidden="1" customWidth="1"/>
    <col min="16135" max="16384" width="9.140625" style="218"/>
  </cols>
  <sheetData>
    <row r="1" spans="1:14" ht="12.95" customHeight="1" x14ac:dyDescent="0.2">
      <c r="A1" s="950" t="s">
        <v>1346</v>
      </c>
    </row>
    <row r="2" spans="1:14" ht="18" customHeight="1" x14ac:dyDescent="0.2">
      <c r="A2" s="217" t="s">
        <v>303</v>
      </c>
    </row>
    <row r="3" spans="1:14" ht="18" customHeight="1" x14ac:dyDescent="0.2">
      <c r="A3" s="217" t="s">
        <v>304</v>
      </c>
    </row>
    <row r="4" spans="1:14" ht="18" customHeight="1" thickBot="1" x14ac:dyDescent="0.25">
      <c r="A4" s="263" t="s">
        <v>137</v>
      </c>
    </row>
    <row r="5" spans="1:14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4" s="226" customFormat="1" ht="12.95" customHeight="1" x14ac:dyDescent="0.2">
      <c r="A6" s="267"/>
    </row>
    <row r="7" spans="1:14" s="270" customFormat="1" ht="12.95" customHeight="1" x14ac:dyDescent="0.2">
      <c r="A7" s="268" t="s">
        <v>103</v>
      </c>
      <c r="B7" s="269">
        <v>1427.5</v>
      </c>
      <c r="C7" s="269">
        <v>1368.2</v>
      </c>
      <c r="D7" s="269">
        <v>1456.7</v>
      </c>
      <c r="E7" s="269">
        <v>1746.2</v>
      </c>
      <c r="F7" s="269">
        <v>1843.8</v>
      </c>
      <c r="G7" s="269">
        <v>2146.6</v>
      </c>
      <c r="H7" s="269">
        <v>2353.6</v>
      </c>
      <c r="I7" s="269">
        <v>2539.8000000000002</v>
      </c>
      <c r="J7" s="269">
        <v>3376.5</v>
      </c>
      <c r="K7" s="269">
        <v>3864.8</v>
      </c>
      <c r="L7" s="269">
        <v>7588.8</v>
      </c>
      <c r="M7" s="269">
        <v>8972.1</v>
      </c>
      <c r="N7" s="269"/>
    </row>
    <row r="8" spans="1:14" ht="12.95" customHeight="1" x14ac:dyDescent="0.2">
      <c r="A8" s="245" t="s">
        <v>101</v>
      </c>
      <c r="B8" s="271">
        <v>998.7</v>
      </c>
      <c r="C8" s="271">
        <v>944.6</v>
      </c>
      <c r="D8" s="271">
        <v>926.2</v>
      </c>
      <c r="E8" s="271">
        <v>1214.9000000000001</v>
      </c>
      <c r="F8" s="271">
        <v>1250.3</v>
      </c>
      <c r="G8" s="271">
        <v>1568.6</v>
      </c>
      <c r="H8" s="271">
        <v>1606.5</v>
      </c>
      <c r="I8" s="271">
        <v>1680.5</v>
      </c>
      <c r="J8" s="271">
        <v>2537.8000000000002</v>
      </c>
      <c r="K8" s="271">
        <v>2799.7</v>
      </c>
      <c r="L8" s="271">
        <v>5977.8</v>
      </c>
      <c r="M8" s="271">
        <v>7539.3</v>
      </c>
      <c r="N8" s="228"/>
    </row>
    <row r="9" spans="1:14" ht="12.95" customHeight="1" x14ac:dyDescent="0.2">
      <c r="A9" s="272" t="s">
        <v>238</v>
      </c>
      <c r="B9" s="271">
        <v>1.8</v>
      </c>
      <c r="C9" s="271">
        <v>10</v>
      </c>
      <c r="D9" s="271">
        <v>23.2</v>
      </c>
      <c r="E9" s="271">
        <v>46</v>
      </c>
      <c r="F9" s="271">
        <v>18.399999999999999</v>
      </c>
      <c r="G9" s="271">
        <v>45.6</v>
      </c>
      <c r="H9" s="271">
        <v>25.9</v>
      </c>
      <c r="I9" s="271">
        <v>73.5</v>
      </c>
      <c r="J9" s="271">
        <v>137.19999999999999</v>
      </c>
      <c r="K9" s="271">
        <v>128.80000000000001</v>
      </c>
      <c r="L9" s="271">
        <v>514.79999999999995</v>
      </c>
      <c r="M9" s="271">
        <v>833.2</v>
      </c>
      <c r="N9" s="228"/>
    </row>
    <row r="10" spans="1:14" ht="12.95" customHeight="1" x14ac:dyDescent="0.2">
      <c r="A10" s="272" t="s">
        <v>239</v>
      </c>
      <c r="B10" s="271">
        <v>17.3</v>
      </c>
      <c r="C10" s="271">
        <v>13.3</v>
      </c>
      <c r="D10" s="271">
        <v>5</v>
      </c>
      <c r="E10" s="271">
        <v>4</v>
      </c>
      <c r="F10" s="271">
        <v>1</v>
      </c>
      <c r="G10" s="271">
        <v>0.7</v>
      </c>
      <c r="H10" s="271">
        <v>0.3</v>
      </c>
      <c r="I10" s="271">
        <v>0.2</v>
      </c>
      <c r="J10" s="271" t="s">
        <v>26</v>
      </c>
      <c r="K10" s="271" t="s">
        <v>26</v>
      </c>
      <c r="L10" s="271">
        <v>2.5</v>
      </c>
      <c r="M10" s="271" t="s">
        <v>26</v>
      </c>
      <c r="N10" s="228"/>
    </row>
    <row r="11" spans="1:14" ht="12.95" customHeight="1" x14ac:dyDescent="0.2">
      <c r="A11" s="272" t="s">
        <v>240</v>
      </c>
      <c r="B11" s="271">
        <v>189.1</v>
      </c>
      <c r="C11" s="271">
        <v>141.5</v>
      </c>
      <c r="D11" s="271">
        <v>242.9</v>
      </c>
      <c r="E11" s="271">
        <v>168.3</v>
      </c>
      <c r="F11" s="271">
        <v>394.1</v>
      </c>
      <c r="G11" s="271">
        <v>529.1</v>
      </c>
      <c r="H11" s="271">
        <v>632.29999999999995</v>
      </c>
      <c r="I11" s="271">
        <v>291</v>
      </c>
      <c r="J11" s="271">
        <v>309.2</v>
      </c>
      <c r="K11" s="271">
        <v>544.79999999999995</v>
      </c>
      <c r="L11" s="271">
        <v>1666.2</v>
      </c>
      <c r="M11" s="271">
        <v>1947.9</v>
      </c>
      <c r="N11" s="228"/>
    </row>
    <row r="12" spans="1:14" ht="24" x14ac:dyDescent="0.2">
      <c r="A12" s="272" t="s">
        <v>241</v>
      </c>
      <c r="B12" s="271">
        <v>9.6</v>
      </c>
      <c r="C12" s="271">
        <v>26.6</v>
      </c>
      <c r="D12" s="271">
        <v>17.100000000000001</v>
      </c>
      <c r="E12" s="271">
        <v>7</v>
      </c>
      <c r="F12" s="271">
        <v>38.6</v>
      </c>
      <c r="G12" s="271">
        <v>135.6</v>
      </c>
      <c r="H12" s="271">
        <v>48</v>
      </c>
      <c r="I12" s="271">
        <v>91</v>
      </c>
      <c r="J12" s="271">
        <v>125.2</v>
      </c>
      <c r="K12" s="271">
        <v>122.8</v>
      </c>
      <c r="L12" s="271">
        <v>136.5</v>
      </c>
      <c r="M12" s="271">
        <v>371.2</v>
      </c>
      <c r="N12" s="228"/>
    </row>
    <row r="13" spans="1:14" ht="24" x14ac:dyDescent="0.2">
      <c r="A13" s="272" t="s">
        <v>242</v>
      </c>
      <c r="B13" s="271" t="s">
        <v>26</v>
      </c>
      <c r="C13" s="271" t="s">
        <v>26</v>
      </c>
      <c r="D13" s="271" t="s">
        <v>26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71" t="s">
        <v>26</v>
      </c>
      <c r="M13" s="271" t="s">
        <v>26</v>
      </c>
      <c r="N13" s="228"/>
    </row>
    <row r="14" spans="1:14" ht="12.95" customHeight="1" x14ac:dyDescent="0.2">
      <c r="A14" s="272" t="s">
        <v>243</v>
      </c>
      <c r="B14" s="271">
        <v>665.4</v>
      </c>
      <c r="C14" s="271">
        <v>594.29999999999995</v>
      </c>
      <c r="D14" s="271">
        <v>581.5</v>
      </c>
      <c r="E14" s="271">
        <v>724</v>
      </c>
      <c r="F14" s="271">
        <v>701.1</v>
      </c>
      <c r="G14" s="271">
        <v>763.2</v>
      </c>
      <c r="H14" s="271">
        <v>774.5</v>
      </c>
      <c r="I14" s="271">
        <v>982.7</v>
      </c>
      <c r="J14" s="271">
        <v>1518.4</v>
      </c>
      <c r="K14" s="271">
        <v>1729.8</v>
      </c>
      <c r="L14" s="271">
        <v>1970</v>
      </c>
      <c r="M14" s="271">
        <v>2484.9</v>
      </c>
      <c r="N14" s="228"/>
    </row>
    <row r="15" spans="1:14" ht="12.95" customHeight="1" x14ac:dyDescent="0.2">
      <c r="A15" s="272" t="s">
        <v>244</v>
      </c>
      <c r="B15" s="228">
        <v>113.5</v>
      </c>
      <c r="C15" s="228">
        <v>156.9</v>
      </c>
      <c r="D15" s="228">
        <v>54.5</v>
      </c>
      <c r="E15" s="228">
        <v>265.7</v>
      </c>
      <c r="F15" s="228">
        <v>97.1</v>
      </c>
      <c r="G15" s="228">
        <v>94.3</v>
      </c>
      <c r="H15" s="228">
        <v>125.5</v>
      </c>
      <c r="I15" s="228">
        <v>242.2</v>
      </c>
      <c r="J15" s="228">
        <v>447.8</v>
      </c>
      <c r="K15" s="228">
        <v>273.5</v>
      </c>
      <c r="L15" s="228">
        <v>1220</v>
      </c>
      <c r="M15" s="228">
        <v>1902</v>
      </c>
      <c r="N15" s="228"/>
    </row>
    <row r="16" spans="1:14" ht="12.95" customHeight="1" x14ac:dyDescent="0.2">
      <c r="A16" s="272" t="s">
        <v>245</v>
      </c>
      <c r="B16" s="228">
        <v>2</v>
      </c>
      <c r="C16" s="228">
        <v>2</v>
      </c>
      <c r="D16" s="228">
        <v>2</v>
      </c>
      <c r="E16" s="228" t="s">
        <v>26</v>
      </c>
      <c r="F16" s="228" t="s">
        <v>26</v>
      </c>
      <c r="G16" s="228" t="s">
        <v>26</v>
      </c>
      <c r="H16" s="228" t="s">
        <v>26</v>
      </c>
      <c r="I16" s="228" t="s">
        <v>26</v>
      </c>
      <c r="J16" s="228" t="s">
        <v>26</v>
      </c>
      <c r="K16" s="228" t="s">
        <v>26</v>
      </c>
      <c r="L16" s="228">
        <v>467.8</v>
      </c>
      <c r="M16" s="228" t="s">
        <v>26</v>
      </c>
      <c r="N16" s="228"/>
    </row>
    <row r="17" spans="1:14" ht="12.95" customHeight="1" x14ac:dyDescent="0.2">
      <c r="A17" s="245" t="s">
        <v>100</v>
      </c>
      <c r="B17" s="228">
        <v>428.8</v>
      </c>
      <c r="C17" s="228">
        <v>423.7</v>
      </c>
      <c r="D17" s="228">
        <v>530.5</v>
      </c>
      <c r="E17" s="228">
        <v>531.20000000000005</v>
      </c>
      <c r="F17" s="228">
        <v>593.5</v>
      </c>
      <c r="G17" s="228">
        <v>578.1</v>
      </c>
      <c r="H17" s="228">
        <v>747.2</v>
      </c>
      <c r="I17" s="228">
        <v>859.3</v>
      </c>
      <c r="J17" s="228">
        <v>838.7</v>
      </c>
      <c r="K17" s="228">
        <v>1065</v>
      </c>
      <c r="L17" s="228">
        <v>1611</v>
      </c>
      <c r="M17" s="228">
        <v>1432.8</v>
      </c>
      <c r="N17" s="228"/>
    </row>
    <row r="18" spans="1:14" ht="12.95" customHeight="1" x14ac:dyDescent="0.2">
      <c r="A18" s="272" t="s">
        <v>246</v>
      </c>
      <c r="B18" s="228">
        <v>428.4</v>
      </c>
      <c r="C18" s="228">
        <v>423.1</v>
      </c>
      <c r="D18" s="228">
        <v>530</v>
      </c>
      <c r="E18" s="228">
        <v>530.79999999999995</v>
      </c>
      <c r="F18" s="228">
        <v>593</v>
      </c>
      <c r="G18" s="228">
        <v>577.1</v>
      </c>
      <c r="H18" s="228">
        <v>746.3</v>
      </c>
      <c r="I18" s="228">
        <v>857.1</v>
      </c>
      <c r="J18" s="228">
        <v>838.1</v>
      </c>
      <c r="K18" s="228">
        <v>1064.4000000000001</v>
      </c>
      <c r="L18" s="228">
        <v>1379.4</v>
      </c>
      <c r="M18" s="228">
        <v>1431.9</v>
      </c>
      <c r="N18" s="228"/>
    </row>
    <row r="19" spans="1:14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  <c r="N19" s="228"/>
    </row>
    <row r="20" spans="1:14" ht="12.95" customHeight="1" x14ac:dyDescent="0.2">
      <c r="A20" s="272" t="s">
        <v>249</v>
      </c>
      <c r="B20" s="271" t="s">
        <v>26</v>
      </c>
      <c r="C20" s="271" t="s">
        <v>26</v>
      </c>
      <c r="D20" s="271" t="s">
        <v>26</v>
      </c>
      <c r="E20" s="271" t="s">
        <v>26</v>
      </c>
      <c r="F20" s="271" t="s">
        <v>26</v>
      </c>
      <c r="G20" s="271" t="s">
        <v>26</v>
      </c>
      <c r="H20" s="271" t="s">
        <v>26</v>
      </c>
      <c r="I20" s="271" t="s">
        <v>26</v>
      </c>
      <c r="J20" s="271" t="s">
        <v>26</v>
      </c>
      <c r="K20" s="271" t="s">
        <v>26</v>
      </c>
      <c r="L20" s="271" t="s">
        <v>26</v>
      </c>
      <c r="M20" s="271" t="s">
        <v>26</v>
      </c>
      <c r="N20" s="228"/>
    </row>
    <row r="21" spans="1:14" ht="12.95" customHeight="1" x14ac:dyDescent="0.2">
      <c r="A21" s="272" t="s">
        <v>250</v>
      </c>
      <c r="B21" s="228" t="s">
        <v>26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 t="s">
        <v>26</v>
      </c>
      <c r="K21" s="228" t="s">
        <v>26</v>
      </c>
      <c r="L21" s="228">
        <v>1.7</v>
      </c>
      <c r="M21" s="228">
        <v>0.3</v>
      </c>
      <c r="N21" s="228"/>
    </row>
    <row r="22" spans="1:14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  <c r="N22" s="228"/>
    </row>
    <row r="23" spans="1:14" ht="12.95" customHeight="1" x14ac:dyDescent="0.2">
      <c r="A23" s="272" t="s">
        <v>252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 t="s">
        <v>26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  <c r="N23" s="228"/>
    </row>
    <row r="24" spans="1:14" ht="12.95" customHeight="1" x14ac:dyDescent="0.2">
      <c r="A24" s="272" t="s">
        <v>253</v>
      </c>
      <c r="B24" s="228">
        <v>0.4</v>
      </c>
      <c r="C24" s="228">
        <v>0.5</v>
      </c>
      <c r="D24" s="228">
        <v>0.4</v>
      </c>
      <c r="E24" s="228">
        <v>0.4</v>
      </c>
      <c r="F24" s="228">
        <v>0.4</v>
      </c>
      <c r="G24" s="228">
        <v>0.4</v>
      </c>
      <c r="H24" s="228">
        <v>0.5</v>
      </c>
      <c r="I24" s="228">
        <v>0.5</v>
      </c>
      <c r="J24" s="228">
        <v>0.5</v>
      </c>
      <c r="K24" s="228">
        <v>0.5</v>
      </c>
      <c r="L24" s="228">
        <v>229.7</v>
      </c>
      <c r="M24" s="228">
        <v>0.5</v>
      </c>
      <c r="N24" s="228"/>
    </row>
    <row r="25" spans="1:14" ht="12.95" customHeight="1" x14ac:dyDescent="0.2">
      <c r="A25" s="245" t="s">
        <v>254</v>
      </c>
      <c r="B25" s="228" t="s">
        <v>26</v>
      </c>
      <c r="C25" s="228">
        <v>0.1</v>
      </c>
      <c r="D25" s="228">
        <v>0.1</v>
      </c>
      <c r="E25" s="228">
        <v>0.1</v>
      </c>
      <c r="F25" s="228">
        <v>0.1</v>
      </c>
      <c r="G25" s="228">
        <v>0.6</v>
      </c>
      <c r="H25" s="228">
        <v>0.4</v>
      </c>
      <c r="I25" s="228">
        <v>1.7</v>
      </c>
      <c r="J25" s="228">
        <v>0.1</v>
      </c>
      <c r="K25" s="228">
        <v>0.1</v>
      </c>
      <c r="L25" s="228">
        <v>0.2</v>
      </c>
      <c r="M25" s="228">
        <v>0.1</v>
      </c>
      <c r="N25" s="228"/>
    </row>
    <row r="26" spans="1:14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69"/>
    </row>
    <row r="27" spans="1:14" s="234" customFormat="1" ht="12.95" customHeight="1" x14ac:dyDescent="0.2">
      <c r="A27" s="268" t="s">
        <v>99</v>
      </c>
      <c r="B27" s="269">
        <v>831.7</v>
      </c>
      <c r="C27" s="269">
        <v>754.2</v>
      </c>
      <c r="D27" s="269">
        <v>797</v>
      </c>
      <c r="E27" s="269">
        <v>898.6</v>
      </c>
      <c r="F27" s="269">
        <v>976.2</v>
      </c>
      <c r="G27" s="269">
        <v>1100.7</v>
      </c>
      <c r="H27" s="269">
        <v>1399.5</v>
      </c>
      <c r="I27" s="269">
        <v>1256.4000000000001</v>
      </c>
      <c r="J27" s="269">
        <v>1535.7</v>
      </c>
      <c r="K27" s="269">
        <v>1982.2</v>
      </c>
      <c r="L27" s="269">
        <v>5092.2</v>
      </c>
      <c r="M27" s="269">
        <v>5447.7</v>
      </c>
      <c r="N27" s="271"/>
    </row>
    <row r="28" spans="1:14" ht="12.95" customHeight="1" x14ac:dyDescent="0.2">
      <c r="A28" s="233" t="s">
        <v>98</v>
      </c>
      <c r="B28" s="271">
        <v>522.20000000000005</v>
      </c>
      <c r="C28" s="271">
        <v>368.5</v>
      </c>
      <c r="D28" s="271">
        <v>394.4</v>
      </c>
      <c r="E28" s="271">
        <v>332.1</v>
      </c>
      <c r="F28" s="271">
        <v>498.4</v>
      </c>
      <c r="G28" s="271">
        <v>544.70000000000005</v>
      </c>
      <c r="H28" s="271">
        <v>675.4</v>
      </c>
      <c r="I28" s="271">
        <v>762.1</v>
      </c>
      <c r="J28" s="271">
        <v>1154.0999999999999</v>
      </c>
      <c r="K28" s="271">
        <v>1335.5</v>
      </c>
      <c r="L28" s="271">
        <v>4062</v>
      </c>
      <c r="M28" s="271">
        <v>4039</v>
      </c>
      <c r="N28" s="228"/>
    </row>
    <row r="29" spans="1:14" ht="12.95" customHeight="1" x14ac:dyDescent="0.2">
      <c r="A29" s="272" t="s">
        <v>255</v>
      </c>
      <c r="B29" s="271">
        <v>461.4</v>
      </c>
      <c r="C29" s="271">
        <v>276.2</v>
      </c>
      <c r="D29" s="271">
        <v>220.7</v>
      </c>
      <c r="E29" s="271">
        <v>182.3</v>
      </c>
      <c r="F29" s="271">
        <v>107.6</v>
      </c>
      <c r="G29" s="271">
        <v>203.9</v>
      </c>
      <c r="H29" s="271">
        <v>295.8</v>
      </c>
      <c r="I29" s="271">
        <v>297</v>
      </c>
      <c r="J29" s="271">
        <v>359.2</v>
      </c>
      <c r="K29" s="271">
        <v>328.3</v>
      </c>
      <c r="L29" s="271">
        <v>1293.2</v>
      </c>
      <c r="M29" s="271">
        <v>2504</v>
      </c>
      <c r="N29" s="228"/>
    </row>
    <row r="30" spans="1:14" ht="12.95" customHeight="1" x14ac:dyDescent="0.2">
      <c r="A30" s="272" t="s">
        <v>256</v>
      </c>
      <c r="B30" s="271">
        <v>24.4</v>
      </c>
      <c r="C30" s="271">
        <v>45.9</v>
      </c>
      <c r="D30" s="271">
        <v>117.6</v>
      </c>
      <c r="E30" s="271">
        <v>35.799999999999997</v>
      </c>
      <c r="F30" s="271">
        <v>108.1</v>
      </c>
      <c r="G30" s="271">
        <v>71.099999999999994</v>
      </c>
      <c r="H30" s="271">
        <v>67.900000000000006</v>
      </c>
      <c r="I30" s="271">
        <v>145.6</v>
      </c>
      <c r="J30" s="271">
        <v>523.9</v>
      </c>
      <c r="K30" s="271">
        <v>738.7</v>
      </c>
      <c r="L30" s="271">
        <v>1978.7</v>
      </c>
      <c r="M30" s="271">
        <v>1201.2</v>
      </c>
      <c r="N30" s="228"/>
    </row>
    <row r="31" spans="1:14" ht="12.95" customHeight="1" x14ac:dyDescent="0.2">
      <c r="A31" s="272" t="s">
        <v>257</v>
      </c>
      <c r="B31" s="271">
        <v>1.3</v>
      </c>
      <c r="C31" s="271" t="s">
        <v>26</v>
      </c>
      <c r="D31" s="271" t="s">
        <v>26</v>
      </c>
      <c r="E31" s="271">
        <v>61.8</v>
      </c>
      <c r="F31" s="271">
        <v>222.3</v>
      </c>
      <c r="G31" s="271">
        <v>64.7</v>
      </c>
      <c r="H31" s="271" t="s">
        <v>26</v>
      </c>
      <c r="I31" s="271" t="s">
        <v>26</v>
      </c>
      <c r="J31" s="271" t="s">
        <v>26</v>
      </c>
      <c r="K31" s="271" t="s">
        <v>26</v>
      </c>
      <c r="L31" s="271">
        <v>594.4</v>
      </c>
      <c r="M31" s="271">
        <v>27.6</v>
      </c>
      <c r="N31" s="228"/>
    </row>
    <row r="32" spans="1:14" ht="12.95" customHeight="1" x14ac:dyDescent="0.2">
      <c r="A32" s="272" t="s">
        <v>258</v>
      </c>
      <c r="B32" s="271">
        <v>4.7</v>
      </c>
      <c r="C32" s="271">
        <v>8.6999999999999993</v>
      </c>
      <c r="D32" s="271">
        <v>13</v>
      </c>
      <c r="E32" s="271">
        <v>8.1</v>
      </c>
      <c r="F32" s="271">
        <v>6.7</v>
      </c>
      <c r="G32" s="271">
        <v>12</v>
      </c>
      <c r="H32" s="271">
        <v>7.1</v>
      </c>
      <c r="I32" s="271">
        <v>8.6</v>
      </c>
      <c r="J32" s="271">
        <v>10.3</v>
      </c>
      <c r="K32" s="271">
        <v>8.5</v>
      </c>
      <c r="L32" s="271">
        <v>29.7</v>
      </c>
      <c r="M32" s="271">
        <v>105.4</v>
      </c>
      <c r="N32" s="228"/>
    </row>
    <row r="33" spans="1:14" ht="12.95" customHeight="1" x14ac:dyDescent="0.2">
      <c r="A33" s="272" t="s">
        <v>259</v>
      </c>
      <c r="B33" s="271">
        <v>12.8</v>
      </c>
      <c r="C33" s="271">
        <v>12.1</v>
      </c>
      <c r="D33" s="271">
        <v>17.5</v>
      </c>
      <c r="E33" s="271">
        <v>14.9</v>
      </c>
      <c r="F33" s="271">
        <v>12.9</v>
      </c>
      <c r="G33" s="271">
        <v>18.399999999999999</v>
      </c>
      <c r="H33" s="271">
        <v>17.5</v>
      </c>
      <c r="I33" s="271">
        <v>37.799999999999997</v>
      </c>
      <c r="J33" s="271">
        <v>24</v>
      </c>
      <c r="K33" s="271">
        <v>29.5</v>
      </c>
      <c r="L33" s="271">
        <v>31.8</v>
      </c>
      <c r="M33" s="271">
        <v>28.9</v>
      </c>
      <c r="N33" s="228"/>
    </row>
    <row r="34" spans="1:14" ht="12.95" customHeight="1" x14ac:dyDescent="0.2">
      <c r="A34" s="272" t="s">
        <v>260</v>
      </c>
      <c r="B34" s="271">
        <v>17.600000000000001</v>
      </c>
      <c r="C34" s="271">
        <v>25.6</v>
      </c>
      <c r="D34" s="271">
        <v>25.7</v>
      </c>
      <c r="E34" s="271">
        <v>29.2</v>
      </c>
      <c r="F34" s="271">
        <v>40.799999999999997</v>
      </c>
      <c r="G34" s="271">
        <v>174.6</v>
      </c>
      <c r="H34" s="271">
        <v>232.7</v>
      </c>
      <c r="I34" s="271">
        <v>230.8</v>
      </c>
      <c r="J34" s="271">
        <v>200.6</v>
      </c>
      <c r="K34" s="271">
        <v>161.80000000000001</v>
      </c>
      <c r="L34" s="271">
        <v>93.3</v>
      </c>
      <c r="M34" s="271">
        <v>143</v>
      </c>
      <c r="N34" s="228"/>
    </row>
    <row r="35" spans="1:14" ht="12.95" customHeight="1" x14ac:dyDescent="0.2">
      <c r="A35" s="272" t="s">
        <v>261</v>
      </c>
      <c r="B35" s="271" t="s">
        <v>26</v>
      </c>
      <c r="C35" s="271" t="s">
        <v>26</v>
      </c>
      <c r="D35" s="271" t="s">
        <v>26</v>
      </c>
      <c r="E35" s="271" t="s">
        <v>26</v>
      </c>
      <c r="F35" s="271" t="s">
        <v>26</v>
      </c>
      <c r="G35" s="271" t="s">
        <v>26</v>
      </c>
      <c r="H35" s="271">
        <v>54.4</v>
      </c>
      <c r="I35" s="271">
        <v>42.4</v>
      </c>
      <c r="J35" s="271">
        <v>36</v>
      </c>
      <c r="K35" s="271">
        <v>68.8</v>
      </c>
      <c r="L35" s="271">
        <v>40.9</v>
      </c>
      <c r="M35" s="271">
        <v>28.9</v>
      </c>
      <c r="N35" s="228"/>
    </row>
    <row r="36" spans="1:14" ht="12.95" customHeight="1" x14ac:dyDescent="0.2">
      <c r="A36" s="245" t="s">
        <v>97</v>
      </c>
      <c r="B36" s="271">
        <v>309.5</v>
      </c>
      <c r="C36" s="271">
        <v>385.7</v>
      </c>
      <c r="D36" s="271">
        <v>402.6</v>
      </c>
      <c r="E36" s="271">
        <v>566.5</v>
      </c>
      <c r="F36" s="271">
        <v>477.8</v>
      </c>
      <c r="G36" s="271">
        <v>556</v>
      </c>
      <c r="H36" s="271">
        <v>724.1</v>
      </c>
      <c r="I36" s="271">
        <v>494.3</v>
      </c>
      <c r="J36" s="271">
        <v>381.6</v>
      </c>
      <c r="K36" s="271">
        <v>646.6</v>
      </c>
      <c r="L36" s="271">
        <v>1030.0999999999999</v>
      </c>
      <c r="M36" s="271">
        <v>1408.7</v>
      </c>
      <c r="N36" s="228"/>
    </row>
    <row r="37" spans="1:14" ht="12.95" customHeight="1" x14ac:dyDescent="0.2">
      <c r="A37" s="272" t="s">
        <v>262</v>
      </c>
      <c r="B37" s="271">
        <v>287.3</v>
      </c>
      <c r="C37" s="271">
        <v>363.5</v>
      </c>
      <c r="D37" s="271">
        <v>377.7</v>
      </c>
      <c r="E37" s="271">
        <v>538.6</v>
      </c>
      <c r="F37" s="271">
        <v>439.5</v>
      </c>
      <c r="G37" s="271">
        <v>512.9</v>
      </c>
      <c r="H37" s="271">
        <v>675.4</v>
      </c>
      <c r="I37" s="271">
        <v>445.6</v>
      </c>
      <c r="J37" s="271">
        <v>329.3</v>
      </c>
      <c r="K37" s="271">
        <v>592</v>
      </c>
      <c r="L37" s="271">
        <v>971.5</v>
      </c>
      <c r="M37" s="271">
        <v>1350.1</v>
      </c>
      <c r="N37" s="228"/>
    </row>
    <row r="38" spans="1:14" ht="12" x14ac:dyDescent="0.2">
      <c r="A38" s="272" t="s">
        <v>263</v>
      </c>
      <c r="B38" s="271" t="s">
        <v>26</v>
      </c>
      <c r="C38" s="271" t="s">
        <v>26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71" t="s">
        <v>26</v>
      </c>
      <c r="M38" s="271" t="s">
        <v>26</v>
      </c>
      <c r="N38" s="228"/>
    </row>
    <row r="39" spans="1:14" ht="12.95" customHeight="1" x14ac:dyDescent="0.2">
      <c r="A39" s="272" t="s">
        <v>264</v>
      </c>
      <c r="B39" s="271">
        <v>22.2</v>
      </c>
      <c r="C39" s="271">
        <v>22.2</v>
      </c>
      <c r="D39" s="271">
        <v>24.9</v>
      </c>
      <c r="E39" s="271">
        <v>27.9</v>
      </c>
      <c r="F39" s="271">
        <v>38.299999999999997</v>
      </c>
      <c r="G39" s="271">
        <v>43</v>
      </c>
      <c r="H39" s="271">
        <v>48.7</v>
      </c>
      <c r="I39" s="271">
        <v>48.7</v>
      </c>
      <c r="J39" s="271">
        <v>52.3</v>
      </c>
      <c r="K39" s="271">
        <v>54.7</v>
      </c>
      <c r="L39" s="271">
        <v>58.6</v>
      </c>
      <c r="M39" s="271">
        <v>58.6</v>
      </c>
      <c r="N39" s="228"/>
    </row>
    <row r="40" spans="1:14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69"/>
    </row>
    <row r="41" spans="1:14" ht="12.95" customHeight="1" x14ac:dyDescent="0.2">
      <c r="A41" s="268" t="s">
        <v>96</v>
      </c>
      <c r="B41" s="269">
        <v>595.70000000000005</v>
      </c>
      <c r="C41" s="269">
        <v>614.1</v>
      </c>
      <c r="D41" s="269">
        <v>659.7</v>
      </c>
      <c r="E41" s="269">
        <v>847.5</v>
      </c>
      <c r="F41" s="269">
        <v>867.7</v>
      </c>
      <c r="G41" s="269">
        <v>1045.9000000000001</v>
      </c>
      <c r="H41" s="269">
        <v>954.2</v>
      </c>
      <c r="I41" s="269">
        <v>1283.4000000000001</v>
      </c>
      <c r="J41" s="269">
        <v>1840.7</v>
      </c>
      <c r="K41" s="269">
        <v>1882.6</v>
      </c>
      <c r="L41" s="269">
        <v>2496.6</v>
      </c>
      <c r="M41" s="269">
        <v>3524.4</v>
      </c>
      <c r="N41" s="228"/>
    </row>
    <row r="42" spans="1:14" ht="12.95" customHeight="1" x14ac:dyDescent="0.2">
      <c r="A42" s="245" t="s">
        <v>265</v>
      </c>
      <c r="B42" s="228">
        <v>28.5</v>
      </c>
      <c r="C42" s="228">
        <v>28.5</v>
      </c>
      <c r="D42" s="228">
        <v>28.5</v>
      </c>
      <c r="E42" s="228">
        <v>28.2</v>
      </c>
      <c r="F42" s="228">
        <v>28.2</v>
      </c>
      <c r="G42" s="228">
        <v>35.200000000000003</v>
      </c>
      <c r="H42" s="228">
        <v>35.200000000000003</v>
      </c>
      <c r="I42" s="228">
        <v>35.200000000000003</v>
      </c>
      <c r="J42" s="228">
        <v>35.200000000000003</v>
      </c>
      <c r="K42" s="228">
        <v>35.200000000000003</v>
      </c>
      <c r="L42" s="228">
        <v>258.3</v>
      </c>
      <c r="M42" s="228">
        <v>258.2</v>
      </c>
      <c r="N42" s="228"/>
    </row>
    <row r="43" spans="1:14" s="234" customFormat="1" ht="12.95" customHeight="1" x14ac:dyDescent="0.2">
      <c r="A43" s="245" t="s">
        <v>266</v>
      </c>
      <c r="B43" s="228">
        <v>9.6</v>
      </c>
      <c r="C43" s="228">
        <v>9.6</v>
      </c>
      <c r="D43" s="228">
        <v>9.6</v>
      </c>
      <c r="E43" s="228">
        <v>0</v>
      </c>
      <c r="F43" s="228">
        <v>0</v>
      </c>
      <c r="G43" s="228">
        <v>0</v>
      </c>
      <c r="H43" s="228">
        <v>0</v>
      </c>
      <c r="I43" s="228" t="s">
        <v>26</v>
      </c>
      <c r="J43" s="228" t="s">
        <v>26</v>
      </c>
      <c r="K43" s="228" t="s">
        <v>26</v>
      </c>
      <c r="L43" s="228" t="s">
        <v>26</v>
      </c>
      <c r="M43" s="228" t="s">
        <v>26</v>
      </c>
      <c r="N43" s="271"/>
    </row>
    <row r="44" spans="1:14" ht="12.95" customHeight="1" x14ac:dyDescent="0.2">
      <c r="A44" s="274" t="s">
        <v>267</v>
      </c>
      <c r="B44" s="228" t="s">
        <v>26</v>
      </c>
      <c r="C44" s="228" t="s">
        <v>26</v>
      </c>
      <c r="D44" s="228" t="s">
        <v>26</v>
      </c>
      <c r="E44" s="228" t="s">
        <v>26</v>
      </c>
      <c r="F44" s="228" t="s">
        <v>26</v>
      </c>
      <c r="G44" s="228" t="s">
        <v>26</v>
      </c>
      <c r="H44" s="228" t="s">
        <v>26</v>
      </c>
      <c r="I44" s="228" t="s">
        <v>26</v>
      </c>
      <c r="J44" s="228" t="s">
        <v>26</v>
      </c>
      <c r="K44" s="228" t="s">
        <v>26</v>
      </c>
      <c r="L44" s="228" t="s">
        <v>26</v>
      </c>
      <c r="M44" s="228" t="s">
        <v>26</v>
      </c>
      <c r="N44" s="228"/>
    </row>
    <row r="45" spans="1:14" ht="12.95" customHeight="1" x14ac:dyDescent="0.2">
      <c r="A45" s="272" t="s">
        <v>268</v>
      </c>
      <c r="B45" s="228">
        <v>9.6</v>
      </c>
      <c r="C45" s="228">
        <v>9.6</v>
      </c>
      <c r="D45" s="228">
        <v>9.6</v>
      </c>
      <c r="E45" s="228" t="s">
        <v>26</v>
      </c>
      <c r="F45" s="228" t="s">
        <v>26</v>
      </c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 t="s">
        <v>26</v>
      </c>
      <c r="N45" s="228"/>
    </row>
    <row r="46" spans="1:14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</row>
    <row r="47" spans="1:14" ht="12.95" customHeight="1" x14ac:dyDescent="0.2">
      <c r="A47" s="272" t="s">
        <v>269</v>
      </c>
      <c r="B47" s="228" t="s">
        <v>26</v>
      </c>
      <c r="C47" s="228" t="s">
        <v>26</v>
      </c>
      <c r="D47" s="228" t="s">
        <v>26</v>
      </c>
      <c r="E47" s="228" t="s">
        <v>26</v>
      </c>
      <c r="F47" s="228" t="s">
        <v>26</v>
      </c>
      <c r="G47" s="228" t="s">
        <v>26</v>
      </c>
      <c r="H47" s="228" t="s">
        <v>26</v>
      </c>
      <c r="I47" s="228" t="s">
        <v>26</v>
      </c>
      <c r="J47" s="228" t="s">
        <v>26</v>
      </c>
      <c r="K47" s="228" t="s">
        <v>26</v>
      </c>
      <c r="L47" s="228" t="s">
        <v>26</v>
      </c>
      <c r="M47" s="228" t="s">
        <v>26</v>
      </c>
      <c r="N47" s="228"/>
    </row>
    <row r="48" spans="1:14" ht="12.95" customHeight="1" x14ac:dyDescent="0.2">
      <c r="A48" s="275" t="s">
        <v>271</v>
      </c>
      <c r="B48" s="228">
        <v>556.9</v>
      </c>
      <c r="C48" s="228">
        <v>575.20000000000005</v>
      </c>
      <c r="D48" s="228">
        <v>620.9</v>
      </c>
      <c r="E48" s="228">
        <v>818.6</v>
      </c>
      <c r="F48" s="228">
        <v>838.7</v>
      </c>
      <c r="G48" s="228">
        <v>1006.5</v>
      </c>
      <c r="H48" s="228">
        <v>918.2</v>
      </c>
      <c r="I48" s="228">
        <v>1247.4000000000001</v>
      </c>
      <c r="J48" s="228">
        <v>1804.8</v>
      </c>
      <c r="K48" s="228">
        <v>1846.6</v>
      </c>
      <c r="L48" s="228">
        <v>2237.6</v>
      </c>
      <c r="M48" s="228">
        <v>3265.4</v>
      </c>
      <c r="N48" s="228"/>
    </row>
    <row r="49" spans="1:14" s="270" customFormat="1" ht="12.95" customHeight="1" x14ac:dyDescent="0.2">
      <c r="A49" s="275" t="s">
        <v>272</v>
      </c>
      <c r="B49" s="228">
        <v>0.8</v>
      </c>
      <c r="C49" s="228">
        <v>0.8</v>
      </c>
      <c r="D49" s="228">
        <v>0.8</v>
      </c>
      <c r="E49" s="228">
        <v>0.8</v>
      </c>
      <c r="F49" s="228">
        <v>0.8</v>
      </c>
      <c r="G49" s="228">
        <v>4.2</v>
      </c>
      <c r="H49" s="228">
        <v>0.8</v>
      </c>
      <c r="I49" s="228">
        <v>0.8</v>
      </c>
      <c r="J49" s="228">
        <v>0.8</v>
      </c>
      <c r="K49" s="228">
        <v>0.8</v>
      </c>
      <c r="L49" s="228">
        <v>0.8</v>
      </c>
      <c r="M49" s="228">
        <v>0.8</v>
      </c>
      <c r="N49" s="269"/>
    </row>
    <row r="50" spans="1:14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4" ht="12.95" customHeight="1" x14ac:dyDescent="0.2">
      <c r="A51" s="268" t="s">
        <v>94</v>
      </c>
      <c r="B51" s="269">
        <v>1427.5</v>
      </c>
      <c r="C51" s="269">
        <v>1368.2</v>
      </c>
      <c r="D51" s="269">
        <v>1456.7</v>
      </c>
      <c r="E51" s="269">
        <v>1746.2</v>
      </c>
      <c r="F51" s="269">
        <v>1843.8</v>
      </c>
      <c r="G51" s="269">
        <v>2146.6</v>
      </c>
      <c r="H51" s="269">
        <v>2353.6</v>
      </c>
      <c r="I51" s="269">
        <v>2539.8000000000002</v>
      </c>
      <c r="J51" s="269">
        <v>3376.5</v>
      </c>
      <c r="K51" s="269">
        <v>3864.8</v>
      </c>
      <c r="L51" s="269">
        <v>7588.8</v>
      </c>
      <c r="M51" s="269">
        <v>8972.1</v>
      </c>
    </row>
    <row r="52" spans="1:14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4" ht="12.95" customHeight="1" x14ac:dyDescent="0.2">
      <c r="A54" s="249" t="s">
        <v>22</v>
      </c>
    </row>
    <row r="55" spans="1:14" ht="12.95" customHeight="1" x14ac:dyDescent="0.2">
      <c r="A55" s="233" t="s">
        <v>1</v>
      </c>
      <c r="B55" s="218">
        <v>2</v>
      </c>
      <c r="C55" s="218">
        <v>2</v>
      </c>
      <c r="D55" s="218">
        <v>2</v>
      </c>
      <c r="E55" s="218">
        <v>2</v>
      </c>
      <c r="F55" s="218">
        <v>1</v>
      </c>
      <c r="G55" s="218">
        <v>2</v>
      </c>
      <c r="H55" s="218">
        <v>2</v>
      </c>
      <c r="I55" s="218">
        <v>2</v>
      </c>
      <c r="J55" s="218">
        <v>3</v>
      </c>
      <c r="K55" s="218">
        <v>3</v>
      </c>
      <c r="L55" s="218">
        <v>5</v>
      </c>
      <c r="M55" s="218">
        <v>5</v>
      </c>
    </row>
  </sheetData>
  <hyperlinks>
    <hyperlink ref="A1" location="Содержание!A1" display="Вернуться в СОДЕРЖАНИЕ" xr:uid="{00000000-0004-0000-4C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Лист78"/>
  <dimension ref="A1:M55"/>
  <sheetViews>
    <sheetView workbookViewId="0">
      <selection activeCell="A5" sqref="A5"/>
    </sheetView>
  </sheetViews>
  <sheetFormatPr defaultRowHeight="12.95" customHeight="1" x14ac:dyDescent="0.2"/>
  <cols>
    <col min="1" max="1" width="42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2" style="218" customWidth="1"/>
    <col min="258" max="262" width="0" style="218" hidden="1" customWidth="1"/>
    <col min="263" max="512" width="9.140625" style="218"/>
    <col min="513" max="513" width="42" style="218" customWidth="1"/>
    <col min="514" max="518" width="0" style="218" hidden="1" customWidth="1"/>
    <col min="519" max="768" width="9.140625" style="218"/>
    <col min="769" max="769" width="42" style="218" customWidth="1"/>
    <col min="770" max="774" width="0" style="218" hidden="1" customWidth="1"/>
    <col min="775" max="1024" width="9.140625" style="218"/>
    <col min="1025" max="1025" width="42" style="218" customWidth="1"/>
    <col min="1026" max="1030" width="0" style="218" hidden="1" customWidth="1"/>
    <col min="1031" max="1280" width="9.140625" style="218"/>
    <col min="1281" max="1281" width="42" style="218" customWidth="1"/>
    <col min="1282" max="1286" width="0" style="218" hidden="1" customWidth="1"/>
    <col min="1287" max="1536" width="9.140625" style="218"/>
    <col min="1537" max="1537" width="42" style="218" customWidth="1"/>
    <col min="1538" max="1542" width="0" style="218" hidden="1" customWidth="1"/>
    <col min="1543" max="1792" width="9.140625" style="218"/>
    <col min="1793" max="1793" width="42" style="218" customWidth="1"/>
    <col min="1794" max="1798" width="0" style="218" hidden="1" customWidth="1"/>
    <col min="1799" max="2048" width="9.140625" style="218"/>
    <col min="2049" max="2049" width="42" style="218" customWidth="1"/>
    <col min="2050" max="2054" width="0" style="218" hidden="1" customWidth="1"/>
    <col min="2055" max="2304" width="9.140625" style="218"/>
    <col min="2305" max="2305" width="42" style="218" customWidth="1"/>
    <col min="2306" max="2310" width="0" style="218" hidden="1" customWidth="1"/>
    <col min="2311" max="2560" width="9.140625" style="218"/>
    <col min="2561" max="2561" width="42" style="218" customWidth="1"/>
    <col min="2562" max="2566" width="0" style="218" hidden="1" customWidth="1"/>
    <col min="2567" max="2816" width="9.140625" style="218"/>
    <col min="2817" max="2817" width="42" style="218" customWidth="1"/>
    <col min="2818" max="2822" width="0" style="218" hidden="1" customWidth="1"/>
    <col min="2823" max="3072" width="9.140625" style="218"/>
    <col min="3073" max="3073" width="42" style="218" customWidth="1"/>
    <col min="3074" max="3078" width="0" style="218" hidden="1" customWidth="1"/>
    <col min="3079" max="3328" width="9.140625" style="218"/>
    <col min="3329" max="3329" width="42" style="218" customWidth="1"/>
    <col min="3330" max="3334" width="0" style="218" hidden="1" customWidth="1"/>
    <col min="3335" max="3584" width="9.140625" style="218"/>
    <col min="3585" max="3585" width="42" style="218" customWidth="1"/>
    <col min="3586" max="3590" width="0" style="218" hidden="1" customWidth="1"/>
    <col min="3591" max="3840" width="9.140625" style="218"/>
    <col min="3841" max="3841" width="42" style="218" customWidth="1"/>
    <col min="3842" max="3846" width="0" style="218" hidden="1" customWidth="1"/>
    <col min="3847" max="4096" width="9.140625" style="218"/>
    <col min="4097" max="4097" width="42" style="218" customWidth="1"/>
    <col min="4098" max="4102" width="0" style="218" hidden="1" customWidth="1"/>
    <col min="4103" max="4352" width="9.140625" style="218"/>
    <col min="4353" max="4353" width="42" style="218" customWidth="1"/>
    <col min="4354" max="4358" width="0" style="218" hidden="1" customWidth="1"/>
    <col min="4359" max="4608" width="9.140625" style="218"/>
    <col min="4609" max="4609" width="42" style="218" customWidth="1"/>
    <col min="4610" max="4614" width="0" style="218" hidden="1" customWidth="1"/>
    <col min="4615" max="4864" width="9.140625" style="218"/>
    <col min="4865" max="4865" width="42" style="218" customWidth="1"/>
    <col min="4866" max="4870" width="0" style="218" hidden="1" customWidth="1"/>
    <col min="4871" max="5120" width="9.140625" style="218"/>
    <col min="5121" max="5121" width="42" style="218" customWidth="1"/>
    <col min="5122" max="5126" width="0" style="218" hidden="1" customWidth="1"/>
    <col min="5127" max="5376" width="9.140625" style="218"/>
    <col min="5377" max="5377" width="42" style="218" customWidth="1"/>
    <col min="5378" max="5382" width="0" style="218" hidden="1" customWidth="1"/>
    <col min="5383" max="5632" width="9.140625" style="218"/>
    <col min="5633" max="5633" width="42" style="218" customWidth="1"/>
    <col min="5634" max="5638" width="0" style="218" hidden="1" customWidth="1"/>
    <col min="5639" max="5888" width="9.140625" style="218"/>
    <col min="5889" max="5889" width="42" style="218" customWidth="1"/>
    <col min="5890" max="5894" width="0" style="218" hidden="1" customWidth="1"/>
    <col min="5895" max="6144" width="9.140625" style="218"/>
    <col min="6145" max="6145" width="42" style="218" customWidth="1"/>
    <col min="6146" max="6150" width="0" style="218" hidden="1" customWidth="1"/>
    <col min="6151" max="6400" width="9.140625" style="218"/>
    <col min="6401" max="6401" width="42" style="218" customWidth="1"/>
    <col min="6402" max="6406" width="0" style="218" hidden="1" customWidth="1"/>
    <col min="6407" max="6656" width="9.140625" style="218"/>
    <col min="6657" max="6657" width="42" style="218" customWidth="1"/>
    <col min="6658" max="6662" width="0" style="218" hidden="1" customWidth="1"/>
    <col min="6663" max="6912" width="9.140625" style="218"/>
    <col min="6913" max="6913" width="42" style="218" customWidth="1"/>
    <col min="6914" max="6918" width="0" style="218" hidden="1" customWidth="1"/>
    <col min="6919" max="7168" width="9.140625" style="218"/>
    <col min="7169" max="7169" width="42" style="218" customWidth="1"/>
    <col min="7170" max="7174" width="0" style="218" hidden="1" customWidth="1"/>
    <col min="7175" max="7424" width="9.140625" style="218"/>
    <col min="7425" max="7425" width="42" style="218" customWidth="1"/>
    <col min="7426" max="7430" width="0" style="218" hidden="1" customWidth="1"/>
    <col min="7431" max="7680" width="9.140625" style="218"/>
    <col min="7681" max="7681" width="42" style="218" customWidth="1"/>
    <col min="7682" max="7686" width="0" style="218" hidden="1" customWidth="1"/>
    <col min="7687" max="7936" width="9.140625" style="218"/>
    <col min="7937" max="7937" width="42" style="218" customWidth="1"/>
    <col min="7938" max="7942" width="0" style="218" hidden="1" customWidth="1"/>
    <col min="7943" max="8192" width="9.140625" style="218"/>
    <col min="8193" max="8193" width="42" style="218" customWidth="1"/>
    <col min="8194" max="8198" width="0" style="218" hidden="1" customWidth="1"/>
    <col min="8199" max="8448" width="9.140625" style="218"/>
    <col min="8449" max="8449" width="42" style="218" customWidth="1"/>
    <col min="8450" max="8454" width="0" style="218" hidden="1" customWidth="1"/>
    <col min="8455" max="8704" width="9.140625" style="218"/>
    <col min="8705" max="8705" width="42" style="218" customWidth="1"/>
    <col min="8706" max="8710" width="0" style="218" hidden="1" customWidth="1"/>
    <col min="8711" max="8960" width="9.140625" style="218"/>
    <col min="8961" max="8961" width="42" style="218" customWidth="1"/>
    <col min="8962" max="8966" width="0" style="218" hidden="1" customWidth="1"/>
    <col min="8967" max="9216" width="9.140625" style="218"/>
    <col min="9217" max="9217" width="42" style="218" customWidth="1"/>
    <col min="9218" max="9222" width="0" style="218" hidden="1" customWidth="1"/>
    <col min="9223" max="9472" width="9.140625" style="218"/>
    <col min="9473" max="9473" width="42" style="218" customWidth="1"/>
    <col min="9474" max="9478" width="0" style="218" hidden="1" customWidth="1"/>
    <col min="9479" max="9728" width="9.140625" style="218"/>
    <col min="9729" max="9729" width="42" style="218" customWidth="1"/>
    <col min="9730" max="9734" width="0" style="218" hidden="1" customWidth="1"/>
    <col min="9735" max="9984" width="9.140625" style="218"/>
    <col min="9985" max="9985" width="42" style="218" customWidth="1"/>
    <col min="9986" max="9990" width="0" style="218" hidden="1" customWidth="1"/>
    <col min="9991" max="10240" width="9.140625" style="218"/>
    <col min="10241" max="10241" width="42" style="218" customWidth="1"/>
    <col min="10242" max="10246" width="0" style="218" hidden="1" customWidth="1"/>
    <col min="10247" max="10496" width="9.140625" style="218"/>
    <col min="10497" max="10497" width="42" style="218" customWidth="1"/>
    <col min="10498" max="10502" width="0" style="218" hidden="1" customWidth="1"/>
    <col min="10503" max="10752" width="9.140625" style="218"/>
    <col min="10753" max="10753" width="42" style="218" customWidth="1"/>
    <col min="10754" max="10758" width="0" style="218" hidden="1" customWidth="1"/>
    <col min="10759" max="11008" width="9.140625" style="218"/>
    <col min="11009" max="11009" width="42" style="218" customWidth="1"/>
    <col min="11010" max="11014" width="0" style="218" hidden="1" customWidth="1"/>
    <col min="11015" max="11264" width="9.140625" style="218"/>
    <col min="11265" max="11265" width="42" style="218" customWidth="1"/>
    <col min="11266" max="11270" width="0" style="218" hidden="1" customWidth="1"/>
    <col min="11271" max="11520" width="9.140625" style="218"/>
    <col min="11521" max="11521" width="42" style="218" customWidth="1"/>
    <col min="11522" max="11526" width="0" style="218" hidden="1" customWidth="1"/>
    <col min="11527" max="11776" width="9.140625" style="218"/>
    <col min="11777" max="11777" width="42" style="218" customWidth="1"/>
    <col min="11778" max="11782" width="0" style="218" hidden="1" customWidth="1"/>
    <col min="11783" max="12032" width="9.140625" style="218"/>
    <col min="12033" max="12033" width="42" style="218" customWidth="1"/>
    <col min="12034" max="12038" width="0" style="218" hidden="1" customWidth="1"/>
    <col min="12039" max="12288" width="9.140625" style="218"/>
    <col min="12289" max="12289" width="42" style="218" customWidth="1"/>
    <col min="12290" max="12294" width="0" style="218" hidden="1" customWidth="1"/>
    <col min="12295" max="12544" width="9.140625" style="218"/>
    <col min="12545" max="12545" width="42" style="218" customWidth="1"/>
    <col min="12546" max="12550" width="0" style="218" hidden="1" customWidth="1"/>
    <col min="12551" max="12800" width="9.140625" style="218"/>
    <col min="12801" max="12801" width="42" style="218" customWidth="1"/>
    <col min="12802" max="12806" width="0" style="218" hidden="1" customWidth="1"/>
    <col min="12807" max="13056" width="9.140625" style="218"/>
    <col min="13057" max="13057" width="42" style="218" customWidth="1"/>
    <col min="13058" max="13062" width="0" style="218" hidden="1" customWidth="1"/>
    <col min="13063" max="13312" width="9.140625" style="218"/>
    <col min="13313" max="13313" width="42" style="218" customWidth="1"/>
    <col min="13314" max="13318" width="0" style="218" hidden="1" customWidth="1"/>
    <col min="13319" max="13568" width="9.140625" style="218"/>
    <col min="13569" max="13569" width="42" style="218" customWidth="1"/>
    <col min="13570" max="13574" width="0" style="218" hidden="1" customWidth="1"/>
    <col min="13575" max="13824" width="9.140625" style="218"/>
    <col min="13825" max="13825" width="42" style="218" customWidth="1"/>
    <col min="13826" max="13830" width="0" style="218" hidden="1" customWidth="1"/>
    <col min="13831" max="14080" width="9.140625" style="218"/>
    <col min="14081" max="14081" width="42" style="218" customWidth="1"/>
    <col min="14082" max="14086" width="0" style="218" hidden="1" customWidth="1"/>
    <col min="14087" max="14336" width="9.140625" style="218"/>
    <col min="14337" max="14337" width="42" style="218" customWidth="1"/>
    <col min="14338" max="14342" width="0" style="218" hidden="1" customWidth="1"/>
    <col min="14343" max="14592" width="9.140625" style="218"/>
    <col min="14593" max="14593" width="42" style="218" customWidth="1"/>
    <col min="14594" max="14598" width="0" style="218" hidden="1" customWidth="1"/>
    <col min="14599" max="14848" width="9.140625" style="218"/>
    <col min="14849" max="14849" width="42" style="218" customWidth="1"/>
    <col min="14850" max="14854" width="0" style="218" hidden="1" customWidth="1"/>
    <col min="14855" max="15104" width="9.140625" style="218"/>
    <col min="15105" max="15105" width="42" style="218" customWidth="1"/>
    <col min="15106" max="15110" width="0" style="218" hidden="1" customWidth="1"/>
    <col min="15111" max="15360" width="9.140625" style="218"/>
    <col min="15361" max="15361" width="42" style="218" customWidth="1"/>
    <col min="15362" max="15366" width="0" style="218" hidden="1" customWidth="1"/>
    <col min="15367" max="15616" width="9.140625" style="218"/>
    <col min="15617" max="15617" width="42" style="218" customWidth="1"/>
    <col min="15618" max="15622" width="0" style="218" hidden="1" customWidth="1"/>
    <col min="15623" max="15872" width="9.140625" style="218"/>
    <col min="15873" max="15873" width="42" style="218" customWidth="1"/>
    <col min="15874" max="15878" width="0" style="218" hidden="1" customWidth="1"/>
    <col min="15879" max="16128" width="9.140625" style="218"/>
    <col min="16129" max="16129" width="42" style="218" customWidth="1"/>
    <col min="16130" max="16134" width="0" style="218" hidden="1" customWidth="1"/>
    <col min="16135" max="16384" width="9.140625" style="218"/>
  </cols>
  <sheetData>
    <row r="1" spans="1:13" ht="12.95" customHeight="1" x14ac:dyDescent="0.2">
      <c r="A1" s="950" t="s">
        <v>1346</v>
      </c>
    </row>
    <row r="2" spans="1:13" ht="18" customHeight="1" x14ac:dyDescent="0.2">
      <c r="A2" s="217" t="s">
        <v>305</v>
      </c>
    </row>
    <row r="3" spans="1:13" ht="18" customHeight="1" x14ac:dyDescent="0.2">
      <c r="A3" s="217" t="s">
        <v>198</v>
      </c>
    </row>
    <row r="4" spans="1:13" ht="18" customHeight="1" thickBot="1" x14ac:dyDescent="0.25">
      <c r="A4" s="263" t="s">
        <v>137</v>
      </c>
      <c r="B4" s="236"/>
      <c r="C4" s="236"/>
    </row>
    <row r="5" spans="1:1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s="226" customFormat="1" ht="12.95" customHeight="1" x14ac:dyDescent="0.2">
      <c r="A6" s="267"/>
    </row>
    <row r="7" spans="1:13" s="270" customFormat="1" ht="12.95" customHeight="1" x14ac:dyDescent="0.2">
      <c r="A7" s="268" t="s">
        <v>103</v>
      </c>
      <c r="B7" s="269">
        <v>2662.3</v>
      </c>
      <c r="C7" s="269">
        <v>3026.5</v>
      </c>
      <c r="D7" s="269">
        <v>2967.9</v>
      </c>
      <c r="E7" s="269">
        <v>3173</v>
      </c>
      <c r="F7" s="269">
        <v>2610.1</v>
      </c>
      <c r="G7" s="269">
        <v>1894.3</v>
      </c>
      <c r="H7" s="269">
        <v>2804.2</v>
      </c>
      <c r="I7" s="269">
        <v>4132.8</v>
      </c>
      <c r="J7" s="269">
        <v>3276.3</v>
      </c>
      <c r="K7" s="269">
        <v>4409.2</v>
      </c>
      <c r="L7" s="269">
        <v>3799.3</v>
      </c>
      <c r="M7" s="269">
        <v>4810.2</v>
      </c>
    </row>
    <row r="8" spans="1:13" ht="12.95" customHeight="1" x14ac:dyDescent="0.2">
      <c r="A8" s="245" t="s">
        <v>101</v>
      </c>
      <c r="B8" s="271">
        <v>1523.8</v>
      </c>
      <c r="C8" s="271">
        <v>1373.6</v>
      </c>
      <c r="D8" s="271">
        <v>1366.2</v>
      </c>
      <c r="E8" s="271">
        <v>1655.1</v>
      </c>
      <c r="F8" s="271">
        <v>1532.8</v>
      </c>
      <c r="G8" s="271">
        <v>1378.6</v>
      </c>
      <c r="H8" s="271">
        <v>2272.8000000000002</v>
      </c>
      <c r="I8" s="271">
        <v>3734.1</v>
      </c>
      <c r="J8" s="271">
        <v>2538.1</v>
      </c>
      <c r="K8" s="271">
        <v>3426</v>
      </c>
      <c r="L8" s="228">
        <v>2713.1</v>
      </c>
      <c r="M8" s="228">
        <v>3410.2</v>
      </c>
    </row>
    <row r="9" spans="1:13" ht="12.95" customHeight="1" x14ac:dyDescent="0.2">
      <c r="A9" s="272" t="s">
        <v>238</v>
      </c>
      <c r="B9" s="271">
        <v>114.8</v>
      </c>
      <c r="C9" s="271">
        <v>121.6</v>
      </c>
      <c r="D9" s="271">
        <v>115.3</v>
      </c>
      <c r="E9" s="271">
        <v>167</v>
      </c>
      <c r="F9" s="271">
        <v>137</v>
      </c>
      <c r="G9" s="271">
        <v>167.6</v>
      </c>
      <c r="H9" s="271">
        <v>324.7</v>
      </c>
      <c r="I9" s="271">
        <v>370.5</v>
      </c>
      <c r="J9" s="271">
        <v>666.4</v>
      </c>
      <c r="K9" s="271">
        <v>1238.2</v>
      </c>
      <c r="L9" s="228">
        <v>516.6</v>
      </c>
      <c r="M9" s="228">
        <v>830.9</v>
      </c>
    </row>
    <row r="10" spans="1:13" ht="12.95" customHeight="1" x14ac:dyDescent="0.2">
      <c r="A10" s="272" t="s">
        <v>239</v>
      </c>
      <c r="B10" s="271">
        <v>69.099999999999994</v>
      </c>
      <c r="C10" s="271">
        <v>54.2</v>
      </c>
      <c r="D10" s="271">
        <v>73.5</v>
      </c>
      <c r="E10" s="271">
        <v>63.3</v>
      </c>
      <c r="F10" s="271">
        <v>78.3</v>
      </c>
      <c r="G10" s="271">
        <v>75.900000000000006</v>
      </c>
      <c r="H10" s="271">
        <v>23.9</v>
      </c>
      <c r="I10" s="271">
        <v>15</v>
      </c>
      <c r="J10" s="271">
        <v>135.6</v>
      </c>
      <c r="K10" s="271">
        <v>73.2</v>
      </c>
      <c r="L10" s="228">
        <v>95.2</v>
      </c>
      <c r="M10" s="228">
        <v>112.9</v>
      </c>
    </row>
    <row r="11" spans="1:13" ht="12.95" customHeight="1" x14ac:dyDescent="0.2">
      <c r="A11" s="272" t="s">
        <v>240</v>
      </c>
      <c r="B11" s="271">
        <v>185.2</v>
      </c>
      <c r="C11" s="271">
        <v>141.30000000000001</v>
      </c>
      <c r="D11" s="271">
        <v>164</v>
      </c>
      <c r="E11" s="271">
        <v>213</v>
      </c>
      <c r="F11" s="271">
        <v>193.1</v>
      </c>
      <c r="G11" s="271">
        <v>210.1</v>
      </c>
      <c r="H11" s="271">
        <v>628.9</v>
      </c>
      <c r="I11" s="271">
        <v>1439.5</v>
      </c>
      <c r="J11" s="271">
        <v>597.29999999999995</v>
      </c>
      <c r="K11" s="271">
        <v>368.2</v>
      </c>
      <c r="L11" s="228">
        <v>397.5</v>
      </c>
      <c r="M11" s="228">
        <v>493.4</v>
      </c>
    </row>
    <row r="12" spans="1:13" ht="24" x14ac:dyDescent="0.2">
      <c r="A12" s="272" t="s">
        <v>241</v>
      </c>
      <c r="B12" s="271">
        <v>49.7</v>
      </c>
      <c r="C12" s="271">
        <v>103.4</v>
      </c>
      <c r="D12" s="271">
        <v>121.1</v>
      </c>
      <c r="E12" s="271">
        <v>148.6</v>
      </c>
      <c r="F12" s="271">
        <v>102</v>
      </c>
      <c r="G12" s="271">
        <v>105.9</v>
      </c>
      <c r="H12" s="271">
        <v>157.4</v>
      </c>
      <c r="I12" s="271">
        <v>190.4</v>
      </c>
      <c r="J12" s="271">
        <v>77.3</v>
      </c>
      <c r="K12" s="271">
        <v>226.6</v>
      </c>
      <c r="L12" s="228">
        <v>128.9</v>
      </c>
      <c r="M12" s="228">
        <v>221.5</v>
      </c>
    </row>
    <row r="13" spans="1:13" ht="24" x14ac:dyDescent="0.2">
      <c r="A13" s="272" t="s">
        <v>242</v>
      </c>
      <c r="B13" s="271">
        <v>0.2</v>
      </c>
      <c r="C13" s="271">
        <v>0.1</v>
      </c>
      <c r="D13" s="271">
        <v>0.3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28">
        <v>0.1</v>
      </c>
      <c r="M13" s="228">
        <v>0.1</v>
      </c>
    </row>
    <row r="14" spans="1:13" ht="12.95" customHeight="1" x14ac:dyDescent="0.2">
      <c r="A14" s="272" t="s">
        <v>243</v>
      </c>
      <c r="B14" s="271">
        <v>1015.7</v>
      </c>
      <c r="C14" s="271">
        <v>891.6</v>
      </c>
      <c r="D14" s="271">
        <v>829</v>
      </c>
      <c r="E14" s="271">
        <v>1006.5</v>
      </c>
      <c r="F14" s="271">
        <v>910.3</v>
      </c>
      <c r="G14" s="271">
        <v>737.7</v>
      </c>
      <c r="H14" s="271">
        <v>667.7</v>
      </c>
      <c r="I14" s="271">
        <v>800.7</v>
      </c>
      <c r="J14" s="271">
        <v>926.9</v>
      </c>
      <c r="K14" s="271">
        <v>1320.8</v>
      </c>
      <c r="L14" s="228">
        <v>1361</v>
      </c>
      <c r="M14" s="228">
        <v>1488.6</v>
      </c>
    </row>
    <row r="15" spans="1:13" ht="12.95" customHeight="1" x14ac:dyDescent="0.2">
      <c r="A15" s="272" t="s">
        <v>244</v>
      </c>
      <c r="B15" s="228">
        <v>80</v>
      </c>
      <c r="C15" s="228">
        <v>51.6</v>
      </c>
      <c r="D15" s="228">
        <v>50.3</v>
      </c>
      <c r="E15" s="228">
        <v>43.5</v>
      </c>
      <c r="F15" s="228">
        <v>100.6</v>
      </c>
      <c r="G15" s="228">
        <v>70.099999999999994</v>
      </c>
      <c r="H15" s="228">
        <v>459.2</v>
      </c>
      <c r="I15" s="228">
        <v>910.8</v>
      </c>
      <c r="J15" s="228">
        <v>105.1</v>
      </c>
      <c r="K15" s="228">
        <v>181.4</v>
      </c>
      <c r="L15" s="228">
        <v>200.1</v>
      </c>
      <c r="M15" s="228">
        <v>253.7</v>
      </c>
    </row>
    <row r="16" spans="1:13" ht="12.95" customHeight="1" x14ac:dyDescent="0.2">
      <c r="A16" s="272" t="s">
        <v>245</v>
      </c>
      <c r="B16" s="228">
        <v>9.1999999999999993</v>
      </c>
      <c r="C16" s="228">
        <v>9.8000000000000007</v>
      </c>
      <c r="D16" s="228">
        <v>12.7</v>
      </c>
      <c r="E16" s="228">
        <v>13.2</v>
      </c>
      <c r="F16" s="228">
        <v>11.5</v>
      </c>
      <c r="G16" s="228">
        <v>11.2</v>
      </c>
      <c r="H16" s="228">
        <v>10.9</v>
      </c>
      <c r="I16" s="228">
        <v>7.2</v>
      </c>
      <c r="J16" s="228">
        <v>29.7</v>
      </c>
      <c r="K16" s="228">
        <v>17.600000000000001</v>
      </c>
      <c r="L16" s="228">
        <v>13.7</v>
      </c>
      <c r="M16" s="228">
        <v>9.1</v>
      </c>
    </row>
    <row r="17" spans="1:13" ht="12.95" customHeight="1" x14ac:dyDescent="0.2">
      <c r="A17" s="245" t="s">
        <v>100</v>
      </c>
      <c r="B17" s="228">
        <v>1138.5</v>
      </c>
      <c r="C17" s="228">
        <v>1652.9</v>
      </c>
      <c r="D17" s="228">
        <v>1601.7</v>
      </c>
      <c r="E17" s="228">
        <v>1517.9</v>
      </c>
      <c r="F17" s="228">
        <v>1077.3</v>
      </c>
      <c r="G17" s="228">
        <v>515.70000000000005</v>
      </c>
      <c r="H17" s="228">
        <v>531.4</v>
      </c>
      <c r="I17" s="228">
        <v>398.6</v>
      </c>
      <c r="J17" s="228">
        <v>738.1</v>
      </c>
      <c r="K17" s="228">
        <v>983.2</v>
      </c>
      <c r="L17" s="228">
        <v>1086.2</v>
      </c>
      <c r="M17" s="228">
        <v>1400</v>
      </c>
    </row>
    <row r="18" spans="1:13" ht="12.95" customHeight="1" x14ac:dyDescent="0.2">
      <c r="A18" s="272" t="s">
        <v>246</v>
      </c>
      <c r="B18" s="228">
        <v>1112.5999999999999</v>
      </c>
      <c r="C18" s="228">
        <v>1627</v>
      </c>
      <c r="D18" s="228">
        <v>1585.3</v>
      </c>
      <c r="E18" s="228">
        <v>1499.9</v>
      </c>
      <c r="F18" s="228">
        <v>1058.5</v>
      </c>
      <c r="G18" s="228">
        <v>485.2</v>
      </c>
      <c r="H18" s="228">
        <v>508.4</v>
      </c>
      <c r="I18" s="228">
        <v>371.9</v>
      </c>
      <c r="J18" s="228">
        <v>713.9</v>
      </c>
      <c r="K18" s="228">
        <v>967.4</v>
      </c>
      <c r="L18" s="228">
        <v>1069.7</v>
      </c>
      <c r="M18" s="228">
        <v>1372.3</v>
      </c>
    </row>
    <row r="19" spans="1:13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</row>
    <row r="20" spans="1:13" ht="12.95" customHeight="1" x14ac:dyDescent="0.2">
      <c r="A20" s="272" t="s">
        <v>249</v>
      </c>
      <c r="B20" s="228">
        <v>10.1</v>
      </c>
      <c r="C20" s="228">
        <v>10.1</v>
      </c>
      <c r="D20" s="228">
        <v>11.9</v>
      </c>
      <c r="E20" s="228">
        <v>5.7</v>
      </c>
      <c r="F20" s="228">
        <v>1.9</v>
      </c>
      <c r="G20" s="228">
        <v>1.4</v>
      </c>
      <c r="H20" s="228">
        <v>1.4</v>
      </c>
      <c r="I20" s="228">
        <v>1.4</v>
      </c>
      <c r="J20" s="228">
        <v>0.1</v>
      </c>
      <c r="K20" s="228">
        <v>0.1</v>
      </c>
      <c r="L20" s="228">
        <v>0.1</v>
      </c>
      <c r="M20" s="228">
        <v>0.1</v>
      </c>
    </row>
    <row r="21" spans="1:13" ht="12.95" customHeight="1" x14ac:dyDescent="0.2">
      <c r="A21" s="272" t="s">
        <v>250</v>
      </c>
      <c r="B21" s="228">
        <v>3.1</v>
      </c>
      <c r="C21" s="228">
        <v>2.4</v>
      </c>
      <c r="D21" s="228">
        <v>2.4</v>
      </c>
      <c r="E21" s="228">
        <v>1.2</v>
      </c>
      <c r="F21" s="228">
        <v>0.9</v>
      </c>
      <c r="G21" s="228">
        <v>0.4</v>
      </c>
      <c r="H21" s="228">
        <v>0.8</v>
      </c>
      <c r="I21" s="228">
        <v>2.2999999999999998</v>
      </c>
      <c r="J21" s="228">
        <v>2.7</v>
      </c>
      <c r="K21" s="228">
        <v>1.3</v>
      </c>
      <c r="L21" s="228">
        <v>2.8</v>
      </c>
      <c r="M21" s="228">
        <v>2.1</v>
      </c>
    </row>
    <row r="22" spans="1:1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</row>
    <row r="23" spans="1:13" ht="12.95" customHeight="1" x14ac:dyDescent="0.2">
      <c r="A23" s="272" t="s">
        <v>252</v>
      </c>
      <c r="B23" s="228">
        <v>10.5</v>
      </c>
      <c r="C23" s="228">
        <v>10.5</v>
      </c>
      <c r="D23" s="228">
        <v>0</v>
      </c>
      <c r="E23" s="228">
        <v>0</v>
      </c>
      <c r="F23" s="228">
        <v>4.9000000000000004</v>
      </c>
      <c r="G23" s="228">
        <v>17.5</v>
      </c>
      <c r="H23" s="228">
        <v>0</v>
      </c>
      <c r="I23" s="228">
        <v>0</v>
      </c>
      <c r="J23" s="228">
        <v>0</v>
      </c>
      <c r="K23" s="228">
        <v>0.6</v>
      </c>
      <c r="L23" s="228" t="s">
        <v>26</v>
      </c>
      <c r="M23" s="228" t="s">
        <v>26</v>
      </c>
    </row>
    <row r="24" spans="1:13" ht="12.95" customHeight="1" x14ac:dyDescent="0.2">
      <c r="A24" s="272" t="s">
        <v>253</v>
      </c>
      <c r="B24" s="228">
        <v>0.4</v>
      </c>
      <c r="C24" s="228">
        <v>0.4</v>
      </c>
      <c r="D24" s="228">
        <v>0.4</v>
      </c>
      <c r="E24" s="228">
        <v>10.4</v>
      </c>
      <c r="F24" s="228">
        <v>10.4</v>
      </c>
      <c r="G24" s="228">
        <v>10.4</v>
      </c>
      <c r="H24" s="228">
        <v>10.4</v>
      </c>
      <c r="I24" s="228">
        <v>10.4</v>
      </c>
      <c r="J24" s="228">
        <v>10.4</v>
      </c>
      <c r="K24" s="228">
        <v>1.4</v>
      </c>
      <c r="L24" s="228">
        <v>1.4</v>
      </c>
      <c r="M24" s="228">
        <v>13.3</v>
      </c>
    </row>
    <row r="25" spans="1:13" ht="12.95" customHeight="1" x14ac:dyDescent="0.2">
      <c r="A25" s="245" t="s">
        <v>254</v>
      </c>
      <c r="B25" s="228">
        <v>1.8</v>
      </c>
      <c r="C25" s="228">
        <v>2.5</v>
      </c>
      <c r="D25" s="228">
        <v>1.7</v>
      </c>
      <c r="E25" s="228">
        <v>0.6</v>
      </c>
      <c r="F25" s="228">
        <v>0.6</v>
      </c>
      <c r="G25" s="228">
        <v>0.9</v>
      </c>
      <c r="H25" s="228">
        <v>10.4</v>
      </c>
      <c r="I25" s="228">
        <v>12.6</v>
      </c>
      <c r="J25" s="228">
        <v>11</v>
      </c>
      <c r="K25" s="228">
        <v>12.5</v>
      </c>
      <c r="L25" s="228">
        <v>12.3</v>
      </c>
      <c r="M25" s="228">
        <v>12.3</v>
      </c>
    </row>
    <row r="26" spans="1:1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s="234" customFormat="1" ht="12.95" customHeight="1" x14ac:dyDescent="0.2">
      <c r="A27" s="268" t="s">
        <v>99</v>
      </c>
      <c r="B27" s="269">
        <v>1217.2</v>
      </c>
      <c r="C27" s="269">
        <v>1202.3</v>
      </c>
      <c r="D27" s="269">
        <v>1128.0999999999999</v>
      </c>
      <c r="E27" s="269">
        <v>1214.8</v>
      </c>
      <c r="F27" s="269">
        <v>977.3</v>
      </c>
      <c r="G27" s="269">
        <v>992.8</v>
      </c>
      <c r="H27" s="269">
        <v>2086</v>
      </c>
      <c r="I27" s="269">
        <v>3589</v>
      </c>
      <c r="J27" s="269">
        <v>2190.6</v>
      </c>
      <c r="K27" s="269">
        <v>2518.1</v>
      </c>
      <c r="L27" s="269">
        <v>1833.2</v>
      </c>
      <c r="M27" s="269">
        <v>2687.3</v>
      </c>
    </row>
    <row r="28" spans="1:13" ht="12.95" customHeight="1" x14ac:dyDescent="0.2">
      <c r="A28" s="233" t="s">
        <v>98</v>
      </c>
      <c r="B28" s="271">
        <v>828.4</v>
      </c>
      <c r="C28" s="271">
        <v>753.4</v>
      </c>
      <c r="D28" s="271">
        <v>729.4</v>
      </c>
      <c r="E28" s="271">
        <v>902.3</v>
      </c>
      <c r="F28" s="271">
        <v>709.4</v>
      </c>
      <c r="G28" s="271">
        <v>719.4</v>
      </c>
      <c r="H28" s="271">
        <v>1799.2</v>
      </c>
      <c r="I28" s="271">
        <v>3222.6</v>
      </c>
      <c r="J28" s="271">
        <v>1587.2</v>
      </c>
      <c r="K28" s="271">
        <v>1777.1</v>
      </c>
      <c r="L28" s="271">
        <v>1337.5</v>
      </c>
      <c r="M28" s="271">
        <v>2001</v>
      </c>
    </row>
    <row r="29" spans="1:13" ht="12.95" customHeight="1" x14ac:dyDescent="0.2">
      <c r="A29" s="272" t="s">
        <v>255</v>
      </c>
      <c r="B29" s="271">
        <v>291.10000000000002</v>
      </c>
      <c r="C29" s="271">
        <v>328.8</v>
      </c>
      <c r="D29" s="271">
        <v>272.2</v>
      </c>
      <c r="E29" s="271">
        <v>385.9</v>
      </c>
      <c r="F29" s="271">
        <v>215.5</v>
      </c>
      <c r="G29" s="271">
        <v>390.5</v>
      </c>
      <c r="H29" s="271">
        <v>1312</v>
      </c>
      <c r="I29" s="271">
        <v>2725.3</v>
      </c>
      <c r="J29" s="271">
        <v>823</v>
      </c>
      <c r="K29" s="271">
        <v>741.1</v>
      </c>
      <c r="L29" s="228">
        <v>579.20000000000005</v>
      </c>
      <c r="M29" s="228">
        <v>778.4</v>
      </c>
    </row>
    <row r="30" spans="1:13" ht="12.95" customHeight="1" x14ac:dyDescent="0.2">
      <c r="A30" s="272" t="s">
        <v>256</v>
      </c>
      <c r="B30" s="271">
        <v>282.8</v>
      </c>
      <c r="C30" s="271">
        <v>238.5</v>
      </c>
      <c r="D30" s="271">
        <v>251.5</v>
      </c>
      <c r="E30" s="271">
        <v>260.10000000000002</v>
      </c>
      <c r="F30" s="271">
        <v>244.3</v>
      </c>
      <c r="G30" s="271">
        <v>224</v>
      </c>
      <c r="H30" s="271">
        <v>289.39999999999998</v>
      </c>
      <c r="I30" s="271">
        <v>216.5</v>
      </c>
      <c r="J30" s="271">
        <v>240.3</v>
      </c>
      <c r="K30" s="271">
        <v>363</v>
      </c>
      <c r="L30" s="228">
        <v>467.7</v>
      </c>
      <c r="M30" s="228">
        <v>527.79999999999995</v>
      </c>
    </row>
    <row r="31" spans="1:13" ht="12.95" customHeight="1" x14ac:dyDescent="0.2">
      <c r="A31" s="272" t="s">
        <v>257</v>
      </c>
      <c r="B31" s="271">
        <v>129.6</v>
      </c>
      <c r="C31" s="271">
        <v>122.6</v>
      </c>
      <c r="D31" s="271">
        <v>124.1</v>
      </c>
      <c r="E31" s="271">
        <v>163.1</v>
      </c>
      <c r="F31" s="271">
        <v>196</v>
      </c>
      <c r="G31" s="271">
        <v>87.9</v>
      </c>
      <c r="H31" s="271">
        <v>131.6</v>
      </c>
      <c r="I31" s="271">
        <v>216.1</v>
      </c>
      <c r="J31" s="271">
        <v>303.60000000000002</v>
      </c>
      <c r="K31" s="271">
        <v>376.8</v>
      </c>
      <c r="L31" s="228">
        <v>154.19999999999999</v>
      </c>
      <c r="M31" s="228">
        <v>454.4</v>
      </c>
    </row>
    <row r="32" spans="1:13" ht="12.95" customHeight="1" x14ac:dyDescent="0.2">
      <c r="A32" s="272" t="s">
        <v>258</v>
      </c>
      <c r="B32" s="271">
        <v>16.399999999999999</v>
      </c>
      <c r="C32" s="271">
        <v>7.7</v>
      </c>
      <c r="D32" s="271">
        <v>0.3</v>
      </c>
      <c r="E32" s="271">
        <v>8.8000000000000007</v>
      </c>
      <c r="F32" s="271">
        <v>-5</v>
      </c>
      <c r="G32" s="271">
        <v>-4.5999999999999996</v>
      </c>
      <c r="H32" s="271">
        <v>0.2</v>
      </c>
      <c r="I32" s="271">
        <v>2.2999999999999998</v>
      </c>
      <c r="J32" s="271">
        <v>159.4</v>
      </c>
      <c r="K32" s="271">
        <v>171.4</v>
      </c>
      <c r="L32" s="228">
        <v>27.4</v>
      </c>
      <c r="M32" s="228">
        <v>20</v>
      </c>
    </row>
    <row r="33" spans="1:13" ht="12.95" customHeight="1" x14ac:dyDescent="0.2">
      <c r="A33" s="272" t="s">
        <v>259</v>
      </c>
      <c r="B33" s="271">
        <v>85.3</v>
      </c>
      <c r="C33" s="271">
        <v>50.1</v>
      </c>
      <c r="D33" s="271">
        <v>65.400000000000006</v>
      </c>
      <c r="E33" s="271">
        <v>67.2</v>
      </c>
      <c r="F33" s="271">
        <v>42.6</v>
      </c>
      <c r="G33" s="271">
        <v>14.7</v>
      </c>
      <c r="H33" s="271">
        <v>31.5</v>
      </c>
      <c r="I33" s="271">
        <v>48.8</v>
      </c>
      <c r="J33" s="271">
        <v>54.2</v>
      </c>
      <c r="K33" s="271">
        <v>68.599999999999994</v>
      </c>
      <c r="L33" s="228">
        <v>60.4</v>
      </c>
      <c r="M33" s="228">
        <v>187.4</v>
      </c>
    </row>
    <row r="34" spans="1:13" ht="12.95" customHeight="1" x14ac:dyDescent="0.2">
      <c r="A34" s="272" t="s">
        <v>260</v>
      </c>
      <c r="B34" s="271">
        <v>21.7</v>
      </c>
      <c r="C34" s="271">
        <v>4.9000000000000004</v>
      </c>
      <c r="D34" s="271">
        <v>18.2</v>
      </c>
      <c r="E34" s="271">
        <v>11.7</v>
      </c>
      <c r="F34" s="271">
        <v>16</v>
      </c>
      <c r="G34" s="271">
        <v>6.6</v>
      </c>
      <c r="H34" s="271">
        <v>34.299999999999997</v>
      </c>
      <c r="I34" s="271">
        <v>13.4</v>
      </c>
      <c r="J34" s="271">
        <v>6.7</v>
      </c>
      <c r="K34" s="271">
        <v>56</v>
      </c>
      <c r="L34" s="228">
        <v>48.4</v>
      </c>
      <c r="M34" s="228">
        <v>32.5</v>
      </c>
    </row>
    <row r="35" spans="1:13" ht="12.95" customHeight="1" x14ac:dyDescent="0.2">
      <c r="A35" s="272" t="s">
        <v>261</v>
      </c>
      <c r="B35" s="271">
        <v>1.5</v>
      </c>
      <c r="C35" s="271">
        <v>0.7</v>
      </c>
      <c r="D35" s="271">
        <v>-2.2000000000000002</v>
      </c>
      <c r="E35" s="271">
        <v>5.4</v>
      </c>
      <c r="F35" s="271">
        <v>0</v>
      </c>
      <c r="G35" s="271">
        <v>0.1</v>
      </c>
      <c r="H35" s="271">
        <v>0.2</v>
      </c>
      <c r="I35" s="271">
        <v>0.2</v>
      </c>
      <c r="J35" s="271">
        <v>0.1</v>
      </c>
      <c r="K35" s="271">
        <v>0.2</v>
      </c>
      <c r="L35" s="228">
        <v>0.1</v>
      </c>
      <c r="M35" s="228">
        <v>0.4</v>
      </c>
    </row>
    <row r="36" spans="1:13" ht="12.95" customHeight="1" x14ac:dyDescent="0.2">
      <c r="A36" s="245" t="s">
        <v>97</v>
      </c>
      <c r="B36" s="271">
        <v>388.8</v>
      </c>
      <c r="C36" s="271">
        <v>448.9</v>
      </c>
      <c r="D36" s="271">
        <v>398.6</v>
      </c>
      <c r="E36" s="271">
        <v>312.60000000000002</v>
      </c>
      <c r="F36" s="271">
        <v>267.89999999999998</v>
      </c>
      <c r="G36" s="271">
        <v>273.5</v>
      </c>
      <c r="H36" s="271">
        <v>286.8</v>
      </c>
      <c r="I36" s="271">
        <v>366.4</v>
      </c>
      <c r="J36" s="271">
        <v>603.4</v>
      </c>
      <c r="K36" s="271">
        <v>741</v>
      </c>
      <c r="L36" s="228">
        <v>495.7</v>
      </c>
      <c r="M36" s="228">
        <v>686.4</v>
      </c>
    </row>
    <row r="37" spans="1:13" ht="12.95" customHeight="1" x14ac:dyDescent="0.2">
      <c r="A37" s="272" t="s">
        <v>262</v>
      </c>
      <c r="B37" s="271">
        <v>386.7</v>
      </c>
      <c r="C37" s="271">
        <v>446.5</v>
      </c>
      <c r="D37" s="271">
        <v>390.4</v>
      </c>
      <c r="E37" s="271">
        <v>307.2</v>
      </c>
      <c r="F37" s="271">
        <v>263.7</v>
      </c>
      <c r="G37" s="271">
        <v>253.4</v>
      </c>
      <c r="H37" s="271">
        <v>267.60000000000002</v>
      </c>
      <c r="I37" s="271">
        <v>348.4</v>
      </c>
      <c r="J37" s="271">
        <v>588.5</v>
      </c>
      <c r="K37" s="271">
        <v>703</v>
      </c>
      <c r="L37" s="228">
        <v>474.8</v>
      </c>
      <c r="M37" s="228">
        <v>666.8</v>
      </c>
    </row>
    <row r="38" spans="1:13" ht="12" x14ac:dyDescent="0.2">
      <c r="A38" s="272" t="s">
        <v>263</v>
      </c>
      <c r="B38" s="271">
        <v>0.1</v>
      </c>
      <c r="C38" s="271">
        <v>0.1</v>
      </c>
      <c r="D38" s="271">
        <v>5.9</v>
      </c>
      <c r="E38" s="271">
        <v>4.4000000000000004</v>
      </c>
      <c r="F38" s="271">
        <v>3.9</v>
      </c>
      <c r="G38" s="271">
        <v>19.7</v>
      </c>
      <c r="H38" s="271">
        <v>18.8</v>
      </c>
      <c r="I38" s="271">
        <v>15.1</v>
      </c>
      <c r="J38" s="271">
        <v>13.9</v>
      </c>
      <c r="K38" s="271">
        <v>37.4</v>
      </c>
      <c r="L38" s="228">
        <v>20.6</v>
      </c>
      <c r="M38" s="228">
        <v>19.5</v>
      </c>
    </row>
    <row r="39" spans="1:13" ht="12.95" customHeight="1" x14ac:dyDescent="0.2">
      <c r="A39" s="272" t="s">
        <v>264</v>
      </c>
      <c r="B39" s="271">
        <v>2</v>
      </c>
      <c r="C39" s="271">
        <v>2.2999999999999998</v>
      </c>
      <c r="D39" s="271">
        <v>2.2999999999999998</v>
      </c>
      <c r="E39" s="271">
        <v>0.9</v>
      </c>
      <c r="F39" s="271">
        <v>0.3</v>
      </c>
      <c r="G39" s="271">
        <v>0.4</v>
      </c>
      <c r="H39" s="271">
        <v>0.4</v>
      </c>
      <c r="I39" s="271">
        <v>2.9</v>
      </c>
      <c r="J39" s="271">
        <v>0.9</v>
      </c>
      <c r="K39" s="271">
        <v>0.6</v>
      </c>
      <c r="L39" s="228">
        <v>0.3</v>
      </c>
      <c r="M39" s="228">
        <v>0</v>
      </c>
    </row>
    <row r="40" spans="1:1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3" ht="12.95" customHeight="1" x14ac:dyDescent="0.2">
      <c r="A41" s="268" t="s">
        <v>96</v>
      </c>
      <c r="B41" s="269">
        <v>1445.1</v>
      </c>
      <c r="C41" s="269">
        <v>1824.1</v>
      </c>
      <c r="D41" s="269">
        <v>1839.8</v>
      </c>
      <c r="E41" s="269">
        <v>1958.1</v>
      </c>
      <c r="F41" s="269">
        <v>1632.8</v>
      </c>
      <c r="G41" s="269">
        <v>901.4</v>
      </c>
      <c r="H41" s="269">
        <v>718.2</v>
      </c>
      <c r="I41" s="269">
        <v>543.79999999999995</v>
      </c>
      <c r="J41" s="269">
        <v>1085.7</v>
      </c>
      <c r="K41" s="269">
        <v>1891.1</v>
      </c>
      <c r="L41" s="269">
        <v>1966.1</v>
      </c>
      <c r="M41" s="269">
        <v>2122.9</v>
      </c>
    </row>
    <row r="42" spans="1:13" ht="12.95" customHeight="1" x14ac:dyDescent="0.2">
      <c r="A42" s="245" t="s">
        <v>265</v>
      </c>
      <c r="B42" s="228">
        <v>365.6</v>
      </c>
      <c r="C42" s="228">
        <v>892.2</v>
      </c>
      <c r="D42" s="228">
        <v>877.8</v>
      </c>
      <c r="E42" s="228">
        <v>824.6</v>
      </c>
      <c r="F42" s="228">
        <v>771.6</v>
      </c>
      <c r="G42" s="228">
        <v>206</v>
      </c>
      <c r="H42" s="228">
        <v>192.2</v>
      </c>
      <c r="I42" s="228">
        <v>191.4</v>
      </c>
      <c r="J42" s="228">
        <v>187.2</v>
      </c>
      <c r="K42" s="228">
        <v>187.3</v>
      </c>
      <c r="L42" s="228">
        <v>196.1</v>
      </c>
      <c r="M42" s="228">
        <v>184.9</v>
      </c>
    </row>
    <row r="43" spans="1:13" s="234" customFormat="1" ht="12.95" customHeight="1" x14ac:dyDescent="0.2">
      <c r="A43" s="245" t="s">
        <v>266</v>
      </c>
      <c r="B43" s="228">
        <v>819.2</v>
      </c>
      <c r="C43" s="228">
        <v>867.1</v>
      </c>
      <c r="D43" s="228">
        <v>844</v>
      </c>
      <c r="E43" s="228">
        <v>833.4</v>
      </c>
      <c r="F43" s="228">
        <v>410.8</v>
      </c>
      <c r="G43" s="228">
        <v>368.9</v>
      </c>
      <c r="H43" s="228">
        <v>396</v>
      </c>
      <c r="I43" s="228">
        <v>395.5</v>
      </c>
      <c r="J43" s="228">
        <v>454.1</v>
      </c>
      <c r="K43" s="228">
        <v>930.9</v>
      </c>
      <c r="L43" s="228">
        <v>854.6</v>
      </c>
      <c r="M43" s="228">
        <v>1148.2</v>
      </c>
    </row>
    <row r="44" spans="1:13" ht="12.95" customHeight="1" x14ac:dyDescent="0.2">
      <c r="A44" s="274" t="s">
        <v>267</v>
      </c>
      <c r="B44" s="228">
        <v>61.3</v>
      </c>
      <c r="C44" s="228">
        <v>61.4</v>
      </c>
      <c r="D44" s="228">
        <v>56.3</v>
      </c>
      <c r="E44" s="228">
        <v>53.3</v>
      </c>
      <c r="F44" s="228">
        <v>56.6</v>
      </c>
      <c r="G44" s="228">
        <v>53.9</v>
      </c>
      <c r="H44" s="228">
        <v>77</v>
      </c>
      <c r="I44" s="228">
        <v>76.7</v>
      </c>
      <c r="J44" s="228">
        <v>78</v>
      </c>
      <c r="K44" s="228">
        <v>131.9</v>
      </c>
      <c r="L44" s="271">
        <v>113.5</v>
      </c>
      <c r="M44" s="271">
        <v>118</v>
      </c>
    </row>
    <row r="45" spans="1:13" ht="12.95" customHeight="1" x14ac:dyDescent="0.2">
      <c r="A45" s="272" t="s">
        <v>268</v>
      </c>
      <c r="B45" s="228">
        <v>437.7</v>
      </c>
      <c r="C45" s="228">
        <v>433.6</v>
      </c>
      <c r="D45" s="228">
        <v>429.8</v>
      </c>
      <c r="E45" s="228">
        <v>429.8</v>
      </c>
      <c r="F45" s="228">
        <v>83.9</v>
      </c>
      <c r="G45" s="228">
        <v>83.9</v>
      </c>
      <c r="H45" s="228">
        <v>83.9</v>
      </c>
      <c r="I45" s="228">
        <v>79.8</v>
      </c>
      <c r="J45" s="228">
        <v>79.8</v>
      </c>
      <c r="K45" s="228">
        <v>276.2</v>
      </c>
      <c r="L45" s="228">
        <v>277.89999999999998</v>
      </c>
      <c r="M45" s="228">
        <v>277.89999999999998</v>
      </c>
    </row>
    <row r="46" spans="1:13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</row>
    <row r="47" spans="1:13" ht="12" x14ac:dyDescent="0.2">
      <c r="A47" s="272" t="s">
        <v>269</v>
      </c>
      <c r="B47" s="228">
        <v>320.10000000000002</v>
      </c>
      <c r="C47" s="228">
        <v>372</v>
      </c>
      <c r="D47" s="228">
        <v>358</v>
      </c>
      <c r="E47" s="228">
        <v>350.3</v>
      </c>
      <c r="F47" s="228">
        <v>270.2</v>
      </c>
      <c r="G47" s="228">
        <v>231.1</v>
      </c>
      <c r="H47" s="228">
        <v>235.1</v>
      </c>
      <c r="I47" s="228">
        <v>239.1</v>
      </c>
      <c r="J47" s="228">
        <v>296.3</v>
      </c>
      <c r="K47" s="228">
        <v>522.9</v>
      </c>
      <c r="L47" s="228">
        <v>463.2</v>
      </c>
      <c r="M47" s="228">
        <v>752.3</v>
      </c>
    </row>
    <row r="48" spans="1:13" ht="12.95" customHeight="1" x14ac:dyDescent="0.2">
      <c r="A48" s="275" t="s">
        <v>271</v>
      </c>
      <c r="B48" s="228">
        <v>200.9</v>
      </c>
      <c r="C48" s="228">
        <v>17.5</v>
      </c>
      <c r="D48" s="228">
        <v>68.900000000000006</v>
      </c>
      <c r="E48" s="228">
        <v>248.4</v>
      </c>
      <c r="F48" s="228">
        <v>399.6</v>
      </c>
      <c r="G48" s="228">
        <v>283.8</v>
      </c>
      <c r="H48" s="228">
        <v>75.099999999999994</v>
      </c>
      <c r="I48" s="228">
        <v>-66</v>
      </c>
      <c r="J48" s="228">
        <v>426.8</v>
      </c>
      <c r="K48" s="228">
        <v>759.3</v>
      </c>
      <c r="L48" s="228">
        <v>901.5</v>
      </c>
      <c r="M48" s="228">
        <v>781.7</v>
      </c>
    </row>
    <row r="49" spans="1:13" s="270" customFormat="1" ht="12.95" customHeight="1" x14ac:dyDescent="0.2">
      <c r="A49" s="275" t="s">
        <v>272</v>
      </c>
      <c r="B49" s="228">
        <v>59.5</v>
      </c>
      <c r="C49" s="228">
        <v>47.4</v>
      </c>
      <c r="D49" s="228">
        <v>49.2</v>
      </c>
      <c r="E49" s="228">
        <v>51.8</v>
      </c>
      <c r="F49" s="228">
        <v>50.8</v>
      </c>
      <c r="G49" s="228">
        <v>42.8</v>
      </c>
      <c r="H49" s="228">
        <v>54.9</v>
      </c>
      <c r="I49" s="228">
        <v>22.9</v>
      </c>
      <c r="J49" s="228">
        <v>17.7</v>
      </c>
      <c r="K49" s="228">
        <v>13.5</v>
      </c>
      <c r="L49" s="228">
        <v>13.9</v>
      </c>
      <c r="M49" s="228">
        <v>8</v>
      </c>
    </row>
    <row r="50" spans="1:1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2.95" customHeight="1" x14ac:dyDescent="0.2">
      <c r="A51" s="268" t="s">
        <v>94</v>
      </c>
      <c r="B51" s="269">
        <v>2662.3</v>
      </c>
      <c r="C51" s="269">
        <v>3026.5</v>
      </c>
      <c r="D51" s="269">
        <v>2967.9</v>
      </c>
      <c r="E51" s="269">
        <v>3173</v>
      </c>
      <c r="F51" s="269">
        <v>2610.1</v>
      </c>
      <c r="G51" s="269">
        <v>1894.3</v>
      </c>
      <c r="H51" s="269">
        <v>2804.2</v>
      </c>
      <c r="I51" s="269">
        <v>4132.8</v>
      </c>
      <c r="J51" s="269">
        <v>3276.3</v>
      </c>
      <c r="K51" s="269">
        <v>4409.2</v>
      </c>
      <c r="L51" s="269">
        <v>3799.3</v>
      </c>
      <c r="M51" s="269">
        <v>4810.2</v>
      </c>
    </row>
    <row r="52" spans="1:1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3" ht="12.95" customHeight="1" x14ac:dyDescent="0.2">
      <c r="A54" s="249" t="s">
        <v>22</v>
      </c>
    </row>
    <row r="55" spans="1:13" ht="12.95" customHeight="1" x14ac:dyDescent="0.2">
      <c r="A55" s="233" t="s">
        <v>1</v>
      </c>
      <c r="B55" s="218">
        <v>48</v>
      </c>
      <c r="C55" s="218">
        <v>43</v>
      </c>
      <c r="D55" s="218">
        <v>40</v>
      </c>
      <c r="E55" s="218">
        <v>40</v>
      </c>
      <c r="F55" s="218">
        <v>36</v>
      </c>
      <c r="G55" s="218">
        <v>33</v>
      </c>
      <c r="H55" s="218">
        <v>34</v>
      </c>
      <c r="I55" s="218">
        <v>35</v>
      </c>
      <c r="J55" s="218">
        <v>37</v>
      </c>
      <c r="K55" s="218">
        <v>40</v>
      </c>
      <c r="L55" s="218">
        <v>45</v>
      </c>
      <c r="M55" s="218">
        <v>46</v>
      </c>
    </row>
  </sheetData>
  <hyperlinks>
    <hyperlink ref="A1" location="Содержание!A1" display="Вернуться в СОДЕРЖАНИЕ" xr:uid="{00000000-0004-0000-4D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Лист79"/>
  <dimension ref="A1:AO55"/>
  <sheetViews>
    <sheetView workbookViewId="0">
      <selection activeCell="A5" sqref="A5"/>
    </sheetView>
  </sheetViews>
  <sheetFormatPr defaultRowHeight="12.95" customHeight="1" x14ac:dyDescent="0.2"/>
  <cols>
    <col min="1" max="1" width="41" style="249" customWidth="1"/>
    <col min="2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1" style="218" customWidth="1"/>
    <col min="258" max="262" width="0" style="218" hidden="1" customWidth="1"/>
    <col min="263" max="512" width="9.140625" style="218"/>
    <col min="513" max="513" width="41" style="218" customWidth="1"/>
    <col min="514" max="518" width="0" style="218" hidden="1" customWidth="1"/>
    <col min="519" max="768" width="9.140625" style="218"/>
    <col min="769" max="769" width="41" style="218" customWidth="1"/>
    <col min="770" max="774" width="0" style="218" hidden="1" customWidth="1"/>
    <col min="775" max="1024" width="9.140625" style="218"/>
    <col min="1025" max="1025" width="41" style="218" customWidth="1"/>
    <col min="1026" max="1030" width="0" style="218" hidden="1" customWidth="1"/>
    <col min="1031" max="1280" width="9.140625" style="218"/>
    <col min="1281" max="1281" width="41" style="218" customWidth="1"/>
    <col min="1282" max="1286" width="0" style="218" hidden="1" customWidth="1"/>
    <col min="1287" max="1536" width="9.140625" style="218"/>
    <col min="1537" max="1537" width="41" style="218" customWidth="1"/>
    <col min="1538" max="1542" width="0" style="218" hidden="1" customWidth="1"/>
    <col min="1543" max="1792" width="9.140625" style="218"/>
    <col min="1793" max="1793" width="41" style="218" customWidth="1"/>
    <col min="1794" max="1798" width="0" style="218" hidden="1" customWidth="1"/>
    <col min="1799" max="2048" width="9.140625" style="218"/>
    <col min="2049" max="2049" width="41" style="218" customWidth="1"/>
    <col min="2050" max="2054" width="0" style="218" hidden="1" customWidth="1"/>
    <col min="2055" max="2304" width="9.140625" style="218"/>
    <col min="2305" max="2305" width="41" style="218" customWidth="1"/>
    <col min="2306" max="2310" width="0" style="218" hidden="1" customWidth="1"/>
    <col min="2311" max="2560" width="9.140625" style="218"/>
    <col min="2561" max="2561" width="41" style="218" customWidth="1"/>
    <col min="2562" max="2566" width="0" style="218" hidden="1" customWidth="1"/>
    <col min="2567" max="2816" width="9.140625" style="218"/>
    <col min="2817" max="2817" width="41" style="218" customWidth="1"/>
    <col min="2818" max="2822" width="0" style="218" hidden="1" customWidth="1"/>
    <col min="2823" max="3072" width="9.140625" style="218"/>
    <col min="3073" max="3073" width="41" style="218" customWidth="1"/>
    <col min="3074" max="3078" width="0" style="218" hidden="1" customWidth="1"/>
    <col min="3079" max="3328" width="9.140625" style="218"/>
    <col min="3329" max="3329" width="41" style="218" customWidth="1"/>
    <col min="3330" max="3334" width="0" style="218" hidden="1" customWidth="1"/>
    <col min="3335" max="3584" width="9.140625" style="218"/>
    <col min="3585" max="3585" width="41" style="218" customWidth="1"/>
    <col min="3586" max="3590" width="0" style="218" hidden="1" customWidth="1"/>
    <col min="3591" max="3840" width="9.140625" style="218"/>
    <col min="3841" max="3841" width="41" style="218" customWidth="1"/>
    <col min="3842" max="3846" width="0" style="218" hidden="1" customWidth="1"/>
    <col min="3847" max="4096" width="9.140625" style="218"/>
    <col min="4097" max="4097" width="41" style="218" customWidth="1"/>
    <col min="4098" max="4102" width="0" style="218" hidden="1" customWidth="1"/>
    <col min="4103" max="4352" width="9.140625" style="218"/>
    <col min="4353" max="4353" width="41" style="218" customWidth="1"/>
    <col min="4354" max="4358" width="0" style="218" hidden="1" customWidth="1"/>
    <col min="4359" max="4608" width="9.140625" style="218"/>
    <col min="4609" max="4609" width="41" style="218" customWidth="1"/>
    <col min="4610" max="4614" width="0" style="218" hidden="1" customWidth="1"/>
    <col min="4615" max="4864" width="9.140625" style="218"/>
    <col min="4865" max="4865" width="41" style="218" customWidth="1"/>
    <col min="4866" max="4870" width="0" style="218" hidden="1" customWidth="1"/>
    <col min="4871" max="5120" width="9.140625" style="218"/>
    <col min="5121" max="5121" width="41" style="218" customWidth="1"/>
    <col min="5122" max="5126" width="0" style="218" hidden="1" customWidth="1"/>
    <col min="5127" max="5376" width="9.140625" style="218"/>
    <col min="5377" max="5377" width="41" style="218" customWidth="1"/>
    <col min="5378" max="5382" width="0" style="218" hidden="1" customWidth="1"/>
    <col min="5383" max="5632" width="9.140625" style="218"/>
    <col min="5633" max="5633" width="41" style="218" customWidth="1"/>
    <col min="5634" max="5638" width="0" style="218" hidden="1" customWidth="1"/>
    <col min="5639" max="5888" width="9.140625" style="218"/>
    <col min="5889" max="5889" width="41" style="218" customWidth="1"/>
    <col min="5890" max="5894" width="0" style="218" hidden="1" customWidth="1"/>
    <col min="5895" max="6144" width="9.140625" style="218"/>
    <col min="6145" max="6145" width="41" style="218" customWidth="1"/>
    <col min="6146" max="6150" width="0" style="218" hidden="1" customWidth="1"/>
    <col min="6151" max="6400" width="9.140625" style="218"/>
    <col min="6401" max="6401" width="41" style="218" customWidth="1"/>
    <col min="6402" max="6406" width="0" style="218" hidden="1" customWidth="1"/>
    <col min="6407" max="6656" width="9.140625" style="218"/>
    <col min="6657" max="6657" width="41" style="218" customWidth="1"/>
    <col min="6658" max="6662" width="0" style="218" hidden="1" customWidth="1"/>
    <col min="6663" max="6912" width="9.140625" style="218"/>
    <col min="6913" max="6913" width="41" style="218" customWidth="1"/>
    <col min="6914" max="6918" width="0" style="218" hidden="1" customWidth="1"/>
    <col min="6919" max="7168" width="9.140625" style="218"/>
    <col min="7169" max="7169" width="41" style="218" customWidth="1"/>
    <col min="7170" max="7174" width="0" style="218" hidden="1" customWidth="1"/>
    <col min="7175" max="7424" width="9.140625" style="218"/>
    <col min="7425" max="7425" width="41" style="218" customWidth="1"/>
    <col min="7426" max="7430" width="0" style="218" hidden="1" customWidth="1"/>
    <col min="7431" max="7680" width="9.140625" style="218"/>
    <col min="7681" max="7681" width="41" style="218" customWidth="1"/>
    <col min="7682" max="7686" width="0" style="218" hidden="1" customWidth="1"/>
    <col min="7687" max="7936" width="9.140625" style="218"/>
    <col min="7937" max="7937" width="41" style="218" customWidth="1"/>
    <col min="7938" max="7942" width="0" style="218" hidden="1" customWidth="1"/>
    <col min="7943" max="8192" width="9.140625" style="218"/>
    <col min="8193" max="8193" width="41" style="218" customWidth="1"/>
    <col min="8194" max="8198" width="0" style="218" hidden="1" customWidth="1"/>
    <col min="8199" max="8448" width="9.140625" style="218"/>
    <col min="8449" max="8449" width="41" style="218" customWidth="1"/>
    <col min="8450" max="8454" width="0" style="218" hidden="1" customWidth="1"/>
    <col min="8455" max="8704" width="9.140625" style="218"/>
    <col min="8705" max="8705" width="41" style="218" customWidth="1"/>
    <col min="8706" max="8710" width="0" style="218" hidden="1" customWidth="1"/>
    <col min="8711" max="8960" width="9.140625" style="218"/>
    <col min="8961" max="8961" width="41" style="218" customWidth="1"/>
    <col min="8962" max="8966" width="0" style="218" hidden="1" customWidth="1"/>
    <col min="8967" max="9216" width="9.140625" style="218"/>
    <col min="9217" max="9217" width="41" style="218" customWidth="1"/>
    <col min="9218" max="9222" width="0" style="218" hidden="1" customWidth="1"/>
    <col min="9223" max="9472" width="9.140625" style="218"/>
    <col min="9473" max="9473" width="41" style="218" customWidth="1"/>
    <col min="9474" max="9478" width="0" style="218" hidden="1" customWidth="1"/>
    <col min="9479" max="9728" width="9.140625" style="218"/>
    <col min="9729" max="9729" width="41" style="218" customWidth="1"/>
    <col min="9730" max="9734" width="0" style="218" hidden="1" customWidth="1"/>
    <col min="9735" max="9984" width="9.140625" style="218"/>
    <col min="9985" max="9985" width="41" style="218" customWidth="1"/>
    <col min="9986" max="9990" width="0" style="218" hidden="1" customWidth="1"/>
    <col min="9991" max="10240" width="9.140625" style="218"/>
    <col min="10241" max="10241" width="41" style="218" customWidth="1"/>
    <col min="10242" max="10246" width="0" style="218" hidden="1" customWidth="1"/>
    <col min="10247" max="10496" width="9.140625" style="218"/>
    <col min="10497" max="10497" width="41" style="218" customWidth="1"/>
    <col min="10498" max="10502" width="0" style="218" hidden="1" customWidth="1"/>
    <col min="10503" max="10752" width="9.140625" style="218"/>
    <col min="10753" max="10753" width="41" style="218" customWidth="1"/>
    <col min="10754" max="10758" width="0" style="218" hidden="1" customWidth="1"/>
    <col min="10759" max="11008" width="9.140625" style="218"/>
    <col min="11009" max="11009" width="41" style="218" customWidth="1"/>
    <col min="11010" max="11014" width="0" style="218" hidden="1" customWidth="1"/>
    <col min="11015" max="11264" width="9.140625" style="218"/>
    <col min="11265" max="11265" width="41" style="218" customWidth="1"/>
    <col min="11266" max="11270" width="0" style="218" hidden="1" customWidth="1"/>
    <col min="11271" max="11520" width="9.140625" style="218"/>
    <col min="11521" max="11521" width="41" style="218" customWidth="1"/>
    <col min="11522" max="11526" width="0" style="218" hidden="1" customWidth="1"/>
    <col min="11527" max="11776" width="9.140625" style="218"/>
    <col min="11777" max="11777" width="41" style="218" customWidth="1"/>
    <col min="11778" max="11782" width="0" style="218" hidden="1" customWidth="1"/>
    <col min="11783" max="12032" width="9.140625" style="218"/>
    <col min="12033" max="12033" width="41" style="218" customWidth="1"/>
    <col min="12034" max="12038" width="0" style="218" hidden="1" customWidth="1"/>
    <col min="12039" max="12288" width="9.140625" style="218"/>
    <col min="12289" max="12289" width="41" style="218" customWidth="1"/>
    <col min="12290" max="12294" width="0" style="218" hidden="1" customWidth="1"/>
    <col min="12295" max="12544" width="9.140625" style="218"/>
    <col min="12545" max="12545" width="41" style="218" customWidth="1"/>
    <col min="12546" max="12550" width="0" style="218" hidden="1" customWidth="1"/>
    <col min="12551" max="12800" width="9.140625" style="218"/>
    <col min="12801" max="12801" width="41" style="218" customWidth="1"/>
    <col min="12802" max="12806" width="0" style="218" hidden="1" customWidth="1"/>
    <col min="12807" max="13056" width="9.140625" style="218"/>
    <col min="13057" max="13057" width="41" style="218" customWidth="1"/>
    <col min="13058" max="13062" width="0" style="218" hidden="1" customWidth="1"/>
    <col min="13063" max="13312" width="9.140625" style="218"/>
    <col min="13313" max="13313" width="41" style="218" customWidth="1"/>
    <col min="13314" max="13318" width="0" style="218" hidden="1" customWidth="1"/>
    <col min="13319" max="13568" width="9.140625" style="218"/>
    <col min="13569" max="13569" width="41" style="218" customWidth="1"/>
    <col min="13570" max="13574" width="0" style="218" hidden="1" customWidth="1"/>
    <col min="13575" max="13824" width="9.140625" style="218"/>
    <col min="13825" max="13825" width="41" style="218" customWidth="1"/>
    <col min="13826" max="13830" width="0" style="218" hidden="1" customWidth="1"/>
    <col min="13831" max="14080" width="9.140625" style="218"/>
    <col min="14081" max="14081" width="41" style="218" customWidth="1"/>
    <col min="14082" max="14086" width="0" style="218" hidden="1" customWidth="1"/>
    <col min="14087" max="14336" width="9.140625" style="218"/>
    <col min="14337" max="14337" width="41" style="218" customWidth="1"/>
    <col min="14338" max="14342" width="0" style="218" hidden="1" customWidth="1"/>
    <col min="14343" max="14592" width="9.140625" style="218"/>
    <col min="14593" max="14593" width="41" style="218" customWidth="1"/>
    <col min="14594" max="14598" width="0" style="218" hidden="1" customWidth="1"/>
    <col min="14599" max="14848" width="9.140625" style="218"/>
    <col min="14849" max="14849" width="41" style="218" customWidth="1"/>
    <col min="14850" max="14854" width="0" style="218" hidden="1" customWidth="1"/>
    <col min="14855" max="15104" width="9.140625" style="218"/>
    <col min="15105" max="15105" width="41" style="218" customWidth="1"/>
    <col min="15106" max="15110" width="0" style="218" hidden="1" customWidth="1"/>
    <col min="15111" max="15360" width="9.140625" style="218"/>
    <col min="15361" max="15361" width="41" style="218" customWidth="1"/>
    <col min="15362" max="15366" width="0" style="218" hidden="1" customWidth="1"/>
    <col min="15367" max="15616" width="9.140625" style="218"/>
    <col min="15617" max="15617" width="41" style="218" customWidth="1"/>
    <col min="15618" max="15622" width="0" style="218" hidden="1" customWidth="1"/>
    <col min="15623" max="15872" width="9.140625" style="218"/>
    <col min="15873" max="15873" width="41" style="218" customWidth="1"/>
    <col min="15874" max="15878" width="0" style="218" hidden="1" customWidth="1"/>
    <col min="15879" max="16128" width="9.140625" style="218"/>
    <col min="16129" max="16129" width="41" style="218" customWidth="1"/>
    <col min="16130" max="16134" width="0" style="218" hidden="1" customWidth="1"/>
    <col min="16135" max="16384" width="9.140625" style="218"/>
  </cols>
  <sheetData>
    <row r="1" spans="1:41" ht="12.95" customHeight="1" x14ac:dyDescent="0.2">
      <c r="A1" s="950" t="s">
        <v>1346</v>
      </c>
    </row>
    <row r="2" spans="1:41" ht="18" customHeight="1" x14ac:dyDescent="0.2">
      <c r="A2" s="217" t="s">
        <v>306</v>
      </c>
    </row>
    <row r="3" spans="1:41" ht="18" customHeight="1" x14ac:dyDescent="0.2">
      <c r="A3" s="217" t="s">
        <v>200</v>
      </c>
    </row>
    <row r="4" spans="1:41" ht="18" customHeight="1" thickBot="1" x14ac:dyDescent="0.25">
      <c r="A4" s="263" t="s">
        <v>137</v>
      </c>
    </row>
    <row r="5" spans="1:41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41" s="226" customFormat="1" ht="12.95" customHeight="1" x14ac:dyDescent="0.2">
      <c r="A6" s="267"/>
    </row>
    <row r="7" spans="1:41" s="270" customFormat="1" ht="12.95" customHeight="1" x14ac:dyDescent="0.2">
      <c r="A7" s="268" t="s">
        <v>103</v>
      </c>
      <c r="B7" s="269">
        <v>98027.4</v>
      </c>
      <c r="C7" s="269">
        <v>121653.2</v>
      </c>
      <c r="D7" s="269">
        <v>134260.70000000001</v>
      </c>
      <c r="E7" s="269">
        <v>140914.20000000001</v>
      </c>
      <c r="F7" s="269">
        <v>140535.1</v>
      </c>
      <c r="G7" s="269">
        <v>142809.60000000001</v>
      </c>
      <c r="H7" s="269">
        <v>146110.1</v>
      </c>
      <c r="I7" s="269">
        <v>150775</v>
      </c>
      <c r="J7" s="269">
        <v>158817.79999999999</v>
      </c>
      <c r="K7" s="269">
        <v>171729</v>
      </c>
      <c r="L7" s="269">
        <v>205181.5</v>
      </c>
      <c r="M7" s="269">
        <v>224777.7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</row>
    <row r="8" spans="1:41" ht="12.95" customHeight="1" x14ac:dyDescent="0.2">
      <c r="A8" s="245" t="s">
        <v>101</v>
      </c>
      <c r="B8" s="271">
        <v>19066</v>
      </c>
      <c r="C8" s="271">
        <v>17526.400000000001</v>
      </c>
      <c r="D8" s="271">
        <v>19409.2</v>
      </c>
      <c r="E8" s="271">
        <v>18665.099999999999</v>
      </c>
      <c r="F8" s="271">
        <v>16625.599999999999</v>
      </c>
      <c r="G8" s="271">
        <v>15255.2</v>
      </c>
      <c r="H8" s="271">
        <v>18236.599999999999</v>
      </c>
      <c r="I8" s="271">
        <v>19534</v>
      </c>
      <c r="J8" s="271">
        <v>20174.8</v>
      </c>
      <c r="K8" s="271">
        <v>22916.799999999999</v>
      </c>
      <c r="L8" s="271">
        <v>46289.4</v>
      </c>
      <c r="M8" s="271">
        <v>52385.7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</row>
    <row r="9" spans="1:41" ht="12.95" customHeight="1" x14ac:dyDescent="0.2">
      <c r="A9" s="272" t="s">
        <v>238</v>
      </c>
      <c r="B9" s="271">
        <v>3494.1</v>
      </c>
      <c r="C9" s="271">
        <v>3320.8</v>
      </c>
      <c r="D9" s="271">
        <v>2664.8</v>
      </c>
      <c r="E9" s="271">
        <v>3905.6</v>
      </c>
      <c r="F9" s="271">
        <v>4160.7</v>
      </c>
      <c r="G9" s="271">
        <v>2262.3000000000002</v>
      </c>
      <c r="H9" s="271">
        <v>4702</v>
      </c>
      <c r="I9" s="271">
        <v>6232</v>
      </c>
      <c r="J9" s="271">
        <v>6420.9</v>
      </c>
      <c r="K9" s="271">
        <v>5060.8999999999996</v>
      </c>
      <c r="L9" s="271">
        <v>8793.6</v>
      </c>
      <c r="M9" s="271">
        <v>9833.2999999999993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</row>
    <row r="10" spans="1:41" ht="12.95" customHeight="1" x14ac:dyDescent="0.2">
      <c r="A10" s="272" t="s">
        <v>239</v>
      </c>
      <c r="B10" s="271">
        <v>421.9</v>
      </c>
      <c r="C10" s="271">
        <v>521.20000000000005</v>
      </c>
      <c r="D10" s="271">
        <v>385.1</v>
      </c>
      <c r="E10" s="271">
        <v>505.1</v>
      </c>
      <c r="F10" s="271">
        <v>404.5</v>
      </c>
      <c r="G10" s="271">
        <v>156.1</v>
      </c>
      <c r="H10" s="271">
        <v>279</v>
      </c>
      <c r="I10" s="271">
        <v>390.6</v>
      </c>
      <c r="J10" s="271">
        <v>172.3</v>
      </c>
      <c r="K10" s="271">
        <v>211.6</v>
      </c>
      <c r="L10" s="271">
        <v>309</v>
      </c>
      <c r="M10" s="271">
        <v>1276.7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</row>
    <row r="11" spans="1:41" ht="12.95" customHeight="1" x14ac:dyDescent="0.2">
      <c r="A11" s="272" t="s">
        <v>240</v>
      </c>
      <c r="B11" s="271">
        <v>5802.9</v>
      </c>
      <c r="C11" s="271">
        <v>6281.3</v>
      </c>
      <c r="D11" s="271">
        <v>5411.7</v>
      </c>
      <c r="E11" s="271">
        <v>4890.8</v>
      </c>
      <c r="F11" s="271">
        <v>3980.3</v>
      </c>
      <c r="G11" s="271">
        <v>4607</v>
      </c>
      <c r="H11" s="271">
        <v>5030.5</v>
      </c>
      <c r="I11" s="271">
        <v>4207.8</v>
      </c>
      <c r="J11" s="271">
        <v>4320.8999999999996</v>
      </c>
      <c r="K11" s="271">
        <v>4957.8999999999996</v>
      </c>
      <c r="L11" s="271">
        <v>9795</v>
      </c>
      <c r="M11" s="271">
        <v>12403.7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</row>
    <row r="12" spans="1:41" ht="24" x14ac:dyDescent="0.2">
      <c r="A12" s="272" t="s">
        <v>241</v>
      </c>
      <c r="B12" s="271">
        <v>1681.1</v>
      </c>
      <c r="C12" s="271">
        <v>1574.6</v>
      </c>
      <c r="D12" s="271">
        <v>1186.2</v>
      </c>
      <c r="E12" s="271">
        <v>1310.4000000000001</v>
      </c>
      <c r="F12" s="271">
        <v>1509</v>
      </c>
      <c r="G12" s="271">
        <v>1391.2</v>
      </c>
      <c r="H12" s="271">
        <v>2306.1999999999998</v>
      </c>
      <c r="I12" s="271">
        <v>1397.7</v>
      </c>
      <c r="J12" s="271">
        <v>1609.9</v>
      </c>
      <c r="K12" s="271">
        <v>1798.2</v>
      </c>
      <c r="L12" s="271">
        <v>7286.4</v>
      </c>
      <c r="M12" s="271">
        <v>5962.6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</row>
    <row r="13" spans="1:41" ht="24" x14ac:dyDescent="0.2">
      <c r="A13" s="272" t="s">
        <v>242</v>
      </c>
      <c r="B13" s="271" t="s">
        <v>26</v>
      </c>
      <c r="C13" s="271">
        <v>0.7</v>
      </c>
      <c r="D13" s="271">
        <v>3333.8</v>
      </c>
      <c r="E13" s="271">
        <v>0.3</v>
      </c>
      <c r="F13" s="271" t="s">
        <v>26</v>
      </c>
      <c r="G13" s="271">
        <v>2.5</v>
      </c>
      <c r="H13" s="271">
        <v>1.6</v>
      </c>
      <c r="I13" s="271" t="s">
        <v>26</v>
      </c>
      <c r="J13" s="271" t="s">
        <v>26</v>
      </c>
      <c r="K13" s="271" t="s">
        <v>26</v>
      </c>
      <c r="L13" s="271">
        <v>0</v>
      </c>
      <c r="M13" s="271">
        <v>1.1000000000000001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</row>
    <row r="14" spans="1:41" ht="12.95" customHeight="1" x14ac:dyDescent="0.2">
      <c r="A14" s="272" t="s">
        <v>243</v>
      </c>
      <c r="B14" s="271">
        <v>4247.2</v>
      </c>
      <c r="C14" s="271">
        <v>4954.7</v>
      </c>
      <c r="D14" s="271">
        <v>4941.7</v>
      </c>
      <c r="E14" s="271">
        <v>5640.5</v>
      </c>
      <c r="F14" s="271">
        <v>5600.2</v>
      </c>
      <c r="G14" s="271">
        <v>5946.5</v>
      </c>
      <c r="H14" s="271">
        <v>5555.9</v>
      </c>
      <c r="I14" s="271">
        <v>5110.6000000000004</v>
      </c>
      <c r="J14" s="271">
        <v>6354.7</v>
      </c>
      <c r="K14" s="271">
        <v>9071.2999999999993</v>
      </c>
      <c r="L14" s="271">
        <v>16962.2</v>
      </c>
      <c r="M14" s="271">
        <v>14953.2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</row>
    <row r="15" spans="1:41" ht="12.95" customHeight="1" x14ac:dyDescent="0.2">
      <c r="A15" s="272" t="s">
        <v>244</v>
      </c>
      <c r="B15" s="228">
        <v>3404.7</v>
      </c>
      <c r="C15" s="228">
        <v>847.8</v>
      </c>
      <c r="D15" s="228">
        <v>1479.1</v>
      </c>
      <c r="E15" s="228">
        <v>2371.1</v>
      </c>
      <c r="F15" s="228">
        <v>963.4</v>
      </c>
      <c r="G15" s="228">
        <v>876.2</v>
      </c>
      <c r="H15" s="228">
        <v>353.6</v>
      </c>
      <c r="I15" s="228">
        <v>2106</v>
      </c>
      <c r="J15" s="228">
        <v>1265.5999999999999</v>
      </c>
      <c r="K15" s="228">
        <v>1783.3</v>
      </c>
      <c r="L15" s="228">
        <v>3100.1</v>
      </c>
      <c r="M15" s="228">
        <v>7827.3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</row>
    <row r="16" spans="1:41" ht="12.95" customHeight="1" x14ac:dyDescent="0.2">
      <c r="A16" s="272" t="s">
        <v>245</v>
      </c>
      <c r="B16" s="228">
        <v>14.1</v>
      </c>
      <c r="C16" s="228">
        <v>25.4</v>
      </c>
      <c r="D16" s="228">
        <v>6.7</v>
      </c>
      <c r="E16" s="228">
        <v>41.3</v>
      </c>
      <c r="F16" s="228">
        <v>7.5</v>
      </c>
      <c r="G16" s="228">
        <v>13.5</v>
      </c>
      <c r="H16" s="228">
        <v>7.8</v>
      </c>
      <c r="I16" s="228">
        <v>89.2</v>
      </c>
      <c r="J16" s="228">
        <v>30.4</v>
      </c>
      <c r="K16" s="228">
        <v>33.6</v>
      </c>
      <c r="L16" s="228">
        <v>43</v>
      </c>
      <c r="M16" s="228">
        <v>127.8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</row>
    <row r="17" spans="1:41" ht="12.95" customHeight="1" x14ac:dyDescent="0.2">
      <c r="A17" s="245" t="s">
        <v>100</v>
      </c>
      <c r="B17" s="228">
        <v>78961.399999999994</v>
      </c>
      <c r="C17" s="228">
        <v>104126.8</v>
      </c>
      <c r="D17" s="228">
        <v>114851.5</v>
      </c>
      <c r="E17" s="228">
        <v>122249.1</v>
      </c>
      <c r="F17" s="228">
        <v>123909.6</v>
      </c>
      <c r="G17" s="228">
        <v>127554.4</v>
      </c>
      <c r="H17" s="228">
        <v>127873.5</v>
      </c>
      <c r="I17" s="228">
        <v>131241</v>
      </c>
      <c r="J17" s="228">
        <v>138643</v>
      </c>
      <c r="K17" s="228">
        <v>148812.20000000001</v>
      </c>
      <c r="L17" s="228">
        <v>158892.1</v>
      </c>
      <c r="M17" s="228">
        <v>172392.1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</row>
    <row r="18" spans="1:41" ht="12.95" customHeight="1" x14ac:dyDescent="0.2">
      <c r="A18" s="272" t="s">
        <v>246</v>
      </c>
      <c r="B18" s="228">
        <v>72523.399999999994</v>
      </c>
      <c r="C18" s="228">
        <v>92549.1</v>
      </c>
      <c r="D18" s="228">
        <v>95266.4</v>
      </c>
      <c r="E18" s="228">
        <v>120204.6</v>
      </c>
      <c r="F18" s="228">
        <v>120917.3</v>
      </c>
      <c r="G18" s="228">
        <v>122495.4</v>
      </c>
      <c r="H18" s="228">
        <v>123757.6</v>
      </c>
      <c r="I18" s="228">
        <v>127305.4</v>
      </c>
      <c r="J18" s="228">
        <v>135889.60000000001</v>
      </c>
      <c r="K18" s="228">
        <v>145752.1</v>
      </c>
      <c r="L18" s="228">
        <v>156093.70000000001</v>
      </c>
      <c r="M18" s="228">
        <v>169943.7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</row>
    <row r="19" spans="1:41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 t="s">
        <v>26</v>
      </c>
      <c r="G19" s="228" t="s">
        <v>26</v>
      </c>
      <c r="H19" s="228" t="s">
        <v>26</v>
      </c>
      <c r="I19" s="228">
        <v>8.6</v>
      </c>
      <c r="J19" s="228">
        <v>9.5</v>
      </c>
      <c r="K19" s="228">
        <v>7.6</v>
      </c>
      <c r="L19" s="228">
        <v>8.1999999999999993</v>
      </c>
      <c r="M19" s="228">
        <v>1.6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</row>
    <row r="20" spans="1:41" ht="12.95" customHeight="1" x14ac:dyDescent="0.2">
      <c r="A20" s="272" t="s">
        <v>249</v>
      </c>
      <c r="B20" s="228">
        <v>7.7</v>
      </c>
      <c r="C20" s="228">
        <v>8.8000000000000007</v>
      </c>
      <c r="D20" s="228">
        <v>8.8000000000000007</v>
      </c>
      <c r="E20" s="228" t="s">
        <v>26</v>
      </c>
      <c r="F20" s="228" t="s">
        <v>26</v>
      </c>
      <c r="G20" s="228">
        <v>0.5</v>
      </c>
      <c r="H20" s="228">
        <v>9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</row>
    <row r="21" spans="1:41" ht="12.95" customHeight="1" x14ac:dyDescent="0.2">
      <c r="A21" s="272" t="s">
        <v>250</v>
      </c>
      <c r="B21" s="228">
        <v>256.8</v>
      </c>
      <c r="C21" s="228">
        <v>687.5</v>
      </c>
      <c r="D21" s="228">
        <v>462.4</v>
      </c>
      <c r="E21" s="228">
        <v>308.5</v>
      </c>
      <c r="F21" s="228">
        <v>11.6</v>
      </c>
      <c r="G21" s="228">
        <v>18.600000000000001</v>
      </c>
      <c r="H21" s="228">
        <v>0.2</v>
      </c>
      <c r="I21" s="228">
        <v>0.4</v>
      </c>
      <c r="J21" s="228">
        <v>0.3</v>
      </c>
      <c r="K21" s="228">
        <v>1.1000000000000001</v>
      </c>
      <c r="L21" s="228">
        <v>0.1</v>
      </c>
      <c r="M21" s="228">
        <v>1.6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</row>
    <row r="22" spans="1:41" ht="12.95" customHeight="1" x14ac:dyDescent="0.2">
      <c r="A22" s="272" t="s">
        <v>277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>
        <v>7.7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</row>
    <row r="23" spans="1:41" ht="12.95" customHeight="1" x14ac:dyDescent="0.2">
      <c r="A23" s="272" t="s">
        <v>252</v>
      </c>
      <c r="B23" s="228">
        <v>6069.1</v>
      </c>
      <c r="C23" s="228">
        <v>10668.8</v>
      </c>
      <c r="D23" s="228">
        <v>18859.5</v>
      </c>
      <c r="E23" s="228">
        <v>949.5</v>
      </c>
      <c r="F23" s="228">
        <v>2169</v>
      </c>
      <c r="G23" s="228">
        <v>4084.5</v>
      </c>
      <c r="H23" s="228">
        <v>3670.7</v>
      </c>
      <c r="I23" s="228">
        <v>3594.6</v>
      </c>
      <c r="J23" s="228">
        <v>2088.9</v>
      </c>
      <c r="K23" s="228">
        <v>2443.6</v>
      </c>
      <c r="L23" s="228">
        <v>2116.8000000000002</v>
      </c>
      <c r="M23" s="228">
        <v>1524.8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</row>
    <row r="24" spans="1:41" ht="12.95" customHeight="1" x14ac:dyDescent="0.2">
      <c r="A24" s="272" t="s">
        <v>253</v>
      </c>
      <c r="B24" s="228">
        <v>89.2</v>
      </c>
      <c r="C24" s="228">
        <v>94.6</v>
      </c>
      <c r="D24" s="228">
        <v>121.4</v>
      </c>
      <c r="E24" s="228">
        <v>186</v>
      </c>
      <c r="F24" s="228">
        <v>186</v>
      </c>
      <c r="G24" s="228">
        <v>340.1</v>
      </c>
      <c r="H24" s="228">
        <v>241.4</v>
      </c>
      <c r="I24" s="228">
        <v>160.30000000000001</v>
      </c>
      <c r="J24" s="228">
        <v>491.4</v>
      </c>
      <c r="K24" s="228">
        <v>470.1</v>
      </c>
      <c r="L24" s="228">
        <v>488.8</v>
      </c>
      <c r="M24" s="228">
        <v>713.7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</row>
    <row r="25" spans="1:41" ht="12.95" customHeight="1" x14ac:dyDescent="0.2">
      <c r="A25" s="245" t="s">
        <v>254</v>
      </c>
      <c r="B25" s="228">
        <v>15.3</v>
      </c>
      <c r="C25" s="228">
        <v>117.9</v>
      </c>
      <c r="D25" s="228">
        <v>132.9</v>
      </c>
      <c r="E25" s="228">
        <v>600.4</v>
      </c>
      <c r="F25" s="228">
        <v>625.70000000000005</v>
      </c>
      <c r="G25" s="228">
        <v>615.20000000000005</v>
      </c>
      <c r="H25" s="228">
        <v>194.5</v>
      </c>
      <c r="I25" s="228">
        <v>171.8</v>
      </c>
      <c r="J25" s="228">
        <v>163.19999999999999</v>
      </c>
      <c r="K25" s="228">
        <v>137.69999999999999</v>
      </c>
      <c r="L25" s="228">
        <v>184.6</v>
      </c>
      <c r="M25" s="228">
        <v>199.1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</row>
    <row r="26" spans="1:4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</row>
    <row r="27" spans="1:41" s="270" customFormat="1" ht="12.95" customHeight="1" x14ac:dyDescent="0.2">
      <c r="A27" s="268" t="s">
        <v>99</v>
      </c>
      <c r="B27" s="269">
        <v>82559.100000000006</v>
      </c>
      <c r="C27" s="269">
        <v>106268.6</v>
      </c>
      <c r="D27" s="269">
        <v>107360</v>
      </c>
      <c r="E27" s="269">
        <v>106118</v>
      </c>
      <c r="F27" s="269">
        <v>108185.4</v>
      </c>
      <c r="G27" s="269">
        <v>111618.2</v>
      </c>
      <c r="H27" s="269">
        <v>112238.3</v>
      </c>
      <c r="I27" s="269">
        <v>120890.6</v>
      </c>
      <c r="J27" s="269">
        <v>131277.4</v>
      </c>
      <c r="K27" s="269">
        <v>147483.79999999999</v>
      </c>
      <c r="L27" s="269">
        <v>101697.4</v>
      </c>
      <c r="M27" s="269">
        <v>87280.1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</row>
    <row r="28" spans="1:41" s="234" customFormat="1" ht="12.95" customHeight="1" x14ac:dyDescent="0.2">
      <c r="A28" s="233" t="s">
        <v>98</v>
      </c>
      <c r="B28" s="271">
        <v>17131.5</v>
      </c>
      <c r="C28" s="271">
        <v>17021.8</v>
      </c>
      <c r="D28" s="271">
        <v>13768.1</v>
      </c>
      <c r="E28" s="271">
        <v>15734.6</v>
      </c>
      <c r="F28" s="271">
        <v>14392</v>
      </c>
      <c r="G28" s="271">
        <v>14015.5</v>
      </c>
      <c r="H28" s="271">
        <v>14789.8</v>
      </c>
      <c r="I28" s="271">
        <v>13967.8</v>
      </c>
      <c r="J28" s="271">
        <v>20853.7</v>
      </c>
      <c r="K28" s="271">
        <v>25945.5</v>
      </c>
      <c r="L28" s="271">
        <v>29982.3</v>
      </c>
      <c r="M28" s="271">
        <v>26286.3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</row>
    <row r="29" spans="1:41" ht="12.95" customHeight="1" x14ac:dyDescent="0.2">
      <c r="A29" s="272" t="s">
        <v>255</v>
      </c>
      <c r="B29" s="271">
        <v>9477</v>
      </c>
      <c r="C29" s="271">
        <v>9511.2000000000007</v>
      </c>
      <c r="D29" s="271">
        <v>7601.1</v>
      </c>
      <c r="E29" s="271">
        <v>7656.2</v>
      </c>
      <c r="F29" s="271">
        <v>7377.3</v>
      </c>
      <c r="G29" s="271">
        <v>6282.1</v>
      </c>
      <c r="H29" s="271">
        <v>6973.3</v>
      </c>
      <c r="I29" s="271">
        <v>4988.2</v>
      </c>
      <c r="J29" s="271">
        <v>5981.4</v>
      </c>
      <c r="K29" s="271">
        <v>8299.6</v>
      </c>
      <c r="L29" s="271">
        <v>19154</v>
      </c>
      <c r="M29" s="271">
        <v>15044.4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</row>
    <row r="30" spans="1:41" ht="12.95" customHeight="1" x14ac:dyDescent="0.2">
      <c r="A30" s="272" t="s">
        <v>256</v>
      </c>
      <c r="B30" s="271">
        <v>383.9</v>
      </c>
      <c r="C30" s="271">
        <v>445.7</v>
      </c>
      <c r="D30" s="271">
        <v>409.5</v>
      </c>
      <c r="E30" s="271">
        <v>478.4</v>
      </c>
      <c r="F30" s="271">
        <v>412.7</v>
      </c>
      <c r="G30" s="271">
        <v>564.5</v>
      </c>
      <c r="H30" s="271">
        <v>473.4</v>
      </c>
      <c r="I30" s="271">
        <v>716.1</v>
      </c>
      <c r="J30" s="271">
        <v>620.79999999999995</v>
      </c>
      <c r="K30" s="271">
        <v>1305.4000000000001</v>
      </c>
      <c r="L30" s="271">
        <v>1937.1</v>
      </c>
      <c r="M30" s="271">
        <v>2520.6999999999998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</row>
    <row r="31" spans="1:41" ht="12.95" customHeight="1" x14ac:dyDescent="0.2">
      <c r="A31" s="272" t="s">
        <v>257</v>
      </c>
      <c r="B31" s="271">
        <v>4258.5</v>
      </c>
      <c r="C31" s="271">
        <v>3820.3</v>
      </c>
      <c r="D31" s="271">
        <v>2956.4</v>
      </c>
      <c r="E31" s="271">
        <v>4211.3999999999996</v>
      </c>
      <c r="F31" s="271">
        <v>3146.5</v>
      </c>
      <c r="G31" s="271">
        <v>3793.1</v>
      </c>
      <c r="H31" s="271">
        <v>3244.7</v>
      </c>
      <c r="I31" s="271">
        <v>3899.7</v>
      </c>
      <c r="J31" s="271">
        <v>9630.2000000000007</v>
      </c>
      <c r="K31" s="271">
        <v>11151.3</v>
      </c>
      <c r="L31" s="271">
        <v>2899</v>
      </c>
      <c r="M31" s="271">
        <v>2048.8000000000002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</row>
    <row r="32" spans="1:41" ht="12.95" customHeight="1" x14ac:dyDescent="0.2">
      <c r="A32" s="272" t="s">
        <v>258</v>
      </c>
      <c r="B32" s="271">
        <v>168.7</v>
      </c>
      <c r="C32" s="271">
        <v>170.2</v>
      </c>
      <c r="D32" s="271">
        <v>195.1</v>
      </c>
      <c r="E32" s="271">
        <v>277.5</v>
      </c>
      <c r="F32" s="271">
        <v>162.69999999999999</v>
      </c>
      <c r="G32" s="271">
        <v>169.4</v>
      </c>
      <c r="H32" s="271">
        <v>251.5</v>
      </c>
      <c r="I32" s="271">
        <v>408.2</v>
      </c>
      <c r="J32" s="271">
        <v>346.2</v>
      </c>
      <c r="K32" s="271">
        <v>467</v>
      </c>
      <c r="L32" s="271">
        <v>806.6</v>
      </c>
      <c r="M32" s="271">
        <v>704.7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</row>
    <row r="33" spans="1:41" ht="12.95" customHeight="1" x14ac:dyDescent="0.2">
      <c r="A33" s="272" t="s">
        <v>259</v>
      </c>
      <c r="B33" s="271">
        <v>2060.6999999999998</v>
      </c>
      <c r="C33" s="271">
        <v>2209.4</v>
      </c>
      <c r="D33" s="271">
        <v>2027.5</v>
      </c>
      <c r="E33" s="271">
        <v>2241.4</v>
      </c>
      <c r="F33" s="271">
        <v>2144.1999999999998</v>
      </c>
      <c r="G33" s="271">
        <v>2132</v>
      </c>
      <c r="H33" s="271">
        <v>2662.9</v>
      </c>
      <c r="I33" s="271">
        <v>2346.8000000000002</v>
      </c>
      <c r="J33" s="271">
        <v>2730.1</v>
      </c>
      <c r="K33" s="271">
        <v>3112.1</v>
      </c>
      <c r="L33" s="271">
        <v>3218.9</v>
      </c>
      <c r="M33" s="271">
        <v>4012.7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</row>
    <row r="34" spans="1:41" ht="12.95" customHeight="1" x14ac:dyDescent="0.2">
      <c r="A34" s="272" t="s">
        <v>260</v>
      </c>
      <c r="B34" s="271">
        <v>589.20000000000005</v>
      </c>
      <c r="C34" s="271">
        <v>468.9</v>
      </c>
      <c r="D34" s="271">
        <v>335.2</v>
      </c>
      <c r="E34" s="271">
        <v>438.1</v>
      </c>
      <c r="F34" s="271">
        <v>515.5</v>
      </c>
      <c r="G34" s="271">
        <v>376.1</v>
      </c>
      <c r="H34" s="271">
        <v>459.4</v>
      </c>
      <c r="I34" s="271">
        <v>968.7</v>
      </c>
      <c r="J34" s="271">
        <v>772.2</v>
      </c>
      <c r="K34" s="271">
        <v>839.9</v>
      </c>
      <c r="L34" s="271">
        <v>1059.9000000000001</v>
      </c>
      <c r="M34" s="271">
        <v>1131.7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</row>
    <row r="35" spans="1:41" ht="12.95" customHeight="1" x14ac:dyDescent="0.2">
      <c r="A35" s="272" t="s">
        <v>261</v>
      </c>
      <c r="B35" s="271">
        <v>193.5</v>
      </c>
      <c r="C35" s="271">
        <v>396.1</v>
      </c>
      <c r="D35" s="271">
        <v>243.3</v>
      </c>
      <c r="E35" s="271">
        <v>431.6</v>
      </c>
      <c r="F35" s="271">
        <v>633.20000000000005</v>
      </c>
      <c r="G35" s="271">
        <v>698.3</v>
      </c>
      <c r="H35" s="271">
        <v>724.5</v>
      </c>
      <c r="I35" s="271">
        <v>640</v>
      </c>
      <c r="J35" s="271">
        <v>772.8</v>
      </c>
      <c r="K35" s="271">
        <v>770.3</v>
      </c>
      <c r="L35" s="271">
        <v>906.9</v>
      </c>
      <c r="M35" s="271">
        <v>823.4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</row>
    <row r="36" spans="1:41" ht="12.95" customHeight="1" x14ac:dyDescent="0.2">
      <c r="A36" s="245" t="s">
        <v>97</v>
      </c>
      <c r="B36" s="271">
        <v>65427.5</v>
      </c>
      <c r="C36" s="271">
        <v>89246.8</v>
      </c>
      <c r="D36" s="271">
        <v>93591.9</v>
      </c>
      <c r="E36" s="271">
        <v>90383.4</v>
      </c>
      <c r="F36" s="271">
        <v>93793.3</v>
      </c>
      <c r="G36" s="271">
        <v>97602.7</v>
      </c>
      <c r="H36" s="271">
        <v>97448.5</v>
      </c>
      <c r="I36" s="271">
        <v>106922.8</v>
      </c>
      <c r="J36" s="271">
        <v>110423.7</v>
      </c>
      <c r="K36" s="271">
        <v>121538.2</v>
      </c>
      <c r="L36" s="271">
        <v>71715.100000000006</v>
      </c>
      <c r="M36" s="271">
        <v>60993.8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</row>
    <row r="37" spans="1:41" ht="12.95" customHeight="1" x14ac:dyDescent="0.2">
      <c r="A37" s="272" t="s">
        <v>262</v>
      </c>
      <c r="B37" s="271">
        <v>58729.599999999999</v>
      </c>
      <c r="C37" s="271">
        <v>82183.899999999994</v>
      </c>
      <c r="D37" s="271">
        <v>86726.8</v>
      </c>
      <c r="E37" s="271">
        <v>81852.5</v>
      </c>
      <c r="F37" s="271">
        <v>84420.6</v>
      </c>
      <c r="G37" s="271">
        <v>87438.7</v>
      </c>
      <c r="H37" s="271">
        <v>89714.1</v>
      </c>
      <c r="I37" s="271">
        <v>98272.6</v>
      </c>
      <c r="J37" s="271">
        <v>101054.7</v>
      </c>
      <c r="K37" s="271">
        <v>110508.8</v>
      </c>
      <c r="L37" s="271">
        <v>61649.5</v>
      </c>
      <c r="M37" s="271">
        <v>48318.1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</row>
    <row r="38" spans="1:41" ht="12.95" customHeight="1" x14ac:dyDescent="0.2">
      <c r="A38" s="272" t="s">
        <v>263</v>
      </c>
      <c r="B38" s="271">
        <v>5110.3999999999996</v>
      </c>
      <c r="C38" s="271">
        <v>5137.5</v>
      </c>
      <c r="D38" s="271">
        <v>4988.2</v>
      </c>
      <c r="E38" s="271">
        <v>6703.4</v>
      </c>
      <c r="F38" s="271">
        <v>7360.4</v>
      </c>
      <c r="G38" s="271">
        <v>7863.6</v>
      </c>
      <c r="H38" s="271">
        <v>6125.3</v>
      </c>
      <c r="I38" s="271">
        <v>6413.1</v>
      </c>
      <c r="J38" s="271">
        <v>6932.4</v>
      </c>
      <c r="K38" s="271">
        <v>7030</v>
      </c>
      <c r="L38" s="271">
        <v>6969.3</v>
      </c>
      <c r="M38" s="271">
        <v>7235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</row>
    <row r="39" spans="1:41" ht="12" x14ac:dyDescent="0.2">
      <c r="A39" s="272" t="s">
        <v>264</v>
      </c>
      <c r="B39" s="271">
        <v>1587.5</v>
      </c>
      <c r="C39" s="271">
        <v>1925.4</v>
      </c>
      <c r="D39" s="271">
        <v>1876.8</v>
      </c>
      <c r="E39" s="271">
        <v>1827.5</v>
      </c>
      <c r="F39" s="271">
        <v>2012.3</v>
      </c>
      <c r="G39" s="271">
        <v>2300.3000000000002</v>
      </c>
      <c r="H39" s="271">
        <v>1609.2</v>
      </c>
      <c r="I39" s="271">
        <v>2237.1</v>
      </c>
      <c r="J39" s="271">
        <v>2436.6</v>
      </c>
      <c r="K39" s="271">
        <v>3999.4</v>
      </c>
      <c r="L39" s="271">
        <v>3096.2</v>
      </c>
      <c r="M39" s="271">
        <v>5440.7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</row>
    <row r="40" spans="1:4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</row>
    <row r="41" spans="1:41" s="270" customFormat="1" ht="12.95" customHeight="1" x14ac:dyDescent="0.2">
      <c r="A41" s="268" t="s">
        <v>96</v>
      </c>
      <c r="B41" s="269">
        <v>15468.4</v>
      </c>
      <c r="C41" s="269">
        <v>15384.6</v>
      </c>
      <c r="D41" s="269">
        <v>26900.7</v>
      </c>
      <c r="E41" s="269">
        <v>34796.199999999997</v>
      </c>
      <c r="F41" s="269">
        <v>32349.8</v>
      </c>
      <c r="G41" s="269">
        <v>31191.4</v>
      </c>
      <c r="H41" s="269">
        <v>33871.800000000003</v>
      </c>
      <c r="I41" s="269">
        <v>29884.400000000001</v>
      </c>
      <c r="J41" s="269">
        <v>27540.3</v>
      </c>
      <c r="K41" s="269">
        <v>24245.200000000001</v>
      </c>
      <c r="L41" s="269">
        <v>103484</v>
      </c>
      <c r="M41" s="269">
        <v>137497.70000000001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</row>
    <row r="42" spans="1:41" ht="12.95" customHeight="1" x14ac:dyDescent="0.2">
      <c r="A42" s="245" t="s">
        <v>265</v>
      </c>
      <c r="B42" s="228">
        <v>9168.2000000000007</v>
      </c>
      <c r="C42" s="228">
        <v>11930.4</v>
      </c>
      <c r="D42" s="228">
        <v>20388.2</v>
      </c>
      <c r="E42" s="228">
        <v>25903.9</v>
      </c>
      <c r="F42" s="228">
        <v>26867.3</v>
      </c>
      <c r="G42" s="228">
        <v>27640.2</v>
      </c>
      <c r="H42" s="228">
        <v>28259</v>
      </c>
      <c r="I42" s="228">
        <v>28259.3</v>
      </c>
      <c r="J42" s="228">
        <v>28259.7</v>
      </c>
      <c r="K42" s="228">
        <v>36560.6</v>
      </c>
      <c r="L42" s="228">
        <v>97640</v>
      </c>
      <c r="M42" s="228">
        <v>156532.70000000001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</row>
    <row r="43" spans="1:41" ht="12.95" customHeight="1" x14ac:dyDescent="0.2">
      <c r="A43" s="245" t="s">
        <v>266</v>
      </c>
      <c r="B43" s="228">
        <v>10555.6</v>
      </c>
      <c r="C43" s="228">
        <v>18020.900000000001</v>
      </c>
      <c r="D43" s="228">
        <v>21015</v>
      </c>
      <c r="E43" s="228">
        <v>20731.2</v>
      </c>
      <c r="F43" s="228">
        <v>19702.3</v>
      </c>
      <c r="G43" s="228">
        <v>19239.5</v>
      </c>
      <c r="H43" s="228">
        <v>40833.300000000003</v>
      </c>
      <c r="I43" s="228">
        <v>44479.7</v>
      </c>
      <c r="J43" s="228">
        <v>43343</v>
      </c>
      <c r="K43" s="228">
        <v>47192.4</v>
      </c>
      <c r="L43" s="228">
        <v>50667.3</v>
      </c>
      <c r="M43" s="228">
        <v>54730.6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</row>
    <row r="44" spans="1:41" s="234" customFormat="1" ht="12.95" customHeight="1" x14ac:dyDescent="0.2">
      <c r="A44" s="274" t="s">
        <v>267</v>
      </c>
      <c r="B44" s="228">
        <v>413.9</v>
      </c>
      <c r="C44" s="228">
        <v>7787.8</v>
      </c>
      <c r="D44" s="228">
        <v>7968.5</v>
      </c>
      <c r="E44" s="228">
        <v>8044.1</v>
      </c>
      <c r="F44" s="228">
        <v>8043.6</v>
      </c>
      <c r="G44" s="228">
        <v>8000.7</v>
      </c>
      <c r="H44" s="228">
        <v>29646.400000000001</v>
      </c>
      <c r="I44" s="228">
        <v>33415.5</v>
      </c>
      <c r="J44" s="228">
        <v>42427.199999999997</v>
      </c>
      <c r="K44" s="228">
        <v>46048.2</v>
      </c>
      <c r="L44" s="228">
        <v>49530.6</v>
      </c>
      <c r="M44" s="228">
        <v>53429.4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</row>
    <row r="45" spans="1:41" ht="12.95" customHeight="1" x14ac:dyDescent="0.2">
      <c r="A45" s="272" t="s">
        <v>268</v>
      </c>
      <c r="B45" s="228">
        <v>10093.799999999999</v>
      </c>
      <c r="C45" s="228">
        <v>10185.299999999999</v>
      </c>
      <c r="D45" s="228">
        <v>12963.8</v>
      </c>
      <c r="E45" s="228">
        <v>12604.4</v>
      </c>
      <c r="F45" s="228">
        <v>11576</v>
      </c>
      <c r="G45" s="228">
        <v>11154</v>
      </c>
      <c r="H45" s="228">
        <v>10941.1</v>
      </c>
      <c r="I45" s="228">
        <v>10753.1</v>
      </c>
      <c r="J45" s="228">
        <v>829.3</v>
      </c>
      <c r="K45" s="228">
        <v>1033.5</v>
      </c>
      <c r="L45" s="228">
        <v>944.4</v>
      </c>
      <c r="M45" s="228">
        <v>852.6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</row>
    <row r="46" spans="1:41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</row>
    <row r="47" spans="1:41" ht="12.95" customHeight="1" x14ac:dyDescent="0.2">
      <c r="A47" s="272" t="s">
        <v>269</v>
      </c>
      <c r="B47" s="228">
        <v>47.9</v>
      </c>
      <c r="C47" s="228">
        <v>47.8</v>
      </c>
      <c r="D47" s="228">
        <v>82.7</v>
      </c>
      <c r="E47" s="228">
        <v>82.8</v>
      </c>
      <c r="F47" s="228">
        <v>82.8</v>
      </c>
      <c r="G47" s="228">
        <v>84.8</v>
      </c>
      <c r="H47" s="228">
        <v>245.9</v>
      </c>
      <c r="I47" s="228">
        <v>311.10000000000002</v>
      </c>
      <c r="J47" s="228">
        <v>86.5</v>
      </c>
      <c r="K47" s="228">
        <v>110.7</v>
      </c>
      <c r="L47" s="228">
        <v>192.4</v>
      </c>
      <c r="M47" s="228">
        <v>448.5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</row>
    <row r="48" spans="1:41" ht="12.95" customHeight="1" x14ac:dyDescent="0.2">
      <c r="A48" s="275" t="s">
        <v>271</v>
      </c>
      <c r="B48" s="228">
        <v>-4824.7</v>
      </c>
      <c r="C48" s="228">
        <v>-18398</v>
      </c>
      <c r="D48" s="228">
        <v>-15098.6</v>
      </c>
      <c r="E48" s="228">
        <v>-12471.3</v>
      </c>
      <c r="F48" s="228">
        <v>-14881.7</v>
      </c>
      <c r="G48" s="228">
        <v>-16382.8</v>
      </c>
      <c r="H48" s="228">
        <v>-36431.599999999999</v>
      </c>
      <c r="I48" s="228">
        <v>-44056.7</v>
      </c>
      <c r="J48" s="228">
        <v>-44935.199999999997</v>
      </c>
      <c r="K48" s="228">
        <v>-60573.7</v>
      </c>
      <c r="L48" s="228">
        <v>-45779.6</v>
      </c>
      <c r="M48" s="228">
        <v>-74917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</row>
    <row r="49" spans="1:41" ht="12.95" customHeight="1" x14ac:dyDescent="0.2">
      <c r="A49" s="275" t="s">
        <v>272</v>
      </c>
      <c r="B49" s="228">
        <v>569.29999999999995</v>
      </c>
      <c r="C49" s="228">
        <v>3831.2</v>
      </c>
      <c r="D49" s="228">
        <v>596</v>
      </c>
      <c r="E49" s="228">
        <v>632.4</v>
      </c>
      <c r="F49" s="228">
        <v>661.8</v>
      </c>
      <c r="G49" s="228">
        <v>694.5</v>
      </c>
      <c r="H49" s="228">
        <v>1211.0999999999999</v>
      </c>
      <c r="I49" s="228">
        <v>1202.2</v>
      </c>
      <c r="J49" s="228">
        <v>872.9</v>
      </c>
      <c r="K49" s="228">
        <v>1066</v>
      </c>
      <c r="L49" s="228">
        <v>956.3</v>
      </c>
      <c r="M49" s="228">
        <v>1151.3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</row>
    <row r="50" spans="1:41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</row>
    <row r="51" spans="1:41" ht="12.95" customHeight="1" x14ac:dyDescent="0.2">
      <c r="A51" s="268" t="s">
        <v>94</v>
      </c>
      <c r="B51" s="269">
        <v>98027.4</v>
      </c>
      <c r="C51" s="269">
        <v>121653.2</v>
      </c>
      <c r="D51" s="269">
        <v>134260.70000000001</v>
      </c>
      <c r="E51" s="269">
        <v>140914.20000000001</v>
      </c>
      <c r="F51" s="269">
        <v>140535.1</v>
      </c>
      <c r="G51" s="269">
        <v>142809.60000000001</v>
      </c>
      <c r="H51" s="269">
        <v>146110.1</v>
      </c>
      <c r="I51" s="269">
        <v>150775</v>
      </c>
      <c r="J51" s="269">
        <v>158817.79999999999</v>
      </c>
      <c r="K51" s="269">
        <v>171729</v>
      </c>
      <c r="L51" s="269">
        <v>205181.5</v>
      </c>
      <c r="M51" s="269">
        <v>224777.7</v>
      </c>
    </row>
    <row r="52" spans="1:41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41" ht="12.95" customHeight="1" x14ac:dyDescent="0.2">
      <c r="A54" s="249" t="s">
        <v>22</v>
      </c>
    </row>
    <row r="55" spans="1:41" ht="12.95" customHeight="1" x14ac:dyDescent="0.2">
      <c r="A55" s="233" t="s">
        <v>1</v>
      </c>
      <c r="B55" s="218">
        <v>52</v>
      </c>
      <c r="C55" s="218">
        <v>50</v>
      </c>
      <c r="D55" s="218">
        <v>48</v>
      </c>
      <c r="E55" s="218">
        <v>48</v>
      </c>
      <c r="F55" s="218">
        <v>47</v>
      </c>
      <c r="G55" s="218">
        <v>45</v>
      </c>
      <c r="H55" s="218">
        <v>45</v>
      </c>
      <c r="I55" s="218">
        <v>46</v>
      </c>
      <c r="J55" s="218">
        <v>48</v>
      </c>
      <c r="K55" s="218">
        <v>45</v>
      </c>
      <c r="L55" s="218">
        <v>59</v>
      </c>
      <c r="M55" s="218">
        <v>66</v>
      </c>
    </row>
  </sheetData>
  <hyperlinks>
    <hyperlink ref="A1" location="Содержание!A1" display="Вернуться в СОДЕРЖАНИЕ" xr:uid="{00000000-0004-0000-4E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Лист80"/>
  <dimension ref="A1:BG55"/>
  <sheetViews>
    <sheetView workbookViewId="0">
      <selection activeCell="A5" sqref="A5"/>
    </sheetView>
  </sheetViews>
  <sheetFormatPr defaultRowHeight="12.95" customHeight="1" x14ac:dyDescent="0.2"/>
  <cols>
    <col min="1" max="1" width="40.7109375" style="249" customWidth="1"/>
    <col min="2" max="6" width="0" style="218" hidden="1" customWidth="1"/>
    <col min="7" max="8" width="9.5703125" style="218" hidden="1" customWidth="1"/>
    <col min="9" max="13" width="9.5703125" style="218" customWidth="1"/>
    <col min="14" max="256" width="9.140625" style="218"/>
    <col min="257" max="257" width="40.7109375" style="218" customWidth="1"/>
    <col min="258" max="262" width="0" style="218" hidden="1" customWidth="1"/>
    <col min="263" max="267" width="9.5703125" style="218" customWidth="1"/>
    <col min="268" max="512" width="9.140625" style="218"/>
    <col min="513" max="513" width="40.7109375" style="218" customWidth="1"/>
    <col min="514" max="518" width="0" style="218" hidden="1" customWidth="1"/>
    <col min="519" max="523" width="9.5703125" style="218" customWidth="1"/>
    <col min="524" max="768" width="9.140625" style="218"/>
    <col min="769" max="769" width="40.7109375" style="218" customWidth="1"/>
    <col min="770" max="774" width="0" style="218" hidden="1" customWidth="1"/>
    <col min="775" max="779" width="9.5703125" style="218" customWidth="1"/>
    <col min="780" max="1024" width="9.140625" style="218"/>
    <col min="1025" max="1025" width="40.7109375" style="218" customWidth="1"/>
    <col min="1026" max="1030" width="0" style="218" hidden="1" customWidth="1"/>
    <col min="1031" max="1035" width="9.5703125" style="218" customWidth="1"/>
    <col min="1036" max="1280" width="9.140625" style="218"/>
    <col min="1281" max="1281" width="40.7109375" style="218" customWidth="1"/>
    <col min="1282" max="1286" width="0" style="218" hidden="1" customWidth="1"/>
    <col min="1287" max="1291" width="9.5703125" style="218" customWidth="1"/>
    <col min="1292" max="1536" width="9.140625" style="218"/>
    <col min="1537" max="1537" width="40.7109375" style="218" customWidth="1"/>
    <col min="1538" max="1542" width="0" style="218" hidden="1" customWidth="1"/>
    <col min="1543" max="1547" width="9.5703125" style="218" customWidth="1"/>
    <col min="1548" max="1792" width="9.140625" style="218"/>
    <col min="1793" max="1793" width="40.7109375" style="218" customWidth="1"/>
    <col min="1794" max="1798" width="0" style="218" hidden="1" customWidth="1"/>
    <col min="1799" max="1803" width="9.5703125" style="218" customWidth="1"/>
    <col min="1804" max="2048" width="9.140625" style="218"/>
    <col min="2049" max="2049" width="40.7109375" style="218" customWidth="1"/>
    <col min="2050" max="2054" width="0" style="218" hidden="1" customWidth="1"/>
    <col min="2055" max="2059" width="9.5703125" style="218" customWidth="1"/>
    <col min="2060" max="2304" width="9.140625" style="218"/>
    <col min="2305" max="2305" width="40.7109375" style="218" customWidth="1"/>
    <col min="2306" max="2310" width="0" style="218" hidden="1" customWidth="1"/>
    <col min="2311" max="2315" width="9.5703125" style="218" customWidth="1"/>
    <col min="2316" max="2560" width="9.140625" style="218"/>
    <col min="2561" max="2561" width="40.7109375" style="218" customWidth="1"/>
    <col min="2562" max="2566" width="0" style="218" hidden="1" customWidth="1"/>
    <col min="2567" max="2571" width="9.5703125" style="218" customWidth="1"/>
    <col min="2572" max="2816" width="9.140625" style="218"/>
    <col min="2817" max="2817" width="40.7109375" style="218" customWidth="1"/>
    <col min="2818" max="2822" width="0" style="218" hidden="1" customWidth="1"/>
    <col min="2823" max="2827" width="9.5703125" style="218" customWidth="1"/>
    <col min="2828" max="3072" width="9.140625" style="218"/>
    <col min="3073" max="3073" width="40.7109375" style="218" customWidth="1"/>
    <col min="3074" max="3078" width="0" style="218" hidden="1" customWidth="1"/>
    <col min="3079" max="3083" width="9.5703125" style="218" customWidth="1"/>
    <col min="3084" max="3328" width="9.140625" style="218"/>
    <col min="3329" max="3329" width="40.7109375" style="218" customWidth="1"/>
    <col min="3330" max="3334" width="0" style="218" hidden="1" customWidth="1"/>
    <col min="3335" max="3339" width="9.5703125" style="218" customWidth="1"/>
    <col min="3340" max="3584" width="9.140625" style="218"/>
    <col min="3585" max="3585" width="40.7109375" style="218" customWidth="1"/>
    <col min="3586" max="3590" width="0" style="218" hidden="1" customWidth="1"/>
    <col min="3591" max="3595" width="9.5703125" style="218" customWidth="1"/>
    <col min="3596" max="3840" width="9.140625" style="218"/>
    <col min="3841" max="3841" width="40.7109375" style="218" customWidth="1"/>
    <col min="3842" max="3846" width="0" style="218" hidden="1" customWidth="1"/>
    <col min="3847" max="3851" width="9.5703125" style="218" customWidth="1"/>
    <col min="3852" max="4096" width="9.140625" style="218"/>
    <col min="4097" max="4097" width="40.7109375" style="218" customWidth="1"/>
    <col min="4098" max="4102" width="0" style="218" hidden="1" customWidth="1"/>
    <col min="4103" max="4107" width="9.5703125" style="218" customWidth="1"/>
    <col min="4108" max="4352" width="9.140625" style="218"/>
    <col min="4353" max="4353" width="40.7109375" style="218" customWidth="1"/>
    <col min="4354" max="4358" width="0" style="218" hidden="1" customWidth="1"/>
    <col min="4359" max="4363" width="9.5703125" style="218" customWidth="1"/>
    <col min="4364" max="4608" width="9.140625" style="218"/>
    <col min="4609" max="4609" width="40.7109375" style="218" customWidth="1"/>
    <col min="4610" max="4614" width="0" style="218" hidden="1" customWidth="1"/>
    <col min="4615" max="4619" width="9.5703125" style="218" customWidth="1"/>
    <col min="4620" max="4864" width="9.140625" style="218"/>
    <col min="4865" max="4865" width="40.7109375" style="218" customWidth="1"/>
    <col min="4866" max="4870" width="0" style="218" hidden="1" customWidth="1"/>
    <col min="4871" max="4875" width="9.5703125" style="218" customWidth="1"/>
    <col min="4876" max="5120" width="9.140625" style="218"/>
    <col min="5121" max="5121" width="40.7109375" style="218" customWidth="1"/>
    <col min="5122" max="5126" width="0" style="218" hidden="1" customWidth="1"/>
    <col min="5127" max="5131" width="9.5703125" style="218" customWidth="1"/>
    <col min="5132" max="5376" width="9.140625" style="218"/>
    <col min="5377" max="5377" width="40.7109375" style="218" customWidth="1"/>
    <col min="5378" max="5382" width="0" style="218" hidden="1" customWidth="1"/>
    <col min="5383" max="5387" width="9.5703125" style="218" customWidth="1"/>
    <col min="5388" max="5632" width="9.140625" style="218"/>
    <col min="5633" max="5633" width="40.7109375" style="218" customWidth="1"/>
    <col min="5634" max="5638" width="0" style="218" hidden="1" customWidth="1"/>
    <col min="5639" max="5643" width="9.5703125" style="218" customWidth="1"/>
    <col min="5644" max="5888" width="9.140625" style="218"/>
    <col min="5889" max="5889" width="40.7109375" style="218" customWidth="1"/>
    <col min="5890" max="5894" width="0" style="218" hidden="1" customWidth="1"/>
    <col min="5895" max="5899" width="9.5703125" style="218" customWidth="1"/>
    <col min="5900" max="6144" width="9.140625" style="218"/>
    <col min="6145" max="6145" width="40.7109375" style="218" customWidth="1"/>
    <col min="6146" max="6150" width="0" style="218" hidden="1" customWidth="1"/>
    <col min="6151" max="6155" width="9.5703125" style="218" customWidth="1"/>
    <col min="6156" max="6400" width="9.140625" style="218"/>
    <col min="6401" max="6401" width="40.7109375" style="218" customWidth="1"/>
    <col min="6402" max="6406" width="0" style="218" hidden="1" customWidth="1"/>
    <col min="6407" max="6411" width="9.5703125" style="218" customWidth="1"/>
    <col min="6412" max="6656" width="9.140625" style="218"/>
    <col min="6657" max="6657" width="40.7109375" style="218" customWidth="1"/>
    <col min="6658" max="6662" width="0" style="218" hidden="1" customWidth="1"/>
    <col min="6663" max="6667" width="9.5703125" style="218" customWidth="1"/>
    <col min="6668" max="6912" width="9.140625" style="218"/>
    <col min="6913" max="6913" width="40.7109375" style="218" customWidth="1"/>
    <col min="6914" max="6918" width="0" style="218" hidden="1" customWidth="1"/>
    <col min="6919" max="6923" width="9.5703125" style="218" customWidth="1"/>
    <col min="6924" max="7168" width="9.140625" style="218"/>
    <col min="7169" max="7169" width="40.7109375" style="218" customWidth="1"/>
    <col min="7170" max="7174" width="0" style="218" hidden="1" customWidth="1"/>
    <col min="7175" max="7179" width="9.5703125" style="218" customWidth="1"/>
    <col min="7180" max="7424" width="9.140625" style="218"/>
    <col min="7425" max="7425" width="40.7109375" style="218" customWidth="1"/>
    <col min="7426" max="7430" width="0" style="218" hidden="1" customWidth="1"/>
    <col min="7431" max="7435" width="9.5703125" style="218" customWidth="1"/>
    <col min="7436" max="7680" width="9.140625" style="218"/>
    <col min="7681" max="7681" width="40.7109375" style="218" customWidth="1"/>
    <col min="7682" max="7686" width="0" style="218" hidden="1" customWidth="1"/>
    <col min="7687" max="7691" width="9.5703125" style="218" customWidth="1"/>
    <col min="7692" max="7936" width="9.140625" style="218"/>
    <col min="7937" max="7937" width="40.7109375" style="218" customWidth="1"/>
    <col min="7938" max="7942" width="0" style="218" hidden="1" customWidth="1"/>
    <col min="7943" max="7947" width="9.5703125" style="218" customWidth="1"/>
    <col min="7948" max="8192" width="9.140625" style="218"/>
    <col min="8193" max="8193" width="40.7109375" style="218" customWidth="1"/>
    <col min="8194" max="8198" width="0" style="218" hidden="1" customWidth="1"/>
    <col min="8199" max="8203" width="9.5703125" style="218" customWidth="1"/>
    <col min="8204" max="8448" width="9.140625" style="218"/>
    <col min="8449" max="8449" width="40.7109375" style="218" customWidth="1"/>
    <col min="8450" max="8454" width="0" style="218" hidden="1" customWidth="1"/>
    <col min="8455" max="8459" width="9.5703125" style="218" customWidth="1"/>
    <col min="8460" max="8704" width="9.140625" style="218"/>
    <col min="8705" max="8705" width="40.7109375" style="218" customWidth="1"/>
    <col min="8706" max="8710" width="0" style="218" hidden="1" customWidth="1"/>
    <col min="8711" max="8715" width="9.5703125" style="218" customWidth="1"/>
    <col min="8716" max="8960" width="9.140625" style="218"/>
    <col min="8961" max="8961" width="40.7109375" style="218" customWidth="1"/>
    <col min="8962" max="8966" width="0" style="218" hidden="1" customWidth="1"/>
    <col min="8967" max="8971" width="9.5703125" style="218" customWidth="1"/>
    <col min="8972" max="9216" width="9.140625" style="218"/>
    <col min="9217" max="9217" width="40.7109375" style="218" customWidth="1"/>
    <col min="9218" max="9222" width="0" style="218" hidden="1" customWidth="1"/>
    <col min="9223" max="9227" width="9.5703125" style="218" customWidth="1"/>
    <col min="9228" max="9472" width="9.140625" style="218"/>
    <col min="9473" max="9473" width="40.7109375" style="218" customWidth="1"/>
    <col min="9474" max="9478" width="0" style="218" hidden="1" customWidth="1"/>
    <col min="9479" max="9483" width="9.5703125" style="218" customWidth="1"/>
    <col min="9484" max="9728" width="9.140625" style="218"/>
    <col min="9729" max="9729" width="40.7109375" style="218" customWidth="1"/>
    <col min="9730" max="9734" width="0" style="218" hidden="1" customWidth="1"/>
    <col min="9735" max="9739" width="9.5703125" style="218" customWidth="1"/>
    <col min="9740" max="9984" width="9.140625" style="218"/>
    <col min="9985" max="9985" width="40.7109375" style="218" customWidth="1"/>
    <col min="9986" max="9990" width="0" style="218" hidden="1" customWidth="1"/>
    <col min="9991" max="9995" width="9.5703125" style="218" customWidth="1"/>
    <col min="9996" max="10240" width="9.140625" style="218"/>
    <col min="10241" max="10241" width="40.7109375" style="218" customWidth="1"/>
    <col min="10242" max="10246" width="0" style="218" hidden="1" customWidth="1"/>
    <col min="10247" max="10251" width="9.5703125" style="218" customWidth="1"/>
    <col min="10252" max="10496" width="9.140625" style="218"/>
    <col min="10497" max="10497" width="40.7109375" style="218" customWidth="1"/>
    <col min="10498" max="10502" width="0" style="218" hidden="1" customWidth="1"/>
    <col min="10503" max="10507" width="9.5703125" style="218" customWidth="1"/>
    <col min="10508" max="10752" width="9.140625" style="218"/>
    <col min="10753" max="10753" width="40.7109375" style="218" customWidth="1"/>
    <col min="10754" max="10758" width="0" style="218" hidden="1" customWidth="1"/>
    <col min="10759" max="10763" width="9.5703125" style="218" customWidth="1"/>
    <col min="10764" max="11008" width="9.140625" style="218"/>
    <col min="11009" max="11009" width="40.7109375" style="218" customWidth="1"/>
    <col min="11010" max="11014" width="0" style="218" hidden="1" customWidth="1"/>
    <col min="11015" max="11019" width="9.5703125" style="218" customWidth="1"/>
    <col min="11020" max="11264" width="9.140625" style="218"/>
    <col min="11265" max="11265" width="40.7109375" style="218" customWidth="1"/>
    <col min="11266" max="11270" width="0" style="218" hidden="1" customWidth="1"/>
    <col min="11271" max="11275" width="9.5703125" style="218" customWidth="1"/>
    <col min="11276" max="11520" width="9.140625" style="218"/>
    <col min="11521" max="11521" width="40.7109375" style="218" customWidth="1"/>
    <col min="11522" max="11526" width="0" style="218" hidden="1" customWidth="1"/>
    <col min="11527" max="11531" width="9.5703125" style="218" customWidth="1"/>
    <col min="11532" max="11776" width="9.140625" style="218"/>
    <col min="11777" max="11777" width="40.7109375" style="218" customWidth="1"/>
    <col min="11778" max="11782" width="0" style="218" hidden="1" customWidth="1"/>
    <col min="11783" max="11787" width="9.5703125" style="218" customWidth="1"/>
    <col min="11788" max="12032" width="9.140625" style="218"/>
    <col min="12033" max="12033" width="40.7109375" style="218" customWidth="1"/>
    <col min="12034" max="12038" width="0" style="218" hidden="1" customWidth="1"/>
    <col min="12039" max="12043" width="9.5703125" style="218" customWidth="1"/>
    <col min="12044" max="12288" width="9.140625" style="218"/>
    <col min="12289" max="12289" width="40.7109375" style="218" customWidth="1"/>
    <col min="12290" max="12294" width="0" style="218" hidden="1" customWidth="1"/>
    <col min="12295" max="12299" width="9.5703125" style="218" customWidth="1"/>
    <col min="12300" max="12544" width="9.140625" style="218"/>
    <col min="12545" max="12545" width="40.7109375" style="218" customWidth="1"/>
    <col min="12546" max="12550" width="0" style="218" hidden="1" customWidth="1"/>
    <col min="12551" max="12555" width="9.5703125" style="218" customWidth="1"/>
    <col min="12556" max="12800" width="9.140625" style="218"/>
    <col min="12801" max="12801" width="40.7109375" style="218" customWidth="1"/>
    <col min="12802" max="12806" width="0" style="218" hidden="1" customWidth="1"/>
    <col min="12807" max="12811" width="9.5703125" style="218" customWidth="1"/>
    <col min="12812" max="13056" width="9.140625" style="218"/>
    <col min="13057" max="13057" width="40.7109375" style="218" customWidth="1"/>
    <col min="13058" max="13062" width="0" style="218" hidden="1" customWidth="1"/>
    <col min="13063" max="13067" width="9.5703125" style="218" customWidth="1"/>
    <col min="13068" max="13312" width="9.140625" style="218"/>
    <col min="13313" max="13313" width="40.7109375" style="218" customWidth="1"/>
    <col min="13314" max="13318" width="0" style="218" hidden="1" customWidth="1"/>
    <col min="13319" max="13323" width="9.5703125" style="218" customWidth="1"/>
    <col min="13324" max="13568" width="9.140625" style="218"/>
    <col min="13569" max="13569" width="40.7109375" style="218" customWidth="1"/>
    <col min="13570" max="13574" width="0" style="218" hidden="1" customWidth="1"/>
    <col min="13575" max="13579" width="9.5703125" style="218" customWidth="1"/>
    <col min="13580" max="13824" width="9.140625" style="218"/>
    <col min="13825" max="13825" width="40.7109375" style="218" customWidth="1"/>
    <col min="13826" max="13830" width="0" style="218" hidden="1" customWidth="1"/>
    <col min="13831" max="13835" width="9.5703125" style="218" customWidth="1"/>
    <col min="13836" max="14080" width="9.140625" style="218"/>
    <col min="14081" max="14081" width="40.7109375" style="218" customWidth="1"/>
    <col min="14082" max="14086" width="0" style="218" hidden="1" customWidth="1"/>
    <col min="14087" max="14091" width="9.5703125" style="218" customWidth="1"/>
    <col min="14092" max="14336" width="9.140625" style="218"/>
    <col min="14337" max="14337" width="40.7109375" style="218" customWidth="1"/>
    <col min="14338" max="14342" width="0" style="218" hidden="1" customWidth="1"/>
    <col min="14343" max="14347" width="9.5703125" style="218" customWidth="1"/>
    <col min="14348" max="14592" width="9.140625" style="218"/>
    <col min="14593" max="14593" width="40.7109375" style="218" customWidth="1"/>
    <col min="14594" max="14598" width="0" style="218" hidden="1" customWidth="1"/>
    <col min="14599" max="14603" width="9.5703125" style="218" customWidth="1"/>
    <col min="14604" max="14848" width="9.140625" style="218"/>
    <col min="14849" max="14849" width="40.7109375" style="218" customWidth="1"/>
    <col min="14850" max="14854" width="0" style="218" hidden="1" customWidth="1"/>
    <col min="14855" max="14859" width="9.5703125" style="218" customWidth="1"/>
    <col min="14860" max="15104" width="9.140625" style="218"/>
    <col min="15105" max="15105" width="40.7109375" style="218" customWidth="1"/>
    <col min="15106" max="15110" width="0" style="218" hidden="1" customWidth="1"/>
    <col min="15111" max="15115" width="9.5703125" style="218" customWidth="1"/>
    <col min="15116" max="15360" width="9.140625" style="218"/>
    <col min="15361" max="15361" width="40.7109375" style="218" customWidth="1"/>
    <col min="15362" max="15366" width="0" style="218" hidden="1" customWidth="1"/>
    <col min="15367" max="15371" width="9.5703125" style="218" customWidth="1"/>
    <col min="15372" max="15616" width="9.140625" style="218"/>
    <col min="15617" max="15617" width="40.7109375" style="218" customWidth="1"/>
    <col min="15618" max="15622" width="0" style="218" hidden="1" customWidth="1"/>
    <col min="15623" max="15627" width="9.5703125" style="218" customWidth="1"/>
    <col min="15628" max="15872" width="9.140625" style="218"/>
    <col min="15873" max="15873" width="40.7109375" style="218" customWidth="1"/>
    <col min="15874" max="15878" width="0" style="218" hidden="1" customWidth="1"/>
    <col min="15879" max="15883" width="9.5703125" style="218" customWidth="1"/>
    <col min="15884" max="16128" width="9.140625" style="218"/>
    <col min="16129" max="16129" width="40.7109375" style="218" customWidth="1"/>
    <col min="16130" max="16134" width="0" style="218" hidden="1" customWidth="1"/>
    <col min="16135" max="16139" width="9.5703125" style="218" customWidth="1"/>
    <col min="16140" max="16384" width="9.140625" style="218"/>
  </cols>
  <sheetData>
    <row r="1" spans="1:59" ht="12.95" customHeight="1" x14ac:dyDescent="0.2">
      <c r="A1" s="950" t="s">
        <v>1346</v>
      </c>
    </row>
    <row r="2" spans="1:59" ht="18" customHeight="1" x14ac:dyDescent="0.2">
      <c r="A2" s="217" t="s">
        <v>307</v>
      </c>
    </row>
    <row r="3" spans="1:59" ht="18" customHeight="1" x14ac:dyDescent="0.2">
      <c r="A3" s="217" t="s">
        <v>308</v>
      </c>
    </row>
    <row r="4" spans="1:59" ht="18" customHeight="1" thickBot="1" x14ac:dyDescent="0.25">
      <c r="A4" s="263" t="s">
        <v>137</v>
      </c>
    </row>
    <row r="5" spans="1:59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59" s="226" customFormat="1" ht="12.95" customHeight="1" x14ac:dyDescent="0.2">
      <c r="A6" s="267"/>
    </row>
    <row r="7" spans="1:59" s="270" customFormat="1" ht="12.95" customHeight="1" x14ac:dyDescent="0.2">
      <c r="A7" s="268" t="s">
        <v>103</v>
      </c>
      <c r="B7" s="269">
        <v>91958.9</v>
      </c>
      <c r="C7" s="269">
        <v>109046.6</v>
      </c>
      <c r="D7" s="269">
        <v>114489</v>
      </c>
      <c r="E7" s="269">
        <v>117172</v>
      </c>
      <c r="F7" s="269">
        <v>116833.5</v>
      </c>
      <c r="G7" s="269">
        <v>118247.1</v>
      </c>
      <c r="H7" s="269">
        <v>120141.2</v>
      </c>
      <c r="I7" s="269">
        <v>124433.4</v>
      </c>
      <c r="J7" s="269">
        <v>135551.20000000001</v>
      </c>
      <c r="K7" s="269">
        <v>146891.29999999999</v>
      </c>
      <c r="L7" s="269">
        <v>171449.1</v>
      </c>
      <c r="M7" s="269">
        <v>190113.2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</row>
    <row r="8" spans="1:59" ht="12.95" customHeight="1" x14ac:dyDescent="0.2">
      <c r="A8" s="245" t="s">
        <v>101</v>
      </c>
      <c r="B8" s="271">
        <v>15713.9</v>
      </c>
      <c r="C8" s="271">
        <v>12283</v>
      </c>
      <c r="D8" s="271">
        <v>11463.2</v>
      </c>
      <c r="E8" s="271">
        <v>12222.3</v>
      </c>
      <c r="F8" s="271">
        <v>11787.5</v>
      </c>
      <c r="G8" s="271">
        <v>11039.8</v>
      </c>
      <c r="H8" s="271">
        <v>13061.2</v>
      </c>
      <c r="I8" s="271">
        <v>14197.4</v>
      </c>
      <c r="J8" s="271">
        <v>15398.5</v>
      </c>
      <c r="K8" s="271">
        <v>17445.8</v>
      </c>
      <c r="L8" s="228">
        <v>37639.4</v>
      </c>
      <c r="M8" s="228">
        <v>43995.8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</row>
    <row r="9" spans="1:59" ht="12.95" customHeight="1" x14ac:dyDescent="0.2">
      <c r="A9" s="272" t="s">
        <v>238</v>
      </c>
      <c r="B9" s="271">
        <v>2759.8</v>
      </c>
      <c r="C9" s="271">
        <v>1302.3</v>
      </c>
      <c r="D9" s="271">
        <v>1645.3</v>
      </c>
      <c r="E9" s="271">
        <v>2141.5</v>
      </c>
      <c r="F9" s="271">
        <v>2722.2</v>
      </c>
      <c r="G9" s="271">
        <v>1583.8</v>
      </c>
      <c r="H9" s="271">
        <v>3683.1</v>
      </c>
      <c r="I9" s="271">
        <v>4723</v>
      </c>
      <c r="J9" s="271">
        <v>5250.9</v>
      </c>
      <c r="K9" s="271">
        <v>3984.3</v>
      </c>
      <c r="L9" s="228">
        <v>6749.2</v>
      </c>
      <c r="M9" s="228">
        <v>8438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</row>
    <row r="10" spans="1:59" ht="12.95" customHeight="1" x14ac:dyDescent="0.2">
      <c r="A10" s="272" t="s">
        <v>239</v>
      </c>
      <c r="B10" s="271">
        <v>421.9</v>
      </c>
      <c r="C10" s="271">
        <v>521.1</v>
      </c>
      <c r="D10" s="271">
        <v>384.4</v>
      </c>
      <c r="E10" s="271">
        <v>504.4</v>
      </c>
      <c r="F10" s="271">
        <v>385.8</v>
      </c>
      <c r="G10" s="271">
        <v>140.4</v>
      </c>
      <c r="H10" s="271">
        <v>262.3</v>
      </c>
      <c r="I10" s="271">
        <v>389.9</v>
      </c>
      <c r="J10" s="271">
        <v>171.6</v>
      </c>
      <c r="K10" s="271">
        <v>210.9</v>
      </c>
      <c r="L10" s="228">
        <v>309</v>
      </c>
      <c r="M10" s="228">
        <v>1275.7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</row>
    <row r="11" spans="1:59" ht="12.95" customHeight="1" x14ac:dyDescent="0.2">
      <c r="A11" s="272" t="s">
        <v>240</v>
      </c>
      <c r="B11" s="271">
        <v>4321.6000000000004</v>
      </c>
      <c r="C11" s="271">
        <v>4943.5</v>
      </c>
      <c r="D11" s="271">
        <v>4018.6</v>
      </c>
      <c r="E11" s="271">
        <v>3671.5</v>
      </c>
      <c r="F11" s="271">
        <v>2636.4</v>
      </c>
      <c r="G11" s="271">
        <v>3109</v>
      </c>
      <c r="H11" s="271">
        <v>2997.1</v>
      </c>
      <c r="I11" s="271">
        <v>2648</v>
      </c>
      <c r="J11" s="271">
        <v>2892.1</v>
      </c>
      <c r="K11" s="271">
        <v>3190.9</v>
      </c>
      <c r="L11" s="228">
        <v>6155.8</v>
      </c>
      <c r="M11" s="228">
        <v>8703.7999999999993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</row>
    <row r="12" spans="1:59" ht="24" x14ac:dyDescent="0.2">
      <c r="A12" s="272" t="s">
        <v>241</v>
      </c>
      <c r="B12" s="271">
        <v>1334</v>
      </c>
      <c r="C12" s="271">
        <v>942.3</v>
      </c>
      <c r="D12" s="271">
        <v>482.9</v>
      </c>
      <c r="E12" s="271">
        <v>458</v>
      </c>
      <c r="F12" s="271">
        <v>728</v>
      </c>
      <c r="G12" s="271">
        <v>724.6</v>
      </c>
      <c r="H12" s="271">
        <v>1574.8</v>
      </c>
      <c r="I12" s="271">
        <v>561.9</v>
      </c>
      <c r="J12" s="271">
        <v>772.3</v>
      </c>
      <c r="K12" s="271">
        <v>941.5</v>
      </c>
      <c r="L12" s="228">
        <v>6426.1</v>
      </c>
      <c r="M12" s="228">
        <v>5061.7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</row>
    <row r="13" spans="1:59" ht="24" x14ac:dyDescent="0.2">
      <c r="A13" s="272" t="s">
        <v>242</v>
      </c>
      <c r="B13" s="271" t="s">
        <v>26</v>
      </c>
      <c r="C13" s="271">
        <v>0.4</v>
      </c>
      <c r="D13" s="271">
        <v>0.4</v>
      </c>
      <c r="E13" s="271">
        <v>0.3</v>
      </c>
      <c r="F13" s="271" t="s">
        <v>26</v>
      </c>
      <c r="G13" s="271">
        <v>2.5</v>
      </c>
      <c r="H13" s="271">
        <v>1.6</v>
      </c>
      <c r="I13" s="271" t="s">
        <v>26</v>
      </c>
      <c r="J13" s="271" t="s">
        <v>26</v>
      </c>
      <c r="K13" s="271" t="s">
        <v>26</v>
      </c>
      <c r="L13" s="228">
        <v>0</v>
      </c>
      <c r="M13" s="228">
        <v>1.1000000000000001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</row>
    <row r="14" spans="1:59" ht="12.95" customHeight="1" x14ac:dyDescent="0.2">
      <c r="A14" s="272" t="s">
        <v>243</v>
      </c>
      <c r="B14" s="271">
        <v>3531.3</v>
      </c>
      <c r="C14" s="271">
        <v>3830.7</v>
      </c>
      <c r="D14" s="271">
        <v>3699.6</v>
      </c>
      <c r="E14" s="271">
        <v>4487.6000000000004</v>
      </c>
      <c r="F14" s="271">
        <v>4440.3999999999996</v>
      </c>
      <c r="G14" s="271">
        <v>4664.1000000000004</v>
      </c>
      <c r="H14" s="271">
        <v>4234</v>
      </c>
      <c r="I14" s="271">
        <v>3902.1</v>
      </c>
      <c r="J14" s="271">
        <v>5107.5</v>
      </c>
      <c r="K14" s="271">
        <v>7446.8</v>
      </c>
      <c r="L14" s="228">
        <v>15135.1</v>
      </c>
      <c r="M14" s="228">
        <v>12849.9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</row>
    <row r="15" spans="1:59" ht="12.95" customHeight="1" x14ac:dyDescent="0.2">
      <c r="A15" s="272" t="s">
        <v>244</v>
      </c>
      <c r="B15" s="228">
        <v>3344.6</v>
      </c>
      <c r="C15" s="228">
        <v>735.5</v>
      </c>
      <c r="D15" s="228">
        <v>1231.8</v>
      </c>
      <c r="E15" s="228">
        <v>958.8</v>
      </c>
      <c r="F15" s="228">
        <v>874.7</v>
      </c>
      <c r="G15" s="228">
        <v>815.3</v>
      </c>
      <c r="H15" s="228">
        <v>308.2</v>
      </c>
      <c r="I15" s="228">
        <v>1924.4</v>
      </c>
      <c r="J15" s="228">
        <v>1204.2</v>
      </c>
      <c r="K15" s="228">
        <v>1671.1</v>
      </c>
      <c r="L15" s="228">
        <v>2844.3</v>
      </c>
      <c r="M15" s="228">
        <v>7567.5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</row>
    <row r="16" spans="1:59" ht="12.95" customHeight="1" x14ac:dyDescent="0.2">
      <c r="A16" s="272" t="s">
        <v>245</v>
      </c>
      <c r="B16" s="228">
        <v>0.7</v>
      </c>
      <c r="C16" s="228">
        <v>7.2</v>
      </c>
      <c r="D16" s="228">
        <v>0.1</v>
      </c>
      <c r="E16" s="228">
        <v>0.3</v>
      </c>
      <c r="F16" s="228">
        <v>0.1</v>
      </c>
      <c r="G16" s="228" t="s">
        <v>26</v>
      </c>
      <c r="H16" s="228" t="s">
        <v>26</v>
      </c>
      <c r="I16" s="228">
        <v>48.1</v>
      </c>
      <c r="J16" s="228">
        <v>0</v>
      </c>
      <c r="K16" s="228">
        <v>0.4</v>
      </c>
      <c r="L16" s="228">
        <v>19.8</v>
      </c>
      <c r="M16" s="228">
        <v>98.1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</row>
    <row r="17" spans="1:59" ht="12.95" customHeight="1" x14ac:dyDescent="0.2">
      <c r="A17" s="245" t="s">
        <v>100</v>
      </c>
      <c r="B17" s="228">
        <v>76245</v>
      </c>
      <c r="C17" s="228">
        <v>96763.6</v>
      </c>
      <c r="D17" s="228">
        <v>103025.8</v>
      </c>
      <c r="E17" s="228">
        <v>104949.7</v>
      </c>
      <c r="F17" s="228">
        <v>105046</v>
      </c>
      <c r="G17" s="228">
        <v>107207.3</v>
      </c>
      <c r="H17" s="228">
        <v>107080</v>
      </c>
      <c r="I17" s="228">
        <v>110236.1</v>
      </c>
      <c r="J17" s="228">
        <v>120152.6</v>
      </c>
      <c r="K17" s="228">
        <v>129445.4</v>
      </c>
      <c r="L17" s="228">
        <v>133809.70000000001</v>
      </c>
      <c r="M17" s="228">
        <v>146117.4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</row>
    <row r="18" spans="1:59" ht="12.95" customHeight="1" x14ac:dyDescent="0.2">
      <c r="A18" s="272" t="s">
        <v>246</v>
      </c>
      <c r="B18" s="228">
        <v>70074.600000000006</v>
      </c>
      <c r="C18" s="228">
        <v>86139.199999999997</v>
      </c>
      <c r="D18" s="228">
        <v>84826.5</v>
      </c>
      <c r="E18" s="228">
        <v>103523.7</v>
      </c>
      <c r="F18" s="228">
        <v>102478.8</v>
      </c>
      <c r="G18" s="228">
        <v>102426.5</v>
      </c>
      <c r="H18" s="228">
        <v>103193.7</v>
      </c>
      <c r="I18" s="228">
        <v>106456.8</v>
      </c>
      <c r="J18" s="228">
        <v>117520.2</v>
      </c>
      <c r="K18" s="228">
        <v>126626.8</v>
      </c>
      <c r="L18" s="228">
        <v>131262.39999999999</v>
      </c>
      <c r="M18" s="228">
        <v>143807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</row>
    <row r="19" spans="1:59" ht="12.95" customHeight="1" x14ac:dyDescent="0.2">
      <c r="A19" s="272" t="s">
        <v>327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>
        <v>1.6</v>
      </c>
      <c r="M19" s="228">
        <v>1.6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</row>
    <row r="20" spans="1:59" ht="12.95" customHeight="1" x14ac:dyDescent="0.2">
      <c r="A20" s="272" t="s">
        <v>249</v>
      </c>
      <c r="B20" s="228" t="s">
        <v>26</v>
      </c>
      <c r="C20" s="228" t="s">
        <v>26</v>
      </c>
      <c r="D20" s="228">
        <v>0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</row>
    <row r="21" spans="1:59" ht="12.95" customHeight="1" x14ac:dyDescent="0.2">
      <c r="A21" s="272" t="s">
        <v>250</v>
      </c>
      <c r="B21" s="228">
        <v>1.8</v>
      </c>
      <c r="C21" s="228">
        <v>347.7</v>
      </c>
      <c r="D21" s="228">
        <v>54.5</v>
      </c>
      <c r="E21" s="228">
        <v>226.8</v>
      </c>
      <c r="F21" s="228">
        <v>11.6</v>
      </c>
      <c r="G21" s="228">
        <v>18.600000000000001</v>
      </c>
      <c r="H21" s="228">
        <v>0.2</v>
      </c>
      <c r="I21" s="228">
        <v>0.4</v>
      </c>
      <c r="J21" s="228">
        <v>0.3</v>
      </c>
      <c r="K21" s="228">
        <v>1.1000000000000001</v>
      </c>
      <c r="L21" s="228">
        <v>0.1</v>
      </c>
      <c r="M21" s="228">
        <v>1.6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</row>
    <row r="22" spans="1:59" ht="12.95" customHeight="1" x14ac:dyDescent="0.2">
      <c r="A22" s="272" t="s">
        <v>277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>
        <v>7.7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</row>
    <row r="23" spans="1:59" ht="12.95" customHeight="1" x14ac:dyDescent="0.2">
      <c r="A23" s="272" t="s">
        <v>252</v>
      </c>
      <c r="B23" s="228">
        <v>6067.1</v>
      </c>
      <c r="C23" s="228">
        <v>10169.799999999999</v>
      </c>
      <c r="D23" s="228">
        <v>18007.2</v>
      </c>
      <c r="E23" s="228">
        <v>559.9</v>
      </c>
      <c r="F23" s="228">
        <v>1888.6</v>
      </c>
      <c r="G23" s="228">
        <v>3945</v>
      </c>
      <c r="H23" s="228">
        <v>3567.3</v>
      </c>
      <c r="I23" s="228">
        <v>3543.7</v>
      </c>
      <c r="J23" s="228">
        <v>2062.9</v>
      </c>
      <c r="K23" s="228">
        <v>2291.1</v>
      </c>
      <c r="L23" s="228">
        <v>1952.1</v>
      </c>
      <c r="M23" s="228">
        <v>1430.3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</row>
    <row r="24" spans="1:59" ht="12.95" customHeight="1" x14ac:dyDescent="0.2">
      <c r="A24" s="272" t="s">
        <v>253</v>
      </c>
      <c r="B24" s="228">
        <v>89.1</v>
      </c>
      <c r="C24" s="228">
        <v>94.5</v>
      </c>
      <c r="D24" s="228">
        <v>121.4</v>
      </c>
      <c r="E24" s="228">
        <v>185.9</v>
      </c>
      <c r="F24" s="228">
        <v>185.9</v>
      </c>
      <c r="G24" s="228">
        <v>340</v>
      </c>
      <c r="H24" s="228">
        <v>241.3</v>
      </c>
      <c r="I24" s="228">
        <v>160.19999999999999</v>
      </c>
      <c r="J24" s="228">
        <v>491.4</v>
      </c>
      <c r="K24" s="228">
        <v>470.1</v>
      </c>
      <c r="L24" s="228">
        <v>488.7</v>
      </c>
      <c r="M24" s="228">
        <v>713.7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</row>
    <row r="25" spans="1:59" ht="12.95" customHeight="1" x14ac:dyDescent="0.2">
      <c r="A25" s="245" t="s">
        <v>254</v>
      </c>
      <c r="B25" s="228">
        <v>12.4</v>
      </c>
      <c r="C25" s="228">
        <v>12.3</v>
      </c>
      <c r="D25" s="228">
        <v>16.2</v>
      </c>
      <c r="E25" s="228">
        <v>453.3</v>
      </c>
      <c r="F25" s="228">
        <v>481.1</v>
      </c>
      <c r="G25" s="228">
        <v>477.1</v>
      </c>
      <c r="H25" s="228">
        <v>77.400000000000006</v>
      </c>
      <c r="I25" s="228">
        <v>74.900000000000006</v>
      </c>
      <c r="J25" s="228">
        <v>77.8</v>
      </c>
      <c r="K25" s="228">
        <v>56.4</v>
      </c>
      <c r="L25" s="228">
        <v>104.7</v>
      </c>
      <c r="M25" s="228">
        <v>155.6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</row>
    <row r="26" spans="1:59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</row>
    <row r="27" spans="1:59" s="234" customFormat="1" ht="12.95" customHeight="1" x14ac:dyDescent="0.2">
      <c r="A27" s="268" t="s">
        <v>99</v>
      </c>
      <c r="B27" s="269">
        <v>76562.8</v>
      </c>
      <c r="C27" s="269">
        <v>100660.8</v>
      </c>
      <c r="D27" s="269">
        <v>102573.8</v>
      </c>
      <c r="E27" s="269">
        <v>102020.2</v>
      </c>
      <c r="F27" s="269">
        <v>103686.2</v>
      </c>
      <c r="G27" s="269">
        <v>106584.1</v>
      </c>
      <c r="H27" s="269">
        <v>105944.5</v>
      </c>
      <c r="I27" s="269">
        <v>114261</v>
      </c>
      <c r="J27" s="269">
        <v>126773.5</v>
      </c>
      <c r="K27" s="269">
        <v>141784.79999999999</v>
      </c>
      <c r="L27" s="269">
        <v>90268.800000000003</v>
      </c>
      <c r="M27" s="269">
        <v>73553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</row>
    <row r="28" spans="1:59" ht="12.95" customHeight="1" x14ac:dyDescent="0.2">
      <c r="A28" s="233" t="s">
        <v>98</v>
      </c>
      <c r="B28" s="271">
        <v>11810</v>
      </c>
      <c r="C28" s="271">
        <v>12230.8</v>
      </c>
      <c r="D28" s="271">
        <v>9878.2999999999993</v>
      </c>
      <c r="E28" s="271">
        <v>13172.8</v>
      </c>
      <c r="F28" s="271">
        <v>11497.1</v>
      </c>
      <c r="G28" s="271">
        <v>11098.3</v>
      </c>
      <c r="H28" s="271">
        <v>10879</v>
      </c>
      <c r="I28" s="271">
        <v>10169.299999999999</v>
      </c>
      <c r="J28" s="271">
        <v>17316.7</v>
      </c>
      <c r="K28" s="271">
        <v>21498.7</v>
      </c>
      <c r="L28" s="271">
        <v>21436.1</v>
      </c>
      <c r="M28" s="271">
        <v>15823.4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</row>
    <row r="29" spans="1:59" ht="12.95" customHeight="1" x14ac:dyDescent="0.2">
      <c r="A29" s="272" t="s">
        <v>255</v>
      </c>
      <c r="B29" s="271">
        <v>5556.4</v>
      </c>
      <c r="C29" s="271">
        <v>6137.5</v>
      </c>
      <c r="D29" s="271">
        <v>5162.8999999999996</v>
      </c>
      <c r="E29" s="271">
        <v>6410</v>
      </c>
      <c r="F29" s="271">
        <v>5767.5</v>
      </c>
      <c r="G29" s="271">
        <v>4700.8999999999996</v>
      </c>
      <c r="H29" s="271">
        <v>4483.6000000000004</v>
      </c>
      <c r="I29" s="271">
        <v>2904.7</v>
      </c>
      <c r="J29" s="271">
        <v>3807.2</v>
      </c>
      <c r="K29" s="271">
        <v>5749.8</v>
      </c>
      <c r="L29" s="228">
        <v>13933.7</v>
      </c>
      <c r="M29" s="228">
        <v>8508.2999999999993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</row>
    <row r="30" spans="1:59" ht="12.95" customHeight="1" x14ac:dyDescent="0.2">
      <c r="A30" s="272" t="s">
        <v>256</v>
      </c>
      <c r="B30" s="271">
        <v>293.60000000000002</v>
      </c>
      <c r="C30" s="271">
        <v>251.1</v>
      </c>
      <c r="D30" s="271">
        <v>171.2</v>
      </c>
      <c r="E30" s="271">
        <v>202.7</v>
      </c>
      <c r="F30" s="271">
        <v>198.3</v>
      </c>
      <c r="G30" s="271">
        <v>356.2</v>
      </c>
      <c r="H30" s="271">
        <v>251.6</v>
      </c>
      <c r="I30" s="271">
        <v>408.6</v>
      </c>
      <c r="J30" s="271">
        <v>440.6</v>
      </c>
      <c r="K30" s="271">
        <v>1004.4</v>
      </c>
      <c r="L30" s="228">
        <v>1304</v>
      </c>
      <c r="M30" s="228">
        <v>1699.4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</row>
    <row r="31" spans="1:59" ht="12.95" customHeight="1" x14ac:dyDescent="0.2">
      <c r="A31" s="272" t="s">
        <v>257</v>
      </c>
      <c r="B31" s="271">
        <v>3732.9</v>
      </c>
      <c r="C31" s="271">
        <v>3617</v>
      </c>
      <c r="D31" s="271">
        <v>2866.8</v>
      </c>
      <c r="E31" s="271">
        <v>4117.8999999999996</v>
      </c>
      <c r="F31" s="271">
        <v>3062.2</v>
      </c>
      <c r="G31" s="271">
        <v>3587.8</v>
      </c>
      <c r="H31" s="271">
        <v>2971.8</v>
      </c>
      <c r="I31" s="271">
        <v>3722.1</v>
      </c>
      <c r="J31" s="271">
        <v>9513.1</v>
      </c>
      <c r="K31" s="271">
        <v>10995.8</v>
      </c>
      <c r="L31" s="228">
        <v>2045</v>
      </c>
      <c r="M31" s="228">
        <v>1299.3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</row>
    <row r="32" spans="1:59" ht="12.95" customHeight="1" x14ac:dyDescent="0.2">
      <c r="A32" s="272" t="s">
        <v>258</v>
      </c>
      <c r="B32" s="271">
        <v>110.3</v>
      </c>
      <c r="C32" s="271">
        <v>129.1</v>
      </c>
      <c r="D32" s="271">
        <v>147.30000000000001</v>
      </c>
      <c r="E32" s="271">
        <v>239.3</v>
      </c>
      <c r="F32" s="271">
        <v>145.30000000000001</v>
      </c>
      <c r="G32" s="271">
        <v>152.6</v>
      </c>
      <c r="H32" s="271">
        <v>196.2</v>
      </c>
      <c r="I32" s="271">
        <v>331</v>
      </c>
      <c r="J32" s="271">
        <v>281.5</v>
      </c>
      <c r="K32" s="271">
        <v>375</v>
      </c>
      <c r="L32" s="228">
        <v>634.6</v>
      </c>
      <c r="M32" s="228">
        <v>547.70000000000005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</row>
    <row r="33" spans="1:59" ht="12.95" customHeight="1" x14ac:dyDescent="0.2">
      <c r="A33" s="272" t="s">
        <v>259</v>
      </c>
      <c r="B33" s="271">
        <v>1588.3</v>
      </c>
      <c r="C33" s="271">
        <v>1528.6</v>
      </c>
      <c r="D33" s="271">
        <v>1167.0999999999999</v>
      </c>
      <c r="E33" s="271">
        <v>1526.3</v>
      </c>
      <c r="F33" s="271">
        <v>1422.4</v>
      </c>
      <c r="G33" s="271">
        <v>1485.5</v>
      </c>
      <c r="H33" s="271">
        <v>2033.7</v>
      </c>
      <c r="I33" s="271">
        <v>1685.8</v>
      </c>
      <c r="J33" s="271">
        <v>2162.9</v>
      </c>
      <c r="K33" s="271">
        <v>2104.3000000000002</v>
      </c>
      <c r="L33" s="228">
        <v>2133.4</v>
      </c>
      <c r="M33" s="228">
        <v>2233.5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</row>
    <row r="34" spans="1:59" ht="12.95" customHeight="1" x14ac:dyDescent="0.2">
      <c r="A34" s="272" t="s">
        <v>260</v>
      </c>
      <c r="B34" s="271">
        <v>374.2</v>
      </c>
      <c r="C34" s="271">
        <v>367.2</v>
      </c>
      <c r="D34" s="271">
        <v>240.3</v>
      </c>
      <c r="E34" s="271">
        <v>352.6</v>
      </c>
      <c r="F34" s="271">
        <v>370.4</v>
      </c>
      <c r="G34" s="271">
        <v>221.1</v>
      </c>
      <c r="H34" s="271">
        <v>305.60000000000002</v>
      </c>
      <c r="I34" s="271">
        <v>671.6</v>
      </c>
      <c r="J34" s="271">
        <v>542.4</v>
      </c>
      <c r="K34" s="271">
        <v>613</v>
      </c>
      <c r="L34" s="228">
        <v>708.4</v>
      </c>
      <c r="M34" s="228">
        <v>850.5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</row>
    <row r="35" spans="1:59" ht="12.95" customHeight="1" x14ac:dyDescent="0.2">
      <c r="A35" s="272" t="s">
        <v>261</v>
      </c>
      <c r="B35" s="271">
        <v>154.19999999999999</v>
      </c>
      <c r="C35" s="271">
        <v>200.3</v>
      </c>
      <c r="D35" s="271">
        <v>122.7</v>
      </c>
      <c r="E35" s="271">
        <v>323.89999999999998</v>
      </c>
      <c r="F35" s="271">
        <v>531</v>
      </c>
      <c r="G35" s="271">
        <v>594.20000000000005</v>
      </c>
      <c r="H35" s="271">
        <v>636.6</v>
      </c>
      <c r="I35" s="271">
        <v>445.5</v>
      </c>
      <c r="J35" s="271">
        <v>569.20000000000005</v>
      </c>
      <c r="K35" s="271">
        <v>656.4</v>
      </c>
      <c r="L35" s="228">
        <v>677.1</v>
      </c>
      <c r="M35" s="228">
        <v>684.7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</row>
    <row r="36" spans="1:59" ht="12.95" customHeight="1" x14ac:dyDescent="0.2">
      <c r="A36" s="245" t="s">
        <v>97</v>
      </c>
      <c r="B36" s="271">
        <v>64752.800000000003</v>
      </c>
      <c r="C36" s="271">
        <v>88430</v>
      </c>
      <c r="D36" s="271">
        <v>92695.6</v>
      </c>
      <c r="E36" s="271">
        <v>88847.4</v>
      </c>
      <c r="F36" s="271">
        <v>92189.2</v>
      </c>
      <c r="G36" s="271">
        <v>95485.9</v>
      </c>
      <c r="H36" s="271">
        <v>95065.5</v>
      </c>
      <c r="I36" s="271">
        <v>104091.7</v>
      </c>
      <c r="J36" s="271">
        <v>109456.8</v>
      </c>
      <c r="K36" s="271">
        <v>120286.1</v>
      </c>
      <c r="L36" s="228">
        <v>68832.800000000003</v>
      </c>
      <c r="M36" s="228">
        <v>57729.599999999999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</row>
    <row r="37" spans="1:59" ht="12.95" customHeight="1" x14ac:dyDescent="0.2">
      <c r="A37" s="272" t="s">
        <v>262</v>
      </c>
      <c r="B37" s="271">
        <v>58240.3</v>
      </c>
      <c r="C37" s="271">
        <v>81665</v>
      </c>
      <c r="D37" s="271">
        <v>86272.9</v>
      </c>
      <c r="E37" s="271">
        <v>81382.600000000006</v>
      </c>
      <c r="F37" s="271">
        <v>83986.2</v>
      </c>
      <c r="G37" s="271">
        <v>86785.5</v>
      </c>
      <c r="H37" s="271">
        <v>89006.399999999994</v>
      </c>
      <c r="I37" s="271">
        <v>97564.3</v>
      </c>
      <c r="J37" s="271">
        <v>100858.9</v>
      </c>
      <c r="K37" s="271">
        <v>110322.7</v>
      </c>
      <c r="L37" s="228">
        <v>61031.5</v>
      </c>
      <c r="M37" s="228">
        <v>47528.3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</row>
    <row r="38" spans="1:59" ht="12" x14ac:dyDescent="0.2">
      <c r="A38" s="272" t="s">
        <v>263</v>
      </c>
      <c r="B38" s="271">
        <v>4942.5</v>
      </c>
      <c r="C38" s="271">
        <v>4857.7</v>
      </c>
      <c r="D38" s="271">
        <v>4582.5</v>
      </c>
      <c r="E38" s="271">
        <v>5703.8</v>
      </c>
      <c r="F38" s="271">
        <v>6320.1</v>
      </c>
      <c r="G38" s="271">
        <v>6705.2</v>
      </c>
      <c r="H38" s="271">
        <v>4791.3999999999996</v>
      </c>
      <c r="I38" s="271">
        <v>4748.6000000000004</v>
      </c>
      <c r="J38" s="271">
        <v>6649.3</v>
      </c>
      <c r="K38" s="271">
        <v>6551.3</v>
      </c>
      <c r="L38" s="228">
        <v>5389</v>
      </c>
      <c r="M38" s="228">
        <v>5556.6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</row>
    <row r="39" spans="1:59" ht="12.95" customHeight="1" x14ac:dyDescent="0.2">
      <c r="A39" s="272" t="s">
        <v>264</v>
      </c>
      <c r="B39" s="271">
        <v>1570.1</v>
      </c>
      <c r="C39" s="271">
        <v>1907.3</v>
      </c>
      <c r="D39" s="271">
        <v>1840.1</v>
      </c>
      <c r="E39" s="271">
        <v>1761</v>
      </c>
      <c r="F39" s="271">
        <v>1882.8</v>
      </c>
      <c r="G39" s="271">
        <v>1995.2</v>
      </c>
      <c r="H39" s="271">
        <v>1267.7</v>
      </c>
      <c r="I39" s="271">
        <v>1778.8</v>
      </c>
      <c r="J39" s="271">
        <v>1948.5</v>
      </c>
      <c r="K39" s="271">
        <v>3412.1</v>
      </c>
      <c r="L39" s="228">
        <v>2412.3000000000002</v>
      </c>
      <c r="M39" s="228">
        <v>4644.7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</row>
    <row r="40" spans="1:59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9"/>
      <c r="BB40" s="269"/>
      <c r="BC40" s="269"/>
      <c r="BD40" s="269"/>
      <c r="BE40" s="269"/>
      <c r="BF40" s="269"/>
      <c r="BG40" s="269"/>
    </row>
    <row r="41" spans="1:59" ht="12.95" customHeight="1" x14ac:dyDescent="0.2">
      <c r="A41" s="268" t="s">
        <v>96</v>
      </c>
      <c r="B41" s="269">
        <v>15396.1</v>
      </c>
      <c r="C41" s="269">
        <v>8385.9</v>
      </c>
      <c r="D41" s="269">
        <v>11915.2</v>
      </c>
      <c r="E41" s="269">
        <v>15151.8</v>
      </c>
      <c r="F41" s="269">
        <v>13147.3</v>
      </c>
      <c r="G41" s="269">
        <v>11663</v>
      </c>
      <c r="H41" s="269">
        <v>14196.7</v>
      </c>
      <c r="I41" s="269">
        <v>10172.4</v>
      </c>
      <c r="J41" s="269">
        <v>8777.7000000000007</v>
      </c>
      <c r="K41" s="269">
        <v>5106.5</v>
      </c>
      <c r="L41" s="269">
        <v>81180.3</v>
      </c>
      <c r="M41" s="269">
        <v>116560.2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</row>
    <row r="42" spans="1:59" ht="12.95" customHeight="1" x14ac:dyDescent="0.2">
      <c r="A42" s="245" t="s">
        <v>265</v>
      </c>
      <c r="B42" s="228">
        <v>7344.3</v>
      </c>
      <c r="C42" s="228">
        <v>7294.4</v>
      </c>
      <c r="D42" s="228">
        <v>7294.4</v>
      </c>
      <c r="E42" s="228">
        <v>7325.9</v>
      </c>
      <c r="F42" s="228">
        <v>7328.2</v>
      </c>
      <c r="G42" s="228">
        <v>7328.2</v>
      </c>
      <c r="H42" s="228">
        <v>7328.2</v>
      </c>
      <c r="I42" s="228">
        <v>7328.2</v>
      </c>
      <c r="J42" s="228">
        <v>7690.2</v>
      </c>
      <c r="K42" s="228">
        <v>18477</v>
      </c>
      <c r="L42" s="228">
        <v>79029.600000000006</v>
      </c>
      <c r="M42" s="228">
        <v>137915.1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</row>
    <row r="43" spans="1:59" s="234" customFormat="1" ht="12.95" customHeight="1" x14ac:dyDescent="0.2">
      <c r="A43" s="245" t="s">
        <v>266</v>
      </c>
      <c r="B43" s="228">
        <v>10015.4</v>
      </c>
      <c r="C43" s="228">
        <v>10129.4</v>
      </c>
      <c r="D43" s="228">
        <v>12910.2</v>
      </c>
      <c r="E43" s="228">
        <v>12588.5</v>
      </c>
      <c r="F43" s="228">
        <v>11613.3</v>
      </c>
      <c r="G43" s="228">
        <v>11186</v>
      </c>
      <c r="H43" s="228">
        <v>32793.199999999997</v>
      </c>
      <c r="I43" s="228">
        <v>36439.599999999999</v>
      </c>
      <c r="J43" s="228">
        <v>35324.5</v>
      </c>
      <c r="K43" s="228">
        <v>39179.199999999997</v>
      </c>
      <c r="L43" s="228">
        <v>42715.3</v>
      </c>
      <c r="M43" s="228">
        <v>46732.2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</row>
    <row r="44" spans="1:59" ht="12.95" customHeight="1" x14ac:dyDescent="0.2">
      <c r="A44" s="274" t="s">
        <v>267</v>
      </c>
      <c r="B44" s="228">
        <v>42.4</v>
      </c>
      <c r="C44" s="228">
        <v>42.4</v>
      </c>
      <c r="D44" s="228">
        <v>42.4</v>
      </c>
      <c r="E44" s="228">
        <v>77.900000000000006</v>
      </c>
      <c r="F44" s="228">
        <v>79.400000000000006</v>
      </c>
      <c r="G44" s="228">
        <v>65.7</v>
      </c>
      <c r="H44" s="228">
        <v>21719</v>
      </c>
      <c r="I44" s="228">
        <v>25481.8</v>
      </c>
      <c r="J44" s="228">
        <v>34492.699999999997</v>
      </c>
      <c r="K44" s="228">
        <v>38113.300000000003</v>
      </c>
      <c r="L44" s="271">
        <v>41544.1</v>
      </c>
      <c r="M44" s="271">
        <v>45488.1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</row>
    <row r="45" spans="1:59" ht="12.95" customHeight="1" x14ac:dyDescent="0.2">
      <c r="A45" s="272" t="s">
        <v>268</v>
      </c>
      <c r="B45" s="228">
        <v>9973</v>
      </c>
      <c r="C45" s="228">
        <v>10087</v>
      </c>
      <c r="D45" s="228">
        <v>12867.9</v>
      </c>
      <c r="E45" s="228">
        <v>12510.6</v>
      </c>
      <c r="F45" s="228">
        <v>11533.9</v>
      </c>
      <c r="G45" s="228">
        <v>11118.3</v>
      </c>
      <c r="H45" s="228">
        <v>10911.1</v>
      </c>
      <c r="I45" s="228">
        <v>10728.6</v>
      </c>
      <c r="J45" s="228">
        <v>828.7</v>
      </c>
      <c r="K45" s="228">
        <v>1039.0999999999999</v>
      </c>
      <c r="L45" s="228">
        <v>1039.0999999999999</v>
      </c>
      <c r="M45" s="228">
        <v>839.6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</row>
    <row r="46" spans="1:59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</row>
    <row r="47" spans="1:59" ht="12.95" customHeight="1" x14ac:dyDescent="0.2">
      <c r="A47" s="272" t="s">
        <v>269</v>
      </c>
      <c r="B47" s="228" t="s">
        <v>26</v>
      </c>
      <c r="C47" s="228" t="s">
        <v>26</v>
      </c>
      <c r="D47" s="228" t="s">
        <v>26</v>
      </c>
      <c r="E47" s="228" t="s">
        <v>26</v>
      </c>
      <c r="F47" s="228" t="s">
        <v>26</v>
      </c>
      <c r="G47" s="228">
        <v>2</v>
      </c>
      <c r="H47" s="228">
        <v>163.1</v>
      </c>
      <c r="I47" s="228">
        <v>229.2</v>
      </c>
      <c r="J47" s="228">
        <v>3.2</v>
      </c>
      <c r="K47" s="228">
        <v>26.8</v>
      </c>
      <c r="L47" s="228">
        <v>132.1</v>
      </c>
      <c r="M47" s="228">
        <v>404.5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</row>
    <row r="48" spans="1:59" ht="12.95" customHeight="1" x14ac:dyDescent="0.2">
      <c r="A48" s="275" t="s">
        <v>271</v>
      </c>
      <c r="B48" s="228">
        <v>-2337.1</v>
      </c>
      <c r="C48" s="228">
        <v>-12649.5</v>
      </c>
      <c r="D48" s="228">
        <v>-8664.7999999999993</v>
      </c>
      <c r="E48" s="228">
        <v>-5151.7</v>
      </c>
      <c r="F48" s="228">
        <v>-6194.8</v>
      </c>
      <c r="G48" s="228">
        <v>-7270.7</v>
      </c>
      <c r="H48" s="228">
        <v>-26814.9</v>
      </c>
      <c r="I48" s="228">
        <v>-34476</v>
      </c>
      <c r="J48" s="228">
        <v>-34681.800000000003</v>
      </c>
      <c r="K48" s="228">
        <v>-52963.9</v>
      </c>
      <c r="L48" s="228">
        <v>-40967.699999999997</v>
      </c>
      <c r="M48" s="228">
        <v>-68541.600000000006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</row>
    <row r="49" spans="1:59" s="270" customFormat="1" ht="12.95" customHeight="1" x14ac:dyDescent="0.2">
      <c r="A49" s="275" t="s">
        <v>272</v>
      </c>
      <c r="B49" s="228">
        <v>373.5</v>
      </c>
      <c r="C49" s="228">
        <v>3611.6</v>
      </c>
      <c r="D49" s="228">
        <v>375.4</v>
      </c>
      <c r="E49" s="228">
        <v>389.1</v>
      </c>
      <c r="F49" s="228">
        <v>400.5</v>
      </c>
      <c r="G49" s="228">
        <v>419.4</v>
      </c>
      <c r="H49" s="228">
        <v>890.2</v>
      </c>
      <c r="I49" s="228">
        <v>880.6</v>
      </c>
      <c r="J49" s="228">
        <v>444.8</v>
      </c>
      <c r="K49" s="228">
        <v>414.3</v>
      </c>
      <c r="L49" s="228">
        <v>403.1</v>
      </c>
      <c r="M49" s="228">
        <v>454.5</v>
      </c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69"/>
      <c r="AZ49" s="269"/>
      <c r="BA49" s="269"/>
      <c r="BB49" s="269"/>
      <c r="BC49" s="269"/>
      <c r="BD49" s="269"/>
      <c r="BE49" s="269"/>
      <c r="BF49" s="269"/>
      <c r="BG49" s="269"/>
    </row>
    <row r="50" spans="1:59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59" ht="12.95" customHeight="1" x14ac:dyDescent="0.2">
      <c r="A51" s="268" t="s">
        <v>94</v>
      </c>
      <c r="B51" s="269">
        <v>91958.9</v>
      </c>
      <c r="C51" s="269">
        <v>109046.6</v>
      </c>
      <c r="D51" s="269">
        <v>114489</v>
      </c>
      <c r="E51" s="269">
        <v>117172</v>
      </c>
      <c r="F51" s="269">
        <v>116833.5</v>
      </c>
      <c r="G51" s="269">
        <v>118247.1</v>
      </c>
      <c r="H51" s="269">
        <v>120141.2</v>
      </c>
      <c r="I51" s="269">
        <v>124433.4</v>
      </c>
      <c r="J51" s="269">
        <v>135551.20000000001</v>
      </c>
      <c r="K51" s="269">
        <v>146891.29999999999</v>
      </c>
      <c r="L51" s="269">
        <v>171449.1</v>
      </c>
      <c r="M51" s="269">
        <v>190113.2</v>
      </c>
    </row>
    <row r="52" spans="1:59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59" ht="12.95" customHeight="1" x14ac:dyDescent="0.2">
      <c r="A54" s="249" t="s">
        <v>22</v>
      </c>
    </row>
    <row r="55" spans="1:59" ht="12.95" customHeight="1" x14ac:dyDescent="0.2">
      <c r="A55" s="233" t="s">
        <v>1</v>
      </c>
      <c r="B55" s="218">
        <v>17</v>
      </c>
      <c r="C55" s="218">
        <v>15</v>
      </c>
      <c r="D55" s="218">
        <v>14</v>
      </c>
      <c r="E55" s="218">
        <v>17</v>
      </c>
      <c r="F55" s="218">
        <v>17</v>
      </c>
      <c r="G55" s="218">
        <v>16</v>
      </c>
      <c r="H55" s="218">
        <v>16</v>
      </c>
      <c r="I55" s="218">
        <v>17</v>
      </c>
      <c r="J55" s="218">
        <v>19</v>
      </c>
      <c r="K55" s="218">
        <v>16</v>
      </c>
      <c r="L55" s="218">
        <v>26</v>
      </c>
      <c r="M55" s="218">
        <v>32</v>
      </c>
    </row>
  </sheetData>
  <hyperlinks>
    <hyperlink ref="A1" location="Содержание!A1" display="Вернуться в СОДЕРЖАНИЕ" xr:uid="{00000000-0004-0000-4F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Лист81"/>
  <dimension ref="A1:BY56"/>
  <sheetViews>
    <sheetView workbookViewId="0">
      <selection activeCell="A5" sqref="A5"/>
    </sheetView>
  </sheetViews>
  <sheetFormatPr defaultRowHeight="12.95" customHeight="1" x14ac:dyDescent="0.2"/>
  <cols>
    <col min="1" max="1" width="42.85546875" style="249" customWidth="1"/>
    <col min="2" max="6" width="9.140625" style="218" hidden="1" customWidth="1"/>
    <col min="7" max="8" width="9.7109375" style="218" hidden="1" customWidth="1"/>
    <col min="9" max="13" width="9.7109375" style="218" customWidth="1"/>
    <col min="14" max="256" width="9.140625" style="218"/>
    <col min="257" max="257" width="42.85546875" style="218" customWidth="1"/>
    <col min="258" max="262" width="0" style="218" hidden="1" customWidth="1"/>
    <col min="263" max="267" width="9.7109375" style="218" customWidth="1"/>
    <col min="268" max="512" width="9.140625" style="218"/>
    <col min="513" max="513" width="42.85546875" style="218" customWidth="1"/>
    <col min="514" max="518" width="0" style="218" hidden="1" customWidth="1"/>
    <col min="519" max="523" width="9.7109375" style="218" customWidth="1"/>
    <col min="524" max="768" width="9.140625" style="218"/>
    <col min="769" max="769" width="42.85546875" style="218" customWidth="1"/>
    <col min="770" max="774" width="0" style="218" hidden="1" customWidth="1"/>
    <col min="775" max="779" width="9.7109375" style="218" customWidth="1"/>
    <col min="780" max="1024" width="9.140625" style="218"/>
    <col min="1025" max="1025" width="42.85546875" style="218" customWidth="1"/>
    <col min="1026" max="1030" width="0" style="218" hidden="1" customWidth="1"/>
    <col min="1031" max="1035" width="9.7109375" style="218" customWidth="1"/>
    <col min="1036" max="1280" width="9.140625" style="218"/>
    <col min="1281" max="1281" width="42.85546875" style="218" customWidth="1"/>
    <col min="1282" max="1286" width="0" style="218" hidden="1" customWidth="1"/>
    <col min="1287" max="1291" width="9.7109375" style="218" customWidth="1"/>
    <col min="1292" max="1536" width="9.140625" style="218"/>
    <col min="1537" max="1537" width="42.85546875" style="218" customWidth="1"/>
    <col min="1538" max="1542" width="0" style="218" hidden="1" customWidth="1"/>
    <col min="1543" max="1547" width="9.7109375" style="218" customWidth="1"/>
    <col min="1548" max="1792" width="9.140625" style="218"/>
    <col min="1793" max="1793" width="42.85546875" style="218" customWidth="1"/>
    <col min="1794" max="1798" width="0" style="218" hidden="1" customWidth="1"/>
    <col min="1799" max="1803" width="9.7109375" style="218" customWidth="1"/>
    <col min="1804" max="2048" width="9.140625" style="218"/>
    <col min="2049" max="2049" width="42.85546875" style="218" customWidth="1"/>
    <col min="2050" max="2054" width="0" style="218" hidden="1" customWidth="1"/>
    <col min="2055" max="2059" width="9.7109375" style="218" customWidth="1"/>
    <col min="2060" max="2304" width="9.140625" style="218"/>
    <col min="2305" max="2305" width="42.85546875" style="218" customWidth="1"/>
    <col min="2306" max="2310" width="0" style="218" hidden="1" customWidth="1"/>
    <col min="2311" max="2315" width="9.7109375" style="218" customWidth="1"/>
    <col min="2316" max="2560" width="9.140625" style="218"/>
    <col min="2561" max="2561" width="42.85546875" style="218" customWidth="1"/>
    <col min="2562" max="2566" width="0" style="218" hidden="1" customWidth="1"/>
    <col min="2567" max="2571" width="9.7109375" style="218" customWidth="1"/>
    <col min="2572" max="2816" width="9.140625" style="218"/>
    <col min="2817" max="2817" width="42.85546875" style="218" customWidth="1"/>
    <col min="2818" max="2822" width="0" style="218" hidden="1" customWidth="1"/>
    <col min="2823" max="2827" width="9.7109375" style="218" customWidth="1"/>
    <col min="2828" max="3072" width="9.140625" style="218"/>
    <col min="3073" max="3073" width="42.85546875" style="218" customWidth="1"/>
    <col min="3074" max="3078" width="0" style="218" hidden="1" customWidth="1"/>
    <col min="3079" max="3083" width="9.7109375" style="218" customWidth="1"/>
    <col min="3084" max="3328" width="9.140625" style="218"/>
    <col min="3329" max="3329" width="42.85546875" style="218" customWidth="1"/>
    <col min="3330" max="3334" width="0" style="218" hidden="1" customWidth="1"/>
    <col min="3335" max="3339" width="9.7109375" style="218" customWidth="1"/>
    <col min="3340" max="3584" width="9.140625" style="218"/>
    <col min="3585" max="3585" width="42.85546875" style="218" customWidth="1"/>
    <col min="3586" max="3590" width="0" style="218" hidden="1" customWidth="1"/>
    <col min="3591" max="3595" width="9.7109375" style="218" customWidth="1"/>
    <col min="3596" max="3840" width="9.140625" style="218"/>
    <col min="3841" max="3841" width="42.85546875" style="218" customWidth="1"/>
    <col min="3842" max="3846" width="0" style="218" hidden="1" customWidth="1"/>
    <col min="3847" max="3851" width="9.7109375" style="218" customWidth="1"/>
    <col min="3852" max="4096" width="9.140625" style="218"/>
    <col min="4097" max="4097" width="42.85546875" style="218" customWidth="1"/>
    <col min="4098" max="4102" width="0" style="218" hidden="1" customWidth="1"/>
    <col min="4103" max="4107" width="9.7109375" style="218" customWidth="1"/>
    <col min="4108" max="4352" width="9.140625" style="218"/>
    <col min="4353" max="4353" width="42.85546875" style="218" customWidth="1"/>
    <col min="4354" max="4358" width="0" style="218" hidden="1" customWidth="1"/>
    <col min="4359" max="4363" width="9.7109375" style="218" customWidth="1"/>
    <col min="4364" max="4608" width="9.140625" style="218"/>
    <col min="4609" max="4609" width="42.85546875" style="218" customWidth="1"/>
    <col min="4610" max="4614" width="0" style="218" hidden="1" customWidth="1"/>
    <col min="4615" max="4619" width="9.7109375" style="218" customWidth="1"/>
    <col min="4620" max="4864" width="9.140625" style="218"/>
    <col min="4865" max="4865" width="42.85546875" style="218" customWidth="1"/>
    <col min="4866" max="4870" width="0" style="218" hidden="1" customWidth="1"/>
    <col min="4871" max="4875" width="9.7109375" style="218" customWidth="1"/>
    <col min="4876" max="5120" width="9.140625" style="218"/>
    <col min="5121" max="5121" width="42.85546875" style="218" customWidth="1"/>
    <col min="5122" max="5126" width="0" style="218" hidden="1" customWidth="1"/>
    <col min="5127" max="5131" width="9.7109375" style="218" customWidth="1"/>
    <col min="5132" max="5376" width="9.140625" style="218"/>
    <col min="5377" max="5377" width="42.85546875" style="218" customWidth="1"/>
    <col min="5378" max="5382" width="0" style="218" hidden="1" customWidth="1"/>
    <col min="5383" max="5387" width="9.7109375" style="218" customWidth="1"/>
    <col min="5388" max="5632" width="9.140625" style="218"/>
    <col min="5633" max="5633" width="42.85546875" style="218" customWidth="1"/>
    <col min="5634" max="5638" width="0" style="218" hidden="1" customWidth="1"/>
    <col min="5639" max="5643" width="9.7109375" style="218" customWidth="1"/>
    <col min="5644" max="5888" width="9.140625" style="218"/>
    <col min="5889" max="5889" width="42.85546875" style="218" customWidth="1"/>
    <col min="5890" max="5894" width="0" style="218" hidden="1" customWidth="1"/>
    <col min="5895" max="5899" width="9.7109375" style="218" customWidth="1"/>
    <col min="5900" max="6144" width="9.140625" style="218"/>
    <col min="6145" max="6145" width="42.85546875" style="218" customWidth="1"/>
    <col min="6146" max="6150" width="0" style="218" hidden="1" customWidth="1"/>
    <col min="6151" max="6155" width="9.7109375" style="218" customWidth="1"/>
    <col min="6156" max="6400" width="9.140625" style="218"/>
    <col min="6401" max="6401" width="42.85546875" style="218" customWidth="1"/>
    <col min="6402" max="6406" width="0" style="218" hidden="1" customWidth="1"/>
    <col min="6407" max="6411" width="9.7109375" style="218" customWidth="1"/>
    <col min="6412" max="6656" width="9.140625" style="218"/>
    <col min="6657" max="6657" width="42.85546875" style="218" customWidth="1"/>
    <col min="6658" max="6662" width="0" style="218" hidden="1" customWidth="1"/>
    <col min="6663" max="6667" width="9.7109375" style="218" customWidth="1"/>
    <col min="6668" max="6912" width="9.140625" style="218"/>
    <col min="6913" max="6913" width="42.85546875" style="218" customWidth="1"/>
    <col min="6914" max="6918" width="0" style="218" hidden="1" customWidth="1"/>
    <col min="6919" max="6923" width="9.7109375" style="218" customWidth="1"/>
    <col min="6924" max="7168" width="9.140625" style="218"/>
    <col min="7169" max="7169" width="42.85546875" style="218" customWidth="1"/>
    <col min="7170" max="7174" width="0" style="218" hidden="1" customWidth="1"/>
    <col min="7175" max="7179" width="9.7109375" style="218" customWidth="1"/>
    <col min="7180" max="7424" width="9.140625" style="218"/>
    <col min="7425" max="7425" width="42.85546875" style="218" customWidth="1"/>
    <col min="7426" max="7430" width="0" style="218" hidden="1" customWidth="1"/>
    <col min="7431" max="7435" width="9.7109375" style="218" customWidth="1"/>
    <col min="7436" max="7680" width="9.140625" style="218"/>
    <col min="7681" max="7681" width="42.85546875" style="218" customWidth="1"/>
    <col min="7682" max="7686" width="0" style="218" hidden="1" customWidth="1"/>
    <col min="7687" max="7691" width="9.7109375" style="218" customWidth="1"/>
    <col min="7692" max="7936" width="9.140625" style="218"/>
    <col min="7937" max="7937" width="42.85546875" style="218" customWidth="1"/>
    <col min="7938" max="7942" width="0" style="218" hidden="1" customWidth="1"/>
    <col min="7943" max="7947" width="9.7109375" style="218" customWidth="1"/>
    <col min="7948" max="8192" width="9.140625" style="218"/>
    <col min="8193" max="8193" width="42.85546875" style="218" customWidth="1"/>
    <col min="8194" max="8198" width="0" style="218" hidden="1" customWidth="1"/>
    <col min="8199" max="8203" width="9.7109375" style="218" customWidth="1"/>
    <col min="8204" max="8448" width="9.140625" style="218"/>
    <col min="8449" max="8449" width="42.85546875" style="218" customWidth="1"/>
    <col min="8450" max="8454" width="0" style="218" hidden="1" customWidth="1"/>
    <col min="8455" max="8459" width="9.7109375" style="218" customWidth="1"/>
    <col min="8460" max="8704" width="9.140625" style="218"/>
    <col min="8705" max="8705" width="42.85546875" style="218" customWidth="1"/>
    <col min="8706" max="8710" width="0" style="218" hidden="1" customWidth="1"/>
    <col min="8711" max="8715" width="9.7109375" style="218" customWidth="1"/>
    <col min="8716" max="8960" width="9.140625" style="218"/>
    <col min="8961" max="8961" width="42.85546875" style="218" customWidth="1"/>
    <col min="8962" max="8966" width="0" style="218" hidden="1" customWidth="1"/>
    <col min="8967" max="8971" width="9.7109375" style="218" customWidth="1"/>
    <col min="8972" max="9216" width="9.140625" style="218"/>
    <col min="9217" max="9217" width="42.85546875" style="218" customWidth="1"/>
    <col min="9218" max="9222" width="0" style="218" hidden="1" customWidth="1"/>
    <col min="9223" max="9227" width="9.7109375" style="218" customWidth="1"/>
    <col min="9228" max="9472" width="9.140625" style="218"/>
    <col min="9473" max="9473" width="42.85546875" style="218" customWidth="1"/>
    <col min="9474" max="9478" width="0" style="218" hidden="1" customWidth="1"/>
    <col min="9479" max="9483" width="9.7109375" style="218" customWidth="1"/>
    <col min="9484" max="9728" width="9.140625" style="218"/>
    <col min="9729" max="9729" width="42.85546875" style="218" customWidth="1"/>
    <col min="9730" max="9734" width="0" style="218" hidden="1" customWidth="1"/>
    <col min="9735" max="9739" width="9.7109375" style="218" customWidth="1"/>
    <col min="9740" max="9984" width="9.140625" style="218"/>
    <col min="9985" max="9985" width="42.85546875" style="218" customWidth="1"/>
    <col min="9986" max="9990" width="0" style="218" hidden="1" customWidth="1"/>
    <col min="9991" max="9995" width="9.7109375" style="218" customWidth="1"/>
    <col min="9996" max="10240" width="9.140625" style="218"/>
    <col min="10241" max="10241" width="42.85546875" style="218" customWidth="1"/>
    <col min="10242" max="10246" width="0" style="218" hidden="1" customWidth="1"/>
    <col min="10247" max="10251" width="9.7109375" style="218" customWidth="1"/>
    <col min="10252" max="10496" width="9.140625" style="218"/>
    <col min="10497" max="10497" width="42.85546875" style="218" customWidth="1"/>
    <col min="10498" max="10502" width="0" style="218" hidden="1" customWidth="1"/>
    <col min="10503" max="10507" width="9.7109375" style="218" customWidth="1"/>
    <col min="10508" max="10752" width="9.140625" style="218"/>
    <col min="10753" max="10753" width="42.85546875" style="218" customWidth="1"/>
    <col min="10754" max="10758" width="0" style="218" hidden="1" customWidth="1"/>
    <col min="10759" max="10763" width="9.7109375" style="218" customWidth="1"/>
    <col min="10764" max="11008" width="9.140625" style="218"/>
    <col min="11009" max="11009" width="42.85546875" style="218" customWidth="1"/>
    <col min="11010" max="11014" width="0" style="218" hidden="1" customWidth="1"/>
    <col min="11015" max="11019" width="9.7109375" style="218" customWidth="1"/>
    <col min="11020" max="11264" width="9.140625" style="218"/>
    <col min="11265" max="11265" width="42.85546875" style="218" customWidth="1"/>
    <col min="11266" max="11270" width="0" style="218" hidden="1" customWidth="1"/>
    <col min="11271" max="11275" width="9.7109375" style="218" customWidth="1"/>
    <col min="11276" max="11520" width="9.140625" style="218"/>
    <col min="11521" max="11521" width="42.85546875" style="218" customWidth="1"/>
    <col min="11522" max="11526" width="0" style="218" hidden="1" customWidth="1"/>
    <col min="11527" max="11531" width="9.7109375" style="218" customWidth="1"/>
    <col min="11532" max="11776" width="9.140625" style="218"/>
    <col min="11777" max="11777" width="42.85546875" style="218" customWidth="1"/>
    <col min="11778" max="11782" width="0" style="218" hidden="1" customWidth="1"/>
    <col min="11783" max="11787" width="9.7109375" style="218" customWidth="1"/>
    <col min="11788" max="12032" width="9.140625" style="218"/>
    <col min="12033" max="12033" width="42.85546875" style="218" customWidth="1"/>
    <col min="12034" max="12038" width="0" style="218" hidden="1" customWidth="1"/>
    <col min="12039" max="12043" width="9.7109375" style="218" customWidth="1"/>
    <col min="12044" max="12288" width="9.140625" style="218"/>
    <col min="12289" max="12289" width="42.85546875" style="218" customWidth="1"/>
    <col min="12290" max="12294" width="0" style="218" hidden="1" customWidth="1"/>
    <col min="12295" max="12299" width="9.7109375" style="218" customWidth="1"/>
    <col min="12300" max="12544" width="9.140625" style="218"/>
    <col min="12545" max="12545" width="42.85546875" style="218" customWidth="1"/>
    <col min="12546" max="12550" width="0" style="218" hidden="1" customWidth="1"/>
    <col min="12551" max="12555" width="9.7109375" style="218" customWidth="1"/>
    <col min="12556" max="12800" width="9.140625" style="218"/>
    <col min="12801" max="12801" width="42.85546875" style="218" customWidth="1"/>
    <col min="12802" max="12806" width="0" style="218" hidden="1" customWidth="1"/>
    <col min="12807" max="12811" width="9.7109375" style="218" customWidth="1"/>
    <col min="12812" max="13056" width="9.140625" style="218"/>
    <col min="13057" max="13057" width="42.85546875" style="218" customWidth="1"/>
    <col min="13058" max="13062" width="0" style="218" hidden="1" customWidth="1"/>
    <col min="13063" max="13067" width="9.7109375" style="218" customWidth="1"/>
    <col min="13068" max="13312" width="9.140625" style="218"/>
    <col min="13313" max="13313" width="42.85546875" style="218" customWidth="1"/>
    <col min="13314" max="13318" width="0" style="218" hidden="1" customWidth="1"/>
    <col min="13319" max="13323" width="9.7109375" style="218" customWidth="1"/>
    <col min="13324" max="13568" width="9.140625" style="218"/>
    <col min="13569" max="13569" width="42.85546875" style="218" customWidth="1"/>
    <col min="13570" max="13574" width="0" style="218" hidden="1" customWidth="1"/>
    <col min="13575" max="13579" width="9.7109375" style="218" customWidth="1"/>
    <col min="13580" max="13824" width="9.140625" style="218"/>
    <col min="13825" max="13825" width="42.85546875" style="218" customWidth="1"/>
    <col min="13826" max="13830" width="0" style="218" hidden="1" customWidth="1"/>
    <col min="13831" max="13835" width="9.7109375" style="218" customWidth="1"/>
    <col min="13836" max="14080" width="9.140625" style="218"/>
    <col min="14081" max="14081" width="42.85546875" style="218" customWidth="1"/>
    <col min="14082" max="14086" width="0" style="218" hidden="1" customWidth="1"/>
    <col min="14087" max="14091" width="9.7109375" style="218" customWidth="1"/>
    <col min="14092" max="14336" width="9.140625" style="218"/>
    <col min="14337" max="14337" width="42.85546875" style="218" customWidth="1"/>
    <col min="14338" max="14342" width="0" style="218" hidden="1" customWidth="1"/>
    <col min="14343" max="14347" width="9.7109375" style="218" customWidth="1"/>
    <col min="14348" max="14592" width="9.140625" style="218"/>
    <col min="14593" max="14593" width="42.85546875" style="218" customWidth="1"/>
    <col min="14594" max="14598" width="0" style="218" hidden="1" customWidth="1"/>
    <col min="14599" max="14603" width="9.7109375" style="218" customWidth="1"/>
    <col min="14604" max="14848" width="9.140625" style="218"/>
    <col min="14849" max="14849" width="42.85546875" style="218" customWidth="1"/>
    <col min="14850" max="14854" width="0" style="218" hidden="1" customWidth="1"/>
    <col min="14855" max="14859" width="9.7109375" style="218" customWidth="1"/>
    <col min="14860" max="15104" width="9.140625" style="218"/>
    <col min="15105" max="15105" width="42.85546875" style="218" customWidth="1"/>
    <col min="15106" max="15110" width="0" style="218" hidden="1" customWidth="1"/>
    <col min="15111" max="15115" width="9.7109375" style="218" customWidth="1"/>
    <col min="15116" max="15360" width="9.140625" style="218"/>
    <col min="15361" max="15361" width="42.85546875" style="218" customWidth="1"/>
    <col min="15362" max="15366" width="0" style="218" hidden="1" customWidth="1"/>
    <col min="15367" max="15371" width="9.7109375" style="218" customWidth="1"/>
    <col min="15372" max="15616" width="9.140625" style="218"/>
    <col min="15617" max="15617" width="42.85546875" style="218" customWidth="1"/>
    <col min="15618" max="15622" width="0" style="218" hidden="1" customWidth="1"/>
    <col min="15623" max="15627" width="9.7109375" style="218" customWidth="1"/>
    <col min="15628" max="15872" width="9.140625" style="218"/>
    <col min="15873" max="15873" width="42.85546875" style="218" customWidth="1"/>
    <col min="15874" max="15878" width="0" style="218" hidden="1" customWidth="1"/>
    <col min="15879" max="15883" width="9.7109375" style="218" customWidth="1"/>
    <col min="15884" max="16128" width="9.140625" style="218"/>
    <col min="16129" max="16129" width="42.85546875" style="218" customWidth="1"/>
    <col min="16130" max="16134" width="0" style="218" hidden="1" customWidth="1"/>
    <col min="16135" max="16139" width="9.7109375" style="218" customWidth="1"/>
    <col min="16140" max="16384" width="9.140625" style="218"/>
  </cols>
  <sheetData>
    <row r="1" spans="1:77" ht="12.95" customHeight="1" x14ac:dyDescent="0.2">
      <c r="A1" s="950" t="s">
        <v>1346</v>
      </c>
    </row>
    <row r="2" spans="1:77" ht="18" customHeight="1" x14ac:dyDescent="0.2">
      <c r="A2" s="217" t="s">
        <v>309</v>
      </c>
    </row>
    <row r="3" spans="1:77" ht="18" customHeight="1" x14ac:dyDescent="0.2">
      <c r="A3" s="217" t="s">
        <v>310</v>
      </c>
    </row>
    <row r="4" spans="1:77" ht="18" customHeight="1" x14ac:dyDescent="0.2">
      <c r="A4" s="217" t="s">
        <v>311</v>
      </c>
    </row>
    <row r="5" spans="1:77" ht="18" customHeight="1" thickBot="1" x14ac:dyDescent="0.25">
      <c r="A5" s="263" t="s">
        <v>137</v>
      </c>
    </row>
    <row r="6" spans="1:77" s="266" customFormat="1" ht="18" customHeight="1" thickBot="1" x14ac:dyDescent="0.25">
      <c r="A6" s="264"/>
      <c r="B6" s="265">
        <v>2014</v>
      </c>
      <c r="C6" s="265">
        <v>2015</v>
      </c>
      <c r="D6" s="265">
        <v>2016</v>
      </c>
      <c r="E6" s="265">
        <v>2017</v>
      </c>
      <c r="F6" s="265">
        <v>2018</v>
      </c>
      <c r="G6" s="265">
        <v>2019</v>
      </c>
      <c r="H6" s="265">
        <v>2020</v>
      </c>
      <c r="I6" s="265">
        <v>2021</v>
      </c>
      <c r="J6" s="265">
        <v>2022</v>
      </c>
      <c r="K6" s="265">
        <v>2023</v>
      </c>
      <c r="L6" s="265">
        <v>2024</v>
      </c>
      <c r="M6" s="265">
        <v>2025</v>
      </c>
    </row>
    <row r="7" spans="1:77" s="226" customFormat="1" ht="12.95" customHeight="1" x14ac:dyDescent="0.2">
      <c r="A7" s="267"/>
    </row>
    <row r="8" spans="1:77" s="270" customFormat="1" ht="12.95" customHeight="1" x14ac:dyDescent="0.2">
      <c r="A8" s="268" t="s">
        <v>103</v>
      </c>
      <c r="B8" s="269">
        <v>2707.3</v>
      </c>
      <c r="C8" s="269">
        <v>8374.9</v>
      </c>
      <c r="D8" s="269">
        <v>15216.6</v>
      </c>
      <c r="E8" s="269">
        <v>18943.8</v>
      </c>
      <c r="F8" s="269">
        <v>18996.599999999999</v>
      </c>
      <c r="G8" s="269">
        <v>19174.400000000001</v>
      </c>
      <c r="H8" s="269">
        <v>20001.3</v>
      </c>
      <c r="I8" s="269">
        <v>20214</v>
      </c>
      <c r="J8" s="269">
        <v>20337.7</v>
      </c>
      <c r="K8" s="269">
        <v>20805.900000000001</v>
      </c>
      <c r="L8" s="269">
        <v>22400.1</v>
      </c>
      <c r="M8" s="269">
        <v>21774.5</v>
      </c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</row>
    <row r="9" spans="1:77" ht="12.95" customHeight="1" x14ac:dyDescent="0.2">
      <c r="A9" s="245" t="s">
        <v>101</v>
      </c>
      <c r="B9" s="271">
        <v>1669.5</v>
      </c>
      <c r="C9" s="271">
        <v>3157.3</v>
      </c>
      <c r="D9" s="271">
        <v>5816</v>
      </c>
      <c r="E9" s="271">
        <v>4562.6000000000004</v>
      </c>
      <c r="F9" s="271">
        <v>3138.1</v>
      </c>
      <c r="G9" s="271">
        <v>2431.3000000000002</v>
      </c>
      <c r="H9" s="271">
        <v>2902.8</v>
      </c>
      <c r="I9" s="271">
        <v>2999.3</v>
      </c>
      <c r="J9" s="271">
        <v>3123.3</v>
      </c>
      <c r="K9" s="271">
        <v>3281.8</v>
      </c>
      <c r="L9" s="228">
        <v>4538.1000000000004</v>
      </c>
      <c r="M9" s="228">
        <v>3847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</row>
    <row r="10" spans="1:77" ht="12.95" customHeight="1" x14ac:dyDescent="0.2">
      <c r="A10" s="272" t="s">
        <v>238</v>
      </c>
      <c r="B10" s="271">
        <v>616.1</v>
      </c>
      <c r="C10" s="271">
        <v>1870.5</v>
      </c>
      <c r="D10" s="271">
        <v>882.6</v>
      </c>
      <c r="E10" s="271">
        <v>1695.3</v>
      </c>
      <c r="F10" s="271">
        <v>1375</v>
      </c>
      <c r="G10" s="271">
        <v>593.79999999999995</v>
      </c>
      <c r="H10" s="271">
        <v>838.4</v>
      </c>
      <c r="I10" s="271">
        <v>1274.2</v>
      </c>
      <c r="J10" s="271">
        <v>1124.9000000000001</v>
      </c>
      <c r="K10" s="271">
        <v>1006.9</v>
      </c>
      <c r="L10" s="228">
        <v>1594.7</v>
      </c>
      <c r="M10" s="228">
        <v>381.3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</row>
    <row r="11" spans="1:77" ht="12.95" customHeight="1" x14ac:dyDescent="0.2">
      <c r="A11" s="272" t="s">
        <v>239</v>
      </c>
      <c r="B11" s="271" t="s">
        <v>26</v>
      </c>
      <c r="C11" s="271" t="s">
        <v>26</v>
      </c>
      <c r="D11" s="271" t="s">
        <v>26</v>
      </c>
      <c r="E11" s="271" t="s">
        <v>26</v>
      </c>
      <c r="F11" s="271" t="s">
        <v>26</v>
      </c>
      <c r="G11" s="271" t="s">
        <v>26</v>
      </c>
      <c r="H11" s="271" t="s">
        <v>26</v>
      </c>
      <c r="I11" s="271" t="s">
        <v>26</v>
      </c>
      <c r="J11" s="271" t="s">
        <v>26</v>
      </c>
      <c r="K11" s="271" t="s">
        <v>26</v>
      </c>
      <c r="L11" s="228" t="s">
        <v>26</v>
      </c>
      <c r="M11" s="228" t="s">
        <v>26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</row>
    <row r="12" spans="1:77" ht="12.95" customHeight="1" x14ac:dyDescent="0.2">
      <c r="A12" s="272" t="s">
        <v>240</v>
      </c>
      <c r="B12" s="271">
        <v>759.5</v>
      </c>
      <c r="C12" s="271">
        <v>605</v>
      </c>
      <c r="D12" s="271">
        <v>588</v>
      </c>
      <c r="E12" s="271">
        <v>470.6</v>
      </c>
      <c r="F12" s="271">
        <v>638.5</v>
      </c>
      <c r="G12" s="271">
        <v>803.4</v>
      </c>
      <c r="H12" s="271">
        <v>1204.9000000000001</v>
      </c>
      <c r="I12" s="271">
        <v>903.8</v>
      </c>
      <c r="J12" s="271">
        <v>1124.9000000000001</v>
      </c>
      <c r="K12" s="271">
        <v>1357.1</v>
      </c>
      <c r="L12" s="228">
        <v>1928.8</v>
      </c>
      <c r="M12" s="228">
        <v>2309.6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  <c r="BK12" s="228"/>
      <c r="BL12" s="228"/>
      <c r="BM12" s="228"/>
      <c r="BN12" s="228"/>
      <c r="BO12" s="228"/>
      <c r="BP12" s="228"/>
      <c r="BQ12" s="228"/>
      <c r="BR12" s="228"/>
      <c r="BS12" s="228"/>
      <c r="BT12" s="228"/>
      <c r="BU12" s="228"/>
      <c r="BV12" s="228"/>
      <c r="BW12" s="228"/>
      <c r="BX12" s="228"/>
      <c r="BY12" s="228"/>
    </row>
    <row r="13" spans="1:77" ht="24" x14ac:dyDescent="0.2">
      <c r="A13" s="272" t="s">
        <v>241</v>
      </c>
      <c r="B13" s="271">
        <v>78.900000000000006</v>
      </c>
      <c r="C13" s="271">
        <v>172.5</v>
      </c>
      <c r="D13" s="271">
        <v>240.7</v>
      </c>
      <c r="E13" s="271">
        <v>476.8</v>
      </c>
      <c r="F13" s="271">
        <v>415.3</v>
      </c>
      <c r="G13" s="271">
        <v>216.6</v>
      </c>
      <c r="H13" s="271">
        <v>34.200000000000003</v>
      </c>
      <c r="I13" s="271">
        <v>31.6</v>
      </c>
      <c r="J13" s="271">
        <v>30.3</v>
      </c>
      <c r="K13" s="271">
        <v>32.9</v>
      </c>
      <c r="L13" s="228">
        <v>38.200000000000003</v>
      </c>
      <c r="M13" s="228">
        <v>25.2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</row>
    <row r="14" spans="1:77" ht="24" x14ac:dyDescent="0.2">
      <c r="A14" s="272" t="s">
        <v>242</v>
      </c>
      <c r="B14" s="271" t="s">
        <v>26</v>
      </c>
      <c r="C14" s="271" t="s">
        <v>26</v>
      </c>
      <c r="D14" s="271">
        <v>3333.4</v>
      </c>
      <c r="E14" s="271" t="s">
        <v>26</v>
      </c>
      <c r="F14" s="271" t="s">
        <v>26</v>
      </c>
      <c r="G14" s="271" t="s">
        <v>26</v>
      </c>
      <c r="H14" s="271" t="s">
        <v>26</v>
      </c>
      <c r="I14" s="271" t="s">
        <v>26</v>
      </c>
      <c r="J14" s="271" t="s">
        <v>26</v>
      </c>
      <c r="K14" s="271" t="s">
        <v>26</v>
      </c>
      <c r="L14" s="228" t="s">
        <v>26</v>
      </c>
      <c r="M14" s="228" t="s">
        <v>26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8"/>
      <c r="BT14" s="228"/>
      <c r="BU14" s="228"/>
      <c r="BV14" s="228"/>
      <c r="BW14" s="228"/>
      <c r="BX14" s="228"/>
      <c r="BY14" s="228"/>
    </row>
    <row r="15" spans="1:77" ht="12.95" customHeight="1" x14ac:dyDescent="0.2">
      <c r="A15" s="272" t="s">
        <v>243</v>
      </c>
      <c r="B15" s="271">
        <v>197.6</v>
      </c>
      <c r="C15" s="271">
        <v>482</v>
      </c>
      <c r="D15" s="271">
        <v>643.79999999999995</v>
      </c>
      <c r="E15" s="271">
        <v>660.9</v>
      </c>
      <c r="F15" s="271">
        <v>699.9</v>
      </c>
      <c r="G15" s="271">
        <v>807</v>
      </c>
      <c r="H15" s="271">
        <v>820.6</v>
      </c>
      <c r="I15" s="271">
        <v>777.9</v>
      </c>
      <c r="J15" s="271">
        <v>836.1</v>
      </c>
      <c r="K15" s="271">
        <v>873.3</v>
      </c>
      <c r="L15" s="228">
        <v>955.6</v>
      </c>
      <c r="M15" s="228">
        <v>1063.5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</row>
    <row r="16" spans="1:77" ht="12.95" customHeight="1" x14ac:dyDescent="0.2">
      <c r="A16" s="272" t="s">
        <v>244</v>
      </c>
      <c r="B16" s="228">
        <v>17.399999999999999</v>
      </c>
      <c r="C16" s="228">
        <v>27.2</v>
      </c>
      <c r="D16" s="228">
        <v>127.5</v>
      </c>
      <c r="E16" s="228">
        <v>1259</v>
      </c>
      <c r="F16" s="228">
        <v>9.5</v>
      </c>
      <c r="G16" s="228">
        <v>10.6</v>
      </c>
      <c r="H16" s="228">
        <v>4.8</v>
      </c>
      <c r="I16" s="228">
        <v>11.8</v>
      </c>
      <c r="J16" s="228">
        <v>7.1</v>
      </c>
      <c r="K16" s="228">
        <v>11.6</v>
      </c>
      <c r="L16" s="228">
        <v>20.8</v>
      </c>
      <c r="M16" s="228">
        <v>63.7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8"/>
      <c r="BX16" s="228"/>
      <c r="BY16" s="228"/>
    </row>
    <row r="17" spans="1:77" ht="12.95" customHeight="1" x14ac:dyDescent="0.2">
      <c r="A17" s="272" t="s">
        <v>245</v>
      </c>
      <c r="B17" s="228" t="s">
        <v>26</v>
      </c>
      <c r="C17" s="228" t="s">
        <v>26</v>
      </c>
      <c r="D17" s="228" t="s">
        <v>26</v>
      </c>
      <c r="E17" s="228" t="s">
        <v>26</v>
      </c>
      <c r="F17" s="228" t="s">
        <v>26</v>
      </c>
      <c r="G17" s="228" t="s">
        <v>26</v>
      </c>
      <c r="H17" s="228" t="s">
        <v>26</v>
      </c>
      <c r="I17" s="228" t="s">
        <v>26</v>
      </c>
      <c r="J17" s="228" t="s">
        <v>26</v>
      </c>
      <c r="K17" s="228" t="s">
        <v>26</v>
      </c>
      <c r="L17" s="228" t="s">
        <v>26</v>
      </c>
      <c r="M17" s="228">
        <v>3.7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</row>
    <row r="18" spans="1:77" ht="12.95" customHeight="1" x14ac:dyDescent="0.2">
      <c r="A18" s="245" t="s">
        <v>100</v>
      </c>
      <c r="B18" s="228">
        <v>1037.7</v>
      </c>
      <c r="C18" s="228">
        <v>5217.5</v>
      </c>
      <c r="D18" s="228">
        <v>9400.6</v>
      </c>
      <c r="E18" s="228">
        <v>14381.2</v>
      </c>
      <c r="F18" s="228">
        <v>15858.5</v>
      </c>
      <c r="G18" s="228">
        <v>16743</v>
      </c>
      <c r="H18" s="228">
        <v>17098.5</v>
      </c>
      <c r="I18" s="228">
        <v>17214.7</v>
      </c>
      <c r="J18" s="228">
        <v>17214.400000000001</v>
      </c>
      <c r="K18" s="228">
        <v>17524.099999999999</v>
      </c>
      <c r="L18" s="228">
        <v>17862</v>
      </c>
      <c r="M18" s="228">
        <v>17927.5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228"/>
      <c r="BT18" s="228"/>
      <c r="BU18" s="228"/>
      <c r="BV18" s="228"/>
      <c r="BW18" s="228"/>
      <c r="BX18" s="228"/>
      <c r="BY18" s="228"/>
    </row>
    <row r="19" spans="1:77" ht="12.95" customHeight="1" x14ac:dyDescent="0.2">
      <c r="A19" s="272" t="s">
        <v>246</v>
      </c>
      <c r="B19" s="228">
        <v>781.2</v>
      </c>
      <c r="C19" s="228">
        <v>4278.5</v>
      </c>
      <c r="D19" s="228">
        <v>8028.5</v>
      </c>
      <c r="E19" s="228">
        <v>13768.9</v>
      </c>
      <c r="F19" s="228">
        <v>15441.8</v>
      </c>
      <c r="G19" s="228">
        <v>16471.3</v>
      </c>
      <c r="H19" s="228">
        <v>16872.5</v>
      </c>
      <c r="I19" s="228">
        <v>17061.5</v>
      </c>
      <c r="J19" s="228">
        <v>17093.5</v>
      </c>
      <c r="K19" s="228">
        <v>17283</v>
      </c>
      <c r="L19" s="228">
        <v>17622.2</v>
      </c>
      <c r="M19" s="228">
        <v>17797.8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</row>
    <row r="20" spans="1:77" ht="12.95" customHeight="1" x14ac:dyDescent="0.2">
      <c r="A20" s="272" t="s">
        <v>247</v>
      </c>
      <c r="B20" s="228" t="s">
        <v>248</v>
      </c>
      <c r="C20" s="228" t="s">
        <v>248</v>
      </c>
      <c r="D20" s="228" t="s">
        <v>248</v>
      </c>
      <c r="E20" s="228" t="s">
        <v>248</v>
      </c>
      <c r="F20" s="228" t="s">
        <v>26</v>
      </c>
      <c r="G20" s="228" t="s">
        <v>26</v>
      </c>
      <c r="H20" s="228" t="s">
        <v>26</v>
      </c>
      <c r="I20" s="228">
        <v>8.6</v>
      </c>
      <c r="J20" s="228">
        <v>9.5</v>
      </c>
      <c r="K20" s="228">
        <v>7.6</v>
      </c>
      <c r="L20" s="228">
        <v>6.5</v>
      </c>
      <c r="M20" s="228" t="s">
        <v>26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</row>
    <row r="21" spans="1:77" ht="12.95" customHeight="1" x14ac:dyDescent="0.2">
      <c r="A21" s="272" t="s">
        <v>249</v>
      </c>
      <c r="B21" s="228" t="s">
        <v>26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>
        <v>0.5</v>
      </c>
      <c r="H21" s="228">
        <v>9</v>
      </c>
      <c r="I21" s="228" t="s">
        <v>26</v>
      </c>
      <c r="J21" s="228" t="s">
        <v>26</v>
      </c>
      <c r="K21" s="228" t="s">
        <v>26</v>
      </c>
      <c r="L21" s="228" t="s">
        <v>26</v>
      </c>
      <c r="M21" s="228" t="s">
        <v>26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228"/>
      <c r="BU21" s="228"/>
      <c r="BV21" s="228"/>
      <c r="BW21" s="228"/>
      <c r="BX21" s="228"/>
      <c r="BY21" s="228"/>
    </row>
    <row r="22" spans="1:77" ht="12.95" customHeight="1" x14ac:dyDescent="0.2">
      <c r="A22" s="272" t="s">
        <v>250</v>
      </c>
      <c r="B22" s="228">
        <v>255.6</v>
      </c>
      <c r="C22" s="228">
        <v>338.8</v>
      </c>
      <c r="D22" s="228">
        <v>408</v>
      </c>
      <c r="E22" s="228">
        <v>81.8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</row>
    <row r="23" spans="1:77" ht="12.95" customHeight="1" x14ac:dyDescent="0.2">
      <c r="A23" s="272" t="s">
        <v>277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 t="s">
        <v>26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28"/>
      <c r="BX23" s="228"/>
      <c r="BY23" s="228"/>
    </row>
    <row r="24" spans="1:77" ht="12.95" customHeight="1" x14ac:dyDescent="0.2">
      <c r="A24" s="272" t="s">
        <v>252</v>
      </c>
      <c r="B24" s="228" t="s">
        <v>26</v>
      </c>
      <c r="C24" s="228">
        <v>496.6</v>
      </c>
      <c r="D24" s="228">
        <v>849.6</v>
      </c>
      <c r="E24" s="228">
        <v>385.4</v>
      </c>
      <c r="F24" s="228">
        <v>274.3</v>
      </c>
      <c r="G24" s="228">
        <v>134.80000000000001</v>
      </c>
      <c r="H24" s="228">
        <v>100.9</v>
      </c>
      <c r="I24" s="228">
        <v>50.2</v>
      </c>
      <c r="J24" s="228">
        <v>26</v>
      </c>
      <c r="K24" s="228">
        <v>152.5</v>
      </c>
      <c r="L24" s="228">
        <v>159.6</v>
      </c>
      <c r="M24" s="228">
        <v>92.4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</row>
    <row r="25" spans="1:77" ht="12.95" customHeight="1" x14ac:dyDescent="0.2">
      <c r="A25" s="272" t="s">
        <v>253</v>
      </c>
      <c r="B25" s="228" t="s">
        <v>26</v>
      </c>
      <c r="C25" s="228" t="s">
        <v>26</v>
      </c>
      <c r="D25" s="228" t="s">
        <v>26</v>
      </c>
      <c r="E25" s="228" t="s">
        <v>26</v>
      </c>
      <c r="F25" s="228" t="s">
        <v>26</v>
      </c>
      <c r="G25" s="228" t="s">
        <v>26</v>
      </c>
      <c r="H25" s="228" t="s">
        <v>26</v>
      </c>
      <c r="I25" s="228" t="s">
        <v>26</v>
      </c>
      <c r="J25" s="228" t="s">
        <v>26</v>
      </c>
      <c r="K25" s="228" t="s">
        <v>26</v>
      </c>
      <c r="L25" s="228" t="s">
        <v>26</v>
      </c>
      <c r="M25" s="228" t="s">
        <v>26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</row>
    <row r="26" spans="1:77" ht="12.95" customHeight="1" x14ac:dyDescent="0.2">
      <c r="A26" s="245" t="s">
        <v>254</v>
      </c>
      <c r="B26" s="228">
        <v>1</v>
      </c>
      <c r="C26" s="228">
        <v>103.5</v>
      </c>
      <c r="D26" s="228">
        <v>114.5</v>
      </c>
      <c r="E26" s="228">
        <v>145.1</v>
      </c>
      <c r="F26" s="228">
        <v>142.5</v>
      </c>
      <c r="G26" s="228">
        <v>136.4</v>
      </c>
      <c r="H26" s="228">
        <v>116.1</v>
      </c>
      <c r="I26" s="228">
        <v>94.4</v>
      </c>
      <c r="J26" s="228">
        <v>85.4</v>
      </c>
      <c r="K26" s="228">
        <v>81.099999999999994</v>
      </c>
      <c r="L26" s="228">
        <v>73.7</v>
      </c>
      <c r="M26" s="228">
        <v>37.4</v>
      </c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  <c r="BO26" s="228"/>
      <c r="BP26" s="228"/>
      <c r="BQ26" s="228"/>
      <c r="BR26" s="228"/>
      <c r="BS26" s="228"/>
      <c r="BT26" s="228"/>
      <c r="BU26" s="228"/>
      <c r="BV26" s="228"/>
      <c r="BW26" s="228"/>
      <c r="BX26" s="228"/>
      <c r="BY26" s="228"/>
    </row>
    <row r="27" spans="1:77" ht="12.95" customHeight="1" x14ac:dyDescent="0.2">
      <c r="A27" s="245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  <c r="BE27" s="228"/>
      <c r="BF27" s="228"/>
      <c r="BG27" s="228"/>
      <c r="BH27" s="228"/>
      <c r="BI27" s="228"/>
      <c r="BJ27" s="228"/>
      <c r="BK27" s="228"/>
      <c r="BL27" s="228"/>
      <c r="BM27" s="228"/>
      <c r="BN27" s="228"/>
      <c r="BO27" s="228"/>
      <c r="BP27" s="228"/>
      <c r="BQ27" s="228"/>
      <c r="BR27" s="228"/>
      <c r="BS27" s="228"/>
      <c r="BT27" s="228"/>
      <c r="BU27" s="228"/>
      <c r="BV27" s="228"/>
      <c r="BW27" s="228"/>
      <c r="BX27" s="228"/>
      <c r="BY27" s="228"/>
    </row>
    <row r="28" spans="1:77" s="270" customFormat="1" ht="12.95" customHeight="1" x14ac:dyDescent="0.2">
      <c r="A28" s="268" t="s">
        <v>99</v>
      </c>
      <c r="B28" s="269">
        <v>3453.5</v>
      </c>
      <c r="C28" s="269">
        <v>2358.8000000000002</v>
      </c>
      <c r="D28" s="269">
        <v>1547</v>
      </c>
      <c r="E28" s="269">
        <v>698.9</v>
      </c>
      <c r="F28" s="269">
        <v>1197.9000000000001</v>
      </c>
      <c r="G28" s="269">
        <v>1206.5</v>
      </c>
      <c r="H28" s="269">
        <v>1729.7</v>
      </c>
      <c r="I28" s="269">
        <v>1738.6</v>
      </c>
      <c r="J28" s="269">
        <v>1861.1</v>
      </c>
      <c r="K28" s="269">
        <v>2196.6999999999998</v>
      </c>
      <c r="L28" s="269">
        <v>2876</v>
      </c>
      <c r="M28" s="269">
        <v>2828.8</v>
      </c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69"/>
      <c r="AM28" s="269"/>
      <c r="AN28" s="269"/>
      <c r="AO28" s="269"/>
      <c r="AP28" s="269"/>
      <c r="AQ28" s="269"/>
      <c r="AR28" s="269"/>
      <c r="AS28" s="269"/>
      <c r="AT28" s="269"/>
      <c r="AU28" s="269"/>
      <c r="AV28" s="269"/>
      <c r="AW28" s="269"/>
      <c r="AX28" s="269"/>
      <c r="AY28" s="269"/>
      <c r="AZ28" s="269"/>
      <c r="BA28" s="269"/>
      <c r="BB28" s="269"/>
      <c r="BC28" s="269"/>
      <c r="BD28" s="269"/>
      <c r="BE28" s="269"/>
      <c r="BF28" s="269"/>
      <c r="BG28" s="269"/>
      <c r="BH28" s="269"/>
      <c r="BI28" s="269"/>
      <c r="BJ28" s="269"/>
      <c r="BK28" s="269"/>
      <c r="BL28" s="269"/>
      <c r="BM28" s="269"/>
      <c r="BN28" s="269"/>
      <c r="BO28" s="269"/>
      <c r="BP28" s="269"/>
      <c r="BQ28" s="269"/>
      <c r="BR28" s="269"/>
      <c r="BS28" s="269"/>
      <c r="BT28" s="269"/>
      <c r="BU28" s="269"/>
      <c r="BV28" s="269"/>
      <c r="BW28" s="269"/>
      <c r="BX28" s="269"/>
      <c r="BY28" s="269"/>
    </row>
    <row r="29" spans="1:77" s="234" customFormat="1" ht="12.95" customHeight="1" x14ac:dyDescent="0.2">
      <c r="A29" s="233" t="s">
        <v>98</v>
      </c>
      <c r="B29" s="271">
        <v>3312.4</v>
      </c>
      <c r="C29" s="271">
        <v>2241.1</v>
      </c>
      <c r="D29" s="271">
        <v>1547</v>
      </c>
      <c r="E29" s="271">
        <v>698.9</v>
      </c>
      <c r="F29" s="271">
        <v>1147.8</v>
      </c>
      <c r="G29" s="271">
        <v>994.9</v>
      </c>
      <c r="H29" s="271">
        <v>1468.1</v>
      </c>
      <c r="I29" s="271">
        <v>1370.1</v>
      </c>
      <c r="J29" s="271">
        <v>1363.9</v>
      </c>
      <c r="K29" s="271">
        <v>1602.8</v>
      </c>
      <c r="L29" s="271">
        <v>2186.6</v>
      </c>
      <c r="M29" s="271">
        <v>2026.3</v>
      </c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271"/>
      <c r="AQ29" s="271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271"/>
      <c r="BE29" s="271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271"/>
      <c r="BS29" s="271"/>
      <c r="BT29" s="271"/>
      <c r="BU29" s="271"/>
      <c r="BV29" s="271"/>
      <c r="BW29" s="271"/>
      <c r="BX29" s="271"/>
      <c r="BY29" s="271"/>
    </row>
    <row r="30" spans="1:77" ht="12.95" customHeight="1" x14ac:dyDescent="0.2">
      <c r="A30" s="272" t="s">
        <v>255</v>
      </c>
      <c r="B30" s="271">
        <v>2911.2</v>
      </c>
      <c r="C30" s="271">
        <v>1868.9</v>
      </c>
      <c r="D30" s="271">
        <v>969.5</v>
      </c>
      <c r="E30" s="271">
        <v>287.60000000000002</v>
      </c>
      <c r="F30" s="271">
        <v>711.3</v>
      </c>
      <c r="G30" s="271">
        <v>618.6</v>
      </c>
      <c r="H30" s="271">
        <v>1098.5</v>
      </c>
      <c r="I30" s="271">
        <v>926.4</v>
      </c>
      <c r="J30" s="271">
        <v>1002.2</v>
      </c>
      <c r="K30" s="271">
        <v>1121.4000000000001</v>
      </c>
      <c r="L30" s="228">
        <v>1520</v>
      </c>
      <c r="M30" s="228">
        <v>1459.1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228"/>
      <c r="BO30" s="228"/>
      <c r="BP30" s="228"/>
      <c r="BQ30" s="228"/>
      <c r="BR30" s="228"/>
      <c r="BS30" s="228"/>
      <c r="BT30" s="228"/>
      <c r="BU30" s="228"/>
      <c r="BV30" s="228"/>
      <c r="BW30" s="228"/>
      <c r="BX30" s="228"/>
      <c r="BY30" s="228"/>
    </row>
    <row r="31" spans="1:77" ht="12.95" customHeight="1" x14ac:dyDescent="0.2">
      <c r="A31" s="272" t="s">
        <v>256</v>
      </c>
      <c r="B31" s="271">
        <v>40.200000000000003</v>
      </c>
      <c r="C31" s="271">
        <v>133.1</v>
      </c>
      <c r="D31" s="271">
        <v>178.4</v>
      </c>
      <c r="E31" s="271">
        <v>168.6</v>
      </c>
      <c r="F31" s="271">
        <v>154.80000000000001</v>
      </c>
      <c r="G31" s="271">
        <v>129.4</v>
      </c>
      <c r="H31" s="271">
        <v>134.6</v>
      </c>
      <c r="I31" s="271">
        <v>160.9</v>
      </c>
      <c r="J31" s="271">
        <v>136.69999999999999</v>
      </c>
      <c r="K31" s="271">
        <v>208.8</v>
      </c>
      <c r="L31" s="228">
        <v>284.39999999999998</v>
      </c>
      <c r="M31" s="228">
        <v>241.4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</row>
    <row r="32" spans="1:77" ht="12.95" customHeight="1" x14ac:dyDescent="0.2">
      <c r="A32" s="272" t="s">
        <v>257</v>
      </c>
      <c r="B32" s="271">
        <v>150.4</v>
      </c>
      <c r="C32" s="271">
        <v>0.1</v>
      </c>
      <c r="D32" s="271" t="s">
        <v>26</v>
      </c>
      <c r="E32" s="271" t="s">
        <v>26</v>
      </c>
      <c r="F32" s="271" t="s">
        <v>26</v>
      </c>
      <c r="G32" s="271" t="s">
        <v>26</v>
      </c>
      <c r="H32" s="271" t="s">
        <v>26</v>
      </c>
      <c r="I32" s="271" t="s">
        <v>26</v>
      </c>
      <c r="J32" s="271" t="s">
        <v>26</v>
      </c>
      <c r="K32" s="271" t="s">
        <v>26</v>
      </c>
      <c r="L32" s="228" t="s">
        <v>26</v>
      </c>
      <c r="M32" s="228" t="s">
        <v>26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</row>
    <row r="33" spans="1:77" ht="12.95" customHeight="1" x14ac:dyDescent="0.2">
      <c r="A33" s="272" t="s">
        <v>258</v>
      </c>
      <c r="B33" s="271">
        <v>39</v>
      </c>
      <c r="C33" s="271">
        <v>9</v>
      </c>
      <c r="D33" s="271">
        <v>9.4</v>
      </c>
      <c r="E33" s="271">
        <v>5.9</v>
      </c>
      <c r="F33" s="271">
        <v>3</v>
      </c>
      <c r="G33" s="271">
        <v>2.9</v>
      </c>
      <c r="H33" s="271">
        <v>26.4</v>
      </c>
      <c r="I33" s="271">
        <v>60.6</v>
      </c>
      <c r="J33" s="271">
        <v>48.9</v>
      </c>
      <c r="K33" s="271">
        <v>67.2</v>
      </c>
      <c r="L33" s="228">
        <v>139.4</v>
      </c>
      <c r="M33" s="228">
        <v>118.6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8"/>
      <c r="BU33" s="228"/>
      <c r="BV33" s="228"/>
      <c r="BW33" s="228"/>
      <c r="BX33" s="228"/>
      <c r="BY33" s="228"/>
    </row>
    <row r="34" spans="1:77" ht="12.95" customHeight="1" x14ac:dyDescent="0.2">
      <c r="A34" s="272" t="s">
        <v>259</v>
      </c>
      <c r="B34" s="271">
        <v>71.5</v>
      </c>
      <c r="C34" s="271">
        <v>107.5</v>
      </c>
      <c r="D34" s="271">
        <v>377.2</v>
      </c>
      <c r="E34" s="271">
        <v>203.9</v>
      </c>
      <c r="F34" s="271">
        <v>179.7</v>
      </c>
      <c r="G34" s="271">
        <v>145.19999999999999</v>
      </c>
      <c r="H34" s="271">
        <v>111.1</v>
      </c>
      <c r="I34" s="271">
        <v>61.2</v>
      </c>
      <c r="J34" s="271">
        <v>65.400000000000006</v>
      </c>
      <c r="K34" s="271">
        <v>68.599999999999994</v>
      </c>
      <c r="L34" s="228">
        <v>70.5</v>
      </c>
      <c r="M34" s="228">
        <v>87.8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</row>
    <row r="35" spans="1:77" ht="12.95" customHeight="1" x14ac:dyDescent="0.2">
      <c r="A35" s="272" t="s">
        <v>260</v>
      </c>
      <c r="B35" s="271">
        <v>91</v>
      </c>
      <c r="C35" s="271">
        <v>0</v>
      </c>
      <c r="D35" s="271">
        <v>3.5</v>
      </c>
      <c r="E35" s="271">
        <v>32.700000000000003</v>
      </c>
      <c r="F35" s="271">
        <v>98.8</v>
      </c>
      <c r="G35" s="271">
        <v>98.5</v>
      </c>
      <c r="H35" s="271">
        <v>97.5</v>
      </c>
      <c r="I35" s="271">
        <v>76.900000000000006</v>
      </c>
      <c r="J35" s="271">
        <v>47.4</v>
      </c>
      <c r="K35" s="271">
        <v>48</v>
      </c>
      <c r="L35" s="228">
        <v>7.8</v>
      </c>
      <c r="M35" s="228">
        <v>51.9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</row>
    <row r="36" spans="1:77" ht="12.95" customHeight="1" x14ac:dyDescent="0.2">
      <c r="A36" s="272" t="s">
        <v>261</v>
      </c>
      <c r="B36" s="271">
        <v>9</v>
      </c>
      <c r="C36" s="271">
        <v>122.5</v>
      </c>
      <c r="D36" s="271">
        <v>9</v>
      </c>
      <c r="E36" s="271">
        <v>0.1</v>
      </c>
      <c r="F36" s="271">
        <v>0.1</v>
      </c>
      <c r="G36" s="271">
        <v>0.3</v>
      </c>
      <c r="H36" s="271">
        <v>0</v>
      </c>
      <c r="I36" s="271">
        <v>84.1</v>
      </c>
      <c r="J36" s="271">
        <v>63.4</v>
      </c>
      <c r="K36" s="271">
        <v>88.8</v>
      </c>
      <c r="L36" s="228">
        <v>164.4</v>
      </c>
      <c r="M36" s="228">
        <v>67.7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</row>
    <row r="37" spans="1:77" ht="12.95" customHeight="1" x14ac:dyDescent="0.2">
      <c r="A37" s="245" t="s">
        <v>97</v>
      </c>
      <c r="B37" s="271">
        <v>141</v>
      </c>
      <c r="C37" s="271">
        <v>117.7</v>
      </c>
      <c r="D37" s="271" t="s">
        <v>26</v>
      </c>
      <c r="E37" s="271" t="s">
        <v>26</v>
      </c>
      <c r="F37" s="271">
        <v>50</v>
      </c>
      <c r="G37" s="271">
        <v>211.6</v>
      </c>
      <c r="H37" s="271">
        <v>261.60000000000002</v>
      </c>
      <c r="I37" s="271">
        <v>368.6</v>
      </c>
      <c r="J37" s="271">
        <v>497.2</v>
      </c>
      <c r="K37" s="271">
        <v>593.9</v>
      </c>
      <c r="L37" s="228">
        <v>689.4</v>
      </c>
      <c r="M37" s="228">
        <v>802.5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</row>
    <row r="38" spans="1:77" ht="12.95" customHeight="1" x14ac:dyDescent="0.2">
      <c r="A38" s="272" t="s">
        <v>262</v>
      </c>
      <c r="B38" s="271">
        <v>141</v>
      </c>
      <c r="C38" s="271">
        <v>117.7</v>
      </c>
      <c r="D38" s="271" t="s">
        <v>26</v>
      </c>
      <c r="E38" s="271" t="s">
        <v>26</v>
      </c>
      <c r="F38" s="271" t="s">
        <v>26</v>
      </c>
      <c r="G38" s="271">
        <v>0.5</v>
      </c>
      <c r="H38" s="271">
        <v>9.6999999999999993</v>
      </c>
      <c r="I38" s="271">
        <v>9.3000000000000007</v>
      </c>
      <c r="J38" s="271">
        <v>9.1</v>
      </c>
      <c r="K38" s="271">
        <v>7</v>
      </c>
      <c r="L38" s="228">
        <v>5.9</v>
      </c>
      <c r="M38" s="228">
        <v>34.799999999999997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  <c r="BW38" s="228"/>
      <c r="BX38" s="228"/>
      <c r="BY38" s="228"/>
    </row>
    <row r="39" spans="1:77" ht="12.95" customHeight="1" x14ac:dyDescent="0.2">
      <c r="A39" s="272" t="s">
        <v>263</v>
      </c>
      <c r="B39" s="271" t="s">
        <v>26</v>
      </c>
      <c r="C39" s="271" t="s">
        <v>26</v>
      </c>
      <c r="D39" s="271" t="s">
        <v>26</v>
      </c>
      <c r="E39" s="271" t="s">
        <v>26</v>
      </c>
      <c r="F39" s="271" t="s">
        <v>26</v>
      </c>
      <c r="G39" s="271" t="s">
        <v>26</v>
      </c>
      <c r="H39" s="271" t="s">
        <v>26</v>
      </c>
      <c r="I39" s="271" t="s">
        <v>26</v>
      </c>
      <c r="J39" s="271" t="s">
        <v>26</v>
      </c>
      <c r="K39" s="271" t="s">
        <v>26</v>
      </c>
      <c r="L39" s="228" t="s">
        <v>26</v>
      </c>
      <c r="M39" s="228" t="s">
        <v>26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</row>
    <row r="40" spans="1:77" ht="12" x14ac:dyDescent="0.2">
      <c r="A40" s="272" t="s">
        <v>264</v>
      </c>
      <c r="B40" s="271" t="s">
        <v>26</v>
      </c>
      <c r="C40" s="271" t="s">
        <v>26</v>
      </c>
      <c r="D40" s="271" t="s">
        <v>26</v>
      </c>
      <c r="E40" s="271" t="s">
        <v>26</v>
      </c>
      <c r="F40" s="271">
        <v>50</v>
      </c>
      <c r="G40" s="271">
        <v>211.1</v>
      </c>
      <c r="H40" s="271">
        <v>251.9</v>
      </c>
      <c r="I40" s="271">
        <v>359.3</v>
      </c>
      <c r="J40" s="271">
        <v>488.1</v>
      </c>
      <c r="K40" s="271">
        <v>586.9</v>
      </c>
      <c r="L40" s="228">
        <v>683.5</v>
      </c>
      <c r="M40" s="228">
        <v>767.7</v>
      </c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  <c r="BK40" s="228"/>
      <c r="BL40" s="228"/>
      <c r="BM40" s="228"/>
      <c r="BN40" s="228"/>
      <c r="BO40" s="228"/>
      <c r="BP40" s="228"/>
      <c r="BQ40" s="228"/>
      <c r="BR40" s="228"/>
      <c r="BS40" s="228"/>
      <c r="BT40" s="228"/>
      <c r="BU40" s="228"/>
      <c r="BV40" s="228"/>
      <c r="BW40" s="228"/>
      <c r="BX40" s="228"/>
      <c r="BY40" s="228"/>
    </row>
    <row r="41" spans="1:77" ht="12.95" customHeight="1" x14ac:dyDescent="0.2">
      <c r="A41" s="245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  <c r="BK41" s="228"/>
      <c r="BL41" s="228"/>
      <c r="BM41" s="228"/>
      <c r="BN41" s="228"/>
      <c r="BO41" s="228"/>
      <c r="BP41" s="228"/>
      <c r="BQ41" s="228"/>
      <c r="BR41" s="228"/>
      <c r="BS41" s="228"/>
      <c r="BT41" s="228"/>
      <c r="BU41" s="228"/>
      <c r="BV41" s="228"/>
      <c r="BW41" s="228"/>
      <c r="BX41" s="228"/>
      <c r="BY41" s="228"/>
    </row>
    <row r="42" spans="1:77" s="270" customFormat="1" ht="12.95" customHeight="1" x14ac:dyDescent="0.2">
      <c r="A42" s="268" t="s">
        <v>96</v>
      </c>
      <c r="B42" s="269">
        <v>-746.2</v>
      </c>
      <c r="C42" s="269">
        <v>6016.1</v>
      </c>
      <c r="D42" s="269">
        <v>13669.6</v>
      </c>
      <c r="E42" s="269">
        <v>18244.900000000001</v>
      </c>
      <c r="F42" s="269">
        <v>17798.8</v>
      </c>
      <c r="G42" s="269">
        <v>17967.900000000001</v>
      </c>
      <c r="H42" s="269">
        <v>18271.599999999999</v>
      </c>
      <c r="I42" s="269">
        <v>18475.400000000001</v>
      </c>
      <c r="J42" s="269">
        <v>18476.599999999999</v>
      </c>
      <c r="K42" s="269">
        <v>18609.2</v>
      </c>
      <c r="L42" s="269">
        <v>19524.099999999999</v>
      </c>
      <c r="M42" s="269">
        <v>18945.7</v>
      </c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J42" s="269"/>
      <c r="AK42" s="269"/>
      <c r="AL42" s="269"/>
      <c r="AM42" s="269"/>
      <c r="AN42" s="269"/>
      <c r="AO42" s="269"/>
      <c r="AP42" s="269"/>
      <c r="AQ42" s="269"/>
      <c r="AR42" s="269"/>
      <c r="AS42" s="269"/>
      <c r="AT42" s="269"/>
      <c r="AU42" s="269"/>
      <c r="AV42" s="269"/>
      <c r="AW42" s="269"/>
      <c r="AX42" s="269"/>
      <c r="AY42" s="269"/>
      <c r="AZ42" s="269"/>
      <c r="BA42" s="269"/>
      <c r="BB42" s="269"/>
      <c r="BC42" s="269"/>
      <c r="BD42" s="269"/>
      <c r="BE42" s="269"/>
      <c r="BF42" s="269"/>
      <c r="BG42" s="269"/>
      <c r="BH42" s="269"/>
      <c r="BI42" s="269"/>
      <c r="BJ42" s="269"/>
      <c r="BK42" s="269"/>
      <c r="BL42" s="269"/>
      <c r="BM42" s="269"/>
      <c r="BN42" s="269"/>
      <c r="BO42" s="269"/>
      <c r="BP42" s="269"/>
      <c r="BQ42" s="269"/>
      <c r="BR42" s="269"/>
      <c r="BS42" s="269"/>
      <c r="BT42" s="269"/>
      <c r="BU42" s="269"/>
      <c r="BV42" s="269"/>
      <c r="BW42" s="269"/>
      <c r="BX42" s="269"/>
      <c r="BY42" s="269"/>
    </row>
    <row r="43" spans="1:77" ht="12.95" customHeight="1" x14ac:dyDescent="0.2">
      <c r="A43" s="245" t="s">
        <v>265</v>
      </c>
      <c r="B43" s="228">
        <v>1294.3</v>
      </c>
      <c r="C43" s="228">
        <v>3970.7</v>
      </c>
      <c r="D43" s="228">
        <v>12210.2</v>
      </c>
      <c r="E43" s="228">
        <v>17696.599999999999</v>
      </c>
      <c r="F43" s="228">
        <v>18777.5</v>
      </c>
      <c r="G43" s="228">
        <v>19495.599999999999</v>
      </c>
      <c r="H43" s="228">
        <v>20105.599999999999</v>
      </c>
      <c r="I43" s="228">
        <v>20105.599999999999</v>
      </c>
      <c r="J43" s="228">
        <v>20105.599999999999</v>
      </c>
      <c r="K43" s="228">
        <v>17552.8</v>
      </c>
      <c r="L43" s="228">
        <v>17552.8</v>
      </c>
      <c r="M43" s="228">
        <v>17552.8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8"/>
      <c r="BV43" s="228"/>
      <c r="BW43" s="228"/>
      <c r="BX43" s="228"/>
      <c r="BY43" s="228"/>
    </row>
    <row r="44" spans="1:77" ht="12.95" customHeight="1" x14ac:dyDescent="0.2">
      <c r="A44" s="245" t="s">
        <v>266</v>
      </c>
      <c r="B44" s="228">
        <v>359.9</v>
      </c>
      <c r="C44" s="228">
        <v>7734</v>
      </c>
      <c r="D44" s="228">
        <v>7887.3</v>
      </c>
      <c r="E44" s="228">
        <v>7927.3</v>
      </c>
      <c r="F44" s="228">
        <v>7935.9</v>
      </c>
      <c r="G44" s="228">
        <v>7935</v>
      </c>
      <c r="H44" s="228">
        <v>7927.8</v>
      </c>
      <c r="I44" s="228">
        <v>7927.8</v>
      </c>
      <c r="J44" s="228">
        <v>7927.8</v>
      </c>
      <c r="K44" s="228">
        <v>7927.8</v>
      </c>
      <c r="L44" s="228">
        <v>7927.8</v>
      </c>
      <c r="M44" s="228">
        <v>7927.8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  <c r="BK44" s="228"/>
      <c r="BL44" s="228"/>
      <c r="BM44" s="228"/>
      <c r="BN44" s="228"/>
      <c r="BO44" s="228"/>
      <c r="BP44" s="228"/>
      <c r="BQ44" s="228"/>
      <c r="BR44" s="228"/>
      <c r="BS44" s="228"/>
      <c r="BT44" s="228"/>
      <c r="BU44" s="228"/>
      <c r="BV44" s="228"/>
      <c r="BW44" s="228"/>
      <c r="BX44" s="228"/>
      <c r="BY44" s="228"/>
    </row>
    <row r="45" spans="1:77" s="234" customFormat="1" ht="12.95" customHeight="1" x14ac:dyDescent="0.2">
      <c r="A45" s="274" t="s">
        <v>267</v>
      </c>
      <c r="B45" s="228">
        <v>359.9</v>
      </c>
      <c r="C45" s="228">
        <v>7734</v>
      </c>
      <c r="D45" s="228">
        <v>7887.3</v>
      </c>
      <c r="E45" s="228">
        <v>7927.3</v>
      </c>
      <c r="F45" s="228">
        <v>7935.9</v>
      </c>
      <c r="G45" s="228">
        <v>7935</v>
      </c>
      <c r="H45" s="228">
        <v>7927.8</v>
      </c>
      <c r="I45" s="228">
        <v>7927.8</v>
      </c>
      <c r="J45" s="228">
        <v>7927.8</v>
      </c>
      <c r="K45" s="228">
        <v>7927.8</v>
      </c>
      <c r="L45" s="271">
        <v>7927.8</v>
      </c>
      <c r="M45" s="271">
        <v>7927.8</v>
      </c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</row>
    <row r="46" spans="1:77" ht="12.95" customHeight="1" x14ac:dyDescent="0.2">
      <c r="A46" s="272" t="s">
        <v>268</v>
      </c>
      <c r="B46" s="228" t="s">
        <v>26</v>
      </c>
      <c r="C46" s="228" t="s">
        <v>26</v>
      </c>
      <c r="D46" s="228" t="s">
        <v>26</v>
      </c>
      <c r="E46" s="228" t="s">
        <v>26</v>
      </c>
      <c r="F46" s="228" t="s">
        <v>26</v>
      </c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</row>
    <row r="47" spans="1:77" ht="24" x14ac:dyDescent="0.2">
      <c r="A47" s="272" t="s">
        <v>270</v>
      </c>
      <c r="B47" s="228"/>
      <c r="C47" s="228"/>
      <c r="D47" s="228"/>
      <c r="E47" s="228"/>
      <c r="F47" s="228"/>
      <c r="G47" s="228" t="s">
        <v>26</v>
      </c>
      <c r="H47" s="228" t="s">
        <v>26</v>
      </c>
      <c r="I47" s="228" t="s">
        <v>26</v>
      </c>
      <c r="J47" s="228" t="s">
        <v>26</v>
      </c>
      <c r="K47" s="228" t="s">
        <v>26</v>
      </c>
      <c r="L47" s="228" t="s">
        <v>26</v>
      </c>
      <c r="M47" s="228" t="s">
        <v>26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T47" s="228"/>
      <c r="BU47" s="228"/>
      <c r="BV47" s="228"/>
      <c r="BW47" s="228"/>
      <c r="BX47" s="228"/>
      <c r="BY47" s="228"/>
    </row>
    <row r="48" spans="1:77" ht="12.95" customHeight="1" x14ac:dyDescent="0.2">
      <c r="A48" s="272" t="s">
        <v>269</v>
      </c>
      <c r="B48" s="228" t="s">
        <v>26</v>
      </c>
      <c r="C48" s="228" t="s">
        <v>26</v>
      </c>
      <c r="D48" s="228" t="s">
        <v>26</v>
      </c>
      <c r="E48" s="228" t="s">
        <v>26</v>
      </c>
      <c r="F48" s="228" t="s">
        <v>26</v>
      </c>
      <c r="G48" s="228" t="s">
        <v>26</v>
      </c>
      <c r="H48" s="228" t="s">
        <v>26</v>
      </c>
      <c r="I48" s="228" t="s">
        <v>26</v>
      </c>
      <c r="J48" s="228" t="s">
        <v>26</v>
      </c>
      <c r="K48" s="228" t="s">
        <v>26</v>
      </c>
      <c r="L48" s="228" t="s">
        <v>26</v>
      </c>
      <c r="M48" s="228" t="s">
        <v>26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</row>
    <row r="49" spans="1:77" ht="12.95" customHeight="1" x14ac:dyDescent="0.2">
      <c r="A49" s="275" t="s">
        <v>271</v>
      </c>
      <c r="B49" s="228">
        <v>-2400.4</v>
      </c>
      <c r="C49" s="228">
        <v>-5688.6</v>
      </c>
      <c r="D49" s="228">
        <v>-6427.9</v>
      </c>
      <c r="E49" s="228">
        <v>-7379</v>
      </c>
      <c r="F49" s="228">
        <v>-8914.6</v>
      </c>
      <c r="G49" s="228">
        <v>-9462.6</v>
      </c>
      <c r="H49" s="228">
        <v>-9761.7000000000007</v>
      </c>
      <c r="I49" s="228">
        <v>-9557.9</v>
      </c>
      <c r="J49" s="228">
        <v>-9556.7000000000007</v>
      </c>
      <c r="K49" s="228">
        <v>-6893</v>
      </c>
      <c r="L49" s="228">
        <v>-5984.7</v>
      </c>
      <c r="M49" s="228">
        <v>-6615.2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8"/>
      <c r="BN49" s="228"/>
      <c r="BO49" s="228"/>
      <c r="BP49" s="228"/>
      <c r="BQ49" s="228"/>
      <c r="BR49" s="228"/>
      <c r="BS49" s="228"/>
      <c r="BT49" s="228"/>
      <c r="BU49" s="228"/>
      <c r="BV49" s="228"/>
      <c r="BW49" s="228"/>
      <c r="BX49" s="228"/>
      <c r="BY49" s="228"/>
    </row>
    <row r="50" spans="1:77" ht="12.95" customHeight="1" x14ac:dyDescent="0.2">
      <c r="A50" s="275" t="s">
        <v>272</v>
      </c>
      <c r="B50" s="228" t="s">
        <v>26</v>
      </c>
      <c r="C50" s="228" t="s">
        <v>26</v>
      </c>
      <c r="D50" s="228" t="s">
        <v>26</v>
      </c>
      <c r="E50" s="228" t="s">
        <v>26</v>
      </c>
      <c r="F50" s="228" t="s">
        <v>26</v>
      </c>
      <c r="G50" s="228" t="s">
        <v>26</v>
      </c>
      <c r="H50" s="228" t="s">
        <v>26</v>
      </c>
      <c r="I50" s="228" t="s">
        <v>26</v>
      </c>
      <c r="J50" s="228" t="s">
        <v>26</v>
      </c>
      <c r="K50" s="228">
        <v>21.6</v>
      </c>
      <c r="L50" s="228">
        <v>28.2</v>
      </c>
      <c r="M50" s="228">
        <v>80.3</v>
      </c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8"/>
      <c r="BC50" s="228"/>
      <c r="BD50" s="228"/>
      <c r="BE50" s="228"/>
      <c r="BF50" s="228"/>
      <c r="BG50" s="228"/>
      <c r="BH50" s="228"/>
      <c r="BI50" s="228"/>
      <c r="BJ50" s="228"/>
      <c r="BK50" s="228"/>
      <c r="BL50" s="228"/>
      <c r="BM50" s="228"/>
      <c r="BN50" s="228"/>
      <c r="BO50" s="228"/>
      <c r="BP50" s="228"/>
      <c r="BQ50" s="228"/>
      <c r="BR50" s="228"/>
      <c r="BS50" s="228"/>
      <c r="BT50" s="228"/>
      <c r="BU50" s="228"/>
      <c r="BV50" s="228"/>
      <c r="BW50" s="228"/>
      <c r="BX50" s="228"/>
      <c r="BY50" s="228"/>
    </row>
    <row r="51" spans="1:77" s="270" customFormat="1" ht="12.95" customHeight="1" x14ac:dyDescent="0.2">
      <c r="A51" s="275"/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69"/>
      <c r="O51" s="269"/>
      <c r="P51" s="269"/>
      <c r="Q51" s="269"/>
      <c r="R51" s="269"/>
      <c r="S51" s="269"/>
      <c r="T51" s="269"/>
      <c r="U51" s="269"/>
      <c r="V51" s="269"/>
      <c r="W51" s="269"/>
      <c r="X51" s="269"/>
      <c r="Y51" s="269"/>
      <c r="Z51" s="269"/>
      <c r="AA51" s="269"/>
      <c r="AB51" s="269"/>
      <c r="AC51" s="269"/>
      <c r="AD51" s="269"/>
      <c r="AE51" s="269"/>
      <c r="AF51" s="269"/>
      <c r="AG51" s="269"/>
      <c r="AH51" s="269"/>
      <c r="AI51" s="269"/>
      <c r="AJ51" s="269"/>
      <c r="AK51" s="269"/>
      <c r="AL51" s="269"/>
      <c r="AM51" s="269"/>
      <c r="AN51" s="269"/>
      <c r="AO51" s="269"/>
      <c r="AP51" s="269"/>
      <c r="AQ51" s="269"/>
      <c r="AR51" s="269"/>
      <c r="AS51" s="269"/>
      <c r="AT51" s="269"/>
      <c r="AU51" s="269"/>
      <c r="AV51" s="269"/>
      <c r="AW51" s="269"/>
      <c r="AX51" s="269"/>
      <c r="AY51" s="269"/>
      <c r="AZ51" s="269"/>
      <c r="BA51" s="269"/>
      <c r="BB51" s="269"/>
      <c r="BC51" s="269"/>
      <c r="BD51" s="269"/>
      <c r="BE51" s="269"/>
      <c r="BF51" s="269"/>
      <c r="BG51" s="269"/>
      <c r="BH51" s="269"/>
      <c r="BI51" s="269"/>
      <c r="BJ51" s="269"/>
      <c r="BK51" s="269"/>
      <c r="BL51" s="269"/>
      <c r="BM51" s="269"/>
      <c r="BN51" s="269"/>
      <c r="BO51" s="269"/>
      <c r="BP51" s="269"/>
      <c r="BQ51" s="269"/>
      <c r="BR51" s="269"/>
      <c r="BS51" s="269"/>
      <c r="BT51" s="269"/>
      <c r="BU51" s="269"/>
      <c r="BV51" s="269"/>
      <c r="BW51" s="269"/>
      <c r="BX51" s="269"/>
      <c r="BY51" s="269"/>
    </row>
    <row r="52" spans="1:77" ht="12" x14ac:dyDescent="0.2">
      <c r="A52" s="268" t="s">
        <v>94</v>
      </c>
      <c r="B52" s="269">
        <v>2707.3</v>
      </c>
      <c r="C52" s="269">
        <v>8374.9</v>
      </c>
      <c r="D52" s="269">
        <v>15216.6</v>
      </c>
      <c r="E52" s="269">
        <v>18943.8</v>
      </c>
      <c r="F52" s="269">
        <v>18996.599999999999</v>
      </c>
      <c r="G52" s="269">
        <v>19174.400000000001</v>
      </c>
      <c r="H52" s="269">
        <v>20001.3</v>
      </c>
      <c r="I52" s="269">
        <v>20214</v>
      </c>
      <c r="J52" s="269">
        <v>20337.7</v>
      </c>
      <c r="K52" s="269">
        <v>20805.900000000001</v>
      </c>
      <c r="L52" s="269">
        <v>22400.1</v>
      </c>
      <c r="M52" s="269">
        <v>21774.5</v>
      </c>
    </row>
    <row r="53" spans="1:77" ht="6.95" customHeight="1" thickBot="1" x14ac:dyDescent="0.25">
      <c r="A53" s="235"/>
      <c r="B53" s="236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</row>
    <row r="55" spans="1:77" ht="12.95" customHeight="1" x14ac:dyDescent="0.2">
      <c r="A55" s="249" t="s">
        <v>22</v>
      </c>
    </row>
    <row r="56" spans="1:77" ht="12.95" customHeight="1" x14ac:dyDescent="0.2">
      <c r="A56" s="233" t="s">
        <v>1</v>
      </c>
      <c r="B56" s="218">
        <v>11</v>
      </c>
      <c r="C56" s="218">
        <v>10</v>
      </c>
      <c r="D56" s="218">
        <v>10</v>
      </c>
      <c r="E56" s="218">
        <v>9</v>
      </c>
      <c r="F56" s="218">
        <v>9</v>
      </c>
      <c r="G56" s="218">
        <v>9</v>
      </c>
      <c r="H56" s="218">
        <v>9</v>
      </c>
      <c r="I56" s="218">
        <v>9</v>
      </c>
      <c r="J56" s="218">
        <v>9</v>
      </c>
      <c r="K56" s="218">
        <f>1+8</f>
        <v>9</v>
      </c>
      <c r="L56" s="218">
        <v>9</v>
      </c>
      <c r="M56" s="218">
        <v>9</v>
      </c>
    </row>
  </sheetData>
  <hyperlinks>
    <hyperlink ref="A1" location="Содержание!A1" display="Вернуться в СОДЕРЖАНИЕ" xr:uid="{00000000-0004-0000-50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Лист82"/>
  <dimension ref="A1:AQ55"/>
  <sheetViews>
    <sheetView workbookViewId="0">
      <selection activeCell="A5" sqref="A5"/>
    </sheetView>
  </sheetViews>
  <sheetFormatPr defaultRowHeight="12.95" customHeight="1" x14ac:dyDescent="0.2"/>
  <cols>
    <col min="1" max="1" width="41.42578125" style="249" customWidth="1"/>
    <col min="2" max="6" width="0" style="218" hidden="1" customWidth="1"/>
    <col min="7" max="8" width="9.5703125" style="218" hidden="1" customWidth="1"/>
    <col min="9" max="13" width="9.5703125" style="218" customWidth="1"/>
    <col min="14" max="256" width="9.140625" style="218"/>
    <col min="257" max="257" width="41.42578125" style="218" customWidth="1"/>
    <col min="258" max="262" width="0" style="218" hidden="1" customWidth="1"/>
    <col min="263" max="267" width="9.5703125" style="218" customWidth="1"/>
    <col min="268" max="512" width="9.140625" style="218"/>
    <col min="513" max="513" width="41.42578125" style="218" customWidth="1"/>
    <col min="514" max="518" width="0" style="218" hidden="1" customWidth="1"/>
    <col min="519" max="523" width="9.5703125" style="218" customWidth="1"/>
    <col min="524" max="768" width="9.140625" style="218"/>
    <col min="769" max="769" width="41.42578125" style="218" customWidth="1"/>
    <col min="770" max="774" width="0" style="218" hidden="1" customWidth="1"/>
    <col min="775" max="779" width="9.5703125" style="218" customWidth="1"/>
    <col min="780" max="1024" width="9.140625" style="218"/>
    <col min="1025" max="1025" width="41.42578125" style="218" customWidth="1"/>
    <col min="1026" max="1030" width="0" style="218" hidden="1" customWidth="1"/>
    <col min="1031" max="1035" width="9.5703125" style="218" customWidth="1"/>
    <col min="1036" max="1280" width="9.140625" style="218"/>
    <col min="1281" max="1281" width="41.42578125" style="218" customWidth="1"/>
    <col min="1282" max="1286" width="0" style="218" hidden="1" customWidth="1"/>
    <col min="1287" max="1291" width="9.5703125" style="218" customWidth="1"/>
    <col min="1292" max="1536" width="9.140625" style="218"/>
    <col min="1537" max="1537" width="41.42578125" style="218" customWidth="1"/>
    <col min="1538" max="1542" width="0" style="218" hidden="1" customWidth="1"/>
    <col min="1543" max="1547" width="9.5703125" style="218" customWidth="1"/>
    <col min="1548" max="1792" width="9.140625" style="218"/>
    <col min="1793" max="1793" width="41.42578125" style="218" customWidth="1"/>
    <col min="1794" max="1798" width="0" style="218" hidden="1" customWidth="1"/>
    <col min="1799" max="1803" width="9.5703125" style="218" customWidth="1"/>
    <col min="1804" max="2048" width="9.140625" style="218"/>
    <col min="2049" max="2049" width="41.42578125" style="218" customWidth="1"/>
    <col min="2050" max="2054" width="0" style="218" hidden="1" customWidth="1"/>
    <col min="2055" max="2059" width="9.5703125" style="218" customWidth="1"/>
    <col min="2060" max="2304" width="9.140625" style="218"/>
    <col min="2305" max="2305" width="41.42578125" style="218" customWidth="1"/>
    <col min="2306" max="2310" width="0" style="218" hidden="1" customWidth="1"/>
    <col min="2311" max="2315" width="9.5703125" style="218" customWidth="1"/>
    <col min="2316" max="2560" width="9.140625" style="218"/>
    <col min="2561" max="2561" width="41.42578125" style="218" customWidth="1"/>
    <col min="2562" max="2566" width="0" style="218" hidden="1" customWidth="1"/>
    <col min="2567" max="2571" width="9.5703125" style="218" customWidth="1"/>
    <col min="2572" max="2816" width="9.140625" style="218"/>
    <col min="2817" max="2817" width="41.42578125" style="218" customWidth="1"/>
    <col min="2818" max="2822" width="0" style="218" hidden="1" customWidth="1"/>
    <col min="2823" max="2827" width="9.5703125" style="218" customWidth="1"/>
    <col min="2828" max="3072" width="9.140625" style="218"/>
    <col min="3073" max="3073" width="41.42578125" style="218" customWidth="1"/>
    <col min="3074" max="3078" width="0" style="218" hidden="1" customWidth="1"/>
    <col min="3079" max="3083" width="9.5703125" style="218" customWidth="1"/>
    <col min="3084" max="3328" width="9.140625" style="218"/>
    <col min="3329" max="3329" width="41.42578125" style="218" customWidth="1"/>
    <col min="3330" max="3334" width="0" style="218" hidden="1" customWidth="1"/>
    <col min="3335" max="3339" width="9.5703125" style="218" customWidth="1"/>
    <col min="3340" max="3584" width="9.140625" style="218"/>
    <col min="3585" max="3585" width="41.42578125" style="218" customWidth="1"/>
    <col min="3586" max="3590" width="0" style="218" hidden="1" customWidth="1"/>
    <col min="3591" max="3595" width="9.5703125" style="218" customWidth="1"/>
    <col min="3596" max="3840" width="9.140625" style="218"/>
    <col min="3841" max="3841" width="41.42578125" style="218" customWidth="1"/>
    <col min="3842" max="3846" width="0" style="218" hidden="1" customWidth="1"/>
    <col min="3847" max="3851" width="9.5703125" style="218" customWidth="1"/>
    <col min="3852" max="4096" width="9.140625" style="218"/>
    <col min="4097" max="4097" width="41.42578125" style="218" customWidth="1"/>
    <col min="4098" max="4102" width="0" style="218" hidden="1" customWidth="1"/>
    <col min="4103" max="4107" width="9.5703125" style="218" customWidth="1"/>
    <col min="4108" max="4352" width="9.140625" style="218"/>
    <col min="4353" max="4353" width="41.42578125" style="218" customWidth="1"/>
    <col min="4354" max="4358" width="0" style="218" hidden="1" customWidth="1"/>
    <col min="4359" max="4363" width="9.5703125" style="218" customWidth="1"/>
    <col min="4364" max="4608" width="9.140625" style="218"/>
    <col min="4609" max="4609" width="41.42578125" style="218" customWidth="1"/>
    <col min="4610" max="4614" width="0" style="218" hidden="1" customWidth="1"/>
    <col min="4615" max="4619" width="9.5703125" style="218" customWidth="1"/>
    <col min="4620" max="4864" width="9.140625" style="218"/>
    <col min="4865" max="4865" width="41.42578125" style="218" customWidth="1"/>
    <col min="4866" max="4870" width="0" style="218" hidden="1" customWidth="1"/>
    <col min="4871" max="4875" width="9.5703125" style="218" customWidth="1"/>
    <col min="4876" max="5120" width="9.140625" style="218"/>
    <col min="5121" max="5121" width="41.42578125" style="218" customWidth="1"/>
    <col min="5122" max="5126" width="0" style="218" hidden="1" customWidth="1"/>
    <col min="5127" max="5131" width="9.5703125" style="218" customWidth="1"/>
    <col min="5132" max="5376" width="9.140625" style="218"/>
    <col min="5377" max="5377" width="41.42578125" style="218" customWidth="1"/>
    <col min="5378" max="5382" width="0" style="218" hidden="1" customWidth="1"/>
    <col min="5383" max="5387" width="9.5703125" style="218" customWidth="1"/>
    <col min="5388" max="5632" width="9.140625" style="218"/>
    <col min="5633" max="5633" width="41.42578125" style="218" customWidth="1"/>
    <col min="5634" max="5638" width="0" style="218" hidden="1" customWidth="1"/>
    <col min="5639" max="5643" width="9.5703125" style="218" customWidth="1"/>
    <col min="5644" max="5888" width="9.140625" style="218"/>
    <col min="5889" max="5889" width="41.42578125" style="218" customWidth="1"/>
    <col min="5890" max="5894" width="0" style="218" hidden="1" customWidth="1"/>
    <col min="5895" max="5899" width="9.5703125" style="218" customWidth="1"/>
    <col min="5900" max="6144" width="9.140625" style="218"/>
    <col min="6145" max="6145" width="41.42578125" style="218" customWidth="1"/>
    <col min="6146" max="6150" width="0" style="218" hidden="1" customWidth="1"/>
    <col min="6151" max="6155" width="9.5703125" style="218" customWidth="1"/>
    <col min="6156" max="6400" width="9.140625" style="218"/>
    <col min="6401" max="6401" width="41.42578125" style="218" customWidth="1"/>
    <col min="6402" max="6406" width="0" style="218" hidden="1" customWidth="1"/>
    <col min="6407" max="6411" width="9.5703125" style="218" customWidth="1"/>
    <col min="6412" max="6656" width="9.140625" style="218"/>
    <col min="6657" max="6657" width="41.42578125" style="218" customWidth="1"/>
    <col min="6658" max="6662" width="0" style="218" hidden="1" customWidth="1"/>
    <col min="6663" max="6667" width="9.5703125" style="218" customWidth="1"/>
    <col min="6668" max="6912" width="9.140625" style="218"/>
    <col min="6913" max="6913" width="41.42578125" style="218" customWidth="1"/>
    <col min="6914" max="6918" width="0" style="218" hidden="1" customWidth="1"/>
    <col min="6919" max="6923" width="9.5703125" style="218" customWidth="1"/>
    <col min="6924" max="7168" width="9.140625" style="218"/>
    <col min="7169" max="7169" width="41.42578125" style="218" customWidth="1"/>
    <col min="7170" max="7174" width="0" style="218" hidden="1" customWidth="1"/>
    <col min="7175" max="7179" width="9.5703125" style="218" customWidth="1"/>
    <col min="7180" max="7424" width="9.140625" style="218"/>
    <col min="7425" max="7425" width="41.42578125" style="218" customWidth="1"/>
    <col min="7426" max="7430" width="0" style="218" hidden="1" customWidth="1"/>
    <col min="7431" max="7435" width="9.5703125" style="218" customWidth="1"/>
    <col min="7436" max="7680" width="9.140625" style="218"/>
    <col min="7681" max="7681" width="41.42578125" style="218" customWidth="1"/>
    <col min="7682" max="7686" width="0" style="218" hidden="1" customWidth="1"/>
    <col min="7687" max="7691" width="9.5703125" style="218" customWidth="1"/>
    <col min="7692" max="7936" width="9.140625" style="218"/>
    <col min="7937" max="7937" width="41.42578125" style="218" customWidth="1"/>
    <col min="7938" max="7942" width="0" style="218" hidden="1" customWidth="1"/>
    <col min="7943" max="7947" width="9.5703125" style="218" customWidth="1"/>
    <col min="7948" max="8192" width="9.140625" style="218"/>
    <col min="8193" max="8193" width="41.42578125" style="218" customWidth="1"/>
    <col min="8194" max="8198" width="0" style="218" hidden="1" customWidth="1"/>
    <col min="8199" max="8203" width="9.5703125" style="218" customWidth="1"/>
    <col min="8204" max="8448" width="9.140625" style="218"/>
    <col min="8449" max="8449" width="41.42578125" style="218" customWidth="1"/>
    <col min="8450" max="8454" width="0" style="218" hidden="1" customWidth="1"/>
    <col min="8455" max="8459" width="9.5703125" style="218" customWidth="1"/>
    <col min="8460" max="8704" width="9.140625" style="218"/>
    <col min="8705" max="8705" width="41.42578125" style="218" customWidth="1"/>
    <col min="8706" max="8710" width="0" style="218" hidden="1" customWidth="1"/>
    <col min="8711" max="8715" width="9.5703125" style="218" customWidth="1"/>
    <col min="8716" max="8960" width="9.140625" style="218"/>
    <col min="8961" max="8961" width="41.42578125" style="218" customWidth="1"/>
    <col min="8962" max="8966" width="0" style="218" hidden="1" customWidth="1"/>
    <col min="8967" max="8971" width="9.5703125" style="218" customWidth="1"/>
    <col min="8972" max="9216" width="9.140625" style="218"/>
    <col min="9217" max="9217" width="41.42578125" style="218" customWidth="1"/>
    <col min="9218" max="9222" width="0" style="218" hidden="1" customWidth="1"/>
    <col min="9223" max="9227" width="9.5703125" style="218" customWidth="1"/>
    <col min="9228" max="9472" width="9.140625" style="218"/>
    <col min="9473" max="9473" width="41.42578125" style="218" customWidth="1"/>
    <col min="9474" max="9478" width="0" style="218" hidden="1" customWidth="1"/>
    <col min="9479" max="9483" width="9.5703125" style="218" customWidth="1"/>
    <col min="9484" max="9728" width="9.140625" style="218"/>
    <col min="9729" max="9729" width="41.42578125" style="218" customWidth="1"/>
    <col min="9730" max="9734" width="0" style="218" hidden="1" customWidth="1"/>
    <col min="9735" max="9739" width="9.5703125" style="218" customWidth="1"/>
    <col min="9740" max="9984" width="9.140625" style="218"/>
    <col min="9985" max="9985" width="41.42578125" style="218" customWidth="1"/>
    <col min="9986" max="9990" width="0" style="218" hidden="1" customWidth="1"/>
    <col min="9991" max="9995" width="9.5703125" style="218" customWidth="1"/>
    <col min="9996" max="10240" width="9.140625" style="218"/>
    <col min="10241" max="10241" width="41.42578125" style="218" customWidth="1"/>
    <col min="10242" max="10246" width="0" style="218" hidden="1" customWidth="1"/>
    <col min="10247" max="10251" width="9.5703125" style="218" customWidth="1"/>
    <col min="10252" max="10496" width="9.140625" style="218"/>
    <col min="10497" max="10497" width="41.42578125" style="218" customWidth="1"/>
    <col min="10498" max="10502" width="0" style="218" hidden="1" customWidth="1"/>
    <col min="10503" max="10507" width="9.5703125" style="218" customWidth="1"/>
    <col min="10508" max="10752" width="9.140625" style="218"/>
    <col min="10753" max="10753" width="41.42578125" style="218" customWidth="1"/>
    <col min="10754" max="10758" width="0" style="218" hidden="1" customWidth="1"/>
    <col min="10759" max="10763" width="9.5703125" style="218" customWidth="1"/>
    <col min="10764" max="11008" width="9.140625" style="218"/>
    <col min="11009" max="11009" width="41.42578125" style="218" customWidth="1"/>
    <col min="11010" max="11014" width="0" style="218" hidden="1" customWidth="1"/>
    <col min="11015" max="11019" width="9.5703125" style="218" customWidth="1"/>
    <col min="11020" max="11264" width="9.140625" style="218"/>
    <col min="11265" max="11265" width="41.42578125" style="218" customWidth="1"/>
    <col min="11266" max="11270" width="0" style="218" hidden="1" customWidth="1"/>
    <col min="11271" max="11275" width="9.5703125" style="218" customWidth="1"/>
    <col min="11276" max="11520" width="9.140625" style="218"/>
    <col min="11521" max="11521" width="41.42578125" style="218" customWidth="1"/>
    <col min="11522" max="11526" width="0" style="218" hidden="1" customWidth="1"/>
    <col min="11527" max="11531" width="9.5703125" style="218" customWidth="1"/>
    <col min="11532" max="11776" width="9.140625" style="218"/>
    <col min="11777" max="11777" width="41.42578125" style="218" customWidth="1"/>
    <col min="11778" max="11782" width="0" style="218" hidden="1" customWidth="1"/>
    <col min="11783" max="11787" width="9.5703125" style="218" customWidth="1"/>
    <col min="11788" max="12032" width="9.140625" style="218"/>
    <col min="12033" max="12033" width="41.42578125" style="218" customWidth="1"/>
    <col min="12034" max="12038" width="0" style="218" hidden="1" customWidth="1"/>
    <col min="12039" max="12043" width="9.5703125" style="218" customWidth="1"/>
    <col min="12044" max="12288" width="9.140625" style="218"/>
    <col min="12289" max="12289" width="41.42578125" style="218" customWidth="1"/>
    <col min="12290" max="12294" width="0" style="218" hidden="1" customWidth="1"/>
    <col min="12295" max="12299" width="9.5703125" style="218" customWidth="1"/>
    <col min="12300" max="12544" width="9.140625" style="218"/>
    <col min="12545" max="12545" width="41.42578125" style="218" customWidth="1"/>
    <col min="12546" max="12550" width="0" style="218" hidden="1" customWidth="1"/>
    <col min="12551" max="12555" width="9.5703125" style="218" customWidth="1"/>
    <col min="12556" max="12800" width="9.140625" style="218"/>
    <col min="12801" max="12801" width="41.42578125" style="218" customWidth="1"/>
    <col min="12802" max="12806" width="0" style="218" hidden="1" customWidth="1"/>
    <col min="12807" max="12811" width="9.5703125" style="218" customWidth="1"/>
    <col min="12812" max="13056" width="9.140625" style="218"/>
    <col min="13057" max="13057" width="41.42578125" style="218" customWidth="1"/>
    <col min="13058" max="13062" width="0" style="218" hidden="1" customWidth="1"/>
    <col min="13063" max="13067" width="9.5703125" style="218" customWidth="1"/>
    <col min="13068" max="13312" width="9.140625" style="218"/>
    <col min="13313" max="13313" width="41.42578125" style="218" customWidth="1"/>
    <col min="13314" max="13318" width="0" style="218" hidden="1" customWidth="1"/>
    <col min="13319" max="13323" width="9.5703125" style="218" customWidth="1"/>
    <col min="13324" max="13568" width="9.140625" style="218"/>
    <col min="13569" max="13569" width="41.42578125" style="218" customWidth="1"/>
    <col min="13570" max="13574" width="0" style="218" hidden="1" customWidth="1"/>
    <col min="13575" max="13579" width="9.5703125" style="218" customWidth="1"/>
    <col min="13580" max="13824" width="9.140625" style="218"/>
    <col min="13825" max="13825" width="41.42578125" style="218" customWidth="1"/>
    <col min="13826" max="13830" width="0" style="218" hidden="1" customWidth="1"/>
    <col min="13831" max="13835" width="9.5703125" style="218" customWidth="1"/>
    <col min="13836" max="14080" width="9.140625" style="218"/>
    <col min="14081" max="14081" width="41.42578125" style="218" customWidth="1"/>
    <col min="14082" max="14086" width="0" style="218" hidden="1" customWidth="1"/>
    <col min="14087" max="14091" width="9.5703125" style="218" customWidth="1"/>
    <col min="14092" max="14336" width="9.140625" style="218"/>
    <col min="14337" max="14337" width="41.42578125" style="218" customWidth="1"/>
    <col min="14338" max="14342" width="0" style="218" hidden="1" customWidth="1"/>
    <col min="14343" max="14347" width="9.5703125" style="218" customWidth="1"/>
    <col min="14348" max="14592" width="9.140625" style="218"/>
    <col min="14593" max="14593" width="41.42578125" style="218" customWidth="1"/>
    <col min="14594" max="14598" width="0" style="218" hidden="1" customWidth="1"/>
    <col min="14599" max="14603" width="9.5703125" style="218" customWidth="1"/>
    <col min="14604" max="14848" width="9.140625" style="218"/>
    <col min="14849" max="14849" width="41.42578125" style="218" customWidth="1"/>
    <col min="14850" max="14854" width="0" style="218" hidden="1" customWidth="1"/>
    <col min="14855" max="14859" width="9.5703125" style="218" customWidth="1"/>
    <col min="14860" max="15104" width="9.140625" style="218"/>
    <col min="15105" max="15105" width="41.42578125" style="218" customWidth="1"/>
    <col min="15106" max="15110" width="0" style="218" hidden="1" customWidth="1"/>
    <col min="15111" max="15115" width="9.5703125" style="218" customWidth="1"/>
    <col min="15116" max="15360" width="9.140625" style="218"/>
    <col min="15361" max="15361" width="41.42578125" style="218" customWidth="1"/>
    <col min="15362" max="15366" width="0" style="218" hidden="1" customWidth="1"/>
    <col min="15367" max="15371" width="9.5703125" style="218" customWidth="1"/>
    <col min="15372" max="15616" width="9.140625" style="218"/>
    <col min="15617" max="15617" width="41.42578125" style="218" customWidth="1"/>
    <col min="15618" max="15622" width="0" style="218" hidden="1" customWidth="1"/>
    <col min="15623" max="15627" width="9.5703125" style="218" customWidth="1"/>
    <col min="15628" max="15872" width="9.140625" style="218"/>
    <col min="15873" max="15873" width="41.42578125" style="218" customWidth="1"/>
    <col min="15874" max="15878" width="0" style="218" hidden="1" customWidth="1"/>
    <col min="15879" max="15883" width="9.5703125" style="218" customWidth="1"/>
    <col min="15884" max="16128" width="9.140625" style="218"/>
    <col min="16129" max="16129" width="41.42578125" style="218" customWidth="1"/>
    <col min="16130" max="16134" width="0" style="218" hidden="1" customWidth="1"/>
    <col min="16135" max="16139" width="9.5703125" style="218" customWidth="1"/>
    <col min="16140" max="16384" width="9.140625" style="218"/>
  </cols>
  <sheetData>
    <row r="1" spans="1:43" ht="12.95" customHeight="1" x14ac:dyDescent="0.2">
      <c r="A1" s="950" t="s">
        <v>1346</v>
      </c>
    </row>
    <row r="2" spans="1:43" ht="18" customHeight="1" x14ac:dyDescent="0.2">
      <c r="A2" s="217" t="s">
        <v>312</v>
      </c>
    </row>
    <row r="3" spans="1:43" ht="18" customHeight="1" x14ac:dyDescent="0.2">
      <c r="A3" s="217" t="s">
        <v>313</v>
      </c>
    </row>
    <row r="4" spans="1:43" ht="18" customHeight="1" thickBot="1" x14ac:dyDescent="0.25">
      <c r="A4" s="263" t="s">
        <v>137</v>
      </c>
    </row>
    <row r="5" spans="1:4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43" s="226" customFormat="1" ht="12.95" customHeight="1" x14ac:dyDescent="0.2">
      <c r="A6" s="267"/>
    </row>
    <row r="7" spans="1:43" s="270" customFormat="1" ht="12.95" customHeight="1" x14ac:dyDescent="0.2">
      <c r="A7" s="268" t="s">
        <v>103</v>
      </c>
      <c r="B7" s="269">
        <v>3361.2</v>
      </c>
      <c r="C7" s="269">
        <v>4231.7</v>
      </c>
      <c r="D7" s="269">
        <v>4555.1000000000004</v>
      </c>
      <c r="E7" s="269">
        <v>4798.3999999999996</v>
      </c>
      <c r="F7" s="269">
        <v>4705</v>
      </c>
      <c r="G7" s="269">
        <v>5388.1</v>
      </c>
      <c r="H7" s="269">
        <v>5967.6</v>
      </c>
      <c r="I7" s="269">
        <v>6127.5</v>
      </c>
      <c r="J7" s="269">
        <v>2928.9</v>
      </c>
      <c r="K7" s="269">
        <v>4031.8</v>
      </c>
      <c r="L7" s="269">
        <v>11332.3</v>
      </c>
      <c r="M7" s="269">
        <v>12890.1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</row>
    <row r="8" spans="1:43" ht="12.95" customHeight="1" x14ac:dyDescent="0.2">
      <c r="A8" s="245" t="s">
        <v>101</v>
      </c>
      <c r="B8" s="271">
        <v>1682.6</v>
      </c>
      <c r="C8" s="271">
        <v>2086.1</v>
      </c>
      <c r="D8" s="271">
        <v>2130</v>
      </c>
      <c r="E8" s="271">
        <v>1880.2</v>
      </c>
      <c r="F8" s="271">
        <v>1700</v>
      </c>
      <c r="G8" s="271">
        <v>1784.1</v>
      </c>
      <c r="H8" s="271">
        <v>2272.6</v>
      </c>
      <c r="I8" s="271">
        <v>2337.3000000000002</v>
      </c>
      <c r="J8" s="271">
        <v>1652.9</v>
      </c>
      <c r="K8" s="271">
        <v>2189.1999999999998</v>
      </c>
      <c r="L8" s="228">
        <v>4111.8</v>
      </c>
      <c r="M8" s="228">
        <v>4542.8999999999996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</row>
    <row r="9" spans="1:43" ht="12.95" customHeight="1" x14ac:dyDescent="0.2">
      <c r="A9" s="272" t="s">
        <v>238</v>
      </c>
      <c r="B9" s="271">
        <v>118.2</v>
      </c>
      <c r="C9" s="271">
        <v>147.9</v>
      </c>
      <c r="D9" s="271">
        <v>136.9</v>
      </c>
      <c r="E9" s="271">
        <v>68.7</v>
      </c>
      <c r="F9" s="271">
        <v>63.5</v>
      </c>
      <c r="G9" s="271">
        <v>84.6</v>
      </c>
      <c r="H9" s="271">
        <v>180.4</v>
      </c>
      <c r="I9" s="271">
        <v>234.8</v>
      </c>
      <c r="J9" s="271">
        <v>45.1</v>
      </c>
      <c r="K9" s="271">
        <v>69.7</v>
      </c>
      <c r="L9" s="228">
        <v>449.8</v>
      </c>
      <c r="M9" s="228">
        <v>1014.1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</row>
    <row r="10" spans="1:43" ht="12.95" customHeight="1" x14ac:dyDescent="0.2">
      <c r="A10" s="272" t="s">
        <v>239</v>
      </c>
      <c r="B10" s="271">
        <v>0</v>
      </c>
      <c r="C10" s="271">
        <v>0</v>
      </c>
      <c r="D10" s="271">
        <v>0.8</v>
      </c>
      <c r="E10" s="271">
        <v>0.7</v>
      </c>
      <c r="F10" s="271">
        <v>18.7</v>
      </c>
      <c r="G10" s="271">
        <v>15.7</v>
      </c>
      <c r="H10" s="271">
        <v>16.7</v>
      </c>
      <c r="I10" s="271">
        <v>0.7</v>
      </c>
      <c r="J10" s="271">
        <v>0.7</v>
      </c>
      <c r="K10" s="271">
        <v>0.7</v>
      </c>
      <c r="L10" s="228" t="s">
        <v>26</v>
      </c>
      <c r="M10" s="228">
        <v>1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</row>
    <row r="11" spans="1:43" ht="12.95" customHeight="1" x14ac:dyDescent="0.2">
      <c r="A11" s="272" t="s">
        <v>240</v>
      </c>
      <c r="B11" s="271">
        <v>721.8</v>
      </c>
      <c r="C11" s="271">
        <v>732.8</v>
      </c>
      <c r="D11" s="271">
        <v>805.1</v>
      </c>
      <c r="E11" s="271">
        <v>748.8</v>
      </c>
      <c r="F11" s="271">
        <v>705.4</v>
      </c>
      <c r="G11" s="271">
        <v>694.6</v>
      </c>
      <c r="H11" s="271">
        <v>828.6</v>
      </c>
      <c r="I11" s="271">
        <v>655.9</v>
      </c>
      <c r="J11" s="271">
        <v>303.89999999999998</v>
      </c>
      <c r="K11" s="271">
        <v>410</v>
      </c>
      <c r="L11" s="228">
        <v>1710.4</v>
      </c>
      <c r="M11" s="228">
        <v>1390.4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</row>
    <row r="12" spans="1:43" ht="24" x14ac:dyDescent="0.2">
      <c r="A12" s="272" t="s">
        <v>241</v>
      </c>
      <c r="B12" s="271">
        <v>268.10000000000002</v>
      </c>
      <c r="C12" s="271">
        <v>459.8</v>
      </c>
      <c r="D12" s="271">
        <v>462.6</v>
      </c>
      <c r="E12" s="271">
        <v>375.6</v>
      </c>
      <c r="F12" s="271">
        <v>365.7</v>
      </c>
      <c r="G12" s="271">
        <v>450</v>
      </c>
      <c r="H12" s="271">
        <v>697.2</v>
      </c>
      <c r="I12" s="271">
        <v>804.1</v>
      </c>
      <c r="J12" s="271">
        <v>807.3</v>
      </c>
      <c r="K12" s="271">
        <v>823.8</v>
      </c>
      <c r="L12" s="228">
        <v>822</v>
      </c>
      <c r="M12" s="228">
        <v>875.6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</row>
    <row r="13" spans="1:43" ht="24" x14ac:dyDescent="0.2">
      <c r="A13" s="272" t="s">
        <v>242</v>
      </c>
      <c r="B13" s="271" t="s">
        <v>26</v>
      </c>
      <c r="C13" s="271">
        <v>0.3</v>
      </c>
      <c r="D13" s="271" t="s">
        <v>26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 t="s">
        <v>26</v>
      </c>
      <c r="L13" s="228" t="s">
        <v>26</v>
      </c>
      <c r="M13" s="228" t="s">
        <v>26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</row>
    <row r="14" spans="1:43" ht="12.95" customHeight="1" x14ac:dyDescent="0.2">
      <c r="A14" s="272" t="s">
        <v>243</v>
      </c>
      <c r="B14" s="271">
        <v>518.29999999999995</v>
      </c>
      <c r="C14" s="271">
        <v>641.9</v>
      </c>
      <c r="D14" s="271">
        <v>598.29999999999995</v>
      </c>
      <c r="E14" s="271">
        <v>491.9</v>
      </c>
      <c r="F14" s="271">
        <v>459.9</v>
      </c>
      <c r="G14" s="271">
        <v>475.4</v>
      </c>
      <c r="H14" s="271">
        <v>501.3</v>
      </c>
      <c r="I14" s="271">
        <v>430.7</v>
      </c>
      <c r="J14" s="271">
        <v>411.2</v>
      </c>
      <c r="K14" s="271">
        <v>751.2</v>
      </c>
      <c r="L14" s="228">
        <v>871.5</v>
      </c>
      <c r="M14" s="228">
        <v>1039.8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</row>
    <row r="15" spans="1:43" ht="12.95" customHeight="1" x14ac:dyDescent="0.2">
      <c r="A15" s="272" t="s">
        <v>244</v>
      </c>
      <c r="B15" s="228">
        <v>42.7</v>
      </c>
      <c r="C15" s="228">
        <v>85.1</v>
      </c>
      <c r="D15" s="228">
        <v>119.8</v>
      </c>
      <c r="E15" s="228">
        <v>153.4</v>
      </c>
      <c r="F15" s="228">
        <v>79.2</v>
      </c>
      <c r="G15" s="228">
        <v>50.2</v>
      </c>
      <c r="H15" s="228">
        <v>40.6</v>
      </c>
      <c r="I15" s="228">
        <v>169.9</v>
      </c>
      <c r="J15" s="228">
        <v>54.3</v>
      </c>
      <c r="K15" s="228">
        <v>100.7</v>
      </c>
      <c r="L15" s="228">
        <v>235</v>
      </c>
      <c r="M15" s="228">
        <v>196.1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</row>
    <row r="16" spans="1:43" ht="12.95" customHeight="1" x14ac:dyDescent="0.2">
      <c r="A16" s="272" t="s">
        <v>245</v>
      </c>
      <c r="B16" s="228">
        <v>13.4</v>
      </c>
      <c r="C16" s="228">
        <v>18.2</v>
      </c>
      <c r="D16" s="228">
        <v>6.6</v>
      </c>
      <c r="E16" s="228">
        <v>41</v>
      </c>
      <c r="F16" s="228">
        <v>7.4</v>
      </c>
      <c r="G16" s="228">
        <v>13.5</v>
      </c>
      <c r="H16" s="228">
        <v>7.8</v>
      </c>
      <c r="I16" s="228">
        <v>41.2</v>
      </c>
      <c r="J16" s="228">
        <v>30.4</v>
      </c>
      <c r="K16" s="228">
        <v>33.1</v>
      </c>
      <c r="L16" s="228">
        <v>23.2</v>
      </c>
      <c r="M16" s="228">
        <v>26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</row>
    <row r="17" spans="1:43" ht="12.95" customHeight="1" x14ac:dyDescent="0.2">
      <c r="A17" s="245" t="s">
        <v>100</v>
      </c>
      <c r="B17" s="228">
        <v>1678.7</v>
      </c>
      <c r="C17" s="228">
        <v>2145.6</v>
      </c>
      <c r="D17" s="228">
        <v>2425.1</v>
      </c>
      <c r="E17" s="228">
        <v>2918.2</v>
      </c>
      <c r="F17" s="228">
        <v>3005</v>
      </c>
      <c r="G17" s="228">
        <v>3604</v>
      </c>
      <c r="H17" s="228">
        <v>3695</v>
      </c>
      <c r="I17" s="228">
        <v>3790.2</v>
      </c>
      <c r="J17" s="228">
        <v>1276</v>
      </c>
      <c r="K17" s="228">
        <v>1842.6</v>
      </c>
      <c r="L17" s="228">
        <v>7220.4</v>
      </c>
      <c r="M17" s="228">
        <v>8347.1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</row>
    <row r="18" spans="1:43" ht="12.95" customHeight="1" x14ac:dyDescent="0.2">
      <c r="A18" s="272" t="s">
        <v>246</v>
      </c>
      <c r="B18" s="228">
        <v>1667.6</v>
      </c>
      <c r="C18" s="228">
        <v>2131.3000000000002</v>
      </c>
      <c r="D18" s="228">
        <v>2411.4</v>
      </c>
      <c r="E18" s="228">
        <v>2912</v>
      </c>
      <c r="F18" s="228">
        <v>2996.7</v>
      </c>
      <c r="G18" s="228">
        <v>3597.7</v>
      </c>
      <c r="H18" s="228">
        <v>3691.5</v>
      </c>
      <c r="I18" s="228">
        <v>3787</v>
      </c>
      <c r="J18" s="228">
        <v>1275.9000000000001</v>
      </c>
      <c r="K18" s="228">
        <v>1842.3</v>
      </c>
      <c r="L18" s="228">
        <v>7209.1</v>
      </c>
      <c r="M18" s="228">
        <v>8338.9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</row>
    <row r="19" spans="1:43" ht="12.95" customHeight="1" x14ac:dyDescent="0.2">
      <c r="A19" s="272" t="s">
        <v>327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</row>
    <row r="20" spans="1:43" ht="12.95" customHeight="1" x14ac:dyDescent="0.2">
      <c r="A20" s="272" t="s">
        <v>249</v>
      </c>
      <c r="B20" s="228">
        <v>7.7</v>
      </c>
      <c r="C20" s="228">
        <v>8.8000000000000007</v>
      </c>
      <c r="D20" s="228">
        <v>8.8000000000000007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</row>
    <row r="21" spans="1:43" ht="12.95" customHeight="1" x14ac:dyDescent="0.2">
      <c r="A21" s="272" t="s">
        <v>250</v>
      </c>
      <c r="B21" s="228">
        <v>-0.6</v>
      </c>
      <c r="C21" s="228">
        <v>1</v>
      </c>
      <c r="D21" s="228">
        <v>-0.1</v>
      </c>
      <c r="E21" s="228">
        <v>-0.1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 t="s">
        <v>26</v>
      </c>
      <c r="K21" s="228" t="s">
        <v>26</v>
      </c>
      <c r="L21" s="228" t="s">
        <v>26</v>
      </c>
      <c r="M21" s="228">
        <v>0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</row>
    <row r="22" spans="1:4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</row>
    <row r="23" spans="1:43" ht="12.95" customHeight="1" x14ac:dyDescent="0.2">
      <c r="A23" s="272" t="s">
        <v>252</v>
      </c>
      <c r="B23" s="228">
        <v>1.9</v>
      </c>
      <c r="C23" s="228">
        <v>2.2999999999999998</v>
      </c>
      <c r="D23" s="228">
        <v>2.8</v>
      </c>
      <c r="E23" s="228">
        <v>4.3</v>
      </c>
      <c r="F23" s="228">
        <v>6.1</v>
      </c>
      <c r="G23" s="228">
        <v>4.7</v>
      </c>
      <c r="H23" s="228">
        <v>2.5</v>
      </c>
      <c r="I23" s="228">
        <v>0.7</v>
      </c>
      <c r="J23" s="228" t="s">
        <v>26</v>
      </c>
      <c r="K23" s="228" t="s">
        <v>26</v>
      </c>
      <c r="L23" s="228">
        <v>5</v>
      </c>
      <c r="M23" s="228">
        <v>2.1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</row>
    <row r="24" spans="1:43" ht="12.95" customHeight="1" x14ac:dyDescent="0.2">
      <c r="A24" s="272" t="s">
        <v>253</v>
      </c>
      <c r="B24" s="228">
        <v>0.1</v>
      </c>
      <c r="C24" s="228">
        <v>0.1</v>
      </c>
      <c r="D24" s="228">
        <v>0.1</v>
      </c>
      <c r="E24" s="228">
        <v>0.1</v>
      </c>
      <c r="F24" s="228">
        <v>0</v>
      </c>
      <c r="G24" s="228">
        <v>0</v>
      </c>
      <c r="H24" s="228">
        <v>0</v>
      </c>
      <c r="I24" s="228">
        <v>0</v>
      </c>
      <c r="J24" s="228">
        <v>0</v>
      </c>
      <c r="K24" s="228">
        <v>0</v>
      </c>
      <c r="L24" s="228">
        <v>0</v>
      </c>
      <c r="M24" s="228">
        <v>0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</row>
    <row r="25" spans="1:43" ht="12.95" customHeight="1" x14ac:dyDescent="0.2">
      <c r="A25" s="245" t="s">
        <v>254</v>
      </c>
      <c r="B25" s="228">
        <v>2</v>
      </c>
      <c r="C25" s="228">
        <v>2.1</v>
      </c>
      <c r="D25" s="228">
        <v>2.2000000000000002</v>
      </c>
      <c r="E25" s="228">
        <v>1.9</v>
      </c>
      <c r="F25" s="228">
        <v>2.1</v>
      </c>
      <c r="G25" s="228">
        <v>1.7</v>
      </c>
      <c r="H25" s="228">
        <v>1.1000000000000001</v>
      </c>
      <c r="I25" s="228">
        <v>2.5</v>
      </c>
      <c r="J25" s="228">
        <v>0.1</v>
      </c>
      <c r="K25" s="228">
        <v>0.3</v>
      </c>
      <c r="L25" s="228">
        <v>6.2</v>
      </c>
      <c r="M25" s="228">
        <v>6.1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</row>
    <row r="26" spans="1:43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</row>
    <row r="27" spans="1:43" s="234" customFormat="1" ht="12.95" customHeight="1" x14ac:dyDescent="0.2">
      <c r="A27" s="268" t="s">
        <v>99</v>
      </c>
      <c r="B27" s="269">
        <v>2542.6999999999998</v>
      </c>
      <c r="C27" s="269">
        <v>3249.1</v>
      </c>
      <c r="D27" s="269">
        <v>3239.2</v>
      </c>
      <c r="E27" s="269">
        <v>3398.9</v>
      </c>
      <c r="F27" s="269">
        <v>3301.3</v>
      </c>
      <c r="G27" s="269">
        <v>3827.6</v>
      </c>
      <c r="H27" s="269">
        <v>4564.1000000000004</v>
      </c>
      <c r="I27" s="269">
        <v>4891</v>
      </c>
      <c r="J27" s="269">
        <v>2642.9</v>
      </c>
      <c r="K27" s="269">
        <v>3502.3</v>
      </c>
      <c r="L27" s="269">
        <v>8552.6</v>
      </c>
      <c r="M27" s="269">
        <v>10898.3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</row>
    <row r="28" spans="1:43" ht="12.95" customHeight="1" x14ac:dyDescent="0.2">
      <c r="A28" s="233" t="s">
        <v>98</v>
      </c>
      <c r="B28" s="271">
        <v>2009.1</v>
      </c>
      <c r="C28" s="271">
        <v>2549.9</v>
      </c>
      <c r="D28" s="271">
        <v>2342.9</v>
      </c>
      <c r="E28" s="271">
        <v>1862.8</v>
      </c>
      <c r="F28" s="271">
        <v>1747.1</v>
      </c>
      <c r="G28" s="271">
        <v>1922.4</v>
      </c>
      <c r="H28" s="271">
        <v>2442.6999999999998</v>
      </c>
      <c r="I28" s="271">
        <v>2428.4</v>
      </c>
      <c r="J28" s="271">
        <v>2173.1</v>
      </c>
      <c r="K28" s="271">
        <v>2844.1</v>
      </c>
      <c r="L28" s="271">
        <v>6359.6</v>
      </c>
      <c r="M28" s="271">
        <v>8436.6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</row>
    <row r="29" spans="1:43" ht="12.95" customHeight="1" x14ac:dyDescent="0.2">
      <c r="A29" s="272" t="s">
        <v>255</v>
      </c>
      <c r="B29" s="271">
        <v>1009.4</v>
      </c>
      <c r="C29" s="271">
        <v>1504.8</v>
      </c>
      <c r="D29" s="271">
        <v>1468.7</v>
      </c>
      <c r="E29" s="271">
        <v>958.6</v>
      </c>
      <c r="F29" s="271">
        <v>898.4</v>
      </c>
      <c r="G29" s="271">
        <v>962.5</v>
      </c>
      <c r="H29" s="271">
        <v>1391.3</v>
      </c>
      <c r="I29" s="271">
        <v>1157.0999999999999</v>
      </c>
      <c r="J29" s="271">
        <v>1172.0999999999999</v>
      </c>
      <c r="K29" s="271">
        <v>1428.4</v>
      </c>
      <c r="L29" s="228">
        <v>3700.3</v>
      </c>
      <c r="M29" s="228">
        <v>5077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</row>
    <row r="30" spans="1:43" ht="12.95" customHeight="1" x14ac:dyDescent="0.2">
      <c r="A30" s="272" t="s">
        <v>256</v>
      </c>
      <c r="B30" s="271">
        <v>50</v>
      </c>
      <c r="C30" s="271">
        <v>61.5</v>
      </c>
      <c r="D30" s="271">
        <v>59.9</v>
      </c>
      <c r="E30" s="271">
        <v>107.1</v>
      </c>
      <c r="F30" s="271">
        <v>59.6</v>
      </c>
      <c r="G30" s="271">
        <v>79</v>
      </c>
      <c r="H30" s="271">
        <v>87.3</v>
      </c>
      <c r="I30" s="271">
        <v>146.6</v>
      </c>
      <c r="J30" s="271">
        <v>43.6</v>
      </c>
      <c r="K30" s="271">
        <v>92.2</v>
      </c>
      <c r="L30" s="228">
        <v>348.7</v>
      </c>
      <c r="M30" s="228">
        <v>579.9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</row>
    <row r="31" spans="1:43" ht="12.95" customHeight="1" x14ac:dyDescent="0.2">
      <c r="A31" s="272" t="s">
        <v>257</v>
      </c>
      <c r="B31" s="271">
        <v>375.2</v>
      </c>
      <c r="C31" s="271">
        <v>203.2</v>
      </c>
      <c r="D31" s="271">
        <v>89.7</v>
      </c>
      <c r="E31" s="271">
        <v>93.5</v>
      </c>
      <c r="F31" s="271">
        <v>84.3</v>
      </c>
      <c r="G31" s="271">
        <v>205.3</v>
      </c>
      <c r="H31" s="271">
        <v>272.89999999999998</v>
      </c>
      <c r="I31" s="271">
        <v>177.5</v>
      </c>
      <c r="J31" s="271">
        <v>117.1</v>
      </c>
      <c r="K31" s="271">
        <v>155.5</v>
      </c>
      <c r="L31" s="228">
        <v>854</v>
      </c>
      <c r="M31" s="228">
        <v>749.5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</row>
    <row r="32" spans="1:43" ht="12.95" customHeight="1" x14ac:dyDescent="0.2">
      <c r="A32" s="272" t="s">
        <v>258</v>
      </c>
      <c r="B32" s="271">
        <v>19.3</v>
      </c>
      <c r="C32" s="271">
        <v>32.200000000000003</v>
      </c>
      <c r="D32" s="271">
        <v>38.4</v>
      </c>
      <c r="E32" s="271">
        <v>32.299999999999997</v>
      </c>
      <c r="F32" s="271">
        <v>14.4</v>
      </c>
      <c r="G32" s="271">
        <v>13.9</v>
      </c>
      <c r="H32" s="271">
        <v>28.9</v>
      </c>
      <c r="I32" s="271">
        <v>16.600000000000001</v>
      </c>
      <c r="J32" s="271">
        <v>15.8</v>
      </c>
      <c r="K32" s="271">
        <v>24.8</v>
      </c>
      <c r="L32" s="228">
        <v>32.6</v>
      </c>
      <c r="M32" s="228">
        <v>38.5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</row>
    <row r="33" spans="1:43" ht="12.95" customHeight="1" x14ac:dyDescent="0.2">
      <c r="A33" s="272" t="s">
        <v>259</v>
      </c>
      <c r="B33" s="271">
        <v>400.9</v>
      </c>
      <c r="C33" s="271">
        <v>573.29999999999995</v>
      </c>
      <c r="D33" s="271">
        <v>483.2</v>
      </c>
      <c r="E33" s="271">
        <v>511.2</v>
      </c>
      <c r="F33" s="271">
        <v>542</v>
      </c>
      <c r="G33" s="271">
        <v>501.3</v>
      </c>
      <c r="H33" s="271">
        <v>518.1</v>
      </c>
      <c r="I33" s="271">
        <v>599.79999999999995</v>
      </c>
      <c r="J33" s="271">
        <v>501.8</v>
      </c>
      <c r="K33" s="271">
        <v>939.2</v>
      </c>
      <c r="L33" s="228">
        <v>1015</v>
      </c>
      <c r="M33" s="228">
        <v>1691.4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</row>
    <row r="34" spans="1:43" ht="12.95" customHeight="1" x14ac:dyDescent="0.2">
      <c r="A34" s="272" t="s">
        <v>260</v>
      </c>
      <c r="B34" s="271">
        <v>124</v>
      </c>
      <c r="C34" s="271">
        <v>101.7</v>
      </c>
      <c r="D34" s="271">
        <v>91.4</v>
      </c>
      <c r="E34" s="271">
        <v>52.8</v>
      </c>
      <c r="F34" s="271">
        <v>46.3</v>
      </c>
      <c r="G34" s="271">
        <v>56.5</v>
      </c>
      <c r="H34" s="271">
        <v>56.3</v>
      </c>
      <c r="I34" s="271">
        <v>220.3</v>
      </c>
      <c r="J34" s="271">
        <v>182.5</v>
      </c>
      <c r="K34" s="271">
        <v>178.9</v>
      </c>
      <c r="L34" s="228">
        <v>343.7</v>
      </c>
      <c r="M34" s="228">
        <v>229.4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</row>
    <row r="35" spans="1:43" ht="12.95" customHeight="1" x14ac:dyDescent="0.2">
      <c r="A35" s="272" t="s">
        <v>261</v>
      </c>
      <c r="B35" s="271">
        <v>30.2</v>
      </c>
      <c r="C35" s="271">
        <v>73.2</v>
      </c>
      <c r="D35" s="271">
        <v>111.5</v>
      </c>
      <c r="E35" s="271">
        <v>107.5</v>
      </c>
      <c r="F35" s="271">
        <v>102.1</v>
      </c>
      <c r="G35" s="271">
        <v>103.9</v>
      </c>
      <c r="H35" s="271">
        <v>88</v>
      </c>
      <c r="I35" s="271">
        <v>110.5</v>
      </c>
      <c r="J35" s="271">
        <v>140.30000000000001</v>
      </c>
      <c r="K35" s="271">
        <v>25</v>
      </c>
      <c r="L35" s="228">
        <v>65.400000000000006</v>
      </c>
      <c r="M35" s="228">
        <v>71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</row>
    <row r="36" spans="1:43" ht="12.95" customHeight="1" x14ac:dyDescent="0.2">
      <c r="A36" s="245" t="s">
        <v>97</v>
      </c>
      <c r="B36" s="271">
        <v>533.70000000000005</v>
      </c>
      <c r="C36" s="271">
        <v>699.1</v>
      </c>
      <c r="D36" s="271">
        <v>896.3</v>
      </c>
      <c r="E36" s="271">
        <v>1536</v>
      </c>
      <c r="F36" s="271">
        <v>1554.1</v>
      </c>
      <c r="G36" s="271">
        <v>1905.2</v>
      </c>
      <c r="H36" s="271">
        <v>2121.4</v>
      </c>
      <c r="I36" s="271">
        <v>2462.6</v>
      </c>
      <c r="J36" s="271">
        <v>469.8</v>
      </c>
      <c r="K36" s="271">
        <v>658.2</v>
      </c>
      <c r="L36" s="228">
        <v>2192.9</v>
      </c>
      <c r="M36" s="228">
        <v>2461.6999999999998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</row>
    <row r="37" spans="1:43" ht="12.95" customHeight="1" x14ac:dyDescent="0.2">
      <c r="A37" s="272" t="s">
        <v>262</v>
      </c>
      <c r="B37" s="271">
        <v>348.3</v>
      </c>
      <c r="C37" s="271">
        <v>401.3</v>
      </c>
      <c r="D37" s="271">
        <v>454</v>
      </c>
      <c r="E37" s="271">
        <v>470</v>
      </c>
      <c r="F37" s="271">
        <v>434.4</v>
      </c>
      <c r="G37" s="271">
        <v>652.70000000000005</v>
      </c>
      <c r="H37" s="271">
        <v>698</v>
      </c>
      <c r="I37" s="271">
        <v>699.1</v>
      </c>
      <c r="J37" s="271">
        <v>186.7</v>
      </c>
      <c r="K37" s="271">
        <v>179.1</v>
      </c>
      <c r="L37" s="228">
        <v>612.20000000000005</v>
      </c>
      <c r="M37" s="228">
        <v>754.9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</row>
    <row r="38" spans="1:43" ht="12" x14ac:dyDescent="0.2">
      <c r="A38" s="272" t="s">
        <v>263</v>
      </c>
      <c r="B38" s="271">
        <v>168</v>
      </c>
      <c r="C38" s="271">
        <v>279.8</v>
      </c>
      <c r="D38" s="271">
        <v>405.6</v>
      </c>
      <c r="E38" s="271">
        <v>999.6</v>
      </c>
      <c r="F38" s="271">
        <v>1040.3</v>
      </c>
      <c r="G38" s="271">
        <v>1158.4000000000001</v>
      </c>
      <c r="H38" s="271">
        <v>1333.9</v>
      </c>
      <c r="I38" s="271">
        <v>1664.5</v>
      </c>
      <c r="J38" s="271">
        <v>283.10000000000002</v>
      </c>
      <c r="K38" s="271">
        <v>478.7</v>
      </c>
      <c r="L38" s="228">
        <v>1580.4</v>
      </c>
      <c r="M38" s="228">
        <v>1678.4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</row>
    <row r="39" spans="1:43" ht="12.95" customHeight="1" x14ac:dyDescent="0.2">
      <c r="A39" s="272" t="s">
        <v>264</v>
      </c>
      <c r="B39" s="271">
        <v>17.399999999999999</v>
      </c>
      <c r="C39" s="271">
        <v>18.100000000000001</v>
      </c>
      <c r="D39" s="271">
        <v>36.700000000000003</v>
      </c>
      <c r="E39" s="271">
        <v>66.5</v>
      </c>
      <c r="F39" s="271">
        <v>79.400000000000006</v>
      </c>
      <c r="G39" s="271">
        <v>94.1</v>
      </c>
      <c r="H39" s="271">
        <v>89.5</v>
      </c>
      <c r="I39" s="271">
        <v>99</v>
      </c>
      <c r="J39" s="271" t="s">
        <v>26</v>
      </c>
      <c r="K39" s="271">
        <v>0.4</v>
      </c>
      <c r="L39" s="228">
        <v>0.4</v>
      </c>
      <c r="M39" s="228">
        <v>28.3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</row>
    <row r="40" spans="1:43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</row>
    <row r="41" spans="1:43" ht="12.95" customHeight="1" x14ac:dyDescent="0.2">
      <c r="A41" s="268" t="s">
        <v>96</v>
      </c>
      <c r="B41" s="269">
        <v>818.5</v>
      </c>
      <c r="C41" s="269">
        <v>982.6</v>
      </c>
      <c r="D41" s="269">
        <v>1315.9</v>
      </c>
      <c r="E41" s="269">
        <v>1399.5</v>
      </c>
      <c r="F41" s="269">
        <v>1403.7</v>
      </c>
      <c r="G41" s="269">
        <v>1560.5</v>
      </c>
      <c r="H41" s="269">
        <v>1403.6</v>
      </c>
      <c r="I41" s="269">
        <v>1236.5999999999999</v>
      </c>
      <c r="J41" s="269">
        <v>286</v>
      </c>
      <c r="K41" s="269">
        <v>529.5</v>
      </c>
      <c r="L41" s="269">
        <v>2779.7</v>
      </c>
      <c r="M41" s="269">
        <v>1991.8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</row>
    <row r="42" spans="1:43" ht="12.95" customHeight="1" x14ac:dyDescent="0.2">
      <c r="A42" s="245" t="s">
        <v>265</v>
      </c>
      <c r="B42" s="228">
        <v>529.5</v>
      </c>
      <c r="C42" s="228">
        <v>665.4</v>
      </c>
      <c r="D42" s="228">
        <v>883.7</v>
      </c>
      <c r="E42" s="228">
        <v>881.4</v>
      </c>
      <c r="F42" s="228">
        <v>761.6</v>
      </c>
      <c r="G42" s="228">
        <v>816.4</v>
      </c>
      <c r="H42" s="228">
        <v>825.3</v>
      </c>
      <c r="I42" s="228">
        <v>825.5</v>
      </c>
      <c r="J42" s="228">
        <v>463.9</v>
      </c>
      <c r="K42" s="228">
        <v>530.79999999999995</v>
      </c>
      <c r="L42" s="228">
        <v>1057.5999999999999</v>
      </c>
      <c r="M42" s="228">
        <v>1064.8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</row>
    <row r="43" spans="1:43" s="234" customFormat="1" ht="12.95" customHeight="1" x14ac:dyDescent="0.2">
      <c r="A43" s="245" t="s">
        <v>266</v>
      </c>
      <c r="B43" s="228">
        <v>180.3</v>
      </c>
      <c r="C43" s="228">
        <v>157.5</v>
      </c>
      <c r="D43" s="228">
        <v>217.5</v>
      </c>
      <c r="E43" s="228">
        <v>215.4</v>
      </c>
      <c r="F43" s="228">
        <v>153.1</v>
      </c>
      <c r="G43" s="228">
        <v>118.4</v>
      </c>
      <c r="H43" s="228">
        <v>112.4</v>
      </c>
      <c r="I43" s="228">
        <v>112.3</v>
      </c>
      <c r="J43" s="228">
        <v>90.7</v>
      </c>
      <c r="K43" s="228">
        <v>85.3</v>
      </c>
      <c r="L43" s="228">
        <v>24.3</v>
      </c>
      <c r="M43" s="228">
        <v>70.5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</row>
    <row r="44" spans="1:43" ht="12.95" customHeight="1" x14ac:dyDescent="0.2">
      <c r="A44" s="274" t="s">
        <v>267</v>
      </c>
      <c r="B44" s="228">
        <v>11.6</v>
      </c>
      <c r="C44" s="228">
        <v>11.5</v>
      </c>
      <c r="D44" s="228">
        <v>38.9</v>
      </c>
      <c r="E44" s="228">
        <v>38.9</v>
      </c>
      <c r="F44" s="228">
        <v>28.3</v>
      </c>
      <c r="G44" s="228" t="s">
        <v>26</v>
      </c>
      <c r="H44" s="228">
        <v>-0.4</v>
      </c>
      <c r="I44" s="228">
        <v>5.9</v>
      </c>
      <c r="J44" s="228">
        <v>6.7</v>
      </c>
      <c r="K44" s="228">
        <v>7.1</v>
      </c>
      <c r="L44" s="271">
        <v>58.7</v>
      </c>
      <c r="M44" s="271">
        <v>13.5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</row>
    <row r="45" spans="1:43" ht="12.95" customHeight="1" x14ac:dyDescent="0.2">
      <c r="A45" s="272" t="s">
        <v>268</v>
      </c>
      <c r="B45" s="228">
        <v>120.8</v>
      </c>
      <c r="C45" s="228">
        <v>98.2</v>
      </c>
      <c r="D45" s="228">
        <v>96</v>
      </c>
      <c r="E45" s="228">
        <v>93.8</v>
      </c>
      <c r="F45" s="228">
        <v>42</v>
      </c>
      <c r="G45" s="228">
        <v>35.700000000000003</v>
      </c>
      <c r="H45" s="228">
        <v>30</v>
      </c>
      <c r="I45" s="228">
        <v>24.5</v>
      </c>
      <c r="J45" s="228">
        <v>0.6</v>
      </c>
      <c r="K45" s="228">
        <v>-5.6</v>
      </c>
      <c r="L45" s="228">
        <v>-94.7</v>
      </c>
      <c r="M45" s="228">
        <v>13.1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</row>
    <row r="46" spans="1:43" ht="12.95" customHeight="1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</row>
    <row r="47" spans="1:43" ht="12.95" customHeight="1" x14ac:dyDescent="0.2">
      <c r="A47" s="272" t="s">
        <v>269</v>
      </c>
      <c r="B47" s="228">
        <v>47.9</v>
      </c>
      <c r="C47" s="228">
        <v>47.8</v>
      </c>
      <c r="D47" s="228">
        <v>82.7</v>
      </c>
      <c r="E47" s="228">
        <v>82.8</v>
      </c>
      <c r="F47" s="228">
        <v>82.8</v>
      </c>
      <c r="G47" s="228">
        <v>82.8</v>
      </c>
      <c r="H47" s="228">
        <v>82.8</v>
      </c>
      <c r="I47" s="228">
        <v>81.900000000000006</v>
      </c>
      <c r="J47" s="228">
        <v>83.3</v>
      </c>
      <c r="K47" s="228">
        <v>83.8</v>
      </c>
      <c r="L47" s="228">
        <v>60.3</v>
      </c>
      <c r="M47" s="228">
        <v>44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</row>
    <row r="48" spans="1:43" ht="12.95" customHeight="1" x14ac:dyDescent="0.2">
      <c r="A48" s="275" t="s">
        <v>271</v>
      </c>
      <c r="B48" s="228">
        <v>-87.1</v>
      </c>
      <c r="C48" s="228">
        <v>-59.9</v>
      </c>
      <c r="D48" s="228">
        <v>-5.9</v>
      </c>
      <c r="E48" s="228">
        <v>59.4</v>
      </c>
      <c r="F48" s="228">
        <v>227.7</v>
      </c>
      <c r="G48" s="228">
        <v>350.5</v>
      </c>
      <c r="H48" s="228">
        <v>145</v>
      </c>
      <c r="I48" s="228">
        <v>-22.8</v>
      </c>
      <c r="J48" s="228">
        <v>-696.7</v>
      </c>
      <c r="K48" s="228">
        <v>-716.8</v>
      </c>
      <c r="L48" s="228">
        <v>1172.8</v>
      </c>
      <c r="M48" s="228">
        <v>239.8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</row>
    <row r="49" spans="1:43" s="270" customFormat="1" ht="12.95" customHeight="1" x14ac:dyDescent="0.2">
      <c r="A49" s="275" t="s">
        <v>272</v>
      </c>
      <c r="B49" s="228">
        <v>195.8</v>
      </c>
      <c r="C49" s="228">
        <v>219.6</v>
      </c>
      <c r="D49" s="228">
        <v>220.7</v>
      </c>
      <c r="E49" s="228">
        <v>243.3</v>
      </c>
      <c r="F49" s="228">
        <v>261.3</v>
      </c>
      <c r="G49" s="228">
        <v>275.10000000000002</v>
      </c>
      <c r="H49" s="228">
        <v>320.89999999999998</v>
      </c>
      <c r="I49" s="228">
        <v>321.60000000000002</v>
      </c>
      <c r="J49" s="228">
        <v>428.1</v>
      </c>
      <c r="K49" s="228">
        <v>630.1</v>
      </c>
      <c r="L49" s="228">
        <v>525</v>
      </c>
      <c r="M49" s="228">
        <v>616.6</v>
      </c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</row>
    <row r="50" spans="1:43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43" ht="12.95" customHeight="1" x14ac:dyDescent="0.2">
      <c r="A51" s="268" t="s">
        <v>94</v>
      </c>
      <c r="B51" s="269">
        <v>3361.2</v>
      </c>
      <c r="C51" s="269">
        <v>4231.7</v>
      </c>
      <c r="D51" s="269">
        <v>4555.1000000000004</v>
      </c>
      <c r="E51" s="269">
        <v>4798.3999999999996</v>
      </c>
      <c r="F51" s="269">
        <v>4705</v>
      </c>
      <c r="G51" s="269">
        <v>5388.1</v>
      </c>
      <c r="H51" s="269">
        <v>5967.6</v>
      </c>
      <c r="I51" s="269">
        <v>6127.5</v>
      </c>
      <c r="J51" s="269">
        <v>2928.9</v>
      </c>
      <c r="K51" s="269">
        <v>4031.8</v>
      </c>
      <c r="L51" s="269">
        <v>11332.3</v>
      </c>
      <c r="M51" s="269">
        <v>12890.1</v>
      </c>
    </row>
    <row r="52" spans="1:4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43" ht="12.95" customHeight="1" x14ac:dyDescent="0.2">
      <c r="A54" s="249" t="s">
        <v>22</v>
      </c>
    </row>
    <row r="55" spans="1:43" ht="12.95" customHeight="1" x14ac:dyDescent="0.2">
      <c r="A55" s="233" t="s">
        <v>1</v>
      </c>
      <c r="B55" s="218">
        <v>24</v>
      </c>
      <c r="C55" s="218">
        <v>25</v>
      </c>
      <c r="D55" s="218">
        <v>24</v>
      </c>
      <c r="E55" s="218">
        <v>22</v>
      </c>
      <c r="F55" s="218">
        <v>21</v>
      </c>
      <c r="G55" s="218">
        <v>20</v>
      </c>
      <c r="H55" s="218">
        <v>20</v>
      </c>
      <c r="I55" s="218">
        <v>20</v>
      </c>
      <c r="J55" s="218">
        <v>20</v>
      </c>
      <c r="K55" s="218">
        <v>20</v>
      </c>
      <c r="L55" s="218">
        <v>24</v>
      </c>
      <c r="M55" s="218">
        <v>25</v>
      </c>
    </row>
  </sheetData>
  <hyperlinks>
    <hyperlink ref="A1" location="IIБ24!A1" display="Вернуться в СОДЕРЖАНИЕ" xr:uid="{00000000-0004-0000-51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Лист83"/>
  <dimension ref="A1:AG55"/>
  <sheetViews>
    <sheetView workbookViewId="0">
      <selection activeCell="A5" sqref="A5"/>
    </sheetView>
  </sheetViews>
  <sheetFormatPr defaultRowHeight="12.95" customHeight="1" x14ac:dyDescent="0.2"/>
  <cols>
    <col min="1" max="1" width="41.7109375" style="249" customWidth="1"/>
    <col min="2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1.7109375" style="218" customWidth="1"/>
    <col min="258" max="262" width="0" style="218" hidden="1" customWidth="1"/>
    <col min="263" max="512" width="9.140625" style="218"/>
    <col min="513" max="513" width="41.7109375" style="218" customWidth="1"/>
    <col min="514" max="518" width="0" style="218" hidden="1" customWidth="1"/>
    <col min="519" max="768" width="9.140625" style="218"/>
    <col min="769" max="769" width="41.7109375" style="218" customWidth="1"/>
    <col min="770" max="774" width="0" style="218" hidden="1" customWidth="1"/>
    <col min="775" max="1024" width="9.140625" style="218"/>
    <col min="1025" max="1025" width="41.7109375" style="218" customWidth="1"/>
    <col min="1026" max="1030" width="0" style="218" hidden="1" customWidth="1"/>
    <col min="1031" max="1280" width="9.140625" style="218"/>
    <col min="1281" max="1281" width="41.7109375" style="218" customWidth="1"/>
    <col min="1282" max="1286" width="0" style="218" hidden="1" customWidth="1"/>
    <col min="1287" max="1536" width="9.140625" style="218"/>
    <col min="1537" max="1537" width="41.7109375" style="218" customWidth="1"/>
    <col min="1538" max="1542" width="0" style="218" hidden="1" customWidth="1"/>
    <col min="1543" max="1792" width="9.140625" style="218"/>
    <col min="1793" max="1793" width="41.7109375" style="218" customWidth="1"/>
    <col min="1794" max="1798" width="0" style="218" hidden="1" customWidth="1"/>
    <col min="1799" max="2048" width="9.140625" style="218"/>
    <col min="2049" max="2049" width="41.7109375" style="218" customWidth="1"/>
    <col min="2050" max="2054" width="0" style="218" hidden="1" customWidth="1"/>
    <col min="2055" max="2304" width="9.140625" style="218"/>
    <col min="2305" max="2305" width="41.7109375" style="218" customWidth="1"/>
    <col min="2306" max="2310" width="0" style="218" hidden="1" customWidth="1"/>
    <col min="2311" max="2560" width="9.140625" style="218"/>
    <col min="2561" max="2561" width="41.7109375" style="218" customWidth="1"/>
    <col min="2562" max="2566" width="0" style="218" hidden="1" customWidth="1"/>
    <col min="2567" max="2816" width="9.140625" style="218"/>
    <col min="2817" max="2817" width="41.7109375" style="218" customWidth="1"/>
    <col min="2818" max="2822" width="0" style="218" hidden="1" customWidth="1"/>
    <col min="2823" max="3072" width="9.140625" style="218"/>
    <col min="3073" max="3073" width="41.7109375" style="218" customWidth="1"/>
    <col min="3074" max="3078" width="0" style="218" hidden="1" customWidth="1"/>
    <col min="3079" max="3328" width="9.140625" style="218"/>
    <col min="3329" max="3329" width="41.7109375" style="218" customWidth="1"/>
    <col min="3330" max="3334" width="0" style="218" hidden="1" customWidth="1"/>
    <col min="3335" max="3584" width="9.140625" style="218"/>
    <col min="3585" max="3585" width="41.7109375" style="218" customWidth="1"/>
    <col min="3586" max="3590" width="0" style="218" hidden="1" customWidth="1"/>
    <col min="3591" max="3840" width="9.140625" style="218"/>
    <col min="3841" max="3841" width="41.7109375" style="218" customWidth="1"/>
    <col min="3842" max="3846" width="0" style="218" hidden="1" customWidth="1"/>
    <col min="3847" max="4096" width="9.140625" style="218"/>
    <col min="4097" max="4097" width="41.7109375" style="218" customWidth="1"/>
    <col min="4098" max="4102" width="0" style="218" hidden="1" customWidth="1"/>
    <col min="4103" max="4352" width="9.140625" style="218"/>
    <col min="4353" max="4353" width="41.7109375" style="218" customWidth="1"/>
    <col min="4354" max="4358" width="0" style="218" hidden="1" customWidth="1"/>
    <col min="4359" max="4608" width="9.140625" style="218"/>
    <col min="4609" max="4609" width="41.7109375" style="218" customWidth="1"/>
    <col min="4610" max="4614" width="0" style="218" hidden="1" customWidth="1"/>
    <col min="4615" max="4864" width="9.140625" style="218"/>
    <col min="4865" max="4865" width="41.7109375" style="218" customWidth="1"/>
    <col min="4866" max="4870" width="0" style="218" hidden="1" customWidth="1"/>
    <col min="4871" max="5120" width="9.140625" style="218"/>
    <col min="5121" max="5121" width="41.7109375" style="218" customWidth="1"/>
    <col min="5122" max="5126" width="0" style="218" hidden="1" customWidth="1"/>
    <col min="5127" max="5376" width="9.140625" style="218"/>
    <col min="5377" max="5377" width="41.7109375" style="218" customWidth="1"/>
    <col min="5378" max="5382" width="0" style="218" hidden="1" customWidth="1"/>
    <col min="5383" max="5632" width="9.140625" style="218"/>
    <col min="5633" max="5633" width="41.7109375" style="218" customWidth="1"/>
    <col min="5634" max="5638" width="0" style="218" hidden="1" customWidth="1"/>
    <col min="5639" max="5888" width="9.140625" style="218"/>
    <col min="5889" max="5889" width="41.7109375" style="218" customWidth="1"/>
    <col min="5890" max="5894" width="0" style="218" hidden="1" customWidth="1"/>
    <col min="5895" max="6144" width="9.140625" style="218"/>
    <col min="6145" max="6145" width="41.7109375" style="218" customWidth="1"/>
    <col min="6146" max="6150" width="0" style="218" hidden="1" customWidth="1"/>
    <col min="6151" max="6400" width="9.140625" style="218"/>
    <col min="6401" max="6401" width="41.7109375" style="218" customWidth="1"/>
    <col min="6402" max="6406" width="0" style="218" hidden="1" customWidth="1"/>
    <col min="6407" max="6656" width="9.140625" style="218"/>
    <col min="6657" max="6657" width="41.7109375" style="218" customWidth="1"/>
    <col min="6658" max="6662" width="0" style="218" hidden="1" customWidth="1"/>
    <col min="6663" max="6912" width="9.140625" style="218"/>
    <col min="6913" max="6913" width="41.7109375" style="218" customWidth="1"/>
    <col min="6914" max="6918" width="0" style="218" hidden="1" customWidth="1"/>
    <col min="6919" max="7168" width="9.140625" style="218"/>
    <col min="7169" max="7169" width="41.7109375" style="218" customWidth="1"/>
    <col min="7170" max="7174" width="0" style="218" hidden="1" customWidth="1"/>
    <col min="7175" max="7424" width="9.140625" style="218"/>
    <col min="7425" max="7425" width="41.7109375" style="218" customWidth="1"/>
    <col min="7426" max="7430" width="0" style="218" hidden="1" customWidth="1"/>
    <col min="7431" max="7680" width="9.140625" style="218"/>
    <col min="7681" max="7681" width="41.7109375" style="218" customWidth="1"/>
    <col min="7682" max="7686" width="0" style="218" hidden="1" customWidth="1"/>
    <col min="7687" max="7936" width="9.140625" style="218"/>
    <col min="7937" max="7937" width="41.7109375" style="218" customWidth="1"/>
    <col min="7938" max="7942" width="0" style="218" hidden="1" customWidth="1"/>
    <col min="7943" max="8192" width="9.140625" style="218"/>
    <col min="8193" max="8193" width="41.7109375" style="218" customWidth="1"/>
    <col min="8194" max="8198" width="0" style="218" hidden="1" customWidth="1"/>
    <col min="8199" max="8448" width="9.140625" style="218"/>
    <col min="8449" max="8449" width="41.7109375" style="218" customWidth="1"/>
    <col min="8450" max="8454" width="0" style="218" hidden="1" customWidth="1"/>
    <col min="8455" max="8704" width="9.140625" style="218"/>
    <col min="8705" max="8705" width="41.7109375" style="218" customWidth="1"/>
    <col min="8706" max="8710" width="0" style="218" hidden="1" customWidth="1"/>
    <col min="8711" max="8960" width="9.140625" style="218"/>
    <col min="8961" max="8961" width="41.7109375" style="218" customWidth="1"/>
    <col min="8962" max="8966" width="0" style="218" hidden="1" customWidth="1"/>
    <col min="8967" max="9216" width="9.140625" style="218"/>
    <col min="9217" max="9217" width="41.7109375" style="218" customWidth="1"/>
    <col min="9218" max="9222" width="0" style="218" hidden="1" customWidth="1"/>
    <col min="9223" max="9472" width="9.140625" style="218"/>
    <col min="9473" max="9473" width="41.7109375" style="218" customWidth="1"/>
    <col min="9474" max="9478" width="0" style="218" hidden="1" customWidth="1"/>
    <col min="9479" max="9728" width="9.140625" style="218"/>
    <col min="9729" max="9729" width="41.7109375" style="218" customWidth="1"/>
    <col min="9730" max="9734" width="0" style="218" hidden="1" customWidth="1"/>
    <col min="9735" max="9984" width="9.140625" style="218"/>
    <col min="9985" max="9985" width="41.7109375" style="218" customWidth="1"/>
    <col min="9986" max="9990" width="0" style="218" hidden="1" customWidth="1"/>
    <col min="9991" max="10240" width="9.140625" style="218"/>
    <col min="10241" max="10241" width="41.7109375" style="218" customWidth="1"/>
    <col min="10242" max="10246" width="0" style="218" hidden="1" customWidth="1"/>
    <col min="10247" max="10496" width="9.140625" style="218"/>
    <col min="10497" max="10497" width="41.7109375" style="218" customWidth="1"/>
    <col min="10498" max="10502" width="0" style="218" hidden="1" customWidth="1"/>
    <col min="10503" max="10752" width="9.140625" style="218"/>
    <col min="10753" max="10753" width="41.7109375" style="218" customWidth="1"/>
    <col min="10754" max="10758" width="0" style="218" hidden="1" customWidth="1"/>
    <col min="10759" max="11008" width="9.140625" style="218"/>
    <col min="11009" max="11009" width="41.7109375" style="218" customWidth="1"/>
    <col min="11010" max="11014" width="0" style="218" hidden="1" customWidth="1"/>
    <col min="11015" max="11264" width="9.140625" style="218"/>
    <col min="11265" max="11265" width="41.7109375" style="218" customWidth="1"/>
    <col min="11266" max="11270" width="0" style="218" hidden="1" customWidth="1"/>
    <col min="11271" max="11520" width="9.140625" style="218"/>
    <col min="11521" max="11521" width="41.7109375" style="218" customWidth="1"/>
    <col min="11522" max="11526" width="0" style="218" hidden="1" customWidth="1"/>
    <col min="11527" max="11776" width="9.140625" style="218"/>
    <col min="11777" max="11777" width="41.7109375" style="218" customWidth="1"/>
    <col min="11778" max="11782" width="0" style="218" hidden="1" customWidth="1"/>
    <col min="11783" max="12032" width="9.140625" style="218"/>
    <col min="12033" max="12033" width="41.7109375" style="218" customWidth="1"/>
    <col min="12034" max="12038" width="0" style="218" hidden="1" customWidth="1"/>
    <col min="12039" max="12288" width="9.140625" style="218"/>
    <col min="12289" max="12289" width="41.7109375" style="218" customWidth="1"/>
    <col min="12290" max="12294" width="0" style="218" hidden="1" customWidth="1"/>
    <col min="12295" max="12544" width="9.140625" style="218"/>
    <col min="12545" max="12545" width="41.7109375" style="218" customWidth="1"/>
    <col min="12546" max="12550" width="0" style="218" hidden="1" customWidth="1"/>
    <col min="12551" max="12800" width="9.140625" style="218"/>
    <col min="12801" max="12801" width="41.7109375" style="218" customWidth="1"/>
    <col min="12802" max="12806" width="0" style="218" hidden="1" customWidth="1"/>
    <col min="12807" max="13056" width="9.140625" style="218"/>
    <col min="13057" max="13057" width="41.7109375" style="218" customWidth="1"/>
    <col min="13058" max="13062" width="0" style="218" hidden="1" customWidth="1"/>
    <col min="13063" max="13312" width="9.140625" style="218"/>
    <col min="13313" max="13313" width="41.7109375" style="218" customWidth="1"/>
    <col min="13314" max="13318" width="0" style="218" hidden="1" customWidth="1"/>
    <col min="13319" max="13568" width="9.140625" style="218"/>
    <col min="13569" max="13569" width="41.7109375" style="218" customWidth="1"/>
    <col min="13570" max="13574" width="0" style="218" hidden="1" customWidth="1"/>
    <col min="13575" max="13824" width="9.140625" style="218"/>
    <col min="13825" max="13825" width="41.7109375" style="218" customWidth="1"/>
    <col min="13826" max="13830" width="0" style="218" hidden="1" customWidth="1"/>
    <col min="13831" max="14080" width="9.140625" style="218"/>
    <col min="14081" max="14081" width="41.7109375" style="218" customWidth="1"/>
    <col min="14082" max="14086" width="0" style="218" hidden="1" customWidth="1"/>
    <col min="14087" max="14336" width="9.140625" style="218"/>
    <col min="14337" max="14337" width="41.7109375" style="218" customWidth="1"/>
    <col min="14338" max="14342" width="0" style="218" hidden="1" customWidth="1"/>
    <col min="14343" max="14592" width="9.140625" style="218"/>
    <col min="14593" max="14593" width="41.7109375" style="218" customWidth="1"/>
    <col min="14594" max="14598" width="0" style="218" hidden="1" customWidth="1"/>
    <col min="14599" max="14848" width="9.140625" style="218"/>
    <col min="14849" max="14849" width="41.7109375" style="218" customWidth="1"/>
    <col min="14850" max="14854" width="0" style="218" hidden="1" customWidth="1"/>
    <col min="14855" max="15104" width="9.140625" style="218"/>
    <col min="15105" max="15105" width="41.7109375" style="218" customWidth="1"/>
    <col min="15106" max="15110" width="0" style="218" hidden="1" customWidth="1"/>
    <col min="15111" max="15360" width="9.140625" style="218"/>
    <col min="15361" max="15361" width="41.7109375" style="218" customWidth="1"/>
    <col min="15362" max="15366" width="0" style="218" hidden="1" customWidth="1"/>
    <col min="15367" max="15616" width="9.140625" style="218"/>
    <col min="15617" max="15617" width="41.7109375" style="218" customWidth="1"/>
    <col min="15618" max="15622" width="0" style="218" hidden="1" customWidth="1"/>
    <col min="15623" max="15872" width="9.140625" style="218"/>
    <col min="15873" max="15873" width="41.7109375" style="218" customWidth="1"/>
    <col min="15874" max="15878" width="0" style="218" hidden="1" customWidth="1"/>
    <col min="15879" max="16128" width="9.140625" style="218"/>
    <col min="16129" max="16129" width="41.7109375" style="218" customWidth="1"/>
    <col min="16130" max="16134" width="0" style="218" hidden="1" customWidth="1"/>
    <col min="16135" max="16384" width="9.140625" style="218"/>
  </cols>
  <sheetData>
    <row r="1" spans="1:33" ht="12.95" customHeight="1" x14ac:dyDescent="0.2">
      <c r="A1" s="950" t="s">
        <v>1346</v>
      </c>
    </row>
    <row r="2" spans="1:33" ht="18" customHeight="1" x14ac:dyDescent="0.2">
      <c r="A2" s="217" t="s">
        <v>314</v>
      </c>
    </row>
    <row r="3" spans="1:33" ht="18" customHeight="1" x14ac:dyDescent="0.2">
      <c r="A3" s="217" t="s">
        <v>315</v>
      </c>
    </row>
    <row r="4" spans="1:33" ht="18" customHeight="1" thickBot="1" x14ac:dyDescent="0.25">
      <c r="A4" s="263" t="s">
        <v>137</v>
      </c>
    </row>
    <row r="5" spans="1:33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33" s="226" customFormat="1" ht="12.95" customHeight="1" x14ac:dyDescent="0.2">
      <c r="A6" s="267"/>
    </row>
    <row r="7" spans="1:33" s="270" customFormat="1" ht="12.95" customHeight="1" x14ac:dyDescent="0.2">
      <c r="A7" s="268" t="s">
        <v>103</v>
      </c>
      <c r="B7" s="269">
        <v>4984.5</v>
      </c>
      <c r="C7" s="269">
        <v>3299.5</v>
      </c>
      <c r="D7" s="269">
        <v>4083.3</v>
      </c>
      <c r="E7" s="269">
        <v>4575.3999999999996</v>
      </c>
      <c r="F7" s="269">
        <v>5762.5</v>
      </c>
      <c r="G7" s="269">
        <v>6610</v>
      </c>
      <c r="H7" s="269">
        <v>7163.8</v>
      </c>
      <c r="I7" s="269">
        <v>8192.6</v>
      </c>
      <c r="J7" s="269">
        <v>10741.4</v>
      </c>
      <c r="K7" s="269">
        <v>12719.6</v>
      </c>
      <c r="L7" s="269">
        <v>14435.5</v>
      </c>
      <c r="M7" s="269">
        <v>27083.9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</row>
    <row r="8" spans="1:33" ht="12.95" customHeight="1" x14ac:dyDescent="0.2">
      <c r="A8" s="245" t="s">
        <v>101</v>
      </c>
      <c r="B8" s="271">
        <v>661.5</v>
      </c>
      <c r="C8" s="271">
        <v>733</v>
      </c>
      <c r="D8" s="271">
        <v>701.7</v>
      </c>
      <c r="E8" s="271">
        <v>677.6</v>
      </c>
      <c r="F8" s="271">
        <v>973.8</v>
      </c>
      <c r="G8" s="271">
        <v>1271.4000000000001</v>
      </c>
      <c r="H8" s="271">
        <v>1280.2</v>
      </c>
      <c r="I8" s="271">
        <v>1564.3</v>
      </c>
      <c r="J8" s="271">
        <v>2731.3</v>
      </c>
      <c r="K8" s="271">
        <v>3160.9</v>
      </c>
      <c r="L8" s="228">
        <v>3833.4</v>
      </c>
      <c r="M8" s="228">
        <v>4663.3999999999996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</row>
    <row r="9" spans="1:33" ht="12.95" customHeight="1" x14ac:dyDescent="0.2">
      <c r="A9" s="272" t="s">
        <v>238</v>
      </c>
      <c r="B9" s="271">
        <v>43.5</v>
      </c>
      <c r="C9" s="271">
        <v>44.5</v>
      </c>
      <c r="D9" s="271">
        <v>66.8</v>
      </c>
      <c r="E9" s="271">
        <v>74.099999999999994</v>
      </c>
      <c r="F9" s="271">
        <v>229.3</v>
      </c>
      <c r="G9" s="271">
        <v>193.2</v>
      </c>
      <c r="H9" s="271">
        <v>277</v>
      </c>
      <c r="I9" s="271">
        <v>335.7</v>
      </c>
      <c r="J9" s="271">
        <v>672</v>
      </c>
      <c r="K9" s="271">
        <v>684</v>
      </c>
      <c r="L9" s="228">
        <v>1236.8</v>
      </c>
      <c r="M9" s="228">
        <v>2325.1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</row>
    <row r="10" spans="1:33" ht="12.95" customHeight="1" x14ac:dyDescent="0.2">
      <c r="A10" s="272" t="s">
        <v>239</v>
      </c>
      <c r="B10" s="271">
        <v>0.5</v>
      </c>
      <c r="C10" s="271">
        <v>2</v>
      </c>
      <c r="D10" s="271">
        <v>2.6</v>
      </c>
      <c r="E10" s="271">
        <v>3.8</v>
      </c>
      <c r="F10" s="271">
        <v>4.8</v>
      </c>
      <c r="G10" s="271">
        <v>9.3000000000000007</v>
      </c>
      <c r="H10" s="271">
        <v>14.8</v>
      </c>
      <c r="I10" s="271">
        <v>12.1</v>
      </c>
      <c r="J10" s="271">
        <v>10.4</v>
      </c>
      <c r="K10" s="271">
        <v>11.1</v>
      </c>
      <c r="L10" s="228">
        <v>12.3</v>
      </c>
      <c r="M10" s="228">
        <v>0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</row>
    <row r="11" spans="1:33" ht="12.95" customHeight="1" x14ac:dyDescent="0.2">
      <c r="A11" s="272" t="s">
        <v>240</v>
      </c>
      <c r="B11" s="271">
        <v>178.1</v>
      </c>
      <c r="C11" s="271">
        <v>233</v>
      </c>
      <c r="D11" s="271">
        <v>274</v>
      </c>
      <c r="E11" s="271">
        <v>269.8</v>
      </c>
      <c r="F11" s="271">
        <v>329</v>
      </c>
      <c r="G11" s="271">
        <v>372.6</v>
      </c>
      <c r="H11" s="271">
        <v>374.9</v>
      </c>
      <c r="I11" s="271">
        <v>413.6</v>
      </c>
      <c r="J11" s="271">
        <v>468.3</v>
      </c>
      <c r="K11" s="271">
        <v>703.7</v>
      </c>
      <c r="L11" s="228">
        <v>724.6</v>
      </c>
      <c r="M11" s="228">
        <v>839.5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</row>
    <row r="12" spans="1:33" ht="24" x14ac:dyDescent="0.2">
      <c r="A12" s="272" t="s">
        <v>241</v>
      </c>
      <c r="B12" s="271">
        <v>176</v>
      </c>
      <c r="C12" s="271">
        <v>184.6</v>
      </c>
      <c r="D12" s="271">
        <v>100.3</v>
      </c>
      <c r="E12" s="271">
        <v>100.4</v>
      </c>
      <c r="F12" s="271">
        <v>125.9</v>
      </c>
      <c r="G12" s="271">
        <v>130.1</v>
      </c>
      <c r="H12" s="271">
        <v>149.69999999999999</v>
      </c>
      <c r="I12" s="271">
        <v>156.5</v>
      </c>
      <c r="J12" s="271">
        <v>129.9</v>
      </c>
      <c r="K12" s="271">
        <v>108.6</v>
      </c>
      <c r="L12" s="228">
        <v>116.7</v>
      </c>
      <c r="M12" s="228">
        <v>148.1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</row>
    <row r="13" spans="1:33" ht="24" x14ac:dyDescent="0.2">
      <c r="A13" s="272" t="s">
        <v>242</v>
      </c>
      <c r="B13" s="271">
        <v>0</v>
      </c>
      <c r="C13" s="271">
        <v>0</v>
      </c>
      <c r="D13" s="271">
        <v>0</v>
      </c>
      <c r="E13" s="271">
        <v>0</v>
      </c>
      <c r="F13" s="271" t="s">
        <v>26</v>
      </c>
      <c r="G13" s="271" t="s">
        <v>26</v>
      </c>
      <c r="H13" s="271" t="s">
        <v>26</v>
      </c>
      <c r="I13" s="271">
        <v>1.9</v>
      </c>
      <c r="J13" s="271">
        <v>2.2000000000000002</v>
      </c>
      <c r="K13" s="271" t="s">
        <v>26</v>
      </c>
      <c r="L13" s="228">
        <v>0</v>
      </c>
      <c r="M13" s="228">
        <v>0.2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</row>
    <row r="14" spans="1:33" ht="12.95" customHeight="1" x14ac:dyDescent="0.2">
      <c r="A14" s="272" t="s">
        <v>243</v>
      </c>
      <c r="B14" s="271">
        <v>208.9</v>
      </c>
      <c r="C14" s="271">
        <v>210.2</v>
      </c>
      <c r="D14" s="271">
        <v>216.3</v>
      </c>
      <c r="E14" s="271">
        <v>181.4</v>
      </c>
      <c r="F14" s="271">
        <v>196.9</v>
      </c>
      <c r="G14" s="271">
        <v>189.4</v>
      </c>
      <c r="H14" s="271">
        <v>211.6</v>
      </c>
      <c r="I14" s="271">
        <v>367.8</v>
      </c>
      <c r="J14" s="271">
        <v>358.5</v>
      </c>
      <c r="K14" s="271">
        <v>423.9</v>
      </c>
      <c r="L14" s="228">
        <v>510.3</v>
      </c>
      <c r="M14" s="228">
        <v>788.3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</row>
    <row r="15" spans="1:33" ht="12.95" customHeight="1" x14ac:dyDescent="0.2">
      <c r="A15" s="272" t="s">
        <v>244</v>
      </c>
      <c r="B15" s="228">
        <v>23.4</v>
      </c>
      <c r="C15" s="228">
        <v>13.5</v>
      </c>
      <c r="D15" s="228">
        <v>8.1</v>
      </c>
      <c r="E15" s="228">
        <v>15.8</v>
      </c>
      <c r="F15" s="228">
        <v>52.4</v>
      </c>
      <c r="G15" s="228">
        <v>348</v>
      </c>
      <c r="H15" s="228">
        <v>180.6</v>
      </c>
      <c r="I15" s="228">
        <v>184.1</v>
      </c>
      <c r="J15" s="228">
        <v>953.6</v>
      </c>
      <c r="K15" s="228">
        <v>1114.8</v>
      </c>
      <c r="L15" s="228">
        <v>1132.2</v>
      </c>
      <c r="M15" s="228">
        <v>350.7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</row>
    <row r="16" spans="1:33" ht="12.95" customHeight="1" x14ac:dyDescent="0.2">
      <c r="A16" s="272" t="s">
        <v>245</v>
      </c>
      <c r="B16" s="228">
        <v>31</v>
      </c>
      <c r="C16" s="228">
        <v>45.4</v>
      </c>
      <c r="D16" s="228">
        <v>33.700000000000003</v>
      </c>
      <c r="E16" s="228">
        <v>32.4</v>
      </c>
      <c r="F16" s="228">
        <v>35.5</v>
      </c>
      <c r="G16" s="228">
        <v>28.9</v>
      </c>
      <c r="H16" s="228">
        <v>71.7</v>
      </c>
      <c r="I16" s="228">
        <v>92.7</v>
      </c>
      <c r="J16" s="228">
        <v>136.30000000000001</v>
      </c>
      <c r="K16" s="228">
        <v>114.8</v>
      </c>
      <c r="L16" s="228">
        <v>100.4</v>
      </c>
      <c r="M16" s="228">
        <v>211.5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</row>
    <row r="17" spans="1:33" ht="12.95" customHeight="1" x14ac:dyDescent="0.2">
      <c r="A17" s="245" t="s">
        <v>100</v>
      </c>
      <c r="B17" s="228">
        <v>4323</v>
      </c>
      <c r="C17" s="228">
        <v>2566.5</v>
      </c>
      <c r="D17" s="228">
        <v>3381.6</v>
      </c>
      <c r="E17" s="228">
        <v>3897.8</v>
      </c>
      <c r="F17" s="228">
        <v>4788.7</v>
      </c>
      <c r="G17" s="228">
        <v>5338.7</v>
      </c>
      <c r="H17" s="228">
        <v>5883.6</v>
      </c>
      <c r="I17" s="228">
        <v>6628.3</v>
      </c>
      <c r="J17" s="228">
        <v>8010.1</v>
      </c>
      <c r="K17" s="228">
        <v>9558.7999999999993</v>
      </c>
      <c r="L17" s="228">
        <v>10602.1</v>
      </c>
      <c r="M17" s="228">
        <v>22420.5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</row>
    <row r="18" spans="1:33" ht="12.95" customHeight="1" x14ac:dyDescent="0.2">
      <c r="A18" s="272" t="s">
        <v>246</v>
      </c>
      <c r="B18" s="228">
        <v>4299.8</v>
      </c>
      <c r="C18" s="228">
        <v>2553.6999999999998</v>
      </c>
      <c r="D18" s="228">
        <v>3352.8</v>
      </c>
      <c r="E18" s="228">
        <v>3884.4</v>
      </c>
      <c r="F18" s="228">
        <v>4673.3999999999996</v>
      </c>
      <c r="G18" s="228">
        <v>5107.2</v>
      </c>
      <c r="H18" s="228">
        <v>5624.8</v>
      </c>
      <c r="I18" s="228">
        <v>6575.9</v>
      </c>
      <c r="J18" s="228">
        <v>7894.4</v>
      </c>
      <c r="K18" s="228">
        <v>9373.9</v>
      </c>
      <c r="L18" s="228">
        <v>10404.9</v>
      </c>
      <c r="M18" s="228">
        <v>22084.799999999999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</row>
    <row r="19" spans="1:33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14" t="s">
        <v>26</v>
      </c>
      <c r="G19" s="14" t="s">
        <v>26</v>
      </c>
      <c r="H19" s="14" t="s">
        <v>26</v>
      </c>
      <c r="I19" s="14" t="s">
        <v>26</v>
      </c>
      <c r="J19" s="14">
        <v>0.3</v>
      </c>
      <c r="K19" s="14">
        <v>0.3</v>
      </c>
      <c r="L19" s="228">
        <v>0.2</v>
      </c>
      <c r="M19" s="228">
        <v>0.1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</row>
    <row r="20" spans="1:33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14">
        <v>0.3</v>
      </c>
      <c r="G20" s="14">
        <v>0.3</v>
      </c>
      <c r="H20" s="14">
        <v>0.3</v>
      </c>
      <c r="I20" s="14">
        <v>0.3</v>
      </c>
      <c r="J20" s="14">
        <v>0</v>
      </c>
      <c r="K20" s="14">
        <v>0.4</v>
      </c>
      <c r="L20" s="228">
        <v>0.5</v>
      </c>
      <c r="M20" s="228" t="s">
        <v>26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</row>
    <row r="21" spans="1:33" ht="12.95" customHeight="1" x14ac:dyDescent="0.2">
      <c r="A21" s="272" t="s">
        <v>250</v>
      </c>
      <c r="B21" s="228">
        <v>0.3</v>
      </c>
      <c r="C21" s="228">
        <v>0.6</v>
      </c>
      <c r="D21" s="228">
        <v>15.1</v>
      </c>
      <c r="E21" s="228">
        <v>2.2000000000000002</v>
      </c>
      <c r="F21" s="228">
        <v>27.3</v>
      </c>
      <c r="G21" s="228">
        <v>27.9</v>
      </c>
      <c r="H21" s="228">
        <v>10</v>
      </c>
      <c r="I21" s="228">
        <v>11.8</v>
      </c>
      <c r="J21" s="228">
        <v>12.1</v>
      </c>
      <c r="K21" s="228">
        <v>13.7</v>
      </c>
      <c r="L21" s="228">
        <v>34.6</v>
      </c>
      <c r="M21" s="228">
        <v>36.4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</row>
    <row r="22" spans="1:33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</row>
    <row r="23" spans="1:33" ht="12.95" customHeight="1" x14ac:dyDescent="0.2">
      <c r="A23" s="272" t="s">
        <v>252</v>
      </c>
      <c r="B23" s="228">
        <v>18.3</v>
      </c>
      <c r="C23" s="228">
        <v>7</v>
      </c>
      <c r="D23" s="228">
        <v>7.3</v>
      </c>
      <c r="E23" s="228">
        <v>5.7</v>
      </c>
      <c r="F23" s="228">
        <v>84.2</v>
      </c>
      <c r="G23" s="228">
        <v>200.9</v>
      </c>
      <c r="H23" s="228">
        <v>218.7</v>
      </c>
      <c r="I23" s="228">
        <v>4.5</v>
      </c>
      <c r="J23" s="228">
        <v>68</v>
      </c>
      <c r="K23" s="228">
        <v>134.6</v>
      </c>
      <c r="L23" s="228">
        <v>126.1</v>
      </c>
      <c r="M23" s="228">
        <v>265.10000000000002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</row>
    <row r="24" spans="1:33" ht="12.95" customHeight="1" x14ac:dyDescent="0.2">
      <c r="A24" s="272" t="s">
        <v>253</v>
      </c>
      <c r="B24" s="228">
        <v>0.2</v>
      </c>
      <c r="C24" s="228">
        <v>0.2</v>
      </c>
      <c r="D24" s="228">
        <v>0.2</v>
      </c>
      <c r="E24" s="228">
        <v>0.2</v>
      </c>
      <c r="F24" s="228">
        <v>0.2</v>
      </c>
      <c r="G24" s="228">
        <v>0.2</v>
      </c>
      <c r="H24" s="228">
        <v>3.4</v>
      </c>
      <c r="I24" s="228">
        <v>6.9</v>
      </c>
      <c r="J24" s="228">
        <v>9.9</v>
      </c>
      <c r="K24" s="228">
        <v>11.9</v>
      </c>
      <c r="L24" s="228">
        <v>14.4</v>
      </c>
      <c r="M24" s="228">
        <v>14.4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</row>
    <row r="25" spans="1:33" ht="12.95" customHeight="1" x14ac:dyDescent="0.2">
      <c r="A25" s="245" t="s">
        <v>254</v>
      </c>
      <c r="B25" s="228">
        <v>4.5</v>
      </c>
      <c r="C25" s="228">
        <v>5.0999999999999996</v>
      </c>
      <c r="D25" s="228">
        <v>6.2</v>
      </c>
      <c r="E25" s="228">
        <v>5.3</v>
      </c>
      <c r="F25" s="228">
        <v>3.4</v>
      </c>
      <c r="G25" s="228">
        <v>2.2000000000000002</v>
      </c>
      <c r="H25" s="228">
        <v>26.5</v>
      </c>
      <c r="I25" s="228">
        <v>29</v>
      </c>
      <c r="J25" s="228">
        <v>25.3</v>
      </c>
      <c r="K25" s="228">
        <v>23.9</v>
      </c>
      <c r="L25" s="228">
        <v>21.4</v>
      </c>
      <c r="M25" s="228">
        <v>19.600000000000001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</row>
    <row r="26" spans="1:33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</row>
    <row r="27" spans="1:33" s="270" customFormat="1" ht="12.95" customHeight="1" x14ac:dyDescent="0.2">
      <c r="A27" s="268" t="s">
        <v>99</v>
      </c>
      <c r="B27" s="269">
        <v>3239.2</v>
      </c>
      <c r="C27" s="269">
        <v>1606.3</v>
      </c>
      <c r="D27" s="269">
        <v>2148.1999999999998</v>
      </c>
      <c r="E27" s="269">
        <v>1880</v>
      </c>
      <c r="F27" s="269">
        <v>2581.6</v>
      </c>
      <c r="G27" s="269">
        <v>3119</v>
      </c>
      <c r="H27" s="269">
        <v>3721.6</v>
      </c>
      <c r="I27" s="269">
        <v>4089.8</v>
      </c>
      <c r="J27" s="269">
        <v>5144.1000000000004</v>
      </c>
      <c r="K27" s="269">
        <v>5953.8</v>
      </c>
      <c r="L27" s="269">
        <v>6171.5</v>
      </c>
      <c r="M27" s="269">
        <v>13924.2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</row>
    <row r="28" spans="1:33" s="234" customFormat="1" ht="12.95" customHeight="1" x14ac:dyDescent="0.2">
      <c r="A28" s="233" t="s">
        <v>98</v>
      </c>
      <c r="B28" s="271">
        <v>591.29999999999995</v>
      </c>
      <c r="C28" s="271">
        <v>697.9</v>
      </c>
      <c r="D28" s="271">
        <v>650.29999999999995</v>
      </c>
      <c r="E28" s="271">
        <v>555</v>
      </c>
      <c r="F28" s="271">
        <v>896.6</v>
      </c>
      <c r="G28" s="271">
        <v>935.2</v>
      </c>
      <c r="H28" s="271">
        <v>859.2</v>
      </c>
      <c r="I28" s="271">
        <v>1160.8</v>
      </c>
      <c r="J28" s="271">
        <v>1532.4</v>
      </c>
      <c r="K28" s="271">
        <v>1751</v>
      </c>
      <c r="L28" s="271">
        <v>2024.8</v>
      </c>
      <c r="M28" s="271">
        <v>3707.8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</row>
    <row r="29" spans="1:33" ht="12.95" customHeight="1" x14ac:dyDescent="0.2">
      <c r="A29" s="272" t="s">
        <v>255</v>
      </c>
      <c r="B29" s="271">
        <v>150.6</v>
      </c>
      <c r="C29" s="271">
        <v>153.9</v>
      </c>
      <c r="D29" s="271">
        <v>162.9</v>
      </c>
      <c r="E29" s="271">
        <v>122.4</v>
      </c>
      <c r="F29" s="271">
        <v>285.3</v>
      </c>
      <c r="G29" s="271">
        <v>271.10000000000002</v>
      </c>
      <c r="H29" s="271">
        <v>140.1</v>
      </c>
      <c r="I29" s="271">
        <v>193</v>
      </c>
      <c r="J29" s="271">
        <v>208.7</v>
      </c>
      <c r="K29" s="271">
        <v>154.1</v>
      </c>
      <c r="L29" s="228">
        <v>353</v>
      </c>
      <c r="M29" s="228">
        <v>2074.1999999999998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</row>
    <row r="30" spans="1:33" ht="12.95" customHeight="1" x14ac:dyDescent="0.2">
      <c r="A30" s="272" t="s">
        <v>256</v>
      </c>
      <c r="B30" s="271">
        <v>10.9</v>
      </c>
      <c r="C30" s="271">
        <v>36.1</v>
      </c>
      <c r="D30" s="271">
        <v>28.7</v>
      </c>
      <c r="E30" s="271">
        <v>49.1</v>
      </c>
      <c r="F30" s="271">
        <v>177.4</v>
      </c>
      <c r="G30" s="271">
        <v>258.60000000000002</v>
      </c>
      <c r="H30" s="271">
        <v>335.5</v>
      </c>
      <c r="I30" s="271">
        <v>426.1</v>
      </c>
      <c r="J30" s="271">
        <v>641.70000000000005</v>
      </c>
      <c r="K30" s="271">
        <v>854.1</v>
      </c>
      <c r="L30" s="228">
        <v>880.7</v>
      </c>
      <c r="M30" s="228">
        <v>801.5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</row>
    <row r="31" spans="1:33" ht="12.95" customHeight="1" x14ac:dyDescent="0.2">
      <c r="A31" s="272" t="s">
        <v>257</v>
      </c>
      <c r="B31" s="271">
        <v>43.6</v>
      </c>
      <c r="C31" s="271">
        <v>63</v>
      </c>
      <c r="D31" s="271">
        <v>139.9</v>
      </c>
      <c r="E31" s="271">
        <v>194.9</v>
      </c>
      <c r="F31" s="271">
        <v>204.3</v>
      </c>
      <c r="G31" s="271">
        <v>104.9</v>
      </c>
      <c r="H31" s="271">
        <v>95.9</v>
      </c>
      <c r="I31" s="271">
        <v>179.3</v>
      </c>
      <c r="J31" s="271">
        <v>100.3</v>
      </c>
      <c r="K31" s="271">
        <v>113.4</v>
      </c>
      <c r="L31" s="228">
        <v>198.6</v>
      </c>
      <c r="M31" s="228">
        <v>185.1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</row>
    <row r="32" spans="1:33" ht="12.95" customHeight="1" x14ac:dyDescent="0.2">
      <c r="A32" s="272" t="s">
        <v>258</v>
      </c>
      <c r="B32" s="271">
        <v>118.4</v>
      </c>
      <c r="C32" s="271">
        <v>155.30000000000001</v>
      </c>
      <c r="D32" s="271">
        <v>30</v>
      </c>
      <c r="E32" s="271">
        <v>28.2</v>
      </c>
      <c r="F32" s="271">
        <v>33.6</v>
      </c>
      <c r="G32" s="271">
        <v>30.1</v>
      </c>
      <c r="H32" s="271">
        <v>34.6</v>
      </c>
      <c r="I32" s="271">
        <v>37.200000000000003</v>
      </c>
      <c r="J32" s="271">
        <v>47.7</v>
      </c>
      <c r="K32" s="271">
        <v>57.5</v>
      </c>
      <c r="L32" s="228">
        <v>80.099999999999994</v>
      </c>
      <c r="M32" s="228">
        <v>101.3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</row>
    <row r="33" spans="1:33" ht="12.95" customHeight="1" x14ac:dyDescent="0.2">
      <c r="A33" s="272" t="s">
        <v>259</v>
      </c>
      <c r="B33" s="271">
        <v>198.7</v>
      </c>
      <c r="C33" s="271">
        <v>223.6</v>
      </c>
      <c r="D33" s="271">
        <v>214.4</v>
      </c>
      <c r="E33" s="271">
        <v>82</v>
      </c>
      <c r="F33" s="271">
        <v>92.1</v>
      </c>
      <c r="G33" s="271">
        <v>177.1</v>
      </c>
      <c r="H33" s="271">
        <v>174.3</v>
      </c>
      <c r="I33" s="271">
        <v>210.3</v>
      </c>
      <c r="J33" s="271">
        <v>304.7</v>
      </c>
      <c r="K33" s="271">
        <v>444.2</v>
      </c>
      <c r="L33" s="228">
        <v>373</v>
      </c>
      <c r="M33" s="228">
        <v>414.7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</row>
    <row r="34" spans="1:33" ht="12.95" customHeight="1" x14ac:dyDescent="0.2">
      <c r="A34" s="272" t="s">
        <v>260</v>
      </c>
      <c r="B34" s="271">
        <v>22.7</v>
      </c>
      <c r="C34" s="271">
        <v>18.600000000000001</v>
      </c>
      <c r="D34" s="271">
        <v>25.8</v>
      </c>
      <c r="E34" s="271">
        <v>25.9</v>
      </c>
      <c r="F34" s="271">
        <v>37.4</v>
      </c>
      <c r="G34" s="271">
        <v>34.799999999999997</v>
      </c>
      <c r="H34" s="271">
        <v>35.200000000000003</v>
      </c>
      <c r="I34" s="271">
        <v>34.5</v>
      </c>
      <c r="J34" s="271">
        <v>165.7</v>
      </c>
      <c r="K34" s="271">
        <v>17.100000000000001</v>
      </c>
      <c r="L34" s="228">
        <v>28.7</v>
      </c>
      <c r="M34" s="228">
        <v>20.5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</row>
    <row r="35" spans="1:33" ht="12.95" customHeight="1" x14ac:dyDescent="0.2">
      <c r="A35" s="272" t="s">
        <v>261</v>
      </c>
      <c r="B35" s="271">
        <v>46.4</v>
      </c>
      <c r="C35" s="271">
        <v>47.4</v>
      </c>
      <c r="D35" s="271">
        <v>48.5</v>
      </c>
      <c r="E35" s="271">
        <v>52.5</v>
      </c>
      <c r="F35" s="271">
        <v>66.5</v>
      </c>
      <c r="G35" s="271">
        <v>58.6</v>
      </c>
      <c r="H35" s="271">
        <v>43.6</v>
      </c>
      <c r="I35" s="271">
        <v>80.5</v>
      </c>
      <c r="J35" s="271">
        <v>63.5</v>
      </c>
      <c r="K35" s="271">
        <v>110.6</v>
      </c>
      <c r="L35" s="228">
        <v>110.7</v>
      </c>
      <c r="M35" s="228">
        <v>110.6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</row>
    <row r="36" spans="1:33" ht="12.95" customHeight="1" x14ac:dyDescent="0.2">
      <c r="A36" s="245" t="s">
        <v>97</v>
      </c>
      <c r="B36" s="271">
        <v>2648</v>
      </c>
      <c r="C36" s="271">
        <v>908.4</v>
      </c>
      <c r="D36" s="271">
        <v>1497.9</v>
      </c>
      <c r="E36" s="271">
        <v>1325</v>
      </c>
      <c r="F36" s="271">
        <v>1685</v>
      </c>
      <c r="G36" s="271">
        <v>2183.8000000000002</v>
      </c>
      <c r="H36" s="271">
        <v>2862.4</v>
      </c>
      <c r="I36" s="271">
        <v>2929</v>
      </c>
      <c r="J36" s="271">
        <v>3611.7</v>
      </c>
      <c r="K36" s="271">
        <v>4202.8</v>
      </c>
      <c r="L36" s="228">
        <v>4146.6000000000004</v>
      </c>
      <c r="M36" s="228">
        <v>10216.4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</row>
    <row r="37" spans="1:33" ht="12.95" customHeight="1" x14ac:dyDescent="0.2">
      <c r="A37" s="272" t="s">
        <v>262</v>
      </c>
      <c r="B37" s="271">
        <v>2381.5</v>
      </c>
      <c r="C37" s="271">
        <v>629.6</v>
      </c>
      <c r="D37" s="271">
        <v>707.8</v>
      </c>
      <c r="E37" s="271">
        <v>460.9</v>
      </c>
      <c r="F37" s="271">
        <v>719.9</v>
      </c>
      <c r="G37" s="271">
        <v>1082.5</v>
      </c>
      <c r="H37" s="271">
        <v>960.1</v>
      </c>
      <c r="I37" s="271">
        <v>765</v>
      </c>
      <c r="J37" s="271">
        <v>1244.5999999999999</v>
      </c>
      <c r="K37" s="271">
        <v>1335.1</v>
      </c>
      <c r="L37" s="228">
        <v>1246.4000000000001</v>
      </c>
      <c r="M37" s="228">
        <v>6820.6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</row>
    <row r="38" spans="1:33" ht="12.95" customHeight="1" x14ac:dyDescent="0.2">
      <c r="A38" s="272" t="s">
        <v>263</v>
      </c>
      <c r="B38" s="271">
        <v>256.39999999999998</v>
      </c>
      <c r="C38" s="271">
        <v>277.60000000000002</v>
      </c>
      <c r="D38" s="271">
        <v>782</v>
      </c>
      <c r="E38" s="271">
        <v>842.5</v>
      </c>
      <c r="F38" s="271">
        <v>944.7</v>
      </c>
      <c r="G38" s="271">
        <v>1064.4000000000001</v>
      </c>
      <c r="H38" s="271">
        <v>1900.6</v>
      </c>
      <c r="I38" s="271">
        <v>2144</v>
      </c>
      <c r="J38" s="271">
        <v>2344.9</v>
      </c>
      <c r="K38" s="271">
        <v>2850.5</v>
      </c>
      <c r="L38" s="228">
        <v>2879.2</v>
      </c>
      <c r="M38" s="228">
        <v>3366.5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</row>
    <row r="39" spans="1:33" ht="12" x14ac:dyDescent="0.2">
      <c r="A39" s="272" t="s">
        <v>264</v>
      </c>
      <c r="B39" s="271">
        <v>10.1</v>
      </c>
      <c r="C39" s="271">
        <v>1.2</v>
      </c>
      <c r="D39" s="271">
        <v>8.1999999999999993</v>
      </c>
      <c r="E39" s="271">
        <v>21.6</v>
      </c>
      <c r="F39" s="271">
        <v>20.399999999999999</v>
      </c>
      <c r="G39" s="271">
        <v>36.9</v>
      </c>
      <c r="H39" s="271">
        <v>1.6</v>
      </c>
      <c r="I39" s="271">
        <v>20</v>
      </c>
      <c r="J39" s="271">
        <v>22.2</v>
      </c>
      <c r="K39" s="271">
        <v>17.2</v>
      </c>
      <c r="L39" s="228">
        <v>21.1</v>
      </c>
      <c r="M39" s="228">
        <v>29.3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</row>
    <row r="40" spans="1:33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</row>
    <row r="41" spans="1:33" s="270" customFormat="1" ht="12.95" customHeight="1" x14ac:dyDescent="0.2">
      <c r="A41" s="268" t="s">
        <v>96</v>
      </c>
      <c r="B41" s="269">
        <v>1745.2</v>
      </c>
      <c r="C41" s="269">
        <v>1693.2</v>
      </c>
      <c r="D41" s="269">
        <v>1935.1</v>
      </c>
      <c r="E41" s="269">
        <v>2695.4</v>
      </c>
      <c r="F41" s="269">
        <v>3180.9</v>
      </c>
      <c r="G41" s="269">
        <v>3491.1</v>
      </c>
      <c r="H41" s="269">
        <v>3442.2</v>
      </c>
      <c r="I41" s="269">
        <v>4102.8</v>
      </c>
      <c r="J41" s="269">
        <v>5597.3</v>
      </c>
      <c r="K41" s="269">
        <v>6765.8</v>
      </c>
      <c r="L41" s="269">
        <v>8264</v>
      </c>
      <c r="M41" s="269">
        <v>13159.7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</row>
    <row r="42" spans="1:33" ht="12.95" customHeight="1" x14ac:dyDescent="0.2">
      <c r="A42" s="245" t="s">
        <v>265</v>
      </c>
      <c r="B42" s="228">
        <v>1649.5</v>
      </c>
      <c r="C42" s="228">
        <v>1882.2</v>
      </c>
      <c r="D42" s="228">
        <v>1949.3</v>
      </c>
      <c r="E42" s="228">
        <v>2106.4</v>
      </c>
      <c r="F42" s="228">
        <v>2373.1999999999998</v>
      </c>
      <c r="G42" s="228">
        <v>2497</v>
      </c>
      <c r="H42" s="228">
        <v>2731.9</v>
      </c>
      <c r="I42" s="228">
        <v>1350.6</v>
      </c>
      <c r="J42" s="228">
        <v>2254.9</v>
      </c>
      <c r="K42" s="228">
        <v>2917.7</v>
      </c>
      <c r="L42" s="228">
        <v>2844.3</v>
      </c>
      <c r="M42" s="228">
        <v>3171.2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</row>
    <row r="43" spans="1:33" ht="12.95" customHeight="1" x14ac:dyDescent="0.2">
      <c r="A43" s="245" t="s">
        <v>266</v>
      </c>
      <c r="B43" s="228">
        <v>181.8</v>
      </c>
      <c r="C43" s="228">
        <v>203.7</v>
      </c>
      <c r="D43" s="228">
        <v>380.8</v>
      </c>
      <c r="E43" s="228">
        <v>1027.0999999999999</v>
      </c>
      <c r="F43" s="228">
        <v>1161.0999999999999</v>
      </c>
      <c r="G43" s="228">
        <v>1330.1</v>
      </c>
      <c r="H43" s="228">
        <v>1134.3</v>
      </c>
      <c r="I43" s="228">
        <v>3144.3</v>
      </c>
      <c r="J43" s="228">
        <v>3645.3</v>
      </c>
      <c r="K43" s="228">
        <v>4206.6000000000004</v>
      </c>
      <c r="L43" s="228">
        <v>4984.3</v>
      </c>
      <c r="M43" s="228">
        <v>9280.4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</row>
    <row r="44" spans="1:33" s="234" customFormat="1" ht="12.95" customHeight="1" x14ac:dyDescent="0.2">
      <c r="A44" s="274" t="s">
        <v>267</v>
      </c>
      <c r="B44" s="228">
        <v>50</v>
      </c>
      <c r="C44" s="228">
        <v>61.7</v>
      </c>
      <c r="D44" s="228">
        <v>236.1</v>
      </c>
      <c r="E44" s="228">
        <v>489.2</v>
      </c>
      <c r="F44" s="228">
        <v>536.6</v>
      </c>
      <c r="G44" s="228">
        <v>578.20000000000005</v>
      </c>
      <c r="H44" s="228">
        <v>415.2</v>
      </c>
      <c r="I44" s="228">
        <v>877.6</v>
      </c>
      <c r="J44" s="228">
        <v>910.8</v>
      </c>
      <c r="K44" s="228">
        <v>1315.1</v>
      </c>
      <c r="L44" s="271">
        <v>1534.8</v>
      </c>
      <c r="M44" s="271">
        <v>1802.4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</row>
    <row r="45" spans="1:33" ht="12.95" customHeight="1" x14ac:dyDescent="0.2">
      <c r="A45" s="272" t="s">
        <v>268</v>
      </c>
      <c r="B45" s="228">
        <v>124.1</v>
      </c>
      <c r="C45" s="228">
        <v>134.30000000000001</v>
      </c>
      <c r="D45" s="228">
        <v>134.30000000000001</v>
      </c>
      <c r="E45" s="228">
        <v>134.30000000000001</v>
      </c>
      <c r="F45" s="228">
        <v>125.8</v>
      </c>
      <c r="G45" s="228">
        <v>162.69999999999999</v>
      </c>
      <c r="H45" s="228">
        <v>162.19999999999999</v>
      </c>
      <c r="I45" s="228">
        <v>162.69999999999999</v>
      </c>
      <c r="J45" s="228">
        <v>307</v>
      </c>
      <c r="K45" s="228">
        <v>308.3</v>
      </c>
      <c r="L45" s="228">
        <v>282.8</v>
      </c>
      <c r="M45" s="228">
        <v>281.7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</row>
    <row r="46" spans="1:33" ht="12.95" customHeight="1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</row>
    <row r="47" spans="1:33" ht="12.95" customHeight="1" x14ac:dyDescent="0.2">
      <c r="A47" s="272" t="s">
        <v>269</v>
      </c>
      <c r="B47" s="228">
        <v>7.7</v>
      </c>
      <c r="C47" s="228">
        <v>7.6</v>
      </c>
      <c r="D47" s="228">
        <v>10.4</v>
      </c>
      <c r="E47" s="228">
        <v>403.6</v>
      </c>
      <c r="F47" s="228">
        <v>498.7</v>
      </c>
      <c r="G47" s="228">
        <v>589.29999999999995</v>
      </c>
      <c r="H47" s="228">
        <v>556.79999999999995</v>
      </c>
      <c r="I47" s="228">
        <v>2104.1</v>
      </c>
      <c r="J47" s="228">
        <v>2427.5</v>
      </c>
      <c r="K47" s="228">
        <v>2583.1999999999998</v>
      </c>
      <c r="L47" s="228">
        <v>3166.8</v>
      </c>
      <c r="M47" s="228">
        <v>7196.3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</row>
    <row r="48" spans="1:33" ht="12.95" customHeight="1" x14ac:dyDescent="0.2">
      <c r="A48" s="275" t="s">
        <v>271</v>
      </c>
      <c r="B48" s="228">
        <v>-103.1</v>
      </c>
      <c r="C48" s="228">
        <v>-412</v>
      </c>
      <c r="D48" s="228">
        <v>-422.5</v>
      </c>
      <c r="E48" s="228">
        <v>-471.9</v>
      </c>
      <c r="F48" s="228">
        <v>-554.79999999999995</v>
      </c>
      <c r="G48" s="228">
        <v>-554.70000000000005</v>
      </c>
      <c r="H48" s="228">
        <v>-763</v>
      </c>
      <c r="I48" s="228">
        <v>-746.2</v>
      </c>
      <c r="J48" s="228">
        <v>-816.4</v>
      </c>
      <c r="K48" s="228">
        <v>-868.9</v>
      </c>
      <c r="L48" s="228">
        <v>-58.6</v>
      </c>
      <c r="M48" s="228">
        <v>624.79999999999995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</row>
    <row r="49" spans="1:33" ht="12.95" customHeight="1" x14ac:dyDescent="0.2">
      <c r="A49" s="275" t="s">
        <v>272</v>
      </c>
      <c r="B49" s="228">
        <v>16.899999999999999</v>
      </c>
      <c r="C49" s="228">
        <v>19.3</v>
      </c>
      <c r="D49" s="228">
        <v>27.5</v>
      </c>
      <c r="E49" s="228">
        <v>33.799999999999997</v>
      </c>
      <c r="F49" s="228">
        <v>201.4</v>
      </c>
      <c r="G49" s="228">
        <v>218.7</v>
      </c>
      <c r="H49" s="228">
        <v>339</v>
      </c>
      <c r="I49" s="228">
        <v>354.1</v>
      </c>
      <c r="J49" s="228">
        <v>513.5</v>
      </c>
      <c r="K49" s="228">
        <v>510.4</v>
      </c>
      <c r="L49" s="228">
        <v>494.1</v>
      </c>
      <c r="M49" s="228">
        <v>83.3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</row>
    <row r="50" spans="1:33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</row>
    <row r="51" spans="1:33" ht="12.95" customHeight="1" x14ac:dyDescent="0.2">
      <c r="A51" s="268" t="s">
        <v>94</v>
      </c>
      <c r="B51" s="269">
        <v>4984.5</v>
      </c>
      <c r="C51" s="269">
        <v>3299.5</v>
      </c>
      <c r="D51" s="269">
        <v>4083.3</v>
      </c>
      <c r="E51" s="269">
        <v>4575.3999999999996</v>
      </c>
      <c r="F51" s="269">
        <v>5762.5</v>
      </c>
      <c r="G51" s="269">
        <v>6610</v>
      </c>
      <c r="H51" s="269">
        <v>7163.8</v>
      </c>
      <c r="I51" s="269">
        <v>8192.6</v>
      </c>
      <c r="J51" s="269">
        <v>10741.4</v>
      </c>
      <c r="K51" s="269">
        <v>12719.6</v>
      </c>
      <c r="L51" s="269">
        <v>14435.5</v>
      </c>
      <c r="M51" s="269">
        <v>27083.9</v>
      </c>
    </row>
    <row r="52" spans="1:33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33" ht="12.95" customHeight="1" x14ac:dyDescent="0.2">
      <c r="A54" s="249" t="s">
        <v>22</v>
      </c>
    </row>
    <row r="55" spans="1:33" ht="12.95" customHeight="1" x14ac:dyDescent="0.2">
      <c r="A55" s="233" t="s">
        <v>1</v>
      </c>
      <c r="B55" s="218">
        <v>69</v>
      </c>
      <c r="C55" s="218">
        <v>74</v>
      </c>
      <c r="D55" s="218">
        <v>74</v>
      </c>
      <c r="E55" s="218">
        <v>75</v>
      </c>
      <c r="F55" s="218">
        <v>80</v>
      </c>
      <c r="G55" s="218">
        <v>87</v>
      </c>
      <c r="H55" s="218">
        <v>93</v>
      </c>
      <c r="I55" s="218">
        <v>104</v>
      </c>
      <c r="J55" s="218">
        <v>123</v>
      </c>
      <c r="K55" s="218">
        <v>128</v>
      </c>
      <c r="L55" s="218">
        <v>156</v>
      </c>
      <c r="M55" s="218">
        <v>171</v>
      </c>
    </row>
  </sheetData>
  <hyperlinks>
    <hyperlink ref="A1" location="Содержание!A1" display="Вернуться в СОДЕРЖАНИЕ" xr:uid="{00000000-0004-0000-52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Лист84"/>
  <dimension ref="A1:X54"/>
  <sheetViews>
    <sheetView workbookViewId="0">
      <selection activeCell="A5" sqref="A5"/>
    </sheetView>
  </sheetViews>
  <sheetFormatPr defaultRowHeight="12.95" customHeight="1" x14ac:dyDescent="0.2"/>
  <cols>
    <col min="1" max="1" width="41" style="249" customWidth="1"/>
    <col min="2" max="8" width="0" style="218" hidden="1" customWidth="1"/>
    <col min="9" max="12" width="9.140625" style="218"/>
    <col min="13" max="13" width="8.85546875" style="218"/>
    <col min="14" max="255" width="9.140625" style="218"/>
    <col min="256" max="256" width="41" style="218" customWidth="1"/>
    <col min="257" max="261" width="0" style="218" hidden="1" customWidth="1"/>
    <col min="262" max="511" width="9.140625" style="218"/>
    <col min="512" max="512" width="41" style="218" customWidth="1"/>
    <col min="513" max="517" width="0" style="218" hidden="1" customWidth="1"/>
    <col min="518" max="767" width="9.140625" style="218"/>
    <col min="768" max="768" width="41" style="218" customWidth="1"/>
    <col min="769" max="773" width="0" style="218" hidden="1" customWidth="1"/>
    <col min="774" max="1023" width="9.140625" style="218"/>
    <col min="1024" max="1024" width="41" style="218" customWidth="1"/>
    <col min="1025" max="1029" width="0" style="218" hidden="1" customWidth="1"/>
    <col min="1030" max="1279" width="9.140625" style="218"/>
    <col min="1280" max="1280" width="41" style="218" customWidth="1"/>
    <col min="1281" max="1285" width="0" style="218" hidden="1" customWidth="1"/>
    <col min="1286" max="1535" width="9.140625" style="218"/>
    <col min="1536" max="1536" width="41" style="218" customWidth="1"/>
    <col min="1537" max="1541" width="0" style="218" hidden="1" customWidth="1"/>
    <col min="1542" max="1791" width="9.140625" style="218"/>
    <col min="1792" max="1792" width="41" style="218" customWidth="1"/>
    <col min="1793" max="1797" width="0" style="218" hidden="1" customWidth="1"/>
    <col min="1798" max="2047" width="9.140625" style="218"/>
    <col min="2048" max="2048" width="41" style="218" customWidth="1"/>
    <col min="2049" max="2053" width="0" style="218" hidden="1" customWidth="1"/>
    <col min="2054" max="2303" width="9.140625" style="218"/>
    <col min="2304" max="2304" width="41" style="218" customWidth="1"/>
    <col min="2305" max="2309" width="0" style="218" hidden="1" customWidth="1"/>
    <col min="2310" max="2559" width="9.140625" style="218"/>
    <col min="2560" max="2560" width="41" style="218" customWidth="1"/>
    <col min="2561" max="2565" width="0" style="218" hidden="1" customWidth="1"/>
    <col min="2566" max="2815" width="9.140625" style="218"/>
    <col min="2816" max="2816" width="41" style="218" customWidth="1"/>
    <col min="2817" max="2821" width="0" style="218" hidden="1" customWidth="1"/>
    <col min="2822" max="3071" width="9.140625" style="218"/>
    <col min="3072" max="3072" width="41" style="218" customWidth="1"/>
    <col min="3073" max="3077" width="0" style="218" hidden="1" customWidth="1"/>
    <col min="3078" max="3327" width="9.140625" style="218"/>
    <col min="3328" max="3328" width="41" style="218" customWidth="1"/>
    <col min="3329" max="3333" width="0" style="218" hidden="1" customWidth="1"/>
    <col min="3334" max="3583" width="9.140625" style="218"/>
    <col min="3584" max="3584" width="41" style="218" customWidth="1"/>
    <col min="3585" max="3589" width="0" style="218" hidden="1" customWidth="1"/>
    <col min="3590" max="3839" width="9.140625" style="218"/>
    <col min="3840" max="3840" width="41" style="218" customWidth="1"/>
    <col min="3841" max="3845" width="0" style="218" hidden="1" customWidth="1"/>
    <col min="3846" max="4095" width="9.140625" style="218"/>
    <col min="4096" max="4096" width="41" style="218" customWidth="1"/>
    <col min="4097" max="4101" width="0" style="218" hidden="1" customWidth="1"/>
    <col min="4102" max="4351" width="9.140625" style="218"/>
    <col min="4352" max="4352" width="41" style="218" customWidth="1"/>
    <col min="4353" max="4357" width="0" style="218" hidden="1" customWidth="1"/>
    <col min="4358" max="4607" width="9.140625" style="218"/>
    <col min="4608" max="4608" width="41" style="218" customWidth="1"/>
    <col min="4609" max="4613" width="0" style="218" hidden="1" customWidth="1"/>
    <col min="4614" max="4863" width="9.140625" style="218"/>
    <col min="4864" max="4864" width="41" style="218" customWidth="1"/>
    <col min="4865" max="4869" width="0" style="218" hidden="1" customWidth="1"/>
    <col min="4870" max="5119" width="9.140625" style="218"/>
    <col min="5120" max="5120" width="41" style="218" customWidth="1"/>
    <col min="5121" max="5125" width="0" style="218" hidden="1" customWidth="1"/>
    <col min="5126" max="5375" width="9.140625" style="218"/>
    <col min="5376" max="5376" width="41" style="218" customWidth="1"/>
    <col min="5377" max="5381" width="0" style="218" hidden="1" customWidth="1"/>
    <col min="5382" max="5631" width="9.140625" style="218"/>
    <col min="5632" max="5632" width="41" style="218" customWidth="1"/>
    <col min="5633" max="5637" width="0" style="218" hidden="1" customWidth="1"/>
    <col min="5638" max="5887" width="9.140625" style="218"/>
    <col min="5888" max="5888" width="41" style="218" customWidth="1"/>
    <col min="5889" max="5893" width="0" style="218" hidden="1" customWidth="1"/>
    <col min="5894" max="6143" width="9.140625" style="218"/>
    <col min="6144" max="6144" width="41" style="218" customWidth="1"/>
    <col min="6145" max="6149" width="0" style="218" hidden="1" customWidth="1"/>
    <col min="6150" max="6399" width="9.140625" style="218"/>
    <col min="6400" max="6400" width="41" style="218" customWidth="1"/>
    <col min="6401" max="6405" width="0" style="218" hidden="1" customWidth="1"/>
    <col min="6406" max="6655" width="9.140625" style="218"/>
    <col min="6656" max="6656" width="41" style="218" customWidth="1"/>
    <col min="6657" max="6661" width="0" style="218" hidden="1" customWidth="1"/>
    <col min="6662" max="6911" width="9.140625" style="218"/>
    <col min="6912" max="6912" width="41" style="218" customWidth="1"/>
    <col min="6913" max="6917" width="0" style="218" hidden="1" customWidth="1"/>
    <col min="6918" max="7167" width="9.140625" style="218"/>
    <col min="7168" max="7168" width="41" style="218" customWidth="1"/>
    <col min="7169" max="7173" width="0" style="218" hidden="1" customWidth="1"/>
    <col min="7174" max="7423" width="9.140625" style="218"/>
    <col min="7424" max="7424" width="41" style="218" customWidth="1"/>
    <col min="7425" max="7429" width="0" style="218" hidden="1" customWidth="1"/>
    <col min="7430" max="7679" width="9.140625" style="218"/>
    <col min="7680" max="7680" width="41" style="218" customWidth="1"/>
    <col min="7681" max="7685" width="0" style="218" hidden="1" customWidth="1"/>
    <col min="7686" max="7935" width="9.140625" style="218"/>
    <col min="7936" max="7936" width="41" style="218" customWidth="1"/>
    <col min="7937" max="7941" width="0" style="218" hidden="1" customWidth="1"/>
    <col min="7942" max="8191" width="9.140625" style="218"/>
    <col min="8192" max="8192" width="41" style="218" customWidth="1"/>
    <col min="8193" max="8197" width="0" style="218" hidden="1" customWidth="1"/>
    <col min="8198" max="8447" width="9.140625" style="218"/>
    <col min="8448" max="8448" width="41" style="218" customWidth="1"/>
    <col min="8449" max="8453" width="0" style="218" hidden="1" customWidth="1"/>
    <col min="8454" max="8703" width="9.140625" style="218"/>
    <col min="8704" max="8704" width="41" style="218" customWidth="1"/>
    <col min="8705" max="8709" width="0" style="218" hidden="1" customWidth="1"/>
    <col min="8710" max="8959" width="9.140625" style="218"/>
    <col min="8960" max="8960" width="41" style="218" customWidth="1"/>
    <col min="8961" max="8965" width="0" style="218" hidden="1" customWidth="1"/>
    <col min="8966" max="9215" width="9.140625" style="218"/>
    <col min="9216" max="9216" width="41" style="218" customWidth="1"/>
    <col min="9217" max="9221" width="0" style="218" hidden="1" customWidth="1"/>
    <col min="9222" max="9471" width="9.140625" style="218"/>
    <col min="9472" max="9472" width="41" style="218" customWidth="1"/>
    <col min="9473" max="9477" width="0" style="218" hidden="1" customWidth="1"/>
    <col min="9478" max="9727" width="9.140625" style="218"/>
    <col min="9728" max="9728" width="41" style="218" customWidth="1"/>
    <col min="9729" max="9733" width="0" style="218" hidden="1" customWidth="1"/>
    <col min="9734" max="9983" width="9.140625" style="218"/>
    <col min="9984" max="9984" width="41" style="218" customWidth="1"/>
    <col min="9985" max="9989" width="0" style="218" hidden="1" customWidth="1"/>
    <col min="9990" max="10239" width="9.140625" style="218"/>
    <col min="10240" max="10240" width="41" style="218" customWidth="1"/>
    <col min="10241" max="10245" width="0" style="218" hidden="1" customWidth="1"/>
    <col min="10246" max="10495" width="9.140625" style="218"/>
    <col min="10496" max="10496" width="41" style="218" customWidth="1"/>
    <col min="10497" max="10501" width="0" style="218" hidden="1" customWidth="1"/>
    <col min="10502" max="10751" width="9.140625" style="218"/>
    <col min="10752" max="10752" width="41" style="218" customWidth="1"/>
    <col min="10753" max="10757" width="0" style="218" hidden="1" customWidth="1"/>
    <col min="10758" max="11007" width="9.140625" style="218"/>
    <col min="11008" max="11008" width="41" style="218" customWidth="1"/>
    <col min="11009" max="11013" width="0" style="218" hidden="1" customWidth="1"/>
    <col min="11014" max="11263" width="9.140625" style="218"/>
    <col min="11264" max="11264" width="41" style="218" customWidth="1"/>
    <col min="11265" max="11269" width="0" style="218" hidden="1" customWidth="1"/>
    <col min="11270" max="11519" width="9.140625" style="218"/>
    <col min="11520" max="11520" width="41" style="218" customWidth="1"/>
    <col min="11521" max="11525" width="0" style="218" hidden="1" customWidth="1"/>
    <col min="11526" max="11775" width="9.140625" style="218"/>
    <col min="11776" max="11776" width="41" style="218" customWidth="1"/>
    <col min="11777" max="11781" width="0" style="218" hidden="1" customWidth="1"/>
    <col min="11782" max="12031" width="9.140625" style="218"/>
    <col min="12032" max="12032" width="41" style="218" customWidth="1"/>
    <col min="12033" max="12037" width="0" style="218" hidden="1" customWidth="1"/>
    <col min="12038" max="12287" width="9.140625" style="218"/>
    <col min="12288" max="12288" width="41" style="218" customWidth="1"/>
    <col min="12289" max="12293" width="0" style="218" hidden="1" customWidth="1"/>
    <col min="12294" max="12543" width="9.140625" style="218"/>
    <col min="12544" max="12544" width="41" style="218" customWidth="1"/>
    <col min="12545" max="12549" width="0" style="218" hidden="1" customWidth="1"/>
    <col min="12550" max="12799" width="9.140625" style="218"/>
    <col min="12800" max="12800" width="41" style="218" customWidth="1"/>
    <col min="12801" max="12805" width="0" style="218" hidden="1" customWidth="1"/>
    <col min="12806" max="13055" width="9.140625" style="218"/>
    <col min="13056" max="13056" width="41" style="218" customWidth="1"/>
    <col min="13057" max="13061" width="0" style="218" hidden="1" customWidth="1"/>
    <col min="13062" max="13311" width="9.140625" style="218"/>
    <col min="13312" max="13312" width="41" style="218" customWidth="1"/>
    <col min="13313" max="13317" width="0" style="218" hidden="1" customWidth="1"/>
    <col min="13318" max="13567" width="9.140625" style="218"/>
    <col min="13568" max="13568" width="41" style="218" customWidth="1"/>
    <col min="13569" max="13573" width="0" style="218" hidden="1" customWidth="1"/>
    <col min="13574" max="13823" width="9.140625" style="218"/>
    <col min="13824" max="13824" width="41" style="218" customWidth="1"/>
    <col min="13825" max="13829" width="0" style="218" hidden="1" customWidth="1"/>
    <col min="13830" max="14079" width="9.140625" style="218"/>
    <col min="14080" max="14080" width="41" style="218" customWidth="1"/>
    <col min="14081" max="14085" width="0" style="218" hidden="1" customWidth="1"/>
    <col min="14086" max="14335" width="9.140625" style="218"/>
    <col min="14336" max="14336" width="41" style="218" customWidth="1"/>
    <col min="14337" max="14341" width="0" style="218" hidden="1" customWidth="1"/>
    <col min="14342" max="14591" width="9.140625" style="218"/>
    <col min="14592" max="14592" width="41" style="218" customWidth="1"/>
    <col min="14593" max="14597" width="0" style="218" hidden="1" customWidth="1"/>
    <col min="14598" max="14847" width="9.140625" style="218"/>
    <col min="14848" max="14848" width="41" style="218" customWidth="1"/>
    <col min="14849" max="14853" width="0" style="218" hidden="1" customWidth="1"/>
    <col min="14854" max="15103" width="9.140625" style="218"/>
    <col min="15104" max="15104" width="41" style="218" customWidth="1"/>
    <col min="15105" max="15109" width="0" style="218" hidden="1" customWidth="1"/>
    <col min="15110" max="15359" width="9.140625" style="218"/>
    <col min="15360" max="15360" width="41" style="218" customWidth="1"/>
    <col min="15361" max="15365" width="0" style="218" hidden="1" customWidth="1"/>
    <col min="15366" max="15615" width="9.140625" style="218"/>
    <col min="15616" max="15616" width="41" style="218" customWidth="1"/>
    <col min="15617" max="15621" width="0" style="218" hidden="1" customWidth="1"/>
    <col min="15622" max="15871" width="9.140625" style="218"/>
    <col min="15872" max="15872" width="41" style="218" customWidth="1"/>
    <col min="15873" max="15877" width="0" style="218" hidden="1" customWidth="1"/>
    <col min="15878" max="16127" width="9.140625" style="218"/>
    <col min="16128" max="16128" width="41" style="218" customWidth="1"/>
    <col min="16129" max="16133" width="0" style="218" hidden="1" customWidth="1"/>
    <col min="16134" max="16383" width="9.140625" style="218"/>
    <col min="16384" max="16384" width="9.140625" style="218" customWidth="1"/>
  </cols>
  <sheetData>
    <row r="1" spans="1:24" ht="12.95" customHeight="1" x14ac:dyDescent="0.2">
      <c r="A1" s="950" t="s">
        <v>1346</v>
      </c>
    </row>
    <row r="2" spans="1:24" ht="18" customHeight="1" x14ac:dyDescent="0.2">
      <c r="A2" s="217" t="s">
        <v>316</v>
      </c>
    </row>
    <row r="3" spans="1:24" ht="18" customHeight="1" thickBot="1" x14ac:dyDescent="0.25">
      <c r="A3" s="263" t="s">
        <v>137</v>
      </c>
    </row>
    <row r="4" spans="1:24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  <c r="L4" s="265">
        <v>2024</v>
      </c>
      <c r="M4" s="265">
        <v>2025</v>
      </c>
    </row>
    <row r="5" spans="1:24" s="226" customFormat="1" ht="12.95" customHeight="1" x14ac:dyDescent="0.2">
      <c r="A5" s="267"/>
    </row>
    <row r="6" spans="1:24" s="270" customFormat="1" ht="12.95" customHeight="1" x14ac:dyDescent="0.2">
      <c r="A6" s="268" t="s">
        <v>103</v>
      </c>
      <c r="B6" s="269">
        <v>30740.799999999999</v>
      </c>
      <c r="C6" s="269">
        <v>38672.800000000003</v>
      </c>
      <c r="D6" s="269">
        <v>42888.9</v>
      </c>
      <c r="E6" s="269">
        <v>55156.2</v>
      </c>
      <c r="F6" s="269">
        <v>62098.2</v>
      </c>
      <c r="G6" s="269">
        <v>85958.3</v>
      </c>
      <c r="H6" s="269">
        <v>92240</v>
      </c>
      <c r="I6" s="269">
        <v>105443.4</v>
      </c>
      <c r="J6" s="269">
        <v>132863.6</v>
      </c>
      <c r="K6" s="269">
        <v>201821.9</v>
      </c>
      <c r="L6" s="269">
        <v>263120.59999999998</v>
      </c>
      <c r="M6" s="269">
        <v>597084.80000000005</v>
      </c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2.95" customHeight="1" x14ac:dyDescent="0.2">
      <c r="A7" s="245" t="s">
        <v>101</v>
      </c>
      <c r="B7" s="271">
        <v>19507.599999999999</v>
      </c>
      <c r="C7" s="271">
        <v>25290.400000000001</v>
      </c>
      <c r="D7" s="271">
        <v>29658.7</v>
      </c>
      <c r="E7" s="271">
        <v>40300.199999999997</v>
      </c>
      <c r="F7" s="271">
        <v>43924.1</v>
      </c>
      <c r="G7" s="271">
        <v>62829.4</v>
      </c>
      <c r="H7" s="271">
        <v>68332.3</v>
      </c>
      <c r="I7" s="271">
        <v>83576.2</v>
      </c>
      <c r="J7" s="271">
        <v>109311.1</v>
      </c>
      <c r="K7" s="271">
        <v>166588.6</v>
      </c>
      <c r="L7" s="228">
        <v>218156.7</v>
      </c>
      <c r="M7" s="228">
        <v>502444.3</v>
      </c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</row>
    <row r="8" spans="1:24" ht="12.95" customHeight="1" x14ac:dyDescent="0.2">
      <c r="A8" s="272" t="s">
        <v>238</v>
      </c>
      <c r="B8" s="271">
        <v>4009.4</v>
      </c>
      <c r="C8" s="271">
        <v>3611.6</v>
      </c>
      <c r="D8" s="271">
        <v>3944.8</v>
      </c>
      <c r="E8" s="271">
        <v>4888.1000000000004</v>
      </c>
      <c r="F8" s="271">
        <v>4012</v>
      </c>
      <c r="G8" s="271">
        <v>3351.7</v>
      </c>
      <c r="H8" s="271">
        <v>4050.2</v>
      </c>
      <c r="I8" s="271">
        <v>5522.4</v>
      </c>
      <c r="J8" s="271">
        <v>9428.9</v>
      </c>
      <c r="K8" s="271">
        <v>13097.5</v>
      </c>
      <c r="L8" s="228">
        <v>18053.8</v>
      </c>
      <c r="M8" s="228">
        <v>50548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</row>
    <row r="9" spans="1:24" ht="12.95" customHeight="1" x14ac:dyDescent="0.2">
      <c r="A9" s="272" t="s">
        <v>239</v>
      </c>
      <c r="B9" s="271">
        <v>888.4</v>
      </c>
      <c r="C9" s="271">
        <v>803.1</v>
      </c>
      <c r="D9" s="271">
        <v>689.4</v>
      </c>
      <c r="E9" s="271">
        <v>829</v>
      </c>
      <c r="F9" s="271">
        <v>952.1</v>
      </c>
      <c r="G9" s="271">
        <v>1800.9</v>
      </c>
      <c r="H9" s="271">
        <v>1471.9</v>
      </c>
      <c r="I9" s="271">
        <v>2992.8</v>
      </c>
      <c r="J9" s="271">
        <v>3588.6</v>
      </c>
      <c r="K9" s="271">
        <v>4734.7</v>
      </c>
      <c r="L9" s="228">
        <v>7985</v>
      </c>
      <c r="M9" s="228">
        <v>8720.5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</row>
    <row r="10" spans="1:24" ht="12.95" customHeight="1" x14ac:dyDescent="0.2">
      <c r="A10" s="272" t="s">
        <v>240</v>
      </c>
      <c r="B10" s="271">
        <v>610.79999999999995</v>
      </c>
      <c r="C10" s="271">
        <v>1589.4</v>
      </c>
      <c r="D10" s="271">
        <v>1879.9</v>
      </c>
      <c r="E10" s="271">
        <v>4151</v>
      </c>
      <c r="F10" s="271">
        <v>3465.3</v>
      </c>
      <c r="G10" s="271">
        <v>5237.8</v>
      </c>
      <c r="H10" s="271">
        <v>7468.7</v>
      </c>
      <c r="I10" s="271">
        <v>9818.2000000000007</v>
      </c>
      <c r="J10" s="271">
        <v>13075.1</v>
      </c>
      <c r="K10" s="271">
        <v>19891.400000000001</v>
      </c>
      <c r="L10" s="228">
        <v>20800.8</v>
      </c>
      <c r="M10" s="228">
        <v>29262.799999999999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</row>
    <row r="11" spans="1:24" ht="24" x14ac:dyDescent="0.2">
      <c r="A11" s="272" t="s">
        <v>241</v>
      </c>
      <c r="B11" s="271">
        <v>1320.4</v>
      </c>
      <c r="C11" s="271">
        <v>1900.6</v>
      </c>
      <c r="D11" s="271">
        <v>1752.2</v>
      </c>
      <c r="E11" s="271">
        <v>1719.9</v>
      </c>
      <c r="F11" s="271">
        <v>2007.2</v>
      </c>
      <c r="G11" s="271">
        <v>5414.7</v>
      </c>
      <c r="H11" s="271">
        <v>6088.1</v>
      </c>
      <c r="I11" s="271">
        <v>5887.7</v>
      </c>
      <c r="J11" s="271">
        <v>9721</v>
      </c>
      <c r="K11" s="271">
        <v>15213</v>
      </c>
      <c r="L11" s="228">
        <v>15686.5</v>
      </c>
      <c r="M11" s="228">
        <v>26541.7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</row>
    <row r="12" spans="1:24" ht="24" x14ac:dyDescent="0.2">
      <c r="A12" s="272" t="s">
        <v>242</v>
      </c>
      <c r="B12" s="271">
        <v>114.3</v>
      </c>
      <c r="C12" s="271">
        <v>27.9</v>
      </c>
      <c r="D12" s="271">
        <v>5</v>
      </c>
      <c r="E12" s="271">
        <v>78.3</v>
      </c>
      <c r="F12" s="271">
        <v>12.4</v>
      </c>
      <c r="G12" s="271">
        <v>12.4</v>
      </c>
      <c r="H12" s="271">
        <v>71.8</v>
      </c>
      <c r="I12" s="271">
        <v>142.69999999999999</v>
      </c>
      <c r="J12" s="271">
        <v>168</v>
      </c>
      <c r="K12" s="271">
        <v>581.20000000000005</v>
      </c>
      <c r="L12" s="228">
        <v>20.100000000000001</v>
      </c>
      <c r="M12" s="228">
        <v>244.7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</row>
    <row r="13" spans="1:24" ht="12.95" customHeight="1" x14ac:dyDescent="0.2">
      <c r="A13" s="272" t="s">
        <v>243</v>
      </c>
      <c r="B13" s="271">
        <v>10117.700000000001</v>
      </c>
      <c r="C13" s="271">
        <v>15638</v>
      </c>
      <c r="D13" s="271">
        <v>18572.5</v>
      </c>
      <c r="E13" s="271">
        <v>24851.4</v>
      </c>
      <c r="F13" s="271">
        <v>27124</v>
      </c>
      <c r="G13" s="271">
        <v>37994</v>
      </c>
      <c r="H13" s="271">
        <v>41367.4</v>
      </c>
      <c r="I13" s="271">
        <v>48335.8</v>
      </c>
      <c r="J13" s="271">
        <v>58611.4</v>
      </c>
      <c r="K13" s="271">
        <v>77783.399999999994</v>
      </c>
      <c r="L13" s="228">
        <v>115194.6</v>
      </c>
      <c r="M13" s="228">
        <v>187989.2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</row>
    <row r="14" spans="1:24" ht="12.95" customHeight="1" x14ac:dyDescent="0.2">
      <c r="A14" s="272" t="s">
        <v>244</v>
      </c>
      <c r="B14" s="228">
        <v>1593.2</v>
      </c>
      <c r="C14" s="228">
        <v>1404.4</v>
      </c>
      <c r="D14" s="228">
        <v>1736.7</v>
      </c>
      <c r="E14" s="228">
        <v>3230.6</v>
      </c>
      <c r="F14" s="228">
        <v>3608.9</v>
      </c>
      <c r="G14" s="228">
        <v>6824</v>
      </c>
      <c r="H14" s="228">
        <v>5679.9</v>
      </c>
      <c r="I14" s="228">
        <v>7034</v>
      </c>
      <c r="J14" s="228">
        <v>11217.1</v>
      </c>
      <c r="K14" s="228">
        <v>32066.2</v>
      </c>
      <c r="L14" s="228">
        <v>38492.699999999997</v>
      </c>
      <c r="M14" s="228">
        <v>197050.3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</row>
    <row r="15" spans="1:24" ht="12.95" customHeight="1" x14ac:dyDescent="0.2">
      <c r="A15" s="272" t="s">
        <v>245</v>
      </c>
      <c r="B15" s="228">
        <v>853.3</v>
      </c>
      <c r="C15" s="228">
        <v>315.39999999999998</v>
      </c>
      <c r="D15" s="228">
        <v>1078.2</v>
      </c>
      <c r="E15" s="228">
        <v>552</v>
      </c>
      <c r="F15" s="228">
        <v>2742.2</v>
      </c>
      <c r="G15" s="228">
        <v>2194</v>
      </c>
      <c r="H15" s="228">
        <v>2134.4</v>
      </c>
      <c r="I15" s="228">
        <v>3842.7</v>
      </c>
      <c r="J15" s="228">
        <v>3501</v>
      </c>
      <c r="K15" s="228">
        <v>3221.2</v>
      </c>
      <c r="L15" s="228">
        <v>1923.2</v>
      </c>
      <c r="M15" s="228">
        <v>2087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</row>
    <row r="16" spans="1:24" ht="12.95" customHeight="1" x14ac:dyDescent="0.2">
      <c r="A16" s="245" t="s">
        <v>100</v>
      </c>
      <c r="B16" s="228">
        <v>11233.2</v>
      </c>
      <c r="C16" s="228">
        <v>13382.4</v>
      </c>
      <c r="D16" s="228">
        <v>13230.1</v>
      </c>
      <c r="E16" s="228">
        <v>14856</v>
      </c>
      <c r="F16" s="228">
        <v>18174.099999999999</v>
      </c>
      <c r="G16" s="228">
        <v>23128.9</v>
      </c>
      <c r="H16" s="228">
        <v>23907.7</v>
      </c>
      <c r="I16" s="228">
        <v>21867.1</v>
      </c>
      <c r="J16" s="228">
        <v>23552.6</v>
      </c>
      <c r="K16" s="228">
        <v>35233.300000000003</v>
      </c>
      <c r="L16" s="228">
        <v>44963.8</v>
      </c>
      <c r="M16" s="228">
        <v>94640.5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</row>
    <row r="17" spans="1:24" ht="12.95" customHeight="1" x14ac:dyDescent="0.2">
      <c r="A17" s="272" t="s">
        <v>246</v>
      </c>
      <c r="B17" s="228">
        <v>10593.2</v>
      </c>
      <c r="C17" s="228">
        <v>12580</v>
      </c>
      <c r="D17" s="228">
        <v>12552.6</v>
      </c>
      <c r="E17" s="228">
        <v>14204.4</v>
      </c>
      <c r="F17" s="228">
        <v>16912.2</v>
      </c>
      <c r="G17" s="228">
        <v>20740.5</v>
      </c>
      <c r="H17" s="228">
        <v>20843</v>
      </c>
      <c r="I17" s="228">
        <v>19435.3</v>
      </c>
      <c r="J17" s="228">
        <v>21132.7</v>
      </c>
      <c r="K17" s="228">
        <v>30440</v>
      </c>
      <c r="L17" s="228">
        <v>37543.699999999997</v>
      </c>
      <c r="M17" s="228">
        <v>78084.899999999994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</row>
    <row r="18" spans="1:24" ht="12.95" customHeight="1" x14ac:dyDescent="0.2">
      <c r="A18" s="272" t="s">
        <v>247</v>
      </c>
      <c r="B18" s="228" t="s">
        <v>248</v>
      </c>
      <c r="C18" s="228" t="s">
        <v>248</v>
      </c>
      <c r="D18" s="228" t="s">
        <v>248</v>
      </c>
      <c r="E18" s="228" t="s">
        <v>248</v>
      </c>
      <c r="F18" s="228">
        <v>0</v>
      </c>
      <c r="G18" s="228">
        <v>0</v>
      </c>
      <c r="H18" s="228">
        <v>0</v>
      </c>
      <c r="I18" s="228">
        <v>0</v>
      </c>
      <c r="J18" s="228">
        <v>0.2</v>
      </c>
      <c r="K18" s="228">
        <v>0.2</v>
      </c>
      <c r="L18" s="228">
        <v>0.2</v>
      </c>
      <c r="M18" s="228">
        <v>0.2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</row>
    <row r="19" spans="1:24" ht="12.95" customHeight="1" x14ac:dyDescent="0.2">
      <c r="A19" s="272" t="s">
        <v>249</v>
      </c>
      <c r="B19" s="228">
        <v>90.5</v>
      </c>
      <c r="C19" s="228">
        <v>78.8</v>
      </c>
      <c r="D19" s="228">
        <v>313.60000000000002</v>
      </c>
      <c r="E19" s="228">
        <v>272.60000000000002</v>
      </c>
      <c r="F19" s="228">
        <v>236.4</v>
      </c>
      <c r="G19" s="228">
        <v>453.2</v>
      </c>
      <c r="H19" s="228">
        <v>991.9</v>
      </c>
      <c r="I19" s="228">
        <v>595</v>
      </c>
      <c r="J19" s="228">
        <v>717</v>
      </c>
      <c r="K19" s="228">
        <v>1333.3</v>
      </c>
      <c r="L19" s="228">
        <v>1160.0999999999999</v>
      </c>
      <c r="M19" s="228">
        <v>2561.6999999999998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</row>
    <row r="20" spans="1:24" ht="12.95" customHeight="1" x14ac:dyDescent="0.2">
      <c r="A20" s="272" t="s">
        <v>250</v>
      </c>
      <c r="B20" s="228">
        <v>25</v>
      </c>
      <c r="C20" s="228">
        <v>97.9</v>
      </c>
      <c r="D20" s="228">
        <v>93</v>
      </c>
      <c r="E20" s="228">
        <v>94.8</v>
      </c>
      <c r="F20" s="228">
        <v>96.1</v>
      </c>
      <c r="G20" s="228">
        <v>101.7</v>
      </c>
      <c r="H20" s="228">
        <v>97</v>
      </c>
      <c r="I20" s="228">
        <v>97.4</v>
      </c>
      <c r="J20" s="228">
        <v>97.1</v>
      </c>
      <c r="K20" s="228">
        <v>99</v>
      </c>
      <c r="L20" s="228">
        <v>24.2</v>
      </c>
      <c r="M20" s="228">
        <v>24.9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</row>
    <row r="21" spans="1:24" ht="12.95" customHeight="1" x14ac:dyDescent="0.2">
      <c r="A21" s="272" t="s">
        <v>277</v>
      </c>
      <c r="B21" s="228">
        <v>11.4</v>
      </c>
      <c r="C21" s="228">
        <v>11.5</v>
      </c>
      <c r="D21" s="228">
        <v>6.1</v>
      </c>
      <c r="E21" s="228">
        <v>4.4000000000000004</v>
      </c>
      <c r="F21" s="228">
        <v>1.3</v>
      </c>
      <c r="G21" s="228">
        <v>3.7</v>
      </c>
      <c r="H21" s="228">
        <v>7</v>
      </c>
      <c r="I21" s="228">
        <v>1.3</v>
      </c>
      <c r="J21" s="228">
        <v>2.4</v>
      </c>
      <c r="K21" s="228">
        <v>70</v>
      </c>
      <c r="L21" s="228">
        <v>69.7</v>
      </c>
      <c r="M21" s="228">
        <v>101.5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</row>
    <row r="22" spans="1:24" ht="12.95" customHeight="1" x14ac:dyDescent="0.2">
      <c r="A22" s="272" t="s">
        <v>252</v>
      </c>
      <c r="B22" s="228">
        <v>87.8</v>
      </c>
      <c r="C22" s="228">
        <v>122.1</v>
      </c>
      <c r="D22" s="228">
        <v>57.7</v>
      </c>
      <c r="E22" s="228">
        <v>61.8</v>
      </c>
      <c r="F22" s="228">
        <v>435.8</v>
      </c>
      <c r="G22" s="228">
        <v>993.9</v>
      </c>
      <c r="H22" s="228">
        <v>1020</v>
      </c>
      <c r="I22" s="228">
        <v>525.79999999999995</v>
      </c>
      <c r="J22" s="228">
        <v>439.7</v>
      </c>
      <c r="K22" s="228">
        <v>707.1</v>
      </c>
      <c r="L22" s="228">
        <v>418.5</v>
      </c>
      <c r="M22" s="228">
        <v>1192.5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</row>
    <row r="23" spans="1:24" ht="12.95" customHeight="1" x14ac:dyDescent="0.2">
      <c r="A23" s="272" t="s">
        <v>253</v>
      </c>
      <c r="B23" s="228">
        <v>406</v>
      </c>
      <c r="C23" s="228">
        <v>448.9</v>
      </c>
      <c r="D23" s="228">
        <v>187.7</v>
      </c>
      <c r="E23" s="228">
        <v>199.1</v>
      </c>
      <c r="F23" s="228">
        <v>440.1</v>
      </c>
      <c r="G23" s="228">
        <v>785.6</v>
      </c>
      <c r="H23" s="228">
        <v>908.7</v>
      </c>
      <c r="I23" s="228">
        <v>1179.4000000000001</v>
      </c>
      <c r="J23" s="228">
        <v>1110.7</v>
      </c>
      <c r="K23" s="228">
        <v>2574.5</v>
      </c>
      <c r="L23" s="228">
        <v>5736.7</v>
      </c>
      <c r="M23" s="228">
        <v>12079.2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</row>
    <row r="24" spans="1:24" ht="12.95" customHeight="1" x14ac:dyDescent="0.2">
      <c r="A24" s="245" t="s">
        <v>254</v>
      </c>
      <c r="B24" s="228">
        <v>19.399999999999999</v>
      </c>
      <c r="C24" s="228">
        <v>43.3</v>
      </c>
      <c r="D24" s="228">
        <v>19.399999999999999</v>
      </c>
      <c r="E24" s="228">
        <v>19</v>
      </c>
      <c r="F24" s="228">
        <v>52.1</v>
      </c>
      <c r="G24" s="228">
        <v>50.1</v>
      </c>
      <c r="H24" s="228">
        <v>40.1</v>
      </c>
      <c r="I24" s="228">
        <v>32.9</v>
      </c>
      <c r="J24" s="228">
        <v>52.7</v>
      </c>
      <c r="K24" s="228">
        <v>9.1</v>
      </c>
      <c r="L24" s="228">
        <v>10.6</v>
      </c>
      <c r="M24" s="228">
        <v>595.5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</row>
    <row r="25" spans="1:24" ht="12.95" customHeight="1" x14ac:dyDescent="0.2">
      <c r="A25" s="245"/>
      <c r="B25" s="228"/>
      <c r="C25" s="228"/>
      <c r="D25" s="228"/>
      <c r="E25" s="228"/>
      <c r="F25" s="228"/>
      <c r="G25" s="273"/>
      <c r="H25" s="273"/>
      <c r="I25" s="273"/>
      <c r="J25" s="273"/>
      <c r="K25" s="273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</row>
    <row r="26" spans="1:24" s="270" customFormat="1" ht="12.95" customHeight="1" x14ac:dyDescent="0.2">
      <c r="A26" s="268" t="s">
        <v>99</v>
      </c>
      <c r="B26" s="269">
        <v>24838.7</v>
      </c>
      <c r="C26" s="269">
        <v>33512.9</v>
      </c>
      <c r="D26" s="269">
        <v>35510.1</v>
      </c>
      <c r="E26" s="269">
        <v>47822.7</v>
      </c>
      <c r="F26" s="269">
        <v>53961.1</v>
      </c>
      <c r="G26" s="269">
        <v>76309.899999999994</v>
      </c>
      <c r="H26" s="269">
        <v>82933.7</v>
      </c>
      <c r="I26" s="269">
        <v>94447.4</v>
      </c>
      <c r="J26" s="269">
        <v>119843.2</v>
      </c>
      <c r="K26" s="269">
        <v>183917.2</v>
      </c>
      <c r="L26" s="269">
        <v>252013.3</v>
      </c>
      <c r="M26" s="269">
        <v>512234.7</v>
      </c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</row>
    <row r="27" spans="1:24" s="234" customFormat="1" ht="12.95" customHeight="1" x14ac:dyDescent="0.2">
      <c r="A27" s="233" t="s">
        <v>98</v>
      </c>
      <c r="B27" s="271">
        <v>20241.900000000001</v>
      </c>
      <c r="C27" s="271">
        <v>27706.6</v>
      </c>
      <c r="D27" s="271">
        <v>29523.4</v>
      </c>
      <c r="E27" s="271">
        <v>37458.300000000003</v>
      </c>
      <c r="F27" s="271">
        <v>43875.1</v>
      </c>
      <c r="G27" s="271">
        <v>63756.7</v>
      </c>
      <c r="H27" s="271">
        <v>65611.600000000006</v>
      </c>
      <c r="I27" s="271">
        <v>73514.899999999994</v>
      </c>
      <c r="J27" s="271">
        <v>90208.8</v>
      </c>
      <c r="K27" s="271">
        <v>138854.1</v>
      </c>
      <c r="L27" s="271">
        <v>196181.3</v>
      </c>
      <c r="M27" s="271">
        <v>429825.9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</row>
    <row r="28" spans="1:24" ht="12.95" customHeight="1" x14ac:dyDescent="0.2">
      <c r="A28" s="272" t="s">
        <v>255</v>
      </c>
      <c r="B28" s="271">
        <v>2767.1</v>
      </c>
      <c r="C28" s="271">
        <v>3652.3</v>
      </c>
      <c r="D28" s="271">
        <v>3735.1</v>
      </c>
      <c r="E28" s="271">
        <v>8288.2999999999993</v>
      </c>
      <c r="F28" s="271">
        <v>6155.4</v>
      </c>
      <c r="G28" s="271">
        <v>10978.7</v>
      </c>
      <c r="H28" s="271">
        <v>8857.2999999999993</v>
      </c>
      <c r="I28" s="271">
        <v>10326.799999999999</v>
      </c>
      <c r="J28" s="271">
        <v>16631.2</v>
      </c>
      <c r="K28" s="271">
        <v>16967.900000000001</v>
      </c>
      <c r="L28" s="228">
        <v>18642.900000000001</v>
      </c>
      <c r="M28" s="228">
        <v>44817.1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</row>
    <row r="29" spans="1:24" ht="12.95" customHeight="1" x14ac:dyDescent="0.2">
      <c r="A29" s="272" t="s">
        <v>256</v>
      </c>
      <c r="B29" s="271">
        <v>11944.5</v>
      </c>
      <c r="C29" s="271">
        <v>16606</v>
      </c>
      <c r="D29" s="271">
        <v>17877.099999999999</v>
      </c>
      <c r="E29" s="271">
        <v>20088.7</v>
      </c>
      <c r="F29" s="271">
        <v>24771.7</v>
      </c>
      <c r="G29" s="271">
        <v>36257.699999999997</v>
      </c>
      <c r="H29" s="271">
        <v>40185.199999999997</v>
      </c>
      <c r="I29" s="271">
        <v>42630.9</v>
      </c>
      <c r="J29" s="271">
        <v>52245.7</v>
      </c>
      <c r="K29" s="271">
        <v>101457.8</v>
      </c>
      <c r="L29" s="228">
        <v>154251.5</v>
      </c>
      <c r="M29" s="228">
        <v>354630.6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</row>
    <row r="30" spans="1:24" ht="12.95" customHeight="1" x14ac:dyDescent="0.2">
      <c r="A30" s="272" t="s">
        <v>257</v>
      </c>
      <c r="B30" s="271">
        <v>3960.3</v>
      </c>
      <c r="C30" s="271">
        <v>5360.9</v>
      </c>
      <c r="D30" s="271">
        <v>5979.2</v>
      </c>
      <c r="E30" s="271">
        <v>6538.2</v>
      </c>
      <c r="F30" s="271">
        <v>9725.7999999999993</v>
      </c>
      <c r="G30" s="271">
        <v>11289.9</v>
      </c>
      <c r="H30" s="271">
        <v>12718</v>
      </c>
      <c r="I30" s="271">
        <v>14744.4</v>
      </c>
      <c r="J30" s="271">
        <v>16489.2</v>
      </c>
      <c r="K30" s="271">
        <v>15160.1</v>
      </c>
      <c r="L30" s="228">
        <v>17073.5</v>
      </c>
      <c r="M30" s="228">
        <v>23470.3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</row>
    <row r="31" spans="1:24" ht="12.95" customHeight="1" x14ac:dyDescent="0.2">
      <c r="A31" s="272" t="s">
        <v>258</v>
      </c>
      <c r="B31" s="271">
        <v>193.9</v>
      </c>
      <c r="C31" s="271">
        <v>228.1</v>
      </c>
      <c r="D31" s="271">
        <v>262.2</v>
      </c>
      <c r="E31" s="271">
        <v>359</v>
      </c>
      <c r="F31" s="271">
        <v>258.7</v>
      </c>
      <c r="G31" s="271">
        <v>692.8</v>
      </c>
      <c r="H31" s="271">
        <v>350.6</v>
      </c>
      <c r="I31" s="271">
        <v>759.9</v>
      </c>
      <c r="J31" s="271">
        <v>548.9</v>
      </c>
      <c r="K31" s="271">
        <v>2638.2</v>
      </c>
      <c r="L31" s="228">
        <v>1774.7</v>
      </c>
      <c r="M31" s="228">
        <v>1017.5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</row>
    <row r="32" spans="1:24" ht="12.95" customHeight="1" x14ac:dyDescent="0.2">
      <c r="A32" s="272" t="s">
        <v>259</v>
      </c>
      <c r="B32" s="271">
        <v>609.70000000000005</v>
      </c>
      <c r="C32" s="271">
        <v>630</v>
      </c>
      <c r="D32" s="271">
        <v>830</v>
      </c>
      <c r="E32" s="271">
        <v>1035</v>
      </c>
      <c r="F32" s="271">
        <v>897.2</v>
      </c>
      <c r="G32" s="271">
        <v>1051.5999999999999</v>
      </c>
      <c r="H32" s="271">
        <v>1378.1</v>
      </c>
      <c r="I32" s="271">
        <v>1963.1</v>
      </c>
      <c r="J32" s="271">
        <v>1455.6</v>
      </c>
      <c r="K32" s="271">
        <v>1059.0999999999999</v>
      </c>
      <c r="L32" s="228">
        <v>2143.5</v>
      </c>
      <c r="M32" s="228">
        <v>2401.6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</row>
    <row r="33" spans="1:24" ht="12.95" customHeight="1" x14ac:dyDescent="0.2">
      <c r="A33" s="272" t="s">
        <v>260</v>
      </c>
      <c r="B33" s="271">
        <v>214.4</v>
      </c>
      <c r="C33" s="271">
        <v>163.19999999999999</v>
      </c>
      <c r="D33" s="271">
        <v>367.3</v>
      </c>
      <c r="E33" s="271">
        <v>284.3</v>
      </c>
      <c r="F33" s="271">
        <v>1334.9</v>
      </c>
      <c r="G33" s="271">
        <v>2754.5</v>
      </c>
      <c r="H33" s="271">
        <v>1368.6</v>
      </c>
      <c r="I33" s="271">
        <v>1662.9</v>
      </c>
      <c r="J33" s="271">
        <v>1861.8</v>
      </c>
      <c r="K33" s="271">
        <v>1160.2</v>
      </c>
      <c r="L33" s="228">
        <v>2019.2</v>
      </c>
      <c r="M33" s="228">
        <v>3056.3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</row>
    <row r="34" spans="1:24" ht="12.95" customHeight="1" x14ac:dyDescent="0.2">
      <c r="A34" s="272" t="s">
        <v>261</v>
      </c>
      <c r="B34" s="271">
        <v>552.1</v>
      </c>
      <c r="C34" s="271">
        <v>1066.0999999999999</v>
      </c>
      <c r="D34" s="271">
        <v>472.4</v>
      </c>
      <c r="E34" s="271">
        <v>864.8</v>
      </c>
      <c r="F34" s="271">
        <v>731.5</v>
      </c>
      <c r="G34" s="271">
        <v>731.5</v>
      </c>
      <c r="H34" s="271">
        <v>753.9</v>
      </c>
      <c r="I34" s="271">
        <v>1426.9</v>
      </c>
      <c r="J34" s="271">
        <v>976.4</v>
      </c>
      <c r="K34" s="271">
        <v>410.7</v>
      </c>
      <c r="L34" s="228">
        <v>276.10000000000002</v>
      </c>
      <c r="M34" s="228">
        <v>432.4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</row>
    <row r="35" spans="1:24" ht="12.95" customHeight="1" x14ac:dyDescent="0.2">
      <c r="A35" s="245" t="s">
        <v>97</v>
      </c>
      <c r="B35" s="271">
        <v>4596.8</v>
      </c>
      <c r="C35" s="271">
        <v>5806.3</v>
      </c>
      <c r="D35" s="271">
        <v>5986.7</v>
      </c>
      <c r="E35" s="271">
        <v>10364.5</v>
      </c>
      <c r="F35" s="271">
        <v>10085.9</v>
      </c>
      <c r="G35" s="271">
        <v>12553.2</v>
      </c>
      <c r="H35" s="271">
        <v>17322.099999999999</v>
      </c>
      <c r="I35" s="271">
        <v>20932.5</v>
      </c>
      <c r="J35" s="271">
        <v>29634.400000000001</v>
      </c>
      <c r="K35" s="271">
        <v>45063.1</v>
      </c>
      <c r="L35" s="228">
        <v>55831.9</v>
      </c>
      <c r="M35" s="228">
        <v>82408.899999999994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</row>
    <row r="36" spans="1:24" ht="12.95" customHeight="1" x14ac:dyDescent="0.2">
      <c r="A36" s="272" t="s">
        <v>262</v>
      </c>
      <c r="B36" s="271">
        <v>3600</v>
      </c>
      <c r="C36" s="271">
        <v>4811.8</v>
      </c>
      <c r="D36" s="271">
        <v>5092.6000000000004</v>
      </c>
      <c r="E36" s="271">
        <v>5047.8999999999996</v>
      </c>
      <c r="F36" s="271">
        <v>8425</v>
      </c>
      <c r="G36" s="271">
        <v>11513.2</v>
      </c>
      <c r="H36" s="271">
        <v>14955.5</v>
      </c>
      <c r="I36" s="271">
        <v>18503.2</v>
      </c>
      <c r="J36" s="271">
        <v>27116.400000000001</v>
      </c>
      <c r="K36" s="271">
        <v>42086.7</v>
      </c>
      <c r="L36" s="228">
        <v>52441.5</v>
      </c>
      <c r="M36" s="228">
        <v>73804.600000000006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</row>
    <row r="37" spans="1:24" ht="12.95" customHeight="1" x14ac:dyDescent="0.2">
      <c r="A37" s="272" t="s">
        <v>263</v>
      </c>
      <c r="B37" s="271">
        <v>880.4</v>
      </c>
      <c r="C37" s="271">
        <v>866.2</v>
      </c>
      <c r="D37" s="271">
        <v>773.5</v>
      </c>
      <c r="E37" s="271">
        <v>5209.2</v>
      </c>
      <c r="F37" s="271">
        <v>1546.1</v>
      </c>
      <c r="G37" s="271">
        <v>1015.2</v>
      </c>
      <c r="H37" s="271">
        <v>2284.4</v>
      </c>
      <c r="I37" s="271">
        <v>2388.4</v>
      </c>
      <c r="J37" s="271">
        <v>2362.4</v>
      </c>
      <c r="K37" s="271">
        <v>2893</v>
      </c>
      <c r="L37" s="228">
        <v>3341.4</v>
      </c>
      <c r="M37" s="228">
        <v>8562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</row>
    <row r="38" spans="1:24" ht="12" x14ac:dyDescent="0.2">
      <c r="A38" s="272" t="s">
        <v>264</v>
      </c>
      <c r="B38" s="271">
        <v>116.5</v>
      </c>
      <c r="C38" s="271">
        <v>128.30000000000001</v>
      </c>
      <c r="D38" s="271">
        <v>120.7</v>
      </c>
      <c r="E38" s="271">
        <v>107.4</v>
      </c>
      <c r="F38" s="271">
        <v>114.8</v>
      </c>
      <c r="G38" s="271">
        <v>24.8</v>
      </c>
      <c r="H38" s="271">
        <v>82.2</v>
      </c>
      <c r="I38" s="271">
        <v>40.9</v>
      </c>
      <c r="J38" s="271">
        <v>155.6</v>
      </c>
      <c r="K38" s="271">
        <v>83.4</v>
      </c>
      <c r="L38" s="228">
        <v>49</v>
      </c>
      <c r="M38" s="228">
        <v>42.3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</row>
    <row r="39" spans="1:24" ht="12.95" customHeight="1" x14ac:dyDescent="0.2">
      <c r="A39" s="245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</row>
    <row r="40" spans="1:24" s="270" customFormat="1" ht="12.95" customHeight="1" x14ac:dyDescent="0.2">
      <c r="A40" s="268" t="s">
        <v>96</v>
      </c>
      <c r="B40" s="269">
        <v>5902.1</v>
      </c>
      <c r="C40" s="269">
        <v>5159.8999999999996</v>
      </c>
      <c r="D40" s="269">
        <v>7378.8</v>
      </c>
      <c r="E40" s="269">
        <v>7333.4</v>
      </c>
      <c r="F40" s="269">
        <v>8137.1</v>
      </c>
      <c r="G40" s="269">
        <v>9648.4</v>
      </c>
      <c r="H40" s="269">
        <v>9306.2999999999993</v>
      </c>
      <c r="I40" s="269">
        <v>10996</v>
      </c>
      <c r="J40" s="269">
        <v>13020.4</v>
      </c>
      <c r="K40" s="269">
        <v>17904.7</v>
      </c>
      <c r="L40" s="269">
        <v>11107.3</v>
      </c>
      <c r="M40" s="269">
        <v>84850</v>
      </c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</row>
    <row r="41" spans="1:24" ht="12.95" customHeight="1" x14ac:dyDescent="0.2">
      <c r="A41" s="245" t="s">
        <v>265</v>
      </c>
      <c r="B41" s="228">
        <v>1431</v>
      </c>
      <c r="C41" s="228">
        <v>1364.8</v>
      </c>
      <c r="D41" s="228">
        <v>799.3</v>
      </c>
      <c r="E41" s="228">
        <v>916.2</v>
      </c>
      <c r="F41" s="228">
        <v>741.1</v>
      </c>
      <c r="G41" s="228">
        <v>811.7</v>
      </c>
      <c r="H41" s="228">
        <v>887</v>
      </c>
      <c r="I41" s="228">
        <v>885.8</v>
      </c>
      <c r="J41" s="228">
        <v>696.6</v>
      </c>
      <c r="K41" s="228">
        <v>2929</v>
      </c>
      <c r="L41" s="228">
        <v>5604.3</v>
      </c>
      <c r="M41" s="228">
        <v>70456.600000000006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</row>
    <row r="42" spans="1:24" ht="12.95" customHeight="1" x14ac:dyDescent="0.2">
      <c r="A42" s="245" t="s">
        <v>266</v>
      </c>
      <c r="B42" s="228">
        <v>1651.5</v>
      </c>
      <c r="C42" s="228">
        <v>2488.8000000000002</v>
      </c>
      <c r="D42" s="228">
        <v>2977.6</v>
      </c>
      <c r="E42" s="228">
        <v>3519.6</v>
      </c>
      <c r="F42" s="228">
        <v>4097.3999999999996</v>
      </c>
      <c r="G42" s="228">
        <v>5336.7</v>
      </c>
      <c r="H42" s="228">
        <v>6326.6</v>
      </c>
      <c r="I42" s="228">
        <v>7045.9</v>
      </c>
      <c r="J42" s="228">
        <v>7355.2</v>
      </c>
      <c r="K42" s="228">
        <v>8670.7000000000007</v>
      </c>
      <c r="L42" s="228">
        <v>8476</v>
      </c>
      <c r="M42" s="228">
        <v>10001.299999999999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</row>
    <row r="43" spans="1:24" s="234" customFormat="1" ht="12.95" customHeight="1" x14ac:dyDescent="0.2">
      <c r="A43" s="274" t="s">
        <v>267</v>
      </c>
      <c r="B43" s="228">
        <v>311.3</v>
      </c>
      <c r="C43" s="228">
        <v>734.9</v>
      </c>
      <c r="D43" s="228">
        <v>858</v>
      </c>
      <c r="E43" s="228">
        <v>829.3</v>
      </c>
      <c r="F43" s="228">
        <v>872.2</v>
      </c>
      <c r="G43" s="228">
        <v>1127.5</v>
      </c>
      <c r="H43" s="228">
        <v>883.2</v>
      </c>
      <c r="I43" s="228">
        <v>794.6</v>
      </c>
      <c r="J43" s="228">
        <v>1204.9000000000001</v>
      </c>
      <c r="K43" s="228">
        <v>1197</v>
      </c>
      <c r="L43" s="271">
        <v>2528</v>
      </c>
      <c r="M43" s="271">
        <v>1977.6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</row>
    <row r="44" spans="1:24" ht="12.95" customHeight="1" x14ac:dyDescent="0.2">
      <c r="A44" s="272" t="s">
        <v>268</v>
      </c>
      <c r="B44" s="228">
        <v>1041.2</v>
      </c>
      <c r="C44" s="228">
        <v>840.2</v>
      </c>
      <c r="D44" s="228">
        <v>862.4</v>
      </c>
      <c r="E44" s="228">
        <v>1138.8</v>
      </c>
      <c r="F44" s="228">
        <v>1172.8</v>
      </c>
      <c r="G44" s="228">
        <v>1800</v>
      </c>
      <c r="H44" s="228">
        <v>2001.7</v>
      </c>
      <c r="I44" s="228">
        <v>1780.1</v>
      </c>
      <c r="J44" s="228">
        <v>1621.7</v>
      </c>
      <c r="K44" s="228">
        <v>1597.2</v>
      </c>
      <c r="L44" s="228">
        <v>1519.3</v>
      </c>
      <c r="M44" s="228">
        <v>1506.4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</row>
    <row r="45" spans="1:24" ht="12.95" customHeight="1" x14ac:dyDescent="0.2">
      <c r="A45" s="272" t="s">
        <v>270</v>
      </c>
      <c r="B45" s="228"/>
      <c r="C45" s="228"/>
      <c r="D45" s="228"/>
      <c r="E45" s="228"/>
      <c r="F45" s="228"/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 t="s">
        <v>26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</row>
    <row r="46" spans="1:24" ht="12.95" customHeight="1" x14ac:dyDescent="0.2">
      <c r="A46" s="272" t="s">
        <v>269</v>
      </c>
      <c r="B46" s="228">
        <v>299.2</v>
      </c>
      <c r="C46" s="228">
        <v>914</v>
      </c>
      <c r="D46" s="228">
        <v>1257.5</v>
      </c>
      <c r="E46" s="228">
        <v>1551.5</v>
      </c>
      <c r="F46" s="228">
        <v>2052.5</v>
      </c>
      <c r="G46" s="228">
        <v>2409.1</v>
      </c>
      <c r="H46" s="228">
        <v>3441.7</v>
      </c>
      <c r="I46" s="228">
        <v>4469.3</v>
      </c>
      <c r="J46" s="228">
        <v>4528.6000000000004</v>
      </c>
      <c r="K46" s="228">
        <v>5876.5</v>
      </c>
      <c r="L46" s="228">
        <v>4428.8</v>
      </c>
      <c r="M46" s="228">
        <v>6517.4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</row>
    <row r="47" spans="1:24" ht="12.95" customHeight="1" x14ac:dyDescent="0.2">
      <c r="A47" s="275" t="s">
        <v>271</v>
      </c>
      <c r="B47" s="228">
        <v>1892.1</v>
      </c>
      <c r="C47" s="228">
        <v>866.3</v>
      </c>
      <c r="D47" s="228">
        <v>2970.3</v>
      </c>
      <c r="E47" s="228">
        <v>2376.8000000000002</v>
      </c>
      <c r="F47" s="228">
        <v>2640.4</v>
      </c>
      <c r="G47" s="228">
        <v>2806</v>
      </c>
      <c r="H47" s="228">
        <v>1576.1</v>
      </c>
      <c r="I47" s="228">
        <v>2494.1</v>
      </c>
      <c r="J47" s="228">
        <v>4430.5</v>
      </c>
      <c r="K47" s="228">
        <v>4674.2</v>
      </c>
      <c r="L47" s="228">
        <v>-3376.9</v>
      </c>
      <c r="M47" s="228">
        <v>3157.5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</row>
    <row r="48" spans="1:24" ht="12.95" customHeight="1" x14ac:dyDescent="0.2">
      <c r="A48" s="275" t="s">
        <v>272</v>
      </c>
      <c r="B48" s="228">
        <v>927.5</v>
      </c>
      <c r="C48" s="228">
        <v>439.9</v>
      </c>
      <c r="D48" s="228">
        <v>631.5</v>
      </c>
      <c r="E48" s="228">
        <v>520.9</v>
      </c>
      <c r="F48" s="228">
        <v>658.1</v>
      </c>
      <c r="G48" s="228">
        <v>694</v>
      </c>
      <c r="H48" s="228">
        <v>516.70000000000005</v>
      </c>
      <c r="I48" s="228">
        <v>570.20000000000005</v>
      </c>
      <c r="J48" s="228">
        <v>538.20000000000005</v>
      </c>
      <c r="K48" s="228">
        <v>1630.8</v>
      </c>
      <c r="L48" s="228">
        <v>403.8</v>
      </c>
      <c r="M48" s="228">
        <v>1234.5999999999999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</row>
    <row r="49" spans="1:24" s="270" customFormat="1" ht="12.95" customHeight="1" x14ac:dyDescent="0.2">
      <c r="A49" s="275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</row>
    <row r="50" spans="1:24" ht="12.95" customHeight="1" x14ac:dyDescent="0.2">
      <c r="A50" s="268" t="s">
        <v>94</v>
      </c>
      <c r="B50" s="269">
        <v>30740.799999999999</v>
      </c>
      <c r="C50" s="269">
        <v>38672.800000000003</v>
      </c>
      <c r="D50" s="269">
        <v>42888.9</v>
      </c>
      <c r="E50" s="269">
        <v>55156.2</v>
      </c>
      <c r="F50" s="269">
        <v>62098.2</v>
      </c>
      <c r="G50" s="269">
        <v>85958.3</v>
      </c>
      <c r="H50" s="269">
        <v>92240</v>
      </c>
      <c r="I50" s="269">
        <v>105443.4</v>
      </c>
      <c r="J50" s="269">
        <v>132863.6</v>
      </c>
      <c r="K50" s="269">
        <v>201821.9</v>
      </c>
      <c r="L50" s="269">
        <v>263120.59999999998</v>
      </c>
      <c r="M50" s="269">
        <v>597084.80000000005</v>
      </c>
    </row>
    <row r="51" spans="1:24" ht="12.95" customHeight="1" thickBot="1" x14ac:dyDescent="0.25">
      <c r="A51" s="235"/>
      <c r="B51" s="236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</row>
    <row r="53" spans="1:24" ht="12.95" customHeight="1" x14ac:dyDescent="0.2">
      <c r="A53" s="249" t="s">
        <v>22</v>
      </c>
    </row>
    <row r="54" spans="1:24" ht="12.95" customHeight="1" x14ac:dyDescent="0.2">
      <c r="A54" s="233" t="s">
        <v>1</v>
      </c>
      <c r="B54" s="218">
        <v>323</v>
      </c>
      <c r="C54" s="218">
        <v>296</v>
      </c>
      <c r="D54" s="218">
        <v>300</v>
      </c>
      <c r="E54" s="218">
        <v>315</v>
      </c>
      <c r="F54" s="218">
        <v>331</v>
      </c>
      <c r="G54" s="218">
        <v>332</v>
      </c>
      <c r="H54" s="218">
        <v>325</v>
      </c>
      <c r="I54" s="218">
        <v>320</v>
      </c>
      <c r="J54" s="218">
        <v>323</v>
      </c>
      <c r="K54" s="218">
        <v>337</v>
      </c>
      <c r="L54" s="218">
        <v>358</v>
      </c>
      <c r="M54" s="218">
        <v>367</v>
      </c>
    </row>
  </sheetData>
  <hyperlinks>
    <hyperlink ref="A1" location="Содержание!A1" display="Вернуться в СОДЕРЖАНИЕ" xr:uid="{00000000-0004-0000-53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Лист85"/>
  <dimension ref="A1:CR55"/>
  <sheetViews>
    <sheetView workbookViewId="0">
      <selection activeCell="A5" sqref="A5"/>
    </sheetView>
  </sheetViews>
  <sheetFormatPr defaultRowHeight="12.95" customHeight="1" x14ac:dyDescent="0.2"/>
  <cols>
    <col min="1" max="1" width="41.14062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1.140625" style="218" customWidth="1"/>
    <col min="258" max="262" width="0" style="218" hidden="1" customWidth="1"/>
    <col min="263" max="512" width="9.140625" style="218"/>
    <col min="513" max="513" width="41.140625" style="218" customWidth="1"/>
    <col min="514" max="518" width="0" style="218" hidden="1" customWidth="1"/>
    <col min="519" max="768" width="9.140625" style="218"/>
    <col min="769" max="769" width="41.140625" style="218" customWidth="1"/>
    <col min="770" max="774" width="0" style="218" hidden="1" customWidth="1"/>
    <col min="775" max="1024" width="9.140625" style="218"/>
    <col min="1025" max="1025" width="41.140625" style="218" customWidth="1"/>
    <col min="1026" max="1030" width="0" style="218" hidden="1" customWidth="1"/>
    <col min="1031" max="1280" width="9.140625" style="218"/>
    <col min="1281" max="1281" width="41.140625" style="218" customWidth="1"/>
    <col min="1282" max="1286" width="0" style="218" hidden="1" customWidth="1"/>
    <col min="1287" max="1536" width="9.140625" style="218"/>
    <col min="1537" max="1537" width="41.140625" style="218" customWidth="1"/>
    <col min="1538" max="1542" width="0" style="218" hidden="1" customWidth="1"/>
    <col min="1543" max="1792" width="9.140625" style="218"/>
    <col min="1793" max="1793" width="41.140625" style="218" customWidth="1"/>
    <col min="1794" max="1798" width="0" style="218" hidden="1" customWidth="1"/>
    <col min="1799" max="2048" width="9.140625" style="218"/>
    <col min="2049" max="2049" width="41.140625" style="218" customWidth="1"/>
    <col min="2050" max="2054" width="0" style="218" hidden="1" customWidth="1"/>
    <col min="2055" max="2304" width="9.140625" style="218"/>
    <col min="2305" max="2305" width="41.140625" style="218" customWidth="1"/>
    <col min="2306" max="2310" width="0" style="218" hidden="1" customWidth="1"/>
    <col min="2311" max="2560" width="9.140625" style="218"/>
    <col min="2561" max="2561" width="41.140625" style="218" customWidth="1"/>
    <col min="2562" max="2566" width="0" style="218" hidden="1" customWidth="1"/>
    <col min="2567" max="2816" width="9.140625" style="218"/>
    <col min="2817" max="2817" width="41.140625" style="218" customWidth="1"/>
    <col min="2818" max="2822" width="0" style="218" hidden="1" customWidth="1"/>
    <col min="2823" max="3072" width="9.140625" style="218"/>
    <col min="3073" max="3073" width="41.140625" style="218" customWidth="1"/>
    <col min="3074" max="3078" width="0" style="218" hidden="1" customWidth="1"/>
    <col min="3079" max="3328" width="9.140625" style="218"/>
    <col min="3329" max="3329" width="41.140625" style="218" customWidth="1"/>
    <col min="3330" max="3334" width="0" style="218" hidden="1" customWidth="1"/>
    <col min="3335" max="3584" width="9.140625" style="218"/>
    <col min="3585" max="3585" width="41.140625" style="218" customWidth="1"/>
    <col min="3586" max="3590" width="0" style="218" hidden="1" customWidth="1"/>
    <col min="3591" max="3840" width="9.140625" style="218"/>
    <col min="3841" max="3841" width="41.140625" style="218" customWidth="1"/>
    <col min="3842" max="3846" width="0" style="218" hidden="1" customWidth="1"/>
    <col min="3847" max="4096" width="9.140625" style="218"/>
    <col min="4097" max="4097" width="41.140625" style="218" customWidth="1"/>
    <col min="4098" max="4102" width="0" style="218" hidden="1" customWidth="1"/>
    <col min="4103" max="4352" width="9.140625" style="218"/>
    <col min="4353" max="4353" width="41.140625" style="218" customWidth="1"/>
    <col min="4354" max="4358" width="0" style="218" hidden="1" customWidth="1"/>
    <col min="4359" max="4608" width="9.140625" style="218"/>
    <col min="4609" max="4609" width="41.140625" style="218" customWidth="1"/>
    <col min="4610" max="4614" width="0" style="218" hidden="1" customWidth="1"/>
    <col min="4615" max="4864" width="9.140625" style="218"/>
    <col min="4865" max="4865" width="41.140625" style="218" customWidth="1"/>
    <col min="4866" max="4870" width="0" style="218" hidden="1" customWidth="1"/>
    <col min="4871" max="5120" width="9.140625" style="218"/>
    <col min="5121" max="5121" width="41.140625" style="218" customWidth="1"/>
    <col min="5122" max="5126" width="0" style="218" hidden="1" customWidth="1"/>
    <col min="5127" max="5376" width="9.140625" style="218"/>
    <col min="5377" max="5377" width="41.140625" style="218" customWidth="1"/>
    <col min="5378" max="5382" width="0" style="218" hidden="1" customWidth="1"/>
    <col min="5383" max="5632" width="9.140625" style="218"/>
    <col min="5633" max="5633" width="41.140625" style="218" customWidth="1"/>
    <col min="5634" max="5638" width="0" style="218" hidden="1" customWidth="1"/>
    <col min="5639" max="5888" width="9.140625" style="218"/>
    <col min="5889" max="5889" width="41.140625" style="218" customWidth="1"/>
    <col min="5890" max="5894" width="0" style="218" hidden="1" customWidth="1"/>
    <col min="5895" max="6144" width="9.140625" style="218"/>
    <col min="6145" max="6145" width="41.140625" style="218" customWidth="1"/>
    <col min="6146" max="6150" width="0" style="218" hidden="1" customWidth="1"/>
    <col min="6151" max="6400" width="9.140625" style="218"/>
    <col min="6401" max="6401" width="41.140625" style="218" customWidth="1"/>
    <col min="6402" max="6406" width="0" style="218" hidden="1" customWidth="1"/>
    <col min="6407" max="6656" width="9.140625" style="218"/>
    <col min="6657" max="6657" width="41.140625" style="218" customWidth="1"/>
    <col min="6658" max="6662" width="0" style="218" hidden="1" customWidth="1"/>
    <col min="6663" max="6912" width="9.140625" style="218"/>
    <col min="6913" max="6913" width="41.140625" style="218" customWidth="1"/>
    <col min="6914" max="6918" width="0" style="218" hidden="1" customWidth="1"/>
    <col min="6919" max="7168" width="9.140625" style="218"/>
    <col min="7169" max="7169" width="41.140625" style="218" customWidth="1"/>
    <col min="7170" max="7174" width="0" style="218" hidden="1" customWidth="1"/>
    <col min="7175" max="7424" width="9.140625" style="218"/>
    <col min="7425" max="7425" width="41.140625" style="218" customWidth="1"/>
    <col min="7426" max="7430" width="0" style="218" hidden="1" customWidth="1"/>
    <col min="7431" max="7680" width="9.140625" style="218"/>
    <col min="7681" max="7681" width="41.140625" style="218" customWidth="1"/>
    <col min="7682" max="7686" width="0" style="218" hidden="1" customWidth="1"/>
    <col min="7687" max="7936" width="9.140625" style="218"/>
    <col min="7937" max="7937" width="41.140625" style="218" customWidth="1"/>
    <col min="7938" max="7942" width="0" style="218" hidden="1" customWidth="1"/>
    <col min="7943" max="8192" width="9.140625" style="218"/>
    <col min="8193" max="8193" width="41.140625" style="218" customWidth="1"/>
    <col min="8194" max="8198" width="0" style="218" hidden="1" customWidth="1"/>
    <col min="8199" max="8448" width="9.140625" style="218"/>
    <col min="8449" max="8449" width="41.140625" style="218" customWidth="1"/>
    <col min="8450" max="8454" width="0" style="218" hidden="1" customWidth="1"/>
    <col min="8455" max="8704" width="9.140625" style="218"/>
    <col min="8705" max="8705" width="41.140625" style="218" customWidth="1"/>
    <col min="8706" max="8710" width="0" style="218" hidden="1" customWidth="1"/>
    <col min="8711" max="8960" width="9.140625" style="218"/>
    <col min="8961" max="8961" width="41.140625" style="218" customWidth="1"/>
    <col min="8962" max="8966" width="0" style="218" hidden="1" customWidth="1"/>
    <col min="8967" max="9216" width="9.140625" style="218"/>
    <col min="9217" max="9217" width="41.140625" style="218" customWidth="1"/>
    <col min="9218" max="9222" width="0" style="218" hidden="1" customWidth="1"/>
    <col min="9223" max="9472" width="9.140625" style="218"/>
    <col min="9473" max="9473" width="41.140625" style="218" customWidth="1"/>
    <col min="9474" max="9478" width="0" style="218" hidden="1" customWidth="1"/>
    <col min="9479" max="9728" width="9.140625" style="218"/>
    <col min="9729" max="9729" width="41.140625" style="218" customWidth="1"/>
    <col min="9730" max="9734" width="0" style="218" hidden="1" customWidth="1"/>
    <col min="9735" max="9984" width="9.140625" style="218"/>
    <col min="9985" max="9985" width="41.140625" style="218" customWidth="1"/>
    <col min="9986" max="9990" width="0" style="218" hidden="1" customWidth="1"/>
    <col min="9991" max="10240" width="9.140625" style="218"/>
    <col min="10241" max="10241" width="41.140625" style="218" customWidth="1"/>
    <col min="10242" max="10246" width="0" style="218" hidden="1" customWidth="1"/>
    <col min="10247" max="10496" width="9.140625" style="218"/>
    <col min="10497" max="10497" width="41.140625" style="218" customWidth="1"/>
    <col min="10498" max="10502" width="0" style="218" hidden="1" customWidth="1"/>
    <col min="10503" max="10752" width="9.140625" style="218"/>
    <col min="10753" max="10753" width="41.140625" style="218" customWidth="1"/>
    <col min="10754" max="10758" width="0" style="218" hidden="1" customWidth="1"/>
    <col min="10759" max="11008" width="9.140625" style="218"/>
    <col min="11009" max="11009" width="41.140625" style="218" customWidth="1"/>
    <col min="11010" max="11014" width="0" style="218" hidden="1" customWidth="1"/>
    <col min="11015" max="11264" width="9.140625" style="218"/>
    <col min="11265" max="11265" width="41.140625" style="218" customWidth="1"/>
    <col min="11266" max="11270" width="0" style="218" hidden="1" customWidth="1"/>
    <col min="11271" max="11520" width="9.140625" style="218"/>
    <col min="11521" max="11521" width="41.140625" style="218" customWidth="1"/>
    <col min="11522" max="11526" width="0" style="218" hidden="1" customWidth="1"/>
    <col min="11527" max="11776" width="9.140625" style="218"/>
    <col min="11777" max="11777" width="41.140625" style="218" customWidth="1"/>
    <col min="11778" max="11782" width="0" style="218" hidden="1" customWidth="1"/>
    <col min="11783" max="12032" width="9.140625" style="218"/>
    <col min="12033" max="12033" width="41.140625" style="218" customWidth="1"/>
    <col min="12034" max="12038" width="0" style="218" hidden="1" customWidth="1"/>
    <col min="12039" max="12288" width="9.140625" style="218"/>
    <col min="12289" max="12289" width="41.140625" style="218" customWidth="1"/>
    <col min="12290" max="12294" width="0" style="218" hidden="1" customWidth="1"/>
    <col min="12295" max="12544" width="9.140625" style="218"/>
    <col min="12545" max="12545" width="41.140625" style="218" customWidth="1"/>
    <col min="12546" max="12550" width="0" style="218" hidden="1" customWidth="1"/>
    <col min="12551" max="12800" width="9.140625" style="218"/>
    <col min="12801" max="12801" width="41.140625" style="218" customWidth="1"/>
    <col min="12802" max="12806" width="0" style="218" hidden="1" customWidth="1"/>
    <col min="12807" max="13056" width="9.140625" style="218"/>
    <col min="13057" max="13057" width="41.140625" style="218" customWidth="1"/>
    <col min="13058" max="13062" width="0" style="218" hidden="1" customWidth="1"/>
    <col min="13063" max="13312" width="9.140625" style="218"/>
    <col min="13313" max="13313" width="41.140625" style="218" customWidth="1"/>
    <col min="13314" max="13318" width="0" style="218" hidden="1" customWidth="1"/>
    <col min="13319" max="13568" width="9.140625" style="218"/>
    <col min="13569" max="13569" width="41.140625" style="218" customWidth="1"/>
    <col min="13570" max="13574" width="0" style="218" hidden="1" customWidth="1"/>
    <col min="13575" max="13824" width="9.140625" style="218"/>
    <col min="13825" max="13825" width="41.140625" style="218" customWidth="1"/>
    <col min="13826" max="13830" width="0" style="218" hidden="1" customWidth="1"/>
    <col min="13831" max="14080" width="9.140625" style="218"/>
    <col min="14081" max="14081" width="41.140625" style="218" customWidth="1"/>
    <col min="14082" max="14086" width="0" style="218" hidden="1" customWidth="1"/>
    <col min="14087" max="14336" width="9.140625" style="218"/>
    <col min="14337" max="14337" width="41.140625" style="218" customWidth="1"/>
    <col min="14338" max="14342" width="0" style="218" hidden="1" customWidth="1"/>
    <col min="14343" max="14592" width="9.140625" style="218"/>
    <col min="14593" max="14593" width="41.140625" style="218" customWidth="1"/>
    <col min="14594" max="14598" width="0" style="218" hidden="1" customWidth="1"/>
    <col min="14599" max="14848" width="9.140625" style="218"/>
    <col min="14849" max="14849" width="41.140625" style="218" customWidth="1"/>
    <col min="14850" max="14854" width="0" style="218" hidden="1" customWidth="1"/>
    <col min="14855" max="15104" width="9.140625" style="218"/>
    <col min="15105" max="15105" width="41.140625" style="218" customWidth="1"/>
    <col min="15106" max="15110" width="0" style="218" hidden="1" customWidth="1"/>
    <col min="15111" max="15360" width="9.140625" style="218"/>
    <col min="15361" max="15361" width="41.140625" style="218" customWidth="1"/>
    <col min="15362" max="15366" width="0" style="218" hidden="1" customWidth="1"/>
    <col min="15367" max="15616" width="9.140625" style="218"/>
    <col min="15617" max="15617" width="41.140625" style="218" customWidth="1"/>
    <col min="15618" max="15622" width="0" style="218" hidden="1" customWidth="1"/>
    <col min="15623" max="15872" width="9.140625" style="218"/>
    <col min="15873" max="15873" width="41.140625" style="218" customWidth="1"/>
    <col min="15874" max="15878" width="0" style="218" hidden="1" customWidth="1"/>
    <col min="15879" max="16128" width="9.140625" style="218"/>
    <col min="16129" max="16129" width="41.140625" style="218" customWidth="1"/>
    <col min="16130" max="16134" width="0" style="218" hidden="1" customWidth="1"/>
    <col min="16135" max="16384" width="9.140625" style="218"/>
  </cols>
  <sheetData>
    <row r="1" spans="1:96" ht="12.95" customHeight="1" x14ac:dyDescent="0.2">
      <c r="A1" s="950" t="s">
        <v>1346</v>
      </c>
    </row>
    <row r="2" spans="1:96" ht="18" customHeight="1" x14ac:dyDescent="0.2">
      <c r="A2" s="217" t="s">
        <v>317</v>
      </c>
    </row>
    <row r="3" spans="1:96" ht="18" customHeight="1" x14ac:dyDescent="0.2">
      <c r="A3" s="217" t="s">
        <v>318</v>
      </c>
    </row>
    <row r="4" spans="1:96" ht="18" customHeight="1" thickBot="1" x14ac:dyDescent="0.25">
      <c r="A4" s="263" t="s">
        <v>137</v>
      </c>
    </row>
    <row r="5" spans="1:96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96" s="226" customFormat="1" ht="12.95" customHeight="1" x14ac:dyDescent="0.2">
      <c r="A6" s="267"/>
    </row>
    <row r="7" spans="1:96" s="270" customFormat="1" ht="12.95" customHeight="1" x14ac:dyDescent="0.2">
      <c r="A7" s="268" t="s">
        <v>103</v>
      </c>
      <c r="B7" s="269">
        <v>52986.7</v>
      </c>
      <c r="C7" s="269">
        <v>59101.9</v>
      </c>
      <c r="D7" s="269">
        <v>63366.400000000001</v>
      </c>
      <c r="E7" s="269">
        <v>72315.8</v>
      </c>
      <c r="F7" s="269">
        <v>80431</v>
      </c>
      <c r="G7" s="269">
        <v>91464.3</v>
      </c>
      <c r="H7" s="269">
        <v>107402.1</v>
      </c>
      <c r="I7" s="269">
        <v>135892</v>
      </c>
      <c r="J7" s="269">
        <v>160440</v>
      </c>
      <c r="K7" s="269">
        <v>204767</v>
      </c>
      <c r="L7" s="269">
        <v>280463.8</v>
      </c>
      <c r="M7" s="269">
        <v>416979.20000000001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</row>
    <row r="8" spans="1:96" ht="12.95" customHeight="1" x14ac:dyDescent="0.2">
      <c r="A8" s="245" t="s">
        <v>101</v>
      </c>
      <c r="B8" s="271">
        <v>43863.6</v>
      </c>
      <c r="C8" s="271">
        <v>47125.4</v>
      </c>
      <c r="D8" s="271">
        <v>50863.8</v>
      </c>
      <c r="E8" s="271">
        <v>58738.8</v>
      </c>
      <c r="F8" s="271">
        <v>65311.3</v>
      </c>
      <c r="G8" s="271">
        <v>71692.2</v>
      </c>
      <c r="H8" s="271">
        <v>83702.899999999994</v>
      </c>
      <c r="I8" s="271">
        <v>111131.7</v>
      </c>
      <c r="J8" s="271">
        <v>135800</v>
      </c>
      <c r="K8" s="271">
        <v>175298.9</v>
      </c>
      <c r="L8" s="228">
        <v>245409.7</v>
      </c>
      <c r="M8" s="228">
        <v>371200.3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</row>
    <row r="9" spans="1:96" ht="12.95" customHeight="1" x14ac:dyDescent="0.2">
      <c r="A9" s="272" t="s">
        <v>238</v>
      </c>
      <c r="B9" s="271">
        <v>3838.2</v>
      </c>
      <c r="C9" s="271">
        <v>5284.1</v>
      </c>
      <c r="D9" s="271">
        <v>5541.8</v>
      </c>
      <c r="E9" s="271">
        <v>6496.9</v>
      </c>
      <c r="F9" s="271">
        <v>6793.8</v>
      </c>
      <c r="G9" s="271">
        <v>7493.4</v>
      </c>
      <c r="H9" s="271">
        <v>9027.4</v>
      </c>
      <c r="I9" s="271">
        <v>11142.5</v>
      </c>
      <c r="J9" s="271">
        <v>17762.099999999999</v>
      </c>
      <c r="K9" s="271">
        <v>17922.2</v>
      </c>
      <c r="L9" s="228">
        <v>23618.799999999999</v>
      </c>
      <c r="M9" s="228">
        <v>32029.5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</row>
    <row r="10" spans="1:96" ht="12.95" customHeight="1" x14ac:dyDescent="0.2">
      <c r="A10" s="272" t="s">
        <v>239</v>
      </c>
      <c r="B10" s="271">
        <v>1690.4</v>
      </c>
      <c r="C10" s="271">
        <v>3238.5</v>
      </c>
      <c r="D10" s="271">
        <v>1202.7</v>
      </c>
      <c r="E10" s="271">
        <v>571.4</v>
      </c>
      <c r="F10" s="271">
        <v>1031</v>
      </c>
      <c r="G10" s="271">
        <v>1922.5</v>
      </c>
      <c r="H10" s="271">
        <v>2700.7</v>
      </c>
      <c r="I10" s="271">
        <v>3042.6</v>
      </c>
      <c r="J10" s="271">
        <v>3790.7</v>
      </c>
      <c r="K10" s="271">
        <v>3492.9</v>
      </c>
      <c r="L10" s="228">
        <v>8871.6</v>
      </c>
      <c r="M10" s="228">
        <v>9225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8"/>
      <c r="CM10" s="228"/>
      <c r="CN10" s="228"/>
      <c r="CO10" s="228"/>
      <c r="CP10" s="228"/>
      <c r="CQ10" s="228"/>
      <c r="CR10" s="228"/>
    </row>
    <row r="11" spans="1:96" ht="12.95" customHeight="1" x14ac:dyDescent="0.2">
      <c r="A11" s="272" t="s">
        <v>240</v>
      </c>
      <c r="B11" s="271">
        <v>5304.2</v>
      </c>
      <c r="C11" s="271">
        <v>5544.6</v>
      </c>
      <c r="D11" s="271">
        <v>6618</v>
      </c>
      <c r="E11" s="271">
        <v>8455.7999999999993</v>
      </c>
      <c r="F11" s="271">
        <v>10486.7</v>
      </c>
      <c r="G11" s="271">
        <v>10733.4</v>
      </c>
      <c r="H11" s="271">
        <v>12786.1</v>
      </c>
      <c r="I11" s="271">
        <v>18448.7</v>
      </c>
      <c r="J11" s="271">
        <v>23567.1</v>
      </c>
      <c r="K11" s="271">
        <v>36066.6</v>
      </c>
      <c r="L11" s="228">
        <v>46707.4</v>
      </c>
      <c r="M11" s="228">
        <v>115689.3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</row>
    <row r="12" spans="1:96" ht="24" x14ac:dyDescent="0.2">
      <c r="A12" s="272" t="s">
        <v>241</v>
      </c>
      <c r="B12" s="271">
        <v>2155.3000000000002</v>
      </c>
      <c r="C12" s="271">
        <v>3721.3</v>
      </c>
      <c r="D12" s="271">
        <v>4037.7</v>
      </c>
      <c r="E12" s="271">
        <v>3978.2</v>
      </c>
      <c r="F12" s="271">
        <v>3336.5</v>
      </c>
      <c r="G12" s="271">
        <v>3905.6</v>
      </c>
      <c r="H12" s="271">
        <v>5204.3999999999996</v>
      </c>
      <c r="I12" s="271">
        <v>6945.5</v>
      </c>
      <c r="J12" s="271">
        <v>7352.5</v>
      </c>
      <c r="K12" s="271">
        <v>10551</v>
      </c>
      <c r="L12" s="228">
        <v>23724.6</v>
      </c>
      <c r="M12" s="228">
        <v>26498.1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  <c r="BK12" s="228"/>
      <c r="BL12" s="228"/>
      <c r="BM12" s="228"/>
      <c r="BN12" s="228"/>
      <c r="BO12" s="228"/>
      <c r="BP12" s="228"/>
      <c r="BQ12" s="228"/>
      <c r="BR12" s="228"/>
      <c r="BS12" s="228"/>
      <c r="BT12" s="228"/>
      <c r="BU12" s="228"/>
      <c r="BV12" s="228"/>
      <c r="BW12" s="228"/>
      <c r="BX12" s="228"/>
      <c r="BY12" s="228"/>
      <c r="BZ12" s="228"/>
      <c r="CA12" s="228"/>
      <c r="CB12" s="228"/>
      <c r="CC12" s="228"/>
      <c r="CD12" s="228"/>
      <c r="CE12" s="228"/>
      <c r="CF12" s="228"/>
      <c r="CG12" s="228"/>
      <c r="CH12" s="228"/>
      <c r="CI12" s="228"/>
      <c r="CJ12" s="228"/>
      <c r="CK12" s="228"/>
      <c r="CL12" s="228"/>
      <c r="CM12" s="228"/>
      <c r="CN12" s="228"/>
      <c r="CO12" s="228"/>
      <c r="CP12" s="228"/>
      <c r="CQ12" s="228"/>
      <c r="CR12" s="228"/>
    </row>
    <row r="13" spans="1:96" ht="24" x14ac:dyDescent="0.2">
      <c r="A13" s="272" t="s">
        <v>242</v>
      </c>
      <c r="B13" s="271">
        <v>-166.1</v>
      </c>
      <c r="C13" s="271">
        <v>-0.3</v>
      </c>
      <c r="D13" s="271">
        <v>1.9</v>
      </c>
      <c r="E13" s="271">
        <v>4.8</v>
      </c>
      <c r="F13" s="271">
        <v>44.7</v>
      </c>
      <c r="G13" s="271">
        <v>2.8</v>
      </c>
      <c r="H13" s="271">
        <v>1.4</v>
      </c>
      <c r="I13" s="271">
        <v>0.5</v>
      </c>
      <c r="J13" s="271">
        <v>-45.2</v>
      </c>
      <c r="K13" s="271">
        <v>119.8</v>
      </c>
      <c r="L13" s="228">
        <v>99.1</v>
      </c>
      <c r="M13" s="228">
        <v>105.5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G13" s="228"/>
      <c r="CH13" s="228"/>
      <c r="CI13" s="228"/>
      <c r="CJ13" s="228"/>
      <c r="CK13" s="228"/>
      <c r="CL13" s="228"/>
      <c r="CM13" s="228"/>
      <c r="CN13" s="228"/>
      <c r="CO13" s="228"/>
      <c r="CP13" s="228"/>
      <c r="CQ13" s="228"/>
      <c r="CR13" s="228"/>
    </row>
    <row r="14" spans="1:96" ht="12.95" customHeight="1" x14ac:dyDescent="0.2">
      <c r="A14" s="272" t="s">
        <v>243</v>
      </c>
      <c r="B14" s="271">
        <v>25592.3</v>
      </c>
      <c r="C14" s="271">
        <v>26114.799999999999</v>
      </c>
      <c r="D14" s="271">
        <v>28519.1</v>
      </c>
      <c r="E14" s="271">
        <v>31871.200000000001</v>
      </c>
      <c r="F14" s="271">
        <v>38386.9</v>
      </c>
      <c r="G14" s="271">
        <v>39752</v>
      </c>
      <c r="H14" s="271">
        <v>42587.3</v>
      </c>
      <c r="I14" s="271">
        <v>51903.9</v>
      </c>
      <c r="J14" s="271">
        <v>58337.4</v>
      </c>
      <c r="K14" s="271">
        <v>74802.100000000006</v>
      </c>
      <c r="L14" s="228">
        <v>107801.8</v>
      </c>
      <c r="M14" s="228">
        <v>131619.20000000001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8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8"/>
      <c r="CH14" s="228"/>
      <c r="CI14" s="228"/>
      <c r="CJ14" s="228"/>
      <c r="CK14" s="228"/>
      <c r="CL14" s="228"/>
      <c r="CM14" s="228"/>
      <c r="CN14" s="228"/>
      <c r="CO14" s="228"/>
      <c r="CP14" s="228"/>
      <c r="CQ14" s="228"/>
      <c r="CR14" s="228"/>
    </row>
    <row r="15" spans="1:96" ht="12.95" customHeight="1" x14ac:dyDescent="0.2">
      <c r="A15" s="272" t="s">
        <v>244</v>
      </c>
      <c r="B15" s="228">
        <v>5233.8</v>
      </c>
      <c r="C15" s="228">
        <v>3140</v>
      </c>
      <c r="D15" s="228">
        <v>4523</v>
      </c>
      <c r="E15" s="228">
        <v>6755</v>
      </c>
      <c r="F15" s="228">
        <v>5022.1000000000004</v>
      </c>
      <c r="G15" s="228">
        <v>7772.7</v>
      </c>
      <c r="H15" s="228">
        <v>11172.7</v>
      </c>
      <c r="I15" s="228">
        <v>19273.599999999999</v>
      </c>
      <c r="J15" s="228">
        <v>24438.7</v>
      </c>
      <c r="K15" s="228">
        <v>31540.7</v>
      </c>
      <c r="L15" s="228">
        <v>33450</v>
      </c>
      <c r="M15" s="228">
        <v>54670.2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</row>
    <row r="16" spans="1:96" ht="12.95" customHeight="1" x14ac:dyDescent="0.2">
      <c r="A16" s="272" t="s">
        <v>245</v>
      </c>
      <c r="B16" s="228">
        <v>215.5</v>
      </c>
      <c r="C16" s="228">
        <v>82.4</v>
      </c>
      <c r="D16" s="228">
        <v>419.7</v>
      </c>
      <c r="E16" s="228">
        <v>605.5</v>
      </c>
      <c r="F16" s="228">
        <v>209.3</v>
      </c>
      <c r="G16" s="228">
        <v>109.7</v>
      </c>
      <c r="H16" s="228">
        <v>222.9</v>
      </c>
      <c r="I16" s="228">
        <v>374.5</v>
      </c>
      <c r="J16" s="228">
        <v>596.70000000000005</v>
      </c>
      <c r="K16" s="228">
        <v>803.6</v>
      </c>
      <c r="L16" s="228">
        <v>1136.5999999999999</v>
      </c>
      <c r="M16" s="228">
        <v>1363.5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8"/>
      <c r="BX16" s="228"/>
      <c r="BY16" s="228"/>
      <c r="BZ16" s="228"/>
      <c r="CA16" s="228"/>
      <c r="CB16" s="228"/>
      <c r="CC16" s="228"/>
      <c r="CD16" s="228"/>
      <c r="CE16" s="228"/>
      <c r="CF16" s="228"/>
      <c r="CG16" s="228"/>
      <c r="CH16" s="228"/>
      <c r="CI16" s="228"/>
      <c r="CJ16" s="228"/>
      <c r="CK16" s="228"/>
      <c r="CL16" s="228"/>
      <c r="CM16" s="228"/>
      <c r="CN16" s="228"/>
      <c r="CO16" s="228"/>
      <c r="CP16" s="228"/>
      <c r="CQ16" s="228"/>
      <c r="CR16" s="228"/>
    </row>
    <row r="17" spans="1:96" ht="12.95" customHeight="1" x14ac:dyDescent="0.2">
      <c r="A17" s="245" t="s">
        <v>100</v>
      </c>
      <c r="B17" s="228">
        <v>9123.1</v>
      </c>
      <c r="C17" s="228">
        <v>11976.5</v>
      </c>
      <c r="D17" s="228">
        <v>12502.5</v>
      </c>
      <c r="E17" s="228">
        <v>13576.9</v>
      </c>
      <c r="F17" s="228">
        <v>15119.8</v>
      </c>
      <c r="G17" s="228">
        <v>19772.099999999999</v>
      </c>
      <c r="H17" s="228">
        <v>23699.200000000001</v>
      </c>
      <c r="I17" s="228">
        <v>24760.3</v>
      </c>
      <c r="J17" s="228">
        <v>24640</v>
      </c>
      <c r="K17" s="228">
        <v>29468.1</v>
      </c>
      <c r="L17" s="228">
        <v>35054.1</v>
      </c>
      <c r="M17" s="228">
        <v>45778.9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</row>
    <row r="18" spans="1:96" ht="12.95" customHeight="1" x14ac:dyDescent="0.2">
      <c r="A18" s="272" t="s">
        <v>246</v>
      </c>
      <c r="B18" s="228">
        <v>7408.6</v>
      </c>
      <c r="C18" s="228">
        <v>8002</v>
      </c>
      <c r="D18" s="228">
        <v>8513.2999999999993</v>
      </c>
      <c r="E18" s="228">
        <v>8960.7999999999993</v>
      </c>
      <c r="F18" s="228">
        <v>10664.6</v>
      </c>
      <c r="G18" s="228">
        <v>11670</v>
      </c>
      <c r="H18" s="228">
        <v>12707.2</v>
      </c>
      <c r="I18" s="228">
        <v>12425.2</v>
      </c>
      <c r="J18" s="228">
        <v>13531.3</v>
      </c>
      <c r="K18" s="228">
        <v>17353.7</v>
      </c>
      <c r="L18" s="228">
        <v>22000.799999999999</v>
      </c>
      <c r="M18" s="228">
        <v>27877.200000000001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228"/>
      <c r="BT18" s="228"/>
      <c r="BU18" s="228"/>
      <c r="BV18" s="228"/>
      <c r="BW18" s="228"/>
      <c r="BX18" s="228"/>
      <c r="BY18" s="228"/>
      <c r="BZ18" s="228"/>
      <c r="CA18" s="228"/>
      <c r="CB18" s="228"/>
      <c r="CC18" s="228"/>
      <c r="CD18" s="228"/>
      <c r="CE18" s="228"/>
      <c r="CF18" s="228"/>
      <c r="CG18" s="228"/>
      <c r="CH18" s="228"/>
      <c r="CI18" s="228"/>
      <c r="CJ18" s="228"/>
      <c r="CK18" s="228"/>
      <c r="CL18" s="228"/>
      <c r="CM18" s="228"/>
      <c r="CN18" s="228"/>
      <c r="CO18" s="228"/>
      <c r="CP18" s="228"/>
      <c r="CQ18" s="228"/>
      <c r="CR18" s="228"/>
    </row>
    <row r="19" spans="1:96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1.5</v>
      </c>
      <c r="G19" s="228">
        <v>2.8</v>
      </c>
      <c r="H19" s="228">
        <v>2.8</v>
      </c>
      <c r="I19" s="228">
        <v>3.3</v>
      </c>
      <c r="J19" s="228">
        <v>1.8</v>
      </c>
      <c r="K19" s="228">
        <v>1.8</v>
      </c>
      <c r="L19" s="228">
        <v>1.8</v>
      </c>
      <c r="M19" s="228">
        <v>1.8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  <c r="BZ19" s="228"/>
      <c r="CA19" s="228"/>
      <c r="CB19" s="228"/>
      <c r="CC19" s="228"/>
      <c r="CD19" s="228"/>
      <c r="CE19" s="228"/>
      <c r="CF19" s="228"/>
      <c r="CG19" s="228"/>
      <c r="CH19" s="228"/>
      <c r="CI19" s="228"/>
      <c r="CJ19" s="228"/>
      <c r="CK19" s="228"/>
      <c r="CL19" s="228"/>
      <c r="CM19" s="228"/>
      <c r="CN19" s="228"/>
      <c r="CO19" s="228"/>
      <c r="CP19" s="228"/>
      <c r="CQ19" s="228"/>
      <c r="CR19" s="228"/>
    </row>
    <row r="20" spans="1:96" ht="12.95" customHeight="1" x14ac:dyDescent="0.2">
      <c r="A20" s="272" t="s">
        <v>249</v>
      </c>
      <c r="B20" s="228">
        <v>0.3</v>
      </c>
      <c r="C20" s="228">
        <v>1.4</v>
      </c>
      <c r="D20" s="228">
        <v>8.1</v>
      </c>
      <c r="E20" s="228">
        <v>1.4</v>
      </c>
      <c r="F20" s="228">
        <v>6</v>
      </c>
      <c r="G20" s="228">
        <v>2.2000000000000002</v>
      </c>
      <c r="H20" s="228">
        <v>945.1</v>
      </c>
      <c r="I20" s="228">
        <v>1780.3</v>
      </c>
      <c r="J20" s="228">
        <v>47.3</v>
      </c>
      <c r="K20" s="228">
        <v>386.6</v>
      </c>
      <c r="L20" s="228">
        <v>757.4</v>
      </c>
      <c r="M20" s="228">
        <v>373.2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</row>
    <row r="21" spans="1:96" ht="12.95" customHeight="1" x14ac:dyDescent="0.2">
      <c r="A21" s="272" t="s">
        <v>250</v>
      </c>
      <c r="B21" s="228">
        <v>28.9</v>
      </c>
      <c r="C21" s="228">
        <v>105.9</v>
      </c>
      <c r="D21" s="228">
        <v>118.5</v>
      </c>
      <c r="E21" s="228">
        <v>159.80000000000001</v>
      </c>
      <c r="F21" s="228">
        <v>131.9</v>
      </c>
      <c r="G21" s="228">
        <v>134.69999999999999</v>
      </c>
      <c r="H21" s="228">
        <v>141.9</v>
      </c>
      <c r="I21" s="228">
        <v>124.4</v>
      </c>
      <c r="J21" s="228">
        <v>141.9</v>
      </c>
      <c r="K21" s="228">
        <v>162.80000000000001</v>
      </c>
      <c r="L21" s="228">
        <v>104.1</v>
      </c>
      <c r="M21" s="228">
        <v>114.5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228"/>
      <c r="BU21" s="228"/>
      <c r="BV21" s="228"/>
      <c r="BW21" s="228"/>
      <c r="BX21" s="228"/>
      <c r="BY21" s="228"/>
      <c r="BZ21" s="228"/>
      <c r="CA21" s="228"/>
      <c r="CB21" s="228"/>
      <c r="CC21" s="228"/>
      <c r="CD21" s="228"/>
      <c r="CE21" s="228"/>
      <c r="CF21" s="228"/>
      <c r="CG21" s="228"/>
      <c r="CH21" s="228"/>
      <c r="CI21" s="228"/>
      <c r="CJ21" s="228"/>
      <c r="CK21" s="228"/>
      <c r="CL21" s="228"/>
      <c r="CM21" s="228"/>
      <c r="CN21" s="228"/>
      <c r="CO21" s="228"/>
      <c r="CP21" s="228"/>
      <c r="CQ21" s="228"/>
      <c r="CR21" s="228"/>
    </row>
    <row r="22" spans="1:96" ht="12.95" customHeight="1" x14ac:dyDescent="0.2">
      <c r="A22" s="272" t="s">
        <v>277</v>
      </c>
      <c r="B22" s="228">
        <v>0</v>
      </c>
      <c r="C22" s="228">
        <v>0</v>
      </c>
      <c r="D22" s="228">
        <v>0</v>
      </c>
      <c r="E22" s="228">
        <v>0.6</v>
      </c>
      <c r="F22" s="228">
        <v>0</v>
      </c>
      <c r="G22" s="228">
        <v>39</v>
      </c>
      <c r="H22" s="228">
        <v>44.4</v>
      </c>
      <c r="I22" s="228">
        <v>68.099999999999994</v>
      </c>
      <c r="J22" s="228">
        <v>69.8</v>
      </c>
      <c r="K22" s="228">
        <v>397.9</v>
      </c>
      <c r="L22" s="228">
        <v>35.200000000000003</v>
      </c>
      <c r="M22" s="228">
        <v>1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</row>
    <row r="23" spans="1:96" ht="12.95" customHeight="1" x14ac:dyDescent="0.2">
      <c r="A23" s="272" t="s">
        <v>252</v>
      </c>
      <c r="B23" s="228">
        <v>280.10000000000002</v>
      </c>
      <c r="C23" s="228">
        <v>2422.6</v>
      </c>
      <c r="D23" s="228">
        <v>3526</v>
      </c>
      <c r="E23" s="228">
        <v>3975.7</v>
      </c>
      <c r="F23" s="228">
        <v>3271.5</v>
      </c>
      <c r="G23" s="228">
        <v>3309.2</v>
      </c>
      <c r="H23" s="228">
        <v>4159</v>
      </c>
      <c r="I23" s="228">
        <v>3821</v>
      </c>
      <c r="J23" s="228">
        <v>3601.3</v>
      </c>
      <c r="K23" s="228">
        <v>3927.1</v>
      </c>
      <c r="L23" s="228">
        <v>3173.3</v>
      </c>
      <c r="M23" s="228">
        <v>2500.3000000000002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28"/>
      <c r="BX23" s="228"/>
      <c r="BY23" s="228"/>
      <c r="BZ23" s="228"/>
      <c r="CA23" s="228"/>
      <c r="CB23" s="228"/>
      <c r="CC23" s="228"/>
      <c r="CD23" s="228"/>
      <c r="CE23" s="228"/>
      <c r="CF23" s="228"/>
      <c r="CG23" s="228"/>
      <c r="CH23" s="228"/>
      <c r="CI23" s="228"/>
      <c r="CJ23" s="228"/>
      <c r="CK23" s="228"/>
      <c r="CL23" s="228"/>
      <c r="CM23" s="228"/>
      <c r="CN23" s="228"/>
      <c r="CO23" s="228"/>
      <c r="CP23" s="228"/>
      <c r="CQ23" s="228"/>
      <c r="CR23" s="228"/>
    </row>
    <row r="24" spans="1:96" ht="12.95" customHeight="1" x14ac:dyDescent="0.2">
      <c r="A24" s="272" t="s">
        <v>253</v>
      </c>
      <c r="B24" s="228">
        <v>1216.4000000000001</v>
      </c>
      <c r="C24" s="228">
        <v>1228.4000000000001</v>
      </c>
      <c r="D24" s="228">
        <v>122.5</v>
      </c>
      <c r="E24" s="228">
        <v>258</v>
      </c>
      <c r="F24" s="228">
        <v>843.7</v>
      </c>
      <c r="G24" s="228">
        <v>4245.2</v>
      </c>
      <c r="H24" s="228">
        <v>5230.8</v>
      </c>
      <c r="I24" s="228">
        <v>5778</v>
      </c>
      <c r="J24" s="228">
        <v>6667.2</v>
      </c>
      <c r="K24" s="228">
        <v>6798</v>
      </c>
      <c r="L24" s="228">
        <v>8231</v>
      </c>
      <c r="M24" s="228">
        <v>13181.1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</row>
    <row r="25" spans="1:96" ht="12.95" customHeight="1" x14ac:dyDescent="0.2">
      <c r="A25" s="245" t="s">
        <v>254</v>
      </c>
      <c r="B25" s="228">
        <v>188.8</v>
      </c>
      <c r="C25" s="228">
        <v>216.1</v>
      </c>
      <c r="D25" s="228">
        <v>214.2</v>
      </c>
      <c r="E25" s="228">
        <v>220.6</v>
      </c>
      <c r="F25" s="228">
        <v>200.4</v>
      </c>
      <c r="G25" s="228">
        <v>369.1</v>
      </c>
      <c r="H25" s="228">
        <v>467.9</v>
      </c>
      <c r="I25" s="228">
        <v>760</v>
      </c>
      <c r="J25" s="228">
        <v>579.4</v>
      </c>
      <c r="K25" s="228">
        <v>440.2</v>
      </c>
      <c r="L25" s="228">
        <v>750.3</v>
      </c>
      <c r="M25" s="228">
        <v>1729.8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</row>
    <row r="26" spans="1:96" ht="12.95" customHeight="1" x14ac:dyDescent="0.2">
      <c r="A26" s="245"/>
      <c r="B26" s="228"/>
      <c r="C26" s="228"/>
      <c r="D26" s="228"/>
      <c r="E26" s="228"/>
      <c r="F26" s="228"/>
      <c r="G26" s="273"/>
      <c r="H26" s="273"/>
      <c r="I26" s="273"/>
      <c r="J26" s="273"/>
      <c r="K26" s="273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  <c r="BO26" s="228"/>
      <c r="BP26" s="228"/>
      <c r="BQ26" s="228"/>
      <c r="BR26" s="228"/>
      <c r="BS26" s="228"/>
      <c r="BT26" s="228"/>
      <c r="BU26" s="228"/>
      <c r="BV26" s="228"/>
      <c r="BW26" s="228"/>
      <c r="BX26" s="228"/>
      <c r="BY26" s="228"/>
      <c r="BZ26" s="228"/>
      <c r="CA26" s="228"/>
      <c r="CB26" s="228"/>
      <c r="CC26" s="228"/>
      <c r="CD26" s="228"/>
      <c r="CE26" s="228"/>
      <c r="CF26" s="228"/>
      <c r="CG26" s="228"/>
      <c r="CH26" s="228"/>
      <c r="CI26" s="228"/>
      <c r="CJ26" s="228"/>
      <c r="CK26" s="228"/>
      <c r="CL26" s="228"/>
      <c r="CM26" s="228"/>
      <c r="CN26" s="228"/>
      <c r="CO26" s="228"/>
      <c r="CP26" s="228"/>
      <c r="CQ26" s="228"/>
      <c r="CR26" s="228"/>
    </row>
    <row r="27" spans="1:96" s="270" customFormat="1" ht="12.95" customHeight="1" x14ac:dyDescent="0.2">
      <c r="A27" s="268" t="s">
        <v>99</v>
      </c>
      <c r="B27" s="269">
        <v>39041.9</v>
      </c>
      <c r="C27" s="269">
        <v>45620.9</v>
      </c>
      <c r="D27" s="269">
        <v>47472.9</v>
      </c>
      <c r="E27" s="269">
        <v>53866.2</v>
      </c>
      <c r="F27" s="269">
        <v>59314.3</v>
      </c>
      <c r="G27" s="269">
        <v>65653.8</v>
      </c>
      <c r="H27" s="269">
        <v>78435.399999999994</v>
      </c>
      <c r="I27" s="269">
        <v>99185.8</v>
      </c>
      <c r="J27" s="269">
        <v>116292.3</v>
      </c>
      <c r="K27" s="269">
        <v>147123.20000000001</v>
      </c>
      <c r="L27" s="269">
        <v>125412.8</v>
      </c>
      <c r="M27" s="269">
        <v>252937.1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69"/>
      <c r="AZ27" s="269"/>
      <c r="BA27" s="269"/>
      <c r="BB27" s="269"/>
      <c r="BC27" s="269"/>
      <c r="BD27" s="269"/>
      <c r="BE27" s="269"/>
      <c r="BF27" s="269"/>
      <c r="BG27" s="269"/>
      <c r="BH27" s="269"/>
      <c r="BI27" s="269"/>
      <c r="BJ27" s="269"/>
      <c r="BK27" s="269"/>
      <c r="BL27" s="269"/>
      <c r="BM27" s="269"/>
      <c r="BN27" s="269"/>
      <c r="BO27" s="269"/>
      <c r="BP27" s="269"/>
      <c r="BQ27" s="269"/>
      <c r="BR27" s="269"/>
      <c r="BS27" s="269"/>
      <c r="BT27" s="269"/>
      <c r="BU27" s="269"/>
      <c r="BV27" s="269"/>
      <c r="BW27" s="269"/>
      <c r="BX27" s="269"/>
      <c r="BY27" s="269"/>
      <c r="BZ27" s="269"/>
      <c r="CA27" s="269"/>
      <c r="CB27" s="269"/>
      <c r="CC27" s="269"/>
      <c r="CD27" s="269"/>
      <c r="CE27" s="269"/>
      <c r="CF27" s="269"/>
      <c r="CG27" s="269"/>
      <c r="CH27" s="269"/>
      <c r="CI27" s="269"/>
      <c r="CJ27" s="269"/>
      <c r="CK27" s="269"/>
      <c r="CL27" s="269"/>
      <c r="CM27" s="269"/>
      <c r="CN27" s="269"/>
      <c r="CO27" s="269"/>
      <c r="CP27" s="269"/>
      <c r="CQ27" s="269"/>
      <c r="CR27" s="269"/>
    </row>
    <row r="28" spans="1:96" s="234" customFormat="1" ht="12.95" customHeight="1" x14ac:dyDescent="0.2">
      <c r="A28" s="233" t="s">
        <v>98</v>
      </c>
      <c r="B28" s="271">
        <v>33870.199999999997</v>
      </c>
      <c r="C28" s="271">
        <v>38653.599999999999</v>
      </c>
      <c r="D28" s="271">
        <v>39843.1</v>
      </c>
      <c r="E28" s="271">
        <v>45027.6</v>
      </c>
      <c r="F28" s="271">
        <v>48774.6</v>
      </c>
      <c r="G28" s="271">
        <v>49523.199999999997</v>
      </c>
      <c r="H28" s="271">
        <v>58831.4</v>
      </c>
      <c r="I28" s="271">
        <v>77529.600000000006</v>
      </c>
      <c r="J28" s="271">
        <v>92029.5</v>
      </c>
      <c r="K28" s="271">
        <v>119946.9</v>
      </c>
      <c r="L28" s="271">
        <v>92806.5</v>
      </c>
      <c r="M28" s="271">
        <v>211716.8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71"/>
      <c r="BY28" s="271"/>
      <c r="BZ28" s="271"/>
      <c r="CA28" s="271"/>
      <c r="CB28" s="271"/>
      <c r="CC28" s="271"/>
      <c r="CD28" s="271"/>
      <c r="CE28" s="271"/>
      <c r="CF28" s="271"/>
      <c r="CG28" s="271"/>
      <c r="CH28" s="271"/>
      <c r="CI28" s="271"/>
      <c r="CJ28" s="271"/>
      <c r="CK28" s="271"/>
      <c r="CL28" s="271"/>
      <c r="CM28" s="271"/>
      <c r="CN28" s="271"/>
      <c r="CO28" s="271"/>
      <c r="CP28" s="271"/>
      <c r="CQ28" s="271"/>
      <c r="CR28" s="271"/>
    </row>
    <row r="29" spans="1:96" ht="12.95" customHeight="1" x14ac:dyDescent="0.2">
      <c r="A29" s="272" t="s">
        <v>255</v>
      </c>
      <c r="B29" s="271">
        <v>14429.4</v>
      </c>
      <c r="C29" s="271">
        <v>16185.4</v>
      </c>
      <c r="D29" s="271">
        <v>18007.400000000001</v>
      </c>
      <c r="E29" s="271">
        <v>22109.3</v>
      </c>
      <c r="F29" s="271">
        <v>25835.8</v>
      </c>
      <c r="G29" s="271">
        <v>26744.6</v>
      </c>
      <c r="H29" s="271">
        <v>29457.5</v>
      </c>
      <c r="I29" s="271">
        <v>37093.300000000003</v>
      </c>
      <c r="J29" s="271">
        <v>37582.5</v>
      </c>
      <c r="K29" s="271">
        <v>56646.9</v>
      </c>
      <c r="L29" s="228">
        <v>20287</v>
      </c>
      <c r="M29" s="228">
        <v>118103.2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8"/>
      <c r="BU29" s="228"/>
      <c r="BV29" s="228"/>
      <c r="BW29" s="228"/>
      <c r="BX29" s="228"/>
      <c r="BY29" s="228"/>
      <c r="BZ29" s="228"/>
      <c r="CA29" s="228"/>
      <c r="CB29" s="228"/>
      <c r="CC29" s="228"/>
      <c r="CD29" s="228"/>
      <c r="CE29" s="228"/>
      <c r="CF29" s="228"/>
      <c r="CG29" s="228"/>
      <c r="CH29" s="228"/>
      <c r="CI29" s="228"/>
      <c r="CJ29" s="228"/>
      <c r="CK29" s="228"/>
      <c r="CL29" s="228"/>
      <c r="CM29" s="228"/>
      <c r="CN29" s="228"/>
      <c r="CO29" s="228"/>
      <c r="CP29" s="228"/>
      <c r="CQ29" s="228"/>
      <c r="CR29" s="228"/>
    </row>
    <row r="30" spans="1:96" ht="12.95" customHeight="1" x14ac:dyDescent="0.2">
      <c r="A30" s="272" t="s">
        <v>256</v>
      </c>
      <c r="B30" s="271">
        <v>1738</v>
      </c>
      <c r="C30" s="271">
        <v>1307.2</v>
      </c>
      <c r="D30" s="271">
        <v>898.3</v>
      </c>
      <c r="E30" s="271">
        <v>2212.1999999999998</v>
      </c>
      <c r="F30" s="271">
        <v>2342.6</v>
      </c>
      <c r="G30" s="271">
        <v>2210</v>
      </c>
      <c r="H30" s="271">
        <v>3061.4</v>
      </c>
      <c r="I30" s="271">
        <v>8545.4</v>
      </c>
      <c r="J30" s="271">
        <v>11268.8</v>
      </c>
      <c r="K30" s="271">
        <v>17941.5</v>
      </c>
      <c r="L30" s="228">
        <v>24896.6</v>
      </c>
      <c r="M30" s="228">
        <v>32620.5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228"/>
      <c r="BO30" s="228"/>
      <c r="BP30" s="228"/>
      <c r="BQ30" s="228"/>
      <c r="BR30" s="228"/>
      <c r="BS30" s="228"/>
      <c r="BT30" s="228"/>
      <c r="BU30" s="228"/>
      <c r="BV30" s="228"/>
      <c r="BW30" s="228"/>
      <c r="BX30" s="228"/>
      <c r="BY30" s="228"/>
      <c r="BZ30" s="228"/>
      <c r="CA30" s="228"/>
      <c r="CB30" s="228"/>
      <c r="CC30" s="228"/>
      <c r="CD30" s="228"/>
      <c r="CE30" s="228"/>
      <c r="CF30" s="228"/>
      <c r="CG30" s="228"/>
      <c r="CH30" s="228"/>
      <c r="CI30" s="228"/>
      <c r="CJ30" s="228"/>
      <c r="CK30" s="228"/>
      <c r="CL30" s="228"/>
      <c r="CM30" s="228"/>
      <c r="CN30" s="228"/>
      <c r="CO30" s="228"/>
      <c r="CP30" s="228"/>
      <c r="CQ30" s="228"/>
      <c r="CR30" s="228"/>
    </row>
    <row r="31" spans="1:96" ht="12.95" customHeight="1" x14ac:dyDescent="0.2">
      <c r="A31" s="272" t="s">
        <v>257</v>
      </c>
      <c r="B31" s="271">
        <v>14232.2</v>
      </c>
      <c r="C31" s="271">
        <v>17126.7</v>
      </c>
      <c r="D31" s="271">
        <v>16311</v>
      </c>
      <c r="E31" s="271">
        <v>15879.6</v>
      </c>
      <c r="F31" s="271">
        <v>16182.3</v>
      </c>
      <c r="G31" s="271">
        <v>16460.3</v>
      </c>
      <c r="H31" s="271">
        <v>20785.400000000001</v>
      </c>
      <c r="I31" s="271">
        <v>26097.4</v>
      </c>
      <c r="J31" s="271">
        <v>30843.599999999999</v>
      </c>
      <c r="K31" s="271">
        <v>35616.699999999997</v>
      </c>
      <c r="L31" s="228">
        <v>33746.9</v>
      </c>
      <c r="M31" s="228">
        <v>43036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  <c r="BZ31" s="228"/>
      <c r="CA31" s="228"/>
      <c r="CB31" s="228"/>
      <c r="CC31" s="228"/>
      <c r="CD31" s="228"/>
      <c r="CE31" s="228"/>
      <c r="CF31" s="228"/>
      <c r="CG31" s="228"/>
      <c r="CH31" s="228"/>
      <c r="CI31" s="228"/>
      <c r="CJ31" s="228"/>
      <c r="CK31" s="228"/>
      <c r="CL31" s="228"/>
      <c r="CM31" s="228"/>
      <c r="CN31" s="228"/>
      <c r="CO31" s="228"/>
      <c r="CP31" s="228"/>
      <c r="CQ31" s="228"/>
      <c r="CR31" s="228"/>
    </row>
    <row r="32" spans="1:96" ht="12.95" customHeight="1" x14ac:dyDescent="0.2">
      <c r="A32" s="272" t="s">
        <v>258</v>
      </c>
      <c r="B32" s="271">
        <v>334.1</v>
      </c>
      <c r="C32" s="271">
        <v>793.9</v>
      </c>
      <c r="D32" s="271">
        <v>1107.9000000000001</v>
      </c>
      <c r="E32" s="271">
        <v>1138.3</v>
      </c>
      <c r="F32" s="271">
        <v>942.6</v>
      </c>
      <c r="G32" s="271">
        <v>962.1</v>
      </c>
      <c r="H32" s="271">
        <v>1504.8</v>
      </c>
      <c r="I32" s="271">
        <v>1815.2</v>
      </c>
      <c r="J32" s="271">
        <v>4161.7</v>
      </c>
      <c r="K32" s="271">
        <v>3514.5</v>
      </c>
      <c r="L32" s="228">
        <v>4810.5</v>
      </c>
      <c r="M32" s="228">
        <v>5992.4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8"/>
      <c r="CL32" s="228"/>
      <c r="CM32" s="228"/>
      <c r="CN32" s="228"/>
      <c r="CO32" s="228"/>
      <c r="CP32" s="228"/>
      <c r="CQ32" s="228"/>
      <c r="CR32" s="228"/>
    </row>
    <row r="33" spans="1:96" ht="12.95" customHeight="1" x14ac:dyDescent="0.2">
      <c r="A33" s="272" t="s">
        <v>259</v>
      </c>
      <c r="B33" s="271">
        <v>1845.4</v>
      </c>
      <c r="C33" s="271">
        <v>1554</v>
      </c>
      <c r="D33" s="271">
        <v>1590.6</v>
      </c>
      <c r="E33" s="271">
        <v>1811.8</v>
      </c>
      <c r="F33" s="271">
        <v>1171.5999999999999</v>
      </c>
      <c r="G33" s="271">
        <v>1454.9</v>
      </c>
      <c r="H33" s="271">
        <v>1682.2</v>
      </c>
      <c r="I33" s="271">
        <v>1930.9</v>
      </c>
      <c r="J33" s="271">
        <v>2639</v>
      </c>
      <c r="K33" s="271">
        <v>3389</v>
      </c>
      <c r="L33" s="228">
        <v>4260.3</v>
      </c>
      <c r="M33" s="228">
        <v>6419.6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8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8"/>
      <c r="CH33" s="228"/>
      <c r="CI33" s="228"/>
      <c r="CJ33" s="228"/>
      <c r="CK33" s="228"/>
      <c r="CL33" s="228"/>
      <c r="CM33" s="228"/>
      <c r="CN33" s="228"/>
      <c r="CO33" s="228"/>
      <c r="CP33" s="228"/>
      <c r="CQ33" s="228"/>
      <c r="CR33" s="228"/>
    </row>
    <row r="34" spans="1:96" ht="12.95" customHeight="1" x14ac:dyDescent="0.2">
      <c r="A34" s="272" t="s">
        <v>260</v>
      </c>
      <c r="B34" s="271">
        <v>842.1</v>
      </c>
      <c r="C34" s="271">
        <v>1619.8</v>
      </c>
      <c r="D34" s="271">
        <v>1819.3</v>
      </c>
      <c r="E34" s="271">
        <v>1702</v>
      </c>
      <c r="F34" s="271">
        <v>2191</v>
      </c>
      <c r="G34" s="271">
        <v>1573.1</v>
      </c>
      <c r="H34" s="271">
        <v>2229.6</v>
      </c>
      <c r="I34" s="271">
        <v>1913.3</v>
      </c>
      <c r="J34" s="271">
        <v>5303.8</v>
      </c>
      <c r="K34" s="271">
        <v>2592.8000000000002</v>
      </c>
      <c r="L34" s="228">
        <v>4501.5</v>
      </c>
      <c r="M34" s="228">
        <v>5140.8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G34" s="228"/>
      <c r="CH34" s="228"/>
      <c r="CI34" s="228"/>
      <c r="CJ34" s="228"/>
      <c r="CK34" s="228"/>
      <c r="CL34" s="228"/>
      <c r="CM34" s="228"/>
      <c r="CN34" s="228"/>
      <c r="CO34" s="228"/>
      <c r="CP34" s="228"/>
      <c r="CQ34" s="228"/>
      <c r="CR34" s="228"/>
    </row>
    <row r="35" spans="1:96" ht="12.95" customHeight="1" x14ac:dyDescent="0.2">
      <c r="A35" s="272" t="s">
        <v>261</v>
      </c>
      <c r="B35" s="271">
        <v>449.1</v>
      </c>
      <c r="C35" s="271">
        <v>66.599999999999994</v>
      </c>
      <c r="D35" s="271">
        <v>108.6</v>
      </c>
      <c r="E35" s="271">
        <v>174.5</v>
      </c>
      <c r="F35" s="271">
        <v>108.6</v>
      </c>
      <c r="G35" s="271">
        <v>118.3</v>
      </c>
      <c r="H35" s="271">
        <v>110.5</v>
      </c>
      <c r="I35" s="271">
        <v>134.1</v>
      </c>
      <c r="J35" s="271">
        <v>230.2</v>
      </c>
      <c r="K35" s="271">
        <v>245.5</v>
      </c>
      <c r="L35" s="228">
        <v>303.8</v>
      </c>
      <c r="M35" s="228">
        <v>404.2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8"/>
      <c r="CL35" s="228"/>
      <c r="CM35" s="228"/>
      <c r="CN35" s="228"/>
      <c r="CO35" s="228"/>
      <c r="CP35" s="228"/>
      <c r="CQ35" s="228"/>
      <c r="CR35" s="228"/>
    </row>
    <row r="36" spans="1:96" ht="12.95" customHeight="1" x14ac:dyDescent="0.2">
      <c r="A36" s="245" t="s">
        <v>97</v>
      </c>
      <c r="B36" s="271">
        <v>5171.6000000000004</v>
      </c>
      <c r="C36" s="271">
        <v>6967.2</v>
      </c>
      <c r="D36" s="271">
        <v>7629.8</v>
      </c>
      <c r="E36" s="271">
        <v>8838.6</v>
      </c>
      <c r="F36" s="271">
        <v>10539.8</v>
      </c>
      <c r="G36" s="271">
        <v>16130.6</v>
      </c>
      <c r="H36" s="271">
        <v>19604</v>
      </c>
      <c r="I36" s="271">
        <v>21656.2</v>
      </c>
      <c r="J36" s="271">
        <v>24262.799999999999</v>
      </c>
      <c r="K36" s="271">
        <v>27176.3</v>
      </c>
      <c r="L36" s="228">
        <v>32606.3</v>
      </c>
      <c r="M36" s="228">
        <v>41220.400000000001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228"/>
      <c r="CQ36" s="228"/>
      <c r="CR36" s="228"/>
    </row>
    <row r="37" spans="1:96" ht="12.95" customHeight="1" x14ac:dyDescent="0.2">
      <c r="A37" s="272" t="s">
        <v>262</v>
      </c>
      <c r="B37" s="271">
        <v>5118.6000000000004</v>
      </c>
      <c r="C37" s="271">
        <v>6928.3</v>
      </c>
      <c r="D37" s="271">
        <v>7582.1</v>
      </c>
      <c r="E37" s="271">
        <v>8753</v>
      </c>
      <c r="F37" s="271">
        <v>10463.799999999999</v>
      </c>
      <c r="G37" s="271">
        <v>15753.7</v>
      </c>
      <c r="H37" s="271">
        <v>19300.3</v>
      </c>
      <c r="I37" s="271">
        <v>21508.400000000001</v>
      </c>
      <c r="J37" s="271">
        <v>24199.9</v>
      </c>
      <c r="K37" s="271">
        <v>27060.5</v>
      </c>
      <c r="L37" s="228">
        <v>32452.2</v>
      </c>
      <c r="M37" s="228">
        <v>40158.6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228"/>
      <c r="CO37" s="228"/>
      <c r="CP37" s="228"/>
      <c r="CQ37" s="228"/>
      <c r="CR37" s="228"/>
    </row>
    <row r="38" spans="1:96" ht="12.95" customHeight="1" x14ac:dyDescent="0.2">
      <c r="A38" s="272" t="s">
        <v>263</v>
      </c>
      <c r="B38" s="271">
        <v>27.6</v>
      </c>
      <c r="C38" s="271">
        <v>12.1</v>
      </c>
      <c r="D38" s="271">
        <v>18.8</v>
      </c>
      <c r="E38" s="271">
        <v>17.899999999999999</v>
      </c>
      <c r="F38" s="271">
        <v>17.5</v>
      </c>
      <c r="G38" s="271">
        <v>93.5</v>
      </c>
      <c r="H38" s="271">
        <v>167.3</v>
      </c>
      <c r="I38" s="271">
        <v>88.9</v>
      </c>
      <c r="J38" s="271">
        <v>38.200000000000003</v>
      </c>
      <c r="K38" s="271">
        <v>72.5</v>
      </c>
      <c r="L38" s="228">
        <v>93.5</v>
      </c>
      <c r="M38" s="228">
        <v>1002.4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  <c r="BW38" s="228"/>
      <c r="BX38" s="228"/>
      <c r="BY38" s="228"/>
      <c r="BZ38" s="228"/>
      <c r="CA38" s="228"/>
      <c r="CB38" s="228"/>
      <c r="CC38" s="228"/>
      <c r="CD38" s="228"/>
      <c r="CE38" s="228"/>
      <c r="CF38" s="228"/>
      <c r="CG38" s="228"/>
      <c r="CH38" s="228"/>
      <c r="CI38" s="228"/>
      <c r="CJ38" s="228"/>
      <c r="CK38" s="228"/>
      <c r="CL38" s="228"/>
      <c r="CM38" s="228"/>
      <c r="CN38" s="228"/>
      <c r="CO38" s="228"/>
      <c r="CP38" s="228"/>
      <c r="CQ38" s="228"/>
      <c r="CR38" s="228"/>
    </row>
    <row r="39" spans="1:96" ht="12" x14ac:dyDescent="0.2">
      <c r="A39" s="272" t="s">
        <v>264</v>
      </c>
      <c r="B39" s="271">
        <v>25.5</v>
      </c>
      <c r="C39" s="271">
        <v>26.8</v>
      </c>
      <c r="D39" s="271">
        <v>29</v>
      </c>
      <c r="E39" s="271">
        <v>67.8</v>
      </c>
      <c r="F39" s="271">
        <v>58.4</v>
      </c>
      <c r="G39" s="271">
        <v>283.39999999999998</v>
      </c>
      <c r="H39" s="271">
        <v>136.4</v>
      </c>
      <c r="I39" s="271">
        <v>58.9</v>
      </c>
      <c r="J39" s="271">
        <v>24.7</v>
      </c>
      <c r="K39" s="271">
        <v>43.3</v>
      </c>
      <c r="L39" s="228">
        <v>60.6</v>
      </c>
      <c r="M39" s="228">
        <v>59.5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  <c r="BZ39" s="228"/>
      <c r="CA39" s="228"/>
      <c r="CB39" s="228"/>
      <c r="CC39" s="228"/>
      <c r="CD39" s="228"/>
      <c r="CE39" s="228"/>
      <c r="CF39" s="228"/>
      <c r="CG39" s="228"/>
      <c r="CH39" s="228"/>
      <c r="CI39" s="228"/>
      <c r="CJ39" s="228"/>
      <c r="CK39" s="228"/>
      <c r="CL39" s="228"/>
      <c r="CM39" s="228"/>
      <c r="CN39" s="228"/>
      <c r="CO39" s="228"/>
      <c r="CP39" s="228"/>
      <c r="CQ39" s="228"/>
      <c r="CR39" s="228"/>
    </row>
    <row r="40" spans="1:96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  <c r="BK40" s="228"/>
      <c r="BL40" s="228"/>
      <c r="BM40" s="228"/>
      <c r="BN40" s="228"/>
      <c r="BO40" s="228"/>
      <c r="BP40" s="228"/>
      <c r="BQ40" s="228"/>
      <c r="BR40" s="228"/>
      <c r="BS40" s="228"/>
      <c r="BT40" s="228"/>
      <c r="BU40" s="228"/>
      <c r="BV40" s="228"/>
      <c r="BW40" s="228"/>
      <c r="BX40" s="228"/>
      <c r="BY40" s="228"/>
      <c r="BZ40" s="228"/>
      <c r="CA40" s="228"/>
      <c r="CB40" s="228"/>
      <c r="CC40" s="228"/>
      <c r="CD40" s="228"/>
      <c r="CE40" s="228"/>
      <c r="CF40" s="228"/>
      <c r="CG40" s="228"/>
      <c r="CH40" s="228"/>
      <c r="CI40" s="228"/>
      <c r="CJ40" s="228"/>
      <c r="CK40" s="228"/>
      <c r="CL40" s="228"/>
      <c r="CM40" s="228"/>
      <c r="CN40" s="228"/>
      <c r="CO40" s="228"/>
      <c r="CP40" s="228"/>
      <c r="CQ40" s="228"/>
      <c r="CR40" s="228"/>
    </row>
    <row r="41" spans="1:96" s="270" customFormat="1" ht="12.95" customHeight="1" x14ac:dyDescent="0.2">
      <c r="A41" s="268" t="s">
        <v>96</v>
      </c>
      <c r="B41" s="269">
        <v>13944.8</v>
      </c>
      <c r="C41" s="269">
        <v>13481</v>
      </c>
      <c r="D41" s="269">
        <v>15893.5</v>
      </c>
      <c r="E41" s="269">
        <v>18449.5</v>
      </c>
      <c r="F41" s="269">
        <v>21116.7</v>
      </c>
      <c r="G41" s="269">
        <v>25810.400000000001</v>
      </c>
      <c r="H41" s="269">
        <v>28966.7</v>
      </c>
      <c r="I41" s="269">
        <v>36706.199999999997</v>
      </c>
      <c r="J41" s="269">
        <v>44147.7</v>
      </c>
      <c r="K41" s="269">
        <v>57643.8</v>
      </c>
      <c r="L41" s="269">
        <v>155051</v>
      </c>
      <c r="M41" s="269">
        <v>164042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  <c r="BK41" s="269"/>
      <c r="BL41" s="269"/>
      <c r="BM41" s="269"/>
      <c r="BN41" s="269"/>
      <c r="BO41" s="269"/>
      <c r="BP41" s="269"/>
      <c r="BQ41" s="269"/>
      <c r="BR41" s="269"/>
      <c r="BS41" s="269"/>
      <c r="BT41" s="269"/>
      <c r="BU41" s="269"/>
      <c r="BV41" s="269"/>
      <c r="BW41" s="269"/>
      <c r="BX41" s="269"/>
      <c r="BY41" s="269"/>
      <c r="BZ41" s="269"/>
      <c r="CA41" s="269"/>
      <c r="CB41" s="269"/>
      <c r="CC41" s="269"/>
      <c r="CD41" s="269"/>
      <c r="CE41" s="269"/>
      <c r="CF41" s="269"/>
      <c r="CG41" s="269"/>
      <c r="CH41" s="269"/>
      <c r="CI41" s="269"/>
      <c r="CJ41" s="269"/>
      <c r="CK41" s="269"/>
      <c r="CL41" s="269"/>
      <c r="CM41" s="269"/>
      <c r="CN41" s="269"/>
      <c r="CO41" s="269"/>
      <c r="CP41" s="269"/>
      <c r="CQ41" s="269"/>
      <c r="CR41" s="269"/>
    </row>
    <row r="42" spans="1:96" ht="12.95" customHeight="1" x14ac:dyDescent="0.2">
      <c r="A42" s="245" t="s">
        <v>265</v>
      </c>
      <c r="B42" s="228">
        <v>2176.1</v>
      </c>
      <c r="C42" s="228">
        <v>2144.3000000000002</v>
      </c>
      <c r="D42" s="228">
        <v>1714.3</v>
      </c>
      <c r="E42" s="228">
        <v>1708.7</v>
      </c>
      <c r="F42" s="228">
        <v>1901.7</v>
      </c>
      <c r="G42" s="228">
        <v>2268.5</v>
      </c>
      <c r="H42" s="228">
        <v>2515.4</v>
      </c>
      <c r="I42" s="228">
        <v>2507.6</v>
      </c>
      <c r="J42" s="228">
        <v>3496.8</v>
      </c>
      <c r="K42" s="228">
        <v>3796.4</v>
      </c>
      <c r="L42" s="228">
        <v>4417.3999999999996</v>
      </c>
      <c r="M42" s="228">
        <v>3309.9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28"/>
      <c r="BZ42" s="228"/>
      <c r="CA42" s="228"/>
      <c r="CB42" s="228"/>
      <c r="CC42" s="228"/>
      <c r="CD42" s="228"/>
      <c r="CE42" s="228"/>
      <c r="CF42" s="228"/>
      <c r="CG42" s="228"/>
      <c r="CH42" s="228"/>
      <c r="CI42" s="228"/>
      <c r="CJ42" s="228"/>
      <c r="CK42" s="228"/>
      <c r="CL42" s="228"/>
      <c r="CM42" s="228"/>
      <c r="CN42" s="228"/>
      <c r="CO42" s="228"/>
      <c r="CP42" s="228"/>
      <c r="CQ42" s="228"/>
      <c r="CR42" s="228"/>
    </row>
    <row r="43" spans="1:96" ht="12.95" customHeight="1" x14ac:dyDescent="0.2">
      <c r="A43" s="245" t="s">
        <v>266</v>
      </c>
      <c r="B43" s="228">
        <v>2714.1</v>
      </c>
      <c r="C43" s="228">
        <v>2580.8000000000002</v>
      </c>
      <c r="D43" s="228">
        <v>2872.7</v>
      </c>
      <c r="E43" s="228">
        <v>3248.9</v>
      </c>
      <c r="F43" s="228">
        <v>3231.5</v>
      </c>
      <c r="G43" s="228">
        <v>5453.8</v>
      </c>
      <c r="H43" s="228">
        <v>5446.5</v>
      </c>
      <c r="I43" s="228">
        <v>6599</v>
      </c>
      <c r="J43" s="228">
        <v>8276.2000000000007</v>
      </c>
      <c r="K43" s="228">
        <v>10036.799999999999</v>
      </c>
      <c r="L43" s="228">
        <v>86940.7</v>
      </c>
      <c r="M43" s="228">
        <v>57701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8"/>
      <c r="BV43" s="228"/>
      <c r="BW43" s="228"/>
      <c r="BX43" s="228"/>
      <c r="BY43" s="228"/>
      <c r="BZ43" s="228"/>
      <c r="CA43" s="228"/>
      <c r="CB43" s="228"/>
      <c r="CC43" s="228"/>
      <c r="CD43" s="228"/>
      <c r="CE43" s="228"/>
      <c r="CF43" s="228"/>
      <c r="CG43" s="228"/>
      <c r="CH43" s="228"/>
      <c r="CI43" s="228"/>
      <c r="CJ43" s="228"/>
      <c r="CK43" s="228"/>
      <c r="CL43" s="228"/>
      <c r="CM43" s="228"/>
      <c r="CN43" s="228"/>
      <c r="CO43" s="228"/>
      <c r="CP43" s="228"/>
      <c r="CQ43" s="228"/>
      <c r="CR43" s="228"/>
    </row>
    <row r="44" spans="1:96" s="234" customFormat="1" ht="12.95" customHeight="1" x14ac:dyDescent="0.2">
      <c r="A44" s="274" t="s">
        <v>267</v>
      </c>
      <c r="B44" s="228">
        <v>671.3</v>
      </c>
      <c r="C44" s="228">
        <v>319.10000000000002</v>
      </c>
      <c r="D44" s="228">
        <v>261</v>
      </c>
      <c r="E44" s="228">
        <v>496.3</v>
      </c>
      <c r="F44" s="228">
        <v>524.4</v>
      </c>
      <c r="G44" s="228">
        <v>617.4</v>
      </c>
      <c r="H44" s="228">
        <v>1093.8</v>
      </c>
      <c r="I44" s="228">
        <v>2058.3000000000002</v>
      </c>
      <c r="J44" s="228">
        <v>2357.6</v>
      </c>
      <c r="K44" s="228">
        <v>2452.3000000000002</v>
      </c>
      <c r="L44" s="271">
        <v>3661.5</v>
      </c>
      <c r="M44" s="271">
        <v>4708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71"/>
      <c r="BZ44" s="271"/>
      <c r="CA44" s="271"/>
      <c r="CB44" s="271"/>
      <c r="CC44" s="271"/>
      <c r="CD44" s="271"/>
      <c r="CE44" s="271"/>
      <c r="CF44" s="271"/>
      <c r="CG44" s="271"/>
      <c r="CH44" s="271"/>
      <c r="CI44" s="271"/>
      <c r="CJ44" s="271"/>
      <c r="CK44" s="271"/>
      <c r="CL44" s="271"/>
      <c r="CM44" s="271"/>
      <c r="CN44" s="271"/>
      <c r="CO44" s="271"/>
      <c r="CP44" s="271"/>
      <c r="CQ44" s="271"/>
      <c r="CR44" s="271"/>
    </row>
    <row r="45" spans="1:96" ht="12.95" customHeight="1" x14ac:dyDescent="0.2">
      <c r="A45" s="272" t="s">
        <v>268</v>
      </c>
      <c r="B45" s="228">
        <v>318.5</v>
      </c>
      <c r="C45" s="228">
        <v>320.5</v>
      </c>
      <c r="D45" s="228">
        <v>595.4</v>
      </c>
      <c r="E45" s="228">
        <v>467.5</v>
      </c>
      <c r="F45" s="228">
        <v>337.3</v>
      </c>
      <c r="G45" s="228">
        <v>174.2</v>
      </c>
      <c r="H45" s="228">
        <v>184.6</v>
      </c>
      <c r="I45" s="228">
        <v>376.2</v>
      </c>
      <c r="J45" s="228">
        <v>326.89999999999998</v>
      </c>
      <c r="K45" s="228">
        <v>138.5</v>
      </c>
      <c r="L45" s="228">
        <v>121.1</v>
      </c>
      <c r="M45" s="228">
        <v>2396.5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  <c r="BW45" s="228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</row>
    <row r="46" spans="1:96" ht="12.95" customHeight="1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0.9</v>
      </c>
      <c r="M46" s="228">
        <v>2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8"/>
      <c r="CQ46" s="228"/>
      <c r="CR46" s="228"/>
    </row>
    <row r="47" spans="1:96" ht="12.95" customHeight="1" x14ac:dyDescent="0.2">
      <c r="A47" s="272" t="s">
        <v>269</v>
      </c>
      <c r="B47" s="228">
        <v>1723.5</v>
      </c>
      <c r="C47" s="228">
        <v>1937.8</v>
      </c>
      <c r="D47" s="228">
        <v>2014.7</v>
      </c>
      <c r="E47" s="228">
        <v>2261</v>
      </c>
      <c r="F47" s="228">
        <v>2370.4</v>
      </c>
      <c r="G47" s="228">
        <v>4662.5</v>
      </c>
      <c r="H47" s="228">
        <v>4173.6000000000004</v>
      </c>
      <c r="I47" s="228">
        <v>4166.1000000000004</v>
      </c>
      <c r="J47" s="228">
        <v>5589.9</v>
      </c>
      <c r="K47" s="228">
        <v>7442.8</v>
      </c>
      <c r="L47" s="228">
        <v>83157.2</v>
      </c>
      <c r="M47" s="228">
        <v>50594.5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T47" s="228"/>
      <c r="BU47" s="228"/>
      <c r="BV47" s="228"/>
      <c r="BW47" s="228"/>
      <c r="BX47" s="228"/>
      <c r="BY47" s="228"/>
      <c r="BZ47" s="228"/>
      <c r="CA47" s="228"/>
      <c r="CB47" s="228"/>
      <c r="CC47" s="228"/>
      <c r="CD47" s="228"/>
      <c r="CE47" s="228"/>
      <c r="CF47" s="228"/>
      <c r="CG47" s="228"/>
      <c r="CH47" s="228"/>
      <c r="CI47" s="228"/>
      <c r="CJ47" s="228"/>
      <c r="CK47" s="228"/>
      <c r="CL47" s="228"/>
      <c r="CM47" s="228"/>
      <c r="CN47" s="228"/>
      <c r="CO47" s="228"/>
      <c r="CP47" s="228"/>
      <c r="CQ47" s="228"/>
      <c r="CR47" s="228"/>
    </row>
    <row r="48" spans="1:96" ht="12.95" customHeight="1" x14ac:dyDescent="0.2">
      <c r="A48" s="275" t="s">
        <v>271</v>
      </c>
      <c r="B48" s="228">
        <v>8000.6</v>
      </c>
      <c r="C48" s="228">
        <v>7488.6</v>
      </c>
      <c r="D48" s="228">
        <v>10164.1</v>
      </c>
      <c r="E48" s="228">
        <v>12425.3</v>
      </c>
      <c r="F48" s="228">
        <v>14725.7</v>
      </c>
      <c r="G48" s="228">
        <v>16687.7</v>
      </c>
      <c r="H48" s="228">
        <v>19924.3</v>
      </c>
      <c r="I48" s="228">
        <v>25364.2</v>
      </c>
      <c r="J48" s="228">
        <v>31247.3</v>
      </c>
      <c r="K48" s="228">
        <v>42466.2</v>
      </c>
      <c r="L48" s="228">
        <v>62208.9</v>
      </c>
      <c r="M48" s="228">
        <v>101200.2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</row>
    <row r="49" spans="1:96" ht="12.95" customHeight="1" x14ac:dyDescent="0.2">
      <c r="A49" s="275" t="s">
        <v>272</v>
      </c>
      <c r="B49" s="228">
        <v>1054.0999999999999</v>
      </c>
      <c r="C49" s="228">
        <v>1267.4000000000001</v>
      </c>
      <c r="D49" s="228">
        <v>1142.4000000000001</v>
      </c>
      <c r="E49" s="228">
        <v>1066.5999999999999</v>
      </c>
      <c r="F49" s="228">
        <v>1257.7</v>
      </c>
      <c r="G49" s="228">
        <v>1400.4</v>
      </c>
      <c r="H49" s="228">
        <v>1080.4000000000001</v>
      </c>
      <c r="I49" s="228">
        <v>2235.5</v>
      </c>
      <c r="J49" s="228">
        <v>1127.4000000000001</v>
      </c>
      <c r="K49" s="228">
        <v>1344.5</v>
      </c>
      <c r="L49" s="228">
        <v>1483.9</v>
      </c>
      <c r="M49" s="228">
        <v>1830.9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8"/>
      <c r="BN49" s="228"/>
      <c r="BO49" s="228"/>
      <c r="BP49" s="228"/>
      <c r="BQ49" s="228"/>
      <c r="BR49" s="228"/>
      <c r="BS49" s="228"/>
      <c r="BT49" s="228"/>
      <c r="BU49" s="228"/>
      <c r="BV49" s="228"/>
      <c r="BW49" s="228"/>
      <c r="BX49" s="228"/>
      <c r="BY49" s="228"/>
      <c r="BZ49" s="228"/>
      <c r="CA49" s="228"/>
      <c r="CB49" s="228"/>
      <c r="CC49" s="228"/>
      <c r="CD49" s="228"/>
      <c r="CE49" s="228"/>
      <c r="CF49" s="228"/>
      <c r="CG49" s="228"/>
      <c r="CH49" s="228"/>
      <c r="CI49" s="228"/>
      <c r="CJ49" s="228"/>
      <c r="CK49" s="228"/>
      <c r="CL49" s="228"/>
      <c r="CM49" s="228"/>
      <c r="CN49" s="228"/>
      <c r="CO49" s="228"/>
      <c r="CP49" s="228"/>
      <c r="CQ49" s="228"/>
      <c r="CR49" s="228"/>
    </row>
    <row r="50" spans="1:96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69"/>
      <c r="AZ50" s="269"/>
      <c r="BA50" s="269"/>
      <c r="BB50" s="269"/>
      <c r="BC50" s="269"/>
      <c r="BD50" s="269"/>
      <c r="BE50" s="269"/>
      <c r="BF50" s="269"/>
      <c r="BG50" s="269"/>
      <c r="BH50" s="269"/>
      <c r="BI50" s="269"/>
      <c r="BJ50" s="269"/>
      <c r="BK50" s="269"/>
      <c r="BL50" s="269"/>
      <c r="BM50" s="269"/>
      <c r="BN50" s="269"/>
      <c r="BO50" s="269"/>
      <c r="BP50" s="269"/>
      <c r="BQ50" s="269"/>
      <c r="BR50" s="269"/>
      <c r="BS50" s="269"/>
      <c r="BT50" s="269"/>
      <c r="BU50" s="269"/>
      <c r="BV50" s="269"/>
      <c r="BW50" s="269"/>
      <c r="BX50" s="269"/>
      <c r="BY50" s="269"/>
      <c r="BZ50" s="269"/>
      <c r="CA50" s="269"/>
      <c r="CB50" s="269"/>
      <c r="CC50" s="269"/>
      <c r="CD50" s="269"/>
      <c r="CE50" s="269"/>
      <c r="CF50" s="269"/>
      <c r="CG50" s="269"/>
      <c r="CH50" s="269"/>
      <c r="CI50" s="269"/>
      <c r="CJ50" s="269"/>
      <c r="CK50" s="269"/>
      <c r="CL50" s="269"/>
      <c r="CM50" s="269"/>
      <c r="CN50" s="269"/>
      <c r="CO50" s="269"/>
      <c r="CP50" s="269"/>
      <c r="CQ50" s="269"/>
      <c r="CR50" s="269"/>
    </row>
    <row r="51" spans="1:96" ht="12.95" customHeight="1" x14ac:dyDescent="0.2">
      <c r="A51" s="268" t="s">
        <v>94</v>
      </c>
      <c r="B51" s="269">
        <v>52986.7</v>
      </c>
      <c r="C51" s="269">
        <v>59101.9</v>
      </c>
      <c r="D51" s="269">
        <v>63366.400000000001</v>
      </c>
      <c r="E51" s="269">
        <v>72315.8</v>
      </c>
      <c r="F51" s="269">
        <v>80431</v>
      </c>
      <c r="G51" s="269">
        <v>91464.3</v>
      </c>
      <c r="H51" s="269">
        <v>107402.1</v>
      </c>
      <c r="I51" s="269">
        <v>135892</v>
      </c>
      <c r="J51" s="269">
        <v>160440</v>
      </c>
      <c r="K51" s="269">
        <v>204767</v>
      </c>
      <c r="L51" s="269">
        <v>280463.8</v>
      </c>
      <c r="M51" s="269">
        <v>416979.20000000001</v>
      </c>
    </row>
    <row r="52" spans="1:96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96" ht="12.95" customHeight="1" x14ac:dyDescent="0.2">
      <c r="A54" s="249" t="s">
        <v>22</v>
      </c>
    </row>
    <row r="55" spans="1:96" ht="12.95" customHeight="1" x14ac:dyDescent="0.2">
      <c r="A55" s="233" t="s">
        <v>1</v>
      </c>
      <c r="B55" s="218">
        <v>377</v>
      </c>
      <c r="C55" s="218">
        <v>369</v>
      </c>
      <c r="D55" s="218">
        <v>389</v>
      </c>
      <c r="E55" s="218">
        <v>381</v>
      </c>
      <c r="F55" s="218">
        <v>382</v>
      </c>
      <c r="G55" s="218">
        <v>394</v>
      </c>
      <c r="H55" s="218">
        <v>397</v>
      </c>
      <c r="I55" s="218">
        <v>413</v>
      </c>
      <c r="J55" s="218">
        <v>414</v>
      </c>
      <c r="K55" s="218">
        <v>452</v>
      </c>
      <c r="L55" s="218">
        <v>526</v>
      </c>
      <c r="M55" s="218">
        <v>570</v>
      </c>
    </row>
  </sheetData>
  <hyperlinks>
    <hyperlink ref="A1" location="Содержание!A1" display="Вернуться в СОДЕРЖАНИЕ" xr:uid="{00000000-0004-0000-54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Лист86"/>
  <dimension ref="A1:BG55"/>
  <sheetViews>
    <sheetView workbookViewId="0">
      <selection activeCell="A5" sqref="A5"/>
    </sheetView>
  </sheetViews>
  <sheetFormatPr defaultRowHeight="12.95" customHeight="1" x14ac:dyDescent="0.2"/>
  <cols>
    <col min="1" max="1" width="41.14062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1.140625" style="218" customWidth="1"/>
    <col min="258" max="262" width="0" style="218" hidden="1" customWidth="1"/>
    <col min="263" max="512" width="9.140625" style="218"/>
    <col min="513" max="513" width="41.140625" style="218" customWidth="1"/>
    <col min="514" max="518" width="0" style="218" hidden="1" customWidth="1"/>
    <col min="519" max="768" width="9.140625" style="218"/>
    <col min="769" max="769" width="41.140625" style="218" customWidth="1"/>
    <col min="770" max="774" width="0" style="218" hidden="1" customWidth="1"/>
    <col min="775" max="1024" width="9.140625" style="218"/>
    <col min="1025" max="1025" width="41.140625" style="218" customWidth="1"/>
    <col min="1026" max="1030" width="0" style="218" hidden="1" customWidth="1"/>
    <col min="1031" max="1280" width="9.140625" style="218"/>
    <col min="1281" max="1281" width="41.140625" style="218" customWidth="1"/>
    <col min="1282" max="1286" width="0" style="218" hidden="1" customWidth="1"/>
    <col min="1287" max="1536" width="9.140625" style="218"/>
    <col min="1537" max="1537" width="41.140625" style="218" customWidth="1"/>
    <col min="1538" max="1542" width="0" style="218" hidden="1" customWidth="1"/>
    <col min="1543" max="1792" width="9.140625" style="218"/>
    <col min="1793" max="1793" width="41.140625" style="218" customWidth="1"/>
    <col min="1794" max="1798" width="0" style="218" hidden="1" customWidth="1"/>
    <col min="1799" max="2048" width="9.140625" style="218"/>
    <col min="2049" max="2049" width="41.140625" style="218" customWidth="1"/>
    <col min="2050" max="2054" width="0" style="218" hidden="1" customWidth="1"/>
    <col min="2055" max="2304" width="9.140625" style="218"/>
    <col min="2305" max="2305" width="41.140625" style="218" customWidth="1"/>
    <col min="2306" max="2310" width="0" style="218" hidden="1" customWidth="1"/>
    <col min="2311" max="2560" width="9.140625" style="218"/>
    <col min="2561" max="2561" width="41.140625" style="218" customWidth="1"/>
    <col min="2562" max="2566" width="0" style="218" hidden="1" customWidth="1"/>
    <col min="2567" max="2816" width="9.140625" style="218"/>
    <col min="2817" max="2817" width="41.140625" style="218" customWidth="1"/>
    <col min="2818" max="2822" width="0" style="218" hidden="1" customWidth="1"/>
    <col min="2823" max="3072" width="9.140625" style="218"/>
    <col min="3073" max="3073" width="41.140625" style="218" customWidth="1"/>
    <col min="3074" max="3078" width="0" style="218" hidden="1" customWidth="1"/>
    <col min="3079" max="3328" width="9.140625" style="218"/>
    <col min="3329" max="3329" width="41.140625" style="218" customWidth="1"/>
    <col min="3330" max="3334" width="0" style="218" hidden="1" customWidth="1"/>
    <col min="3335" max="3584" width="9.140625" style="218"/>
    <col min="3585" max="3585" width="41.140625" style="218" customWidth="1"/>
    <col min="3586" max="3590" width="0" style="218" hidden="1" customWidth="1"/>
    <col min="3591" max="3840" width="9.140625" style="218"/>
    <col min="3841" max="3841" width="41.140625" style="218" customWidth="1"/>
    <col min="3842" max="3846" width="0" style="218" hidden="1" customWidth="1"/>
    <col min="3847" max="4096" width="9.140625" style="218"/>
    <col min="4097" max="4097" width="41.140625" style="218" customWidth="1"/>
    <col min="4098" max="4102" width="0" style="218" hidden="1" customWidth="1"/>
    <col min="4103" max="4352" width="9.140625" style="218"/>
    <col min="4353" max="4353" width="41.140625" style="218" customWidth="1"/>
    <col min="4354" max="4358" width="0" style="218" hidden="1" customWidth="1"/>
    <col min="4359" max="4608" width="9.140625" style="218"/>
    <col min="4609" max="4609" width="41.140625" style="218" customWidth="1"/>
    <col min="4610" max="4614" width="0" style="218" hidden="1" customWidth="1"/>
    <col min="4615" max="4864" width="9.140625" style="218"/>
    <col min="4865" max="4865" width="41.140625" style="218" customWidth="1"/>
    <col min="4866" max="4870" width="0" style="218" hidden="1" customWidth="1"/>
    <col min="4871" max="5120" width="9.140625" style="218"/>
    <col min="5121" max="5121" width="41.140625" style="218" customWidth="1"/>
    <col min="5122" max="5126" width="0" style="218" hidden="1" customWidth="1"/>
    <col min="5127" max="5376" width="9.140625" style="218"/>
    <col min="5377" max="5377" width="41.140625" style="218" customWidth="1"/>
    <col min="5378" max="5382" width="0" style="218" hidden="1" customWidth="1"/>
    <col min="5383" max="5632" width="9.140625" style="218"/>
    <col min="5633" max="5633" width="41.140625" style="218" customWidth="1"/>
    <col min="5634" max="5638" width="0" style="218" hidden="1" customWidth="1"/>
    <col min="5639" max="5888" width="9.140625" style="218"/>
    <col min="5889" max="5889" width="41.140625" style="218" customWidth="1"/>
    <col min="5890" max="5894" width="0" style="218" hidden="1" customWidth="1"/>
    <col min="5895" max="6144" width="9.140625" style="218"/>
    <col min="6145" max="6145" width="41.140625" style="218" customWidth="1"/>
    <col min="6146" max="6150" width="0" style="218" hidden="1" customWidth="1"/>
    <col min="6151" max="6400" width="9.140625" style="218"/>
    <col min="6401" max="6401" width="41.140625" style="218" customWidth="1"/>
    <col min="6402" max="6406" width="0" style="218" hidden="1" customWidth="1"/>
    <col min="6407" max="6656" width="9.140625" style="218"/>
    <col min="6657" max="6657" width="41.140625" style="218" customWidth="1"/>
    <col min="6658" max="6662" width="0" style="218" hidden="1" customWidth="1"/>
    <col min="6663" max="6912" width="9.140625" style="218"/>
    <col min="6913" max="6913" width="41.140625" style="218" customWidth="1"/>
    <col min="6914" max="6918" width="0" style="218" hidden="1" customWidth="1"/>
    <col min="6919" max="7168" width="9.140625" style="218"/>
    <col min="7169" max="7169" width="41.140625" style="218" customWidth="1"/>
    <col min="7170" max="7174" width="0" style="218" hidden="1" customWidth="1"/>
    <col min="7175" max="7424" width="9.140625" style="218"/>
    <col min="7425" max="7425" width="41.140625" style="218" customWidth="1"/>
    <col min="7426" max="7430" width="0" style="218" hidden="1" customWidth="1"/>
    <col min="7431" max="7680" width="9.140625" style="218"/>
    <col min="7681" max="7681" width="41.140625" style="218" customWidth="1"/>
    <col min="7682" max="7686" width="0" style="218" hidden="1" customWidth="1"/>
    <col min="7687" max="7936" width="9.140625" style="218"/>
    <col min="7937" max="7937" width="41.140625" style="218" customWidth="1"/>
    <col min="7938" max="7942" width="0" style="218" hidden="1" customWidth="1"/>
    <col min="7943" max="8192" width="9.140625" style="218"/>
    <col min="8193" max="8193" width="41.140625" style="218" customWidth="1"/>
    <col min="8194" max="8198" width="0" style="218" hidden="1" customWidth="1"/>
    <col min="8199" max="8448" width="9.140625" style="218"/>
    <col min="8449" max="8449" width="41.140625" style="218" customWidth="1"/>
    <col min="8450" max="8454" width="0" style="218" hidden="1" customWidth="1"/>
    <col min="8455" max="8704" width="9.140625" style="218"/>
    <col min="8705" max="8705" width="41.140625" style="218" customWidth="1"/>
    <col min="8706" max="8710" width="0" style="218" hidden="1" customWidth="1"/>
    <col min="8711" max="8960" width="9.140625" style="218"/>
    <col min="8961" max="8961" width="41.140625" style="218" customWidth="1"/>
    <col min="8962" max="8966" width="0" style="218" hidden="1" customWidth="1"/>
    <col min="8967" max="9216" width="9.140625" style="218"/>
    <col min="9217" max="9217" width="41.140625" style="218" customWidth="1"/>
    <col min="9218" max="9222" width="0" style="218" hidden="1" customWidth="1"/>
    <col min="9223" max="9472" width="9.140625" style="218"/>
    <col min="9473" max="9473" width="41.140625" style="218" customWidth="1"/>
    <col min="9474" max="9478" width="0" style="218" hidden="1" customWidth="1"/>
    <col min="9479" max="9728" width="9.140625" style="218"/>
    <col min="9729" max="9729" width="41.140625" style="218" customWidth="1"/>
    <col min="9730" max="9734" width="0" style="218" hidden="1" customWidth="1"/>
    <col min="9735" max="9984" width="9.140625" style="218"/>
    <col min="9985" max="9985" width="41.140625" style="218" customWidth="1"/>
    <col min="9986" max="9990" width="0" style="218" hidden="1" customWidth="1"/>
    <col min="9991" max="10240" width="9.140625" style="218"/>
    <col min="10241" max="10241" width="41.140625" style="218" customWidth="1"/>
    <col min="10242" max="10246" width="0" style="218" hidden="1" customWidth="1"/>
    <col min="10247" max="10496" width="9.140625" style="218"/>
    <col min="10497" max="10497" width="41.140625" style="218" customWidth="1"/>
    <col min="10498" max="10502" width="0" style="218" hidden="1" customWidth="1"/>
    <col min="10503" max="10752" width="9.140625" style="218"/>
    <col min="10753" max="10753" width="41.140625" style="218" customWidth="1"/>
    <col min="10754" max="10758" width="0" style="218" hidden="1" customWidth="1"/>
    <col min="10759" max="11008" width="9.140625" style="218"/>
    <col min="11009" max="11009" width="41.140625" style="218" customWidth="1"/>
    <col min="11010" max="11014" width="0" style="218" hidden="1" customWidth="1"/>
    <col min="11015" max="11264" width="9.140625" style="218"/>
    <col min="11265" max="11265" width="41.140625" style="218" customWidth="1"/>
    <col min="11266" max="11270" width="0" style="218" hidden="1" customWidth="1"/>
    <col min="11271" max="11520" width="9.140625" style="218"/>
    <col min="11521" max="11521" width="41.140625" style="218" customWidth="1"/>
    <col min="11522" max="11526" width="0" style="218" hidden="1" customWidth="1"/>
    <col min="11527" max="11776" width="9.140625" style="218"/>
    <col min="11777" max="11777" width="41.140625" style="218" customWidth="1"/>
    <col min="11778" max="11782" width="0" style="218" hidden="1" customWidth="1"/>
    <col min="11783" max="12032" width="9.140625" style="218"/>
    <col min="12033" max="12033" width="41.140625" style="218" customWidth="1"/>
    <col min="12034" max="12038" width="0" style="218" hidden="1" customWidth="1"/>
    <col min="12039" max="12288" width="9.140625" style="218"/>
    <col min="12289" max="12289" width="41.140625" style="218" customWidth="1"/>
    <col min="12290" max="12294" width="0" style="218" hidden="1" customWidth="1"/>
    <col min="12295" max="12544" width="9.140625" style="218"/>
    <col min="12545" max="12545" width="41.140625" style="218" customWidth="1"/>
    <col min="12546" max="12550" width="0" style="218" hidden="1" customWidth="1"/>
    <col min="12551" max="12800" width="9.140625" style="218"/>
    <col min="12801" max="12801" width="41.140625" style="218" customWidth="1"/>
    <col min="12802" max="12806" width="0" style="218" hidden="1" customWidth="1"/>
    <col min="12807" max="13056" width="9.140625" style="218"/>
    <col min="13057" max="13057" width="41.140625" style="218" customWidth="1"/>
    <col min="13058" max="13062" width="0" style="218" hidden="1" customWidth="1"/>
    <col min="13063" max="13312" width="9.140625" style="218"/>
    <col min="13313" max="13313" width="41.140625" style="218" customWidth="1"/>
    <col min="13314" max="13318" width="0" style="218" hidden="1" customWidth="1"/>
    <col min="13319" max="13568" width="9.140625" style="218"/>
    <col min="13569" max="13569" width="41.140625" style="218" customWidth="1"/>
    <col min="13570" max="13574" width="0" style="218" hidden="1" customWidth="1"/>
    <col min="13575" max="13824" width="9.140625" style="218"/>
    <col min="13825" max="13825" width="41.140625" style="218" customWidth="1"/>
    <col min="13826" max="13830" width="0" style="218" hidden="1" customWidth="1"/>
    <col min="13831" max="14080" width="9.140625" style="218"/>
    <col min="14081" max="14081" width="41.140625" style="218" customWidth="1"/>
    <col min="14082" max="14086" width="0" style="218" hidden="1" customWidth="1"/>
    <col min="14087" max="14336" width="9.140625" style="218"/>
    <col min="14337" max="14337" width="41.140625" style="218" customWidth="1"/>
    <col min="14338" max="14342" width="0" style="218" hidden="1" customWidth="1"/>
    <col min="14343" max="14592" width="9.140625" style="218"/>
    <col min="14593" max="14593" width="41.140625" style="218" customWidth="1"/>
    <col min="14594" max="14598" width="0" style="218" hidden="1" customWidth="1"/>
    <col min="14599" max="14848" width="9.140625" style="218"/>
    <col min="14849" max="14849" width="41.140625" style="218" customWidth="1"/>
    <col min="14850" max="14854" width="0" style="218" hidden="1" customWidth="1"/>
    <col min="14855" max="15104" width="9.140625" style="218"/>
    <col min="15105" max="15105" width="41.140625" style="218" customWidth="1"/>
    <col min="15106" max="15110" width="0" style="218" hidden="1" customWidth="1"/>
    <col min="15111" max="15360" width="9.140625" style="218"/>
    <col min="15361" max="15361" width="41.140625" style="218" customWidth="1"/>
    <col min="15362" max="15366" width="0" style="218" hidden="1" customWidth="1"/>
    <col min="15367" max="15616" width="9.140625" style="218"/>
    <col min="15617" max="15617" width="41.140625" style="218" customWidth="1"/>
    <col min="15618" max="15622" width="0" style="218" hidden="1" customWidth="1"/>
    <col min="15623" max="15872" width="9.140625" style="218"/>
    <col min="15873" max="15873" width="41.140625" style="218" customWidth="1"/>
    <col min="15874" max="15878" width="0" style="218" hidden="1" customWidth="1"/>
    <col min="15879" max="16128" width="9.140625" style="218"/>
    <col min="16129" max="16129" width="41.140625" style="218" customWidth="1"/>
    <col min="16130" max="16134" width="0" style="218" hidden="1" customWidth="1"/>
    <col min="16135" max="16384" width="9.140625" style="218"/>
  </cols>
  <sheetData>
    <row r="1" spans="1:59" ht="12.95" customHeight="1" x14ac:dyDescent="0.2">
      <c r="A1" s="950" t="s">
        <v>1346</v>
      </c>
    </row>
    <row r="2" spans="1:59" ht="18" customHeight="1" x14ac:dyDescent="0.2">
      <c r="A2" s="217" t="s">
        <v>319</v>
      </c>
    </row>
    <row r="3" spans="1:59" ht="18" customHeight="1" x14ac:dyDescent="0.2">
      <c r="A3" s="217" t="s">
        <v>320</v>
      </c>
    </row>
    <row r="4" spans="1:59" ht="18" customHeight="1" thickBot="1" x14ac:dyDescent="0.25">
      <c r="A4" s="263" t="s">
        <v>137</v>
      </c>
    </row>
    <row r="5" spans="1:59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59" s="226" customFormat="1" ht="12.95" customHeight="1" x14ac:dyDescent="0.2">
      <c r="A6" s="267"/>
    </row>
    <row r="7" spans="1:59" s="270" customFormat="1" ht="12.95" customHeight="1" x14ac:dyDescent="0.2">
      <c r="A7" s="268" t="s">
        <v>103</v>
      </c>
      <c r="B7" s="269">
        <v>27092.2</v>
      </c>
      <c r="C7" s="269">
        <v>29207.200000000001</v>
      </c>
      <c r="D7" s="269">
        <v>33229.5</v>
      </c>
      <c r="E7" s="269">
        <v>35388.1</v>
      </c>
      <c r="F7" s="269">
        <v>33948.800000000003</v>
      </c>
      <c r="G7" s="269">
        <v>35745.699999999997</v>
      </c>
      <c r="H7" s="269">
        <v>30912.400000000001</v>
      </c>
      <c r="I7" s="269">
        <v>40872.5</v>
      </c>
      <c r="J7" s="269">
        <v>53671.5</v>
      </c>
      <c r="K7" s="269">
        <v>91615.9</v>
      </c>
      <c r="L7" s="269">
        <v>143651</v>
      </c>
      <c r="M7" s="269">
        <v>167476.6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</row>
    <row r="8" spans="1:59" ht="12.95" customHeight="1" x14ac:dyDescent="0.2">
      <c r="A8" s="245" t="s">
        <v>101</v>
      </c>
      <c r="B8" s="271">
        <v>11757.5</v>
      </c>
      <c r="C8" s="271">
        <v>11914.2</v>
      </c>
      <c r="D8" s="271">
        <v>13145.6</v>
      </c>
      <c r="E8" s="271">
        <v>15964.1</v>
      </c>
      <c r="F8" s="271">
        <v>14860.1</v>
      </c>
      <c r="G8" s="271">
        <v>16587.5</v>
      </c>
      <c r="H8" s="271">
        <v>11807.9</v>
      </c>
      <c r="I8" s="271">
        <v>18700.900000000001</v>
      </c>
      <c r="J8" s="271">
        <v>24385.9</v>
      </c>
      <c r="K8" s="271">
        <v>33076.5</v>
      </c>
      <c r="L8" s="228">
        <v>43909.599999999999</v>
      </c>
      <c r="M8" s="228">
        <v>52283.8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</row>
    <row r="9" spans="1:59" ht="12.95" customHeight="1" x14ac:dyDescent="0.2">
      <c r="A9" s="272" t="s">
        <v>238</v>
      </c>
      <c r="B9" s="271">
        <v>2558.4</v>
      </c>
      <c r="C9" s="271">
        <v>2235.1999999999998</v>
      </c>
      <c r="D9" s="271">
        <v>2390.1999999999998</v>
      </c>
      <c r="E9" s="271">
        <v>3924.6</v>
      </c>
      <c r="F9" s="271">
        <v>3175.8</v>
      </c>
      <c r="G9" s="271">
        <v>1532.8</v>
      </c>
      <c r="H9" s="271">
        <v>1939.2</v>
      </c>
      <c r="I9" s="271">
        <v>7624.8</v>
      </c>
      <c r="J9" s="271">
        <v>8921.4</v>
      </c>
      <c r="K9" s="271">
        <v>10594.6</v>
      </c>
      <c r="L9" s="228">
        <v>10403</v>
      </c>
      <c r="M9" s="228">
        <v>12230.6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</row>
    <row r="10" spans="1:59" ht="12.95" customHeight="1" x14ac:dyDescent="0.2">
      <c r="A10" s="272" t="s">
        <v>239</v>
      </c>
      <c r="B10" s="271">
        <v>327.7</v>
      </c>
      <c r="C10" s="271">
        <v>337.1</v>
      </c>
      <c r="D10" s="271">
        <v>554.29999999999995</v>
      </c>
      <c r="E10" s="271">
        <v>421.5</v>
      </c>
      <c r="F10" s="271">
        <v>648.5</v>
      </c>
      <c r="G10" s="271">
        <v>3186.7</v>
      </c>
      <c r="H10" s="271">
        <v>2426.6</v>
      </c>
      <c r="I10" s="271">
        <v>1457.5</v>
      </c>
      <c r="J10" s="271">
        <v>2742.3</v>
      </c>
      <c r="K10" s="271">
        <v>2574.9</v>
      </c>
      <c r="L10" s="228">
        <v>6013.7</v>
      </c>
      <c r="M10" s="228">
        <v>810.8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</row>
    <row r="11" spans="1:59" ht="12.95" customHeight="1" x14ac:dyDescent="0.2">
      <c r="A11" s="272" t="s">
        <v>240</v>
      </c>
      <c r="B11" s="271">
        <v>1058.5999999999999</v>
      </c>
      <c r="C11" s="271">
        <v>1163.8</v>
      </c>
      <c r="D11" s="271">
        <v>1008.6</v>
      </c>
      <c r="E11" s="271">
        <v>1259.7</v>
      </c>
      <c r="F11" s="271">
        <v>1154.7</v>
      </c>
      <c r="G11" s="271">
        <v>1231.9000000000001</v>
      </c>
      <c r="H11" s="271">
        <v>2323.5</v>
      </c>
      <c r="I11" s="271">
        <v>2906.8</v>
      </c>
      <c r="J11" s="271">
        <v>2217.3000000000002</v>
      </c>
      <c r="K11" s="271">
        <v>4454.5</v>
      </c>
      <c r="L11" s="228">
        <v>6656.8</v>
      </c>
      <c r="M11" s="228">
        <v>7814.4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</row>
    <row r="12" spans="1:59" ht="24" x14ac:dyDescent="0.2">
      <c r="A12" s="272" t="s">
        <v>241</v>
      </c>
      <c r="B12" s="271">
        <v>5284.1</v>
      </c>
      <c r="C12" s="271">
        <v>5724.4</v>
      </c>
      <c r="D12" s="271">
        <v>6631.8</v>
      </c>
      <c r="E12" s="271">
        <v>7089.2</v>
      </c>
      <c r="F12" s="271">
        <v>432.4</v>
      </c>
      <c r="G12" s="271">
        <v>7747.4</v>
      </c>
      <c r="H12" s="271">
        <v>1991.7</v>
      </c>
      <c r="I12" s="271">
        <v>458.8</v>
      </c>
      <c r="J12" s="271">
        <v>1783.8</v>
      </c>
      <c r="K12" s="271">
        <v>3389.8</v>
      </c>
      <c r="L12" s="228">
        <v>4357.1000000000004</v>
      </c>
      <c r="M12" s="228">
        <v>6086.1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</row>
    <row r="13" spans="1:59" ht="24" x14ac:dyDescent="0.2">
      <c r="A13" s="272" t="s">
        <v>242</v>
      </c>
      <c r="B13" s="271">
        <v>0.2</v>
      </c>
      <c r="C13" s="271">
        <v>0.3</v>
      </c>
      <c r="D13" s="271">
        <v>0.3</v>
      </c>
      <c r="E13" s="271">
        <v>0.3</v>
      </c>
      <c r="F13" s="271">
        <v>0</v>
      </c>
      <c r="G13" s="271">
        <v>0</v>
      </c>
      <c r="H13" s="271">
        <v>0</v>
      </c>
      <c r="I13" s="271">
        <v>0</v>
      </c>
      <c r="J13" s="271">
        <v>0</v>
      </c>
      <c r="K13" s="271">
        <v>11.3</v>
      </c>
      <c r="L13" s="228">
        <v>0</v>
      </c>
      <c r="M13" s="228">
        <v>1856.9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</row>
    <row r="14" spans="1:59" ht="12.95" customHeight="1" x14ac:dyDescent="0.2">
      <c r="A14" s="272" t="s">
        <v>243</v>
      </c>
      <c r="B14" s="271">
        <v>1616.7</v>
      </c>
      <c r="C14" s="271">
        <v>1620.2</v>
      </c>
      <c r="D14" s="271">
        <v>1868.4</v>
      </c>
      <c r="E14" s="271">
        <v>1772.2</v>
      </c>
      <c r="F14" s="271">
        <v>2093.9</v>
      </c>
      <c r="G14" s="271">
        <v>2136.3000000000002</v>
      </c>
      <c r="H14" s="271">
        <v>2081.8000000000002</v>
      </c>
      <c r="I14" s="271">
        <v>2944.5</v>
      </c>
      <c r="J14" s="271">
        <v>3629.7</v>
      </c>
      <c r="K14" s="271">
        <v>4059.4</v>
      </c>
      <c r="L14" s="228">
        <v>5357.4</v>
      </c>
      <c r="M14" s="228">
        <v>7721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</row>
    <row r="15" spans="1:59" ht="12.95" customHeight="1" x14ac:dyDescent="0.2">
      <c r="A15" s="272" t="s">
        <v>244</v>
      </c>
      <c r="B15" s="228">
        <v>829</v>
      </c>
      <c r="C15" s="228">
        <v>738.8</v>
      </c>
      <c r="D15" s="228">
        <v>677.1</v>
      </c>
      <c r="E15" s="228">
        <v>1487.4</v>
      </c>
      <c r="F15" s="228">
        <v>511.8</v>
      </c>
      <c r="G15" s="228">
        <v>717.9</v>
      </c>
      <c r="H15" s="228">
        <v>971.9</v>
      </c>
      <c r="I15" s="228">
        <v>1802.1</v>
      </c>
      <c r="J15" s="228">
        <v>3612</v>
      </c>
      <c r="K15" s="228">
        <v>4027.6</v>
      </c>
      <c r="L15" s="228">
        <v>6219.6</v>
      </c>
      <c r="M15" s="228">
        <v>14794.5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</row>
    <row r="16" spans="1:59" ht="12.95" customHeight="1" x14ac:dyDescent="0.2">
      <c r="A16" s="272" t="s">
        <v>245</v>
      </c>
      <c r="B16" s="228">
        <v>82.8</v>
      </c>
      <c r="C16" s="228">
        <v>94.5</v>
      </c>
      <c r="D16" s="228">
        <v>14.9</v>
      </c>
      <c r="E16" s="228">
        <v>9.1999999999999993</v>
      </c>
      <c r="F16" s="228">
        <v>6843.1</v>
      </c>
      <c r="G16" s="228">
        <v>34.4</v>
      </c>
      <c r="H16" s="228">
        <v>73.099999999999994</v>
      </c>
      <c r="I16" s="228">
        <v>1506.4</v>
      </c>
      <c r="J16" s="228">
        <v>1479.3</v>
      </c>
      <c r="K16" s="228">
        <v>3964.5</v>
      </c>
      <c r="L16" s="228">
        <v>4902</v>
      </c>
      <c r="M16" s="228">
        <v>969.6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</row>
    <row r="17" spans="1:59" ht="12.95" customHeight="1" x14ac:dyDescent="0.2">
      <c r="A17" s="245" t="s">
        <v>100</v>
      </c>
      <c r="B17" s="228">
        <v>15334.7</v>
      </c>
      <c r="C17" s="228">
        <v>17293</v>
      </c>
      <c r="D17" s="228">
        <v>20083.900000000001</v>
      </c>
      <c r="E17" s="228">
        <v>19424</v>
      </c>
      <c r="F17" s="228">
        <v>19088.599999999999</v>
      </c>
      <c r="G17" s="228">
        <v>19158.2</v>
      </c>
      <c r="H17" s="228">
        <v>19104.5</v>
      </c>
      <c r="I17" s="228">
        <v>22171.599999999999</v>
      </c>
      <c r="J17" s="228">
        <v>29285.599999999999</v>
      </c>
      <c r="K17" s="228">
        <v>58539.5</v>
      </c>
      <c r="L17" s="228">
        <v>99741.5</v>
      </c>
      <c r="M17" s="228">
        <v>115192.8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</row>
    <row r="18" spans="1:59" ht="12.95" customHeight="1" x14ac:dyDescent="0.2">
      <c r="A18" s="272" t="s">
        <v>246</v>
      </c>
      <c r="B18" s="228">
        <v>14268.5</v>
      </c>
      <c r="C18" s="228">
        <v>15464.4</v>
      </c>
      <c r="D18" s="228">
        <v>18214.900000000001</v>
      </c>
      <c r="E18" s="228">
        <v>17829.8</v>
      </c>
      <c r="F18" s="228">
        <v>17199.5</v>
      </c>
      <c r="G18" s="228">
        <v>17366.400000000001</v>
      </c>
      <c r="H18" s="228">
        <v>17152.400000000001</v>
      </c>
      <c r="I18" s="228">
        <v>19830.3</v>
      </c>
      <c r="J18" s="228">
        <v>27110.799999999999</v>
      </c>
      <c r="K18" s="228">
        <v>56842</v>
      </c>
      <c r="L18" s="228">
        <v>94175</v>
      </c>
      <c r="M18" s="228">
        <v>100323.1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</row>
    <row r="19" spans="1:59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>
        <v>0</v>
      </c>
      <c r="M19" s="228">
        <v>0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</row>
    <row r="20" spans="1:59" ht="12.95" customHeight="1" x14ac:dyDescent="0.2">
      <c r="A20" s="272" t="s">
        <v>249</v>
      </c>
      <c r="B20" s="228">
        <v>31.9</v>
      </c>
      <c r="C20" s="228">
        <v>16.2</v>
      </c>
      <c r="D20" s="228">
        <v>16.2</v>
      </c>
      <c r="E20" s="228">
        <v>19.600000000000001</v>
      </c>
      <c r="F20" s="228">
        <v>19.399999999999999</v>
      </c>
      <c r="G20" s="228">
        <v>19.399999999999999</v>
      </c>
      <c r="H20" s="228">
        <v>16</v>
      </c>
      <c r="I20" s="228">
        <v>16</v>
      </c>
      <c r="J20" s="228">
        <v>16</v>
      </c>
      <c r="K20" s="228">
        <v>174.1</v>
      </c>
      <c r="L20" s="228">
        <v>196.4</v>
      </c>
      <c r="M20" s="228">
        <v>234.6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</row>
    <row r="21" spans="1:59" ht="12.95" customHeight="1" x14ac:dyDescent="0.2">
      <c r="A21" s="272" t="s">
        <v>250</v>
      </c>
      <c r="B21" s="228">
        <v>2.2000000000000002</v>
      </c>
      <c r="C21" s="228">
        <v>3.3</v>
      </c>
      <c r="D21" s="228">
        <v>10.5</v>
      </c>
      <c r="E21" s="228">
        <v>13.3</v>
      </c>
      <c r="F21" s="228">
        <v>184</v>
      </c>
      <c r="G21" s="228">
        <v>36.1</v>
      </c>
      <c r="H21" s="228">
        <v>39.299999999999997</v>
      </c>
      <c r="I21" s="228">
        <v>50.6</v>
      </c>
      <c r="J21" s="228">
        <v>50.8</v>
      </c>
      <c r="K21" s="228">
        <v>66.5</v>
      </c>
      <c r="L21" s="228">
        <v>67.599999999999994</v>
      </c>
      <c r="M21" s="228">
        <v>68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</row>
    <row r="22" spans="1:59" ht="12.95" customHeight="1" x14ac:dyDescent="0.2">
      <c r="A22" s="272" t="s">
        <v>277</v>
      </c>
      <c r="B22" s="228">
        <v>0</v>
      </c>
      <c r="C22" s="228">
        <v>0</v>
      </c>
      <c r="D22" s="228">
        <v>0</v>
      </c>
      <c r="E22" s="228">
        <v>1.6</v>
      </c>
      <c r="F22" s="228">
        <v>0</v>
      </c>
      <c r="G22" s="228">
        <v>30.4</v>
      </c>
      <c r="H22" s="228">
        <v>7.4</v>
      </c>
      <c r="I22" s="228">
        <v>0</v>
      </c>
      <c r="J22" s="228">
        <v>0</v>
      </c>
      <c r="K22" s="228" t="s">
        <v>26</v>
      </c>
      <c r="L22" s="228">
        <v>69.8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</row>
    <row r="23" spans="1:59" ht="12.95" customHeight="1" x14ac:dyDescent="0.2">
      <c r="A23" s="272" t="s">
        <v>252</v>
      </c>
      <c r="B23" s="228">
        <v>488.3</v>
      </c>
      <c r="C23" s="228">
        <v>524.5</v>
      </c>
      <c r="D23" s="228">
        <v>527.1</v>
      </c>
      <c r="E23" s="228">
        <v>535</v>
      </c>
      <c r="F23" s="228">
        <v>582</v>
      </c>
      <c r="G23" s="228">
        <v>602.1</v>
      </c>
      <c r="H23" s="228">
        <v>775.4</v>
      </c>
      <c r="I23" s="228">
        <v>765.6</v>
      </c>
      <c r="J23" s="228">
        <v>791.7</v>
      </c>
      <c r="K23" s="228">
        <v>52.9</v>
      </c>
      <c r="L23" s="228">
        <v>263.7</v>
      </c>
      <c r="M23" s="228">
        <v>164.2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</row>
    <row r="24" spans="1:59" ht="12.95" customHeight="1" x14ac:dyDescent="0.2">
      <c r="A24" s="272" t="s">
        <v>253</v>
      </c>
      <c r="B24" s="228">
        <v>530.5</v>
      </c>
      <c r="C24" s="228">
        <v>1267.4000000000001</v>
      </c>
      <c r="D24" s="228">
        <v>1296.9000000000001</v>
      </c>
      <c r="E24" s="228">
        <v>1001</v>
      </c>
      <c r="F24" s="228">
        <v>1070.2</v>
      </c>
      <c r="G24" s="228">
        <v>1074.2</v>
      </c>
      <c r="H24" s="228">
        <v>1072.4000000000001</v>
      </c>
      <c r="I24" s="228">
        <v>1335</v>
      </c>
      <c r="J24" s="228">
        <v>1144.0999999999999</v>
      </c>
      <c r="K24" s="228">
        <v>1221.4000000000001</v>
      </c>
      <c r="L24" s="228">
        <v>4810.8</v>
      </c>
      <c r="M24" s="228">
        <v>14045.1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</row>
    <row r="25" spans="1:59" ht="12.95" customHeight="1" x14ac:dyDescent="0.2">
      <c r="A25" s="245" t="s">
        <v>254</v>
      </c>
      <c r="B25" s="228">
        <v>13.2</v>
      </c>
      <c r="C25" s="228">
        <v>17.100000000000001</v>
      </c>
      <c r="D25" s="228">
        <v>18.2</v>
      </c>
      <c r="E25" s="228">
        <v>23.7</v>
      </c>
      <c r="F25" s="228">
        <v>33.5</v>
      </c>
      <c r="G25" s="228">
        <v>29.6</v>
      </c>
      <c r="H25" s="228">
        <v>41.5</v>
      </c>
      <c r="I25" s="228">
        <v>173.9</v>
      </c>
      <c r="J25" s="228">
        <v>172.2</v>
      </c>
      <c r="K25" s="228">
        <v>182.6</v>
      </c>
      <c r="L25" s="228">
        <v>158.1</v>
      </c>
      <c r="M25" s="228">
        <v>357.8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</row>
    <row r="26" spans="1:59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</row>
    <row r="27" spans="1:59" s="234" customFormat="1" ht="12.95" customHeight="1" x14ac:dyDescent="0.2">
      <c r="A27" s="268" t="s">
        <v>99</v>
      </c>
      <c r="B27" s="269">
        <v>15967.1</v>
      </c>
      <c r="C27" s="269">
        <v>17361.099999999999</v>
      </c>
      <c r="D27" s="269">
        <v>19334.5</v>
      </c>
      <c r="E27" s="269">
        <v>18440.400000000001</v>
      </c>
      <c r="F27" s="269">
        <v>16613.099999999999</v>
      </c>
      <c r="G27" s="269">
        <v>14310.1</v>
      </c>
      <c r="H27" s="269">
        <v>9441.4</v>
      </c>
      <c r="I27" s="269">
        <v>15045.6</v>
      </c>
      <c r="J27" s="269">
        <v>16707.5</v>
      </c>
      <c r="K27" s="269">
        <v>21204.3</v>
      </c>
      <c r="L27" s="269">
        <v>61739.4</v>
      </c>
      <c r="M27" s="269">
        <v>46248.4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</row>
    <row r="28" spans="1:59" ht="12.95" customHeight="1" x14ac:dyDescent="0.2">
      <c r="A28" s="233" t="s">
        <v>98</v>
      </c>
      <c r="B28" s="271">
        <v>10441.799999999999</v>
      </c>
      <c r="C28" s="271">
        <v>9401.6</v>
      </c>
      <c r="D28" s="271">
        <v>9948.1</v>
      </c>
      <c r="E28" s="271">
        <v>9756.2000000000007</v>
      </c>
      <c r="F28" s="271">
        <v>9585.4</v>
      </c>
      <c r="G28" s="271">
        <v>5781.6</v>
      </c>
      <c r="H28" s="271">
        <v>5320.7</v>
      </c>
      <c r="I28" s="271">
        <v>7129</v>
      </c>
      <c r="J28" s="271">
        <v>9234.5</v>
      </c>
      <c r="K28" s="271">
        <v>13559.9</v>
      </c>
      <c r="L28" s="271">
        <v>21605.8</v>
      </c>
      <c r="M28" s="271">
        <v>24345.1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</row>
    <row r="29" spans="1:59" ht="12.95" customHeight="1" x14ac:dyDescent="0.2">
      <c r="A29" s="272" t="s">
        <v>255</v>
      </c>
      <c r="B29" s="271">
        <v>2466.9</v>
      </c>
      <c r="C29" s="271">
        <v>1849.3</v>
      </c>
      <c r="D29" s="271">
        <v>1706.9</v>
      </c>
      <c r="E29" s="271">
        <v>1514.8</v>
      </c>
      <c r="F29" s="271">
        <v>1153.8</v>
      </c>
      <c r="G29" s="271">
        <v>1318.8</v>
      </c>
      <c r="H29" s="271">
        <v>1678.3</v>
      </c>
      <c r="I29" s="271">
        <v>2506.8000000000002</v>
      </c>
      <c r="J29" s="271">
        <v>3338.7</v>
      </c>
      <c r="K29" s="271">
        <v>4848</v>
      </c>
      <c r="L29" s="228">
        <v>7988.4</v>
      </c>
      <c r="M29" s="228">
        <v>9815.5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</row>
    <row r="30" spans="1:59" ht="12.95" customHeight="1" x14ac:dyDescent="0.2">
      <c r="A30" s="272" t="s">
        <v>256</v>
      </c>
      <c r="B30" s="271">
        <v>354</v>
      </c>
      <c r="C30" s="271">
        <v>429.1</v>
      </c>
      <c r="D30" s="271">
        <v>266.3</v>
      </c>
      <c r="E30" s="271">
        <v>370.5</v>
      </c>
      <c r="F30" s="271">
        <v>239.7</v>
      </c>
      <c r="G30" s="271">
        <v>422.8</v>
      </c>
      <c r="H30" s="271">
        <v>680.4</v>
      </c>
      <c r="I30" s="271">
        <v>939</v>
      </c>
      <c r="J30" s="271">
        <v>1565.6</v>
      </c>
      <c r="K30" s="271">
        <v>2179.6</v>
      </c>
      <c r="L30" s="228">
        <v>4575.3999999999996</v>
      </c>
      <c r="M30" s="228">
        <v>5546.1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</row>
    <row r="31" spans="1:59" ht="12.95" customHeight="1" x14ac:dyDescent="0.2">
      <c r="A31" s="272" t="s">
        <v>257</v>
      </c>
      <c r="B31" s="271">
        <v>5035.2</v>
      </c>
      <c r="C31" s="271">
        <v>3882.9</v>
      </c>
      <c r="D31" s="271">
        <v>1015.4</v>
      </c>
      <c r="E31" s="271">
        <v>455</v>
      </c>
      <c r="F31" s="271">
        <v>308.2</v>
      </c>
      <c r="G31" s="271">
        <v>390.9</v>
      </c>
      <c r="H31" s="271">
        <v>475.5</v>
      </c>
      <c r="I31" s="271">
        <v>727.6</v>
      </c>
      <c r="J31" s="271">
        <v>911.1</v>
      </c>
      <c r="K31" s="271">
        <v>1095.2</v>
      </c>
      <c r="L31" s="228">
        <v>2250.6999999999998</v>
      </c>
      <c r="M31" s="228">
        <v>2206.1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</row>
    <row r="32" spans="1:59" ht="12.95" customHeight="1" x14ac:dyDescent="0.2">
      <c r="A32" s="272" t="s">
        <v>258</v>
      </c>
      <c r="B32" s="271">
        <v>158.9</v>
      </c>
      <c r="C32" s="271">
        <v>85.6</v>
      </c>
      <c r="D32" s="271">
        <v>93.2</v>
      </c>
      <c r="E32" s="271">
        <v>95.8</v>
      </c>
      <c r="F32" s="271">
        <v>63.4</v>
      </c>
      <c r="G32" s="271">
        <v>100.7</v>
      </c>
      <c r="H32" s="271">
        <v>172.3</v>
      </c>
      <c r="I32" s="271">
        <v>193.5</v>
      </c>
      <c r="J32" s="271">
        <v>214.3</v>
      </c>
      <c r="K32" s="271">
        <v>382.1</v>
      </c>
      <c r="L32" s="228">
        <v>466.7</v>
      </c>
      <c r="M32" s="228">
        <v>334.6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</row>
    <row r="33" spans="1:59" ht="12.95" customHeight="1" x14ac:dyDescent="0.2">
      <c r="A33" s="272" t="s">
        <v>259</v>
      </c>
      <c r="B33" s="271">
        <v>1662.8</v>
      </c>
      <c r="C33" s="271">
        <v>1717.4</v>
      </c>
      <c r="D33" s="271">
        <v>1779.1</v>
      </c>
      <c r="E33" s="271">
        <v>1728.3</v>
      </c>
      <c r="F33" s="271">
        <v>1854.7</v>
      </c>
      <c r="G33" s="271">
        <v>1851.9</v>
      </c>
      <c r="H33" s="271">
        <v>1960</v>
      </c>
      <c r="I33" s="271">
        <v>2438.3000000000002</v>
      </c>
      <c r="J33" s="271">
        <v>2850</v>
      </c>
      <c r="K33" s="271">
        <v>4645.7</v>
      </c>
      <c r="L33" s="228">
        <v>5119.1000000000004</v>
      </c>
      <c r="M33" s="228">
        <v>5340.9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</row>
    <row r="34" spans="1:59" ht="12.95" customHeight="1" x14ac:dyDescent="0.2">
      <c r="A34" s="272" t="s">
        <v>260</v>
      </c>
      <c r="B34" s="271">
        <v>83.5</v>
      </c>
      <c r="C34" s="271">
        <v>1234</v>
      </c>
      <c r="D34" s="271">
        <v>5042.7</v>
      </c>
      <c r="E34" s="271">
        <v>5494.3</v>
      </c>
      <c r="F34" s="271">
        <v>5871.6</v>
      </c>
      <c r="G34" s="271">
        <v>1587.1</v>
      </c>
      <c r="H34" s="271">
        <v>177.5</v>
      </c>
      <c r="I34" s="271">
        <v>238.5</v>
      </c>
      <c r="J34" s="271">
        <v>256.89999999999998</v>
      </c>
      <c r="K34" s="271">
        <v>275.8</v>
      </c>
      <c r="L34" s="228">
        <v>1046.7</v>
      </c>
      <c r="M34" s="228">
        <v>747.1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</row>
    <row r="35" spans="1:59" ht="12.95" customHeight="1" x14ac:dyDescent="0.2">
      <c r="A35" s="272" t="s">
        <v>261</v>
      </c>
      <c r="B35" s="271">
        <v>680.4</v>
      </c>
      <c r="C35" s="271">
        <v>203.3</v>
      </c>
      <c r="D35" s="271">
        <v>44.5</v>
      </c>
      <c r="E35" s="271">
        <v>97.5</v>
      </c>
      <c r="F35" s="271">
        <v>94</v>
      </c>
      <c r="G35" s="271">
        <v>109.4</v>
      </c>
      <c r="H35" s="271">
        <v>176.7</v>
      </c>
      <c r="I35" s="271">
        <v>85.3</v>
      </c>
      <c r="J35" s="271">
        <v>98</v>
      </c>
      <c r="K35" s="271">
        <v>133.6</v>
      </c>
      <c r="L35" s="228">
        <v>158.69999999999999</v>
      </c>
      <c r="M35" s="228">
        <v>354.9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</row>
    <row r="36" spans="1:59" ht="12.95" customHeight="1" x14ac:dyDescent="0.2">
      <c r="A36" s="245" t="s">
        <v>97</v>
      </c>
      <c r="B36" s="271">
        <v>5525.3</v>
      </c>
      <c r="C36" s="271">
        <v>7959.5</v>
      </c>
      <c r="D36" s="271">
        <v>9386.4</v>
      </c>
      <c r="E36" s="271">
        <v>8684.2000000000007</v>
      </c>
      <c r="F36" s="271">
        <v>7027.8</v>
      </c>
      <c r="G36" s="271">
        <v>8528.5</v>
      </c>
      <c r="H36" s="271">
        <v>4120.7</v>
      </c>
      <c r="I36" s="271">
        <v>7916.6</v>
      </c>
      <c r="J36" s="271">
        <v>7473</v>
      </c>
      <c r="K36" s="271">
        <v>7644.5</v>
      </c>
      <c r="L36" s="228">
        <v>40133.599999999999</v>
      </c>
      <c r="M36" s="228">
        <v>21903.3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</row>
    <row r="37" spans="1:59" ht="12.95" customHeight="1" x14ac:dyDescent="0.2">
      <c r="A37" s="272" t="s">
        <v>262</v>
      </c>
      <c r="B37" s="271">
        <v>4809.3</v>
      </c>
      <c r="C37" s="271">
        <v>6129</v>
      </c>
      <c r="D37" s="271">
        <v>7747.8</v>
      </c>
      <c r="E37" s="271">
        <v>6870</v>
      </c>
      <c r="F37" s="271">
        <v>5267.6</v>
      </c>
      <c r="G37" s="271">
        <v>6874.1</v>
      </c>
      <c r="H37" s="271">
        <v>2601.6</v>
      </c>
      <c r="I37" s="271">
        <v>6483.8</v>
      </c>
      <c r="J37" s="271">
        <v>6032</v>
      </c>
      <c r="K37" s="271">
        <v>5790.5</v>
      </c>
      <c r="L37" s="228">
        <v>6442.6</v>
      </c>
      <c r="M37" s="228">
        <v>7802.9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</row>
    <row r="38" spans="1:59" ht="12" x14ac:dyDescent="0.2">
      <c r="A38" s="272" t="s">
        <v>263</v>
      </c>
      <c r="B38" s="271">
        <v>681.8</v>
      </c>
      <c r="C38" s="271">
        <v>1799.6</v>
      </c>
      <c r="D38" s="271">
        <v>1507.5</v>
      </c>
      <c r="E38" s="271">
        <v>1697.6</v>
      </c>
      <c r="F38" s="271">
        <v>1582.4</v>
      </c>
      <c r="G38" s="271">
        <v>1433.5</v>
      </c>
      <c r="H38" s="271">
        <v>1331.7</v>
      </c>
      <c r="I38" s="271">
        <v>1246.5</v>
      </c>
      <c r="J38" s="271">
        <v>1142.5</v>
      </c>
      <c r="K38" s="271">
        <v>811.9</v>
      </c>
      <c r="L38" s="228">
        <v>32649.200000000001</v>
      </c>
      <c r="M38" s="228">
        <v>12947.6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</row>
    <row r="39" spans="1:59" ht="12.95" customHeight="1" x14ac:dyDescent="0.2">
      <c r="A39" s="272" t="s">
        <v>264</v>
      </c>
      <c r="B39" s="271">
        <v>34.200000000000003</v>
      </c>
      <c r="C39" s="271">
        <v>30.8</v>
      </c>
      <c r="D39" s="271">
        <v>131.1</v>
      </c>
      <c r="E39" s="271">
        <v>116.6</v>
      </c>
      <c r="F39" s="271">
        <v>177.7</v>
      </c>
      <c r="G39" s="271">
        <v>220.8</v>
      </c>
      <c r="H39" s="271">
        <v>187.4</v>
      </c>
      <c r="I39" s="271">
        <v>186.3</v>
      </c>
      <c r="J39" s="271">
        <v>298.39999999999998</v>
      </c>
      <c r="K39" s="271">
        <v>1042.0999999999999</v>
      </c>
      <c r="L39" s="228">
        <v>1041.8</v>
      </c>
      <c r="M39" s="228">
        <v>1152.8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</row>
    <row r="40" spans="1:59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9"/>
      <c r="BB40" s="269"/>
      <c r="BC40" s="269"/>
      <c r="BD40" s="269"/>
      <c r="BE40" s="269"/>
      <c r="BF40" s="269"/>
      <c r="BG40" s="269"/>
    </row>
    <row r="41" spans="1:59" ht="12.95" customHeight="1" x14ac:dyDescent="0.2">
      <c r="A41" s="268" t="s">
        <v>96</v>
      </c>
      <c r="B41" s="269">
        <v>11125.1</v>
      </c>
      <c r="C41" s="269">
        <v>11846.1</v>
      </c>
      <c r="D41" s="269">
        <v>13895</v>
      </c>
      <c r="E41" s="269">
        <v>16947.7</v>
      </c>
      <c r="F41" s="269">
        <v>17335.599999999999</v>
      </c>
      <c r="G41" s="269">
        <v>21435.599999999999</v>
      </c>
      <c r="H41" s="269">
        <v>21471</v>
      </c>
      <c r="I41" s="269">
        <v>25826.9</v>
      </c>
      <c r="J41" s="269">
        <v>36964</v>
      </c>
      <c r="K41" s="269">
        <v>70411.600000000006</v>
      </c>
      <c r="L41" s="269">
        <v>81911.600000000006</v>
      </c>
      <c r="M41" s="269">
        <v>121228.2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</row>
    <row r="42" spans="1:59" ht="12.95" customHeight="1" x14ac:dyDescent="0.2">
      <c r="A42" s="245" t="s">
        <v>265</v>
      </c>
      <c r="B42" s="228">
        <v>2985.5</v>
      </c>
      <c r="C42" s="228">
        <v>3203.3</v>
      </c>
      <c r="D42" s="228">
        <v>3275.4</v>
      </c>
      <c r="E42" s="228">
        <v>2750.5</v>
      </c>
      <c r="F42" s="228">
        <v>2689.1</v>
      </c>
      <c r="G42" s="228">
        <v>2896.4</v>
      </c>
      <c r="H42" s="228">
        <v>2801.9</v>
      </c>
      <c r="I42" s="228">
        <v>3009.7</v>
      </c>
      <c r="J42" s="228">
        <v>4664.3</v>
      </c>
      <c r="K42" s="228">
        <v>16237.8</v>
      </c>
      <c r="L42" s="228">
        <v>21236.799999999999</v>
      </c>
      <c r="M42" s="228">
        <v>28219.200000000001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</row>
    <row r="43" spans="1:59" s="234" customFormat="1" ht="12.95" customHeight="1" x14ac:dyDescent="0.2">
      <c r="A43" s="245" t="s">
        <v>266</v>
      </c>
      <c r="B43" s="228">
        <v>1003</v>
      </c>
      <c r="C43" s="228">
        <v>860.1</v>
      </c>
      <c r="D43" s="228">
        <v>891</v>
      </c>
      <c r="E43" s="228">
        <v>926.8</v>
      </c>
      <c r="F43" s="228">
        <v>895.8</v>
      </c>
      <c r="G43" s="228">
        <v>975.7</v>
      </c>
      <c r="H43" s="228">
        <v>1025.5</v>
      </c>
      <c r="I43" s="228">
        <v>1179.3</v>
      </c>
      <c r="J43" s="228">
        <v>5897.7</v>
      </c>
      <c r="K43" s="228">
        <v>34120.800000000003</v>
      </c>
      <c r="L43" s="228">
        <v>36762.699999999997</v>
      </c>
      <c r="M43" s="228">
        <v>61941.7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</row>
    <row r="44" spans="1:59" ht="12.95" customHeight="1" x14ac:dyDescent="0.2">
      <c r="A44" s="274" t="s">
        <v>267</v>
      </c>
      <c r="B44" s="228">
        <v>287.60000000000002</v>
      </c>
      <c r="C44" s="228">
        <v>239.5</v>
      </c>
      <c r="D44" s="228">
        <v>126.4</v>
      </c>
      <c r="E44" s="228">
        <v>164.3</v>
      </c>
      <c r="F44" s="228">
        <v>126.7</v>
      </c>
      <c r="G44" s="228">
        <v>112.2</v>
      </c>
      <c r="H44" s="228">
        <v>83.6</v>
      </c>
      <c r="I44" s="228">
        <v>518.70000000000005</v>
      </c>
      <c r="J44" s="228">
        <v>520.1</v>
      </c>
      <c r="K44" s="228">
        <v>10722.6</v>
      </c>
      <c r="L44" s="271">
        <v>10766.5</v>
      </c>
      <c r="M44" s="271">
        <v>102.2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</row>
    <row r="45" spans="1:59" ht="12.95" customHeight="1" x14ac:dyDescent="0.2">
      <c r="A45" s="272" t="s">
        <v>268</v>
      </c>
      <c r="B45" s="228">
        <v>18.600000000000001</v>
      </c>
      <c r="C45" s="228">
        <v>38.299999999999997</v>
      </c>
      <c r="D45" s="228">
        <v>32.700000000000003</v>
      </c>
      <c r="E45" s="228">
        <v>4.5999999999999996</v>
      </c>
      <c r="F45" s="228">
        <v>-12.5</v>
      </c>
      <c r="G45" s="228">
        <v>52.6</v>
      </c>
      <c r="H45" s="228">
        <v>50.5</v>
      </c>
      <c r="I45" s="228">
        <v>41.3</v>
      </c>
      <c r="J45" s="228">
        <v>3831.6</v>
      </c>
      <c r="K45" s="228">
        <v>1544.1</v>
      </c>
      <c r="L45" s="228">
        <v>1570.8</v>
      </c>
      <c r="M45" s="228">
        <v>12250.1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</row>
    <row r="46" spans="1:59" ht="12.95" customHeight="1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-7.4</v>
      </c>
      <c r="M46" s="228">
        <v>0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</row>
    <row r="47" spans="1:59" ht="12.95" customHeight="1" x14ac:dyDescent="0.2">
      <c r="A47" s="272" t="s">
        <v>269</v>
      </c>
      <c r="B47" s="228">
        <v>696.7</v>
      </c>
      <c r="C47" s="228">
        <v>591.5</v>
      </c>
      <c r="D47" s="228">
        <v>739.3</v>
      </c>
      <c r="E47" s="228">
        <v>765.2</v>
      </c>
      <c r="F47" s="228">
        <v>789.1</v>
      </c>
      <c r="G47" s="228">
        <v>818.3</v>
      </c>
      <c r="H47" s="228">
        <v>898.8</v>
      </c>
      <c r="I47" s="228">
        <v>626.6</v>
      </c>
      <c r="J47" s="228">
        <v>1553.3</v>
      </c>
      <c r="K47" s="228">
        <v>21861.599999999999</v>
      </c>
      <c r="L47" s="228">
        <v>24432.9</v>
      </c>
      <c r="M47" s="228">
        <v>49589.4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</row>
    <row r="48" spans="1:59" ht="12.95" customHeight="1" x14ac:dyDescent="0.2">
      <c r="A48" s="275" t="s">
        <v>271</v>
      </c>
      <c r="B48" s="228">
        <v>6579.6</v>
      </c>
      <c r="C48" s="228">
        <v>7220.4</v>
      </c>
      <c r="D48" s="228">
        <v>9158.2000000000007</v>
      </c>
      <c r="E48" s="228">
        <v>12632.7</v>
      </c>
      <c r="F48" s="228">
        <v>13177.4</v>
      </c>
      <c r="G48" s="228">
        <v>17074.900000000001</v>
      </c>
      <c r="H48" s="228">
        <v>17109.3</v>
      </c>
      <c r="I48" s="228">
        <v>21496.799999999999</v>
      </c>
      <c r="J48" s="228">
        <v>26249.3</v>
      </c>
      <c r="K48" s="228">
        <v>19266.7</v>
      </c>
      <c r="L48" s="228">
        <v>22462.9</v>
      </c>
      <c r="M48" s="228">
        <v>28180.3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</row>
    <row r="49" spans="1:59" s="270" customFormat="1" ht="12.95" customHeight="1" x14ac:dyDescent="0.2">
      <c r="A49" s="275" t="s">
        <v>272</v>
      </c>
      <c r="B49" s="228">
        <v>556.9</v>
      </c>
      <c r="C49" s="228">
        <v>562.20000000000005</v>
      </c>
      <c r="D49" s="228">
        <v>570.4</v>
      </c>
      <c r="E49" s="228">
        <v>637.70000000000005</v>
      </c>
      <c r="F49" s="228">
        <v>573.29999999999995</v>
      </c>
      <c r="G49" s="228">
        <v>488.6</v>
      </c>
      <c r="H49" s="228">
        <v>534.29999999999995</v>
      </c>
      <c r="I49" s="228">
        <v>141.19999999999999</v>
      </c>
      <c r="J49" s="228">
        <v>152.69999999999999</v>
      </c>
      <c r="K49" s="228">
        <v>786.3</v>
      </c>
      <c r="L49" s="228">
        <v>1449.2</v>
      </c>
      <c r="M49" s="228">
        <v>2886.9</v>
      </c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69"/>
      <c r="AZ49" s="269"/>
      <c r="BA49" s="269"/>
      <c r="BB49" s="269"/>
      <c r="BC49" s="269"/>
      <c r="BD49" s="269"/>
      <c r="BE49" s="269"/>
      <c r="BF49" s="269"/>
      <c r="BG49" s="269"/>
    </row>
    <row r="50" spans="1:59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59" ht="12.95" customHeight="1" x14ac:dyDescent="0.2">
      <c r="A51" s="268" t="s">
        <v>94</v>
      </c>
      <c r="B51" s="269">
        <v>27092.2</v>
      </c>
      <c r="C51" s="269">
        <v>29207.200000000001</v>
      </c>
      <c r="D51" s="269">
        <v>33229.5</v>
      </c>
      <c r="E51" s="269">
        <v>35388.1</v>
      </c>
      <c r="F51" s="269">
        <v>33948.800000000003</v>
      </c>
      <c r="G51" s="269">
        <v>35745.699999999997</v>
      </c>
      <c r="H51" s="269">
        <v>30912.400000000001</v>
      </c>
      <c r="I51" s="269">
        <v>40872.5</v>
      </c>
      <c r="J51" s="269">
        <v>53671.5</v>
      </c>
      <c r="K51" s="269">
        <v>91615.9</v>
      </c>
      <c r="L51" s="269">
        <v>143651</v>
      </c>
      <c r="M51" s="269">
        <v>167476.6</v>
      </c>
    </row>
    <row r="52" spans="1:59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59" ht="12.95" customHeight="1" x14ac:dyDescent="0.2">
      <c r="A54" s="249" t="s">
        <v>22</v>
      </c>
    </row>
    <row r="55" spans="1:59" ht="12.95" customHeight="1" x14ac:dyDescent="0.2">
      <c r="A55" s="233" t="s">
        <v>1</v>
      </c>
      <c r="B55" s="218">
        <v>139</v>
      </c>
      <c r="C55" s="218">
        <v>132</v>
      </c>
      <c r="D55" s="218">
        <v>129</v>
      </c>
      <c r="E55" s="218">
        <v>128</v>
      </c>
      <c r="F55" s="218">
        <v>121</v>
      </c>
      <c r="G55" s="218">
        <v>118</v>
      </c>
      <c r="H55" s="218">
        <v>118</v>
      </c>
      <c r="I55" s="218">
        <v>114</v>
      </c>
      <c r="J55" s="218">
        <v>120</v>
      </c>
      <c r="K55" s="218">
        <v>131</v>
      </c>
      <c r="L55" s="218">
        <v>138</v>
      </c>
      <c r="M55" s="218">
        <v>130</v>
      </c>
    </row>
  </sheetData>
  <hyperlinks>
    <hyperlink ref="A1" location="Содержание!A1" display="Вернуться в СОДЕРЖАНИЕ" xr:uid="{00000000-0004-0000-55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Лист87"/>
  <dimension ref="A1:DK54"/>
  <sheetViews>
    <sheetView workbookViewId="0">
      <selection activeCell="A5" sqref="A5"/>
    </sheetView>
  </sheetViews>
  <sheetFormatPr defaultRowHeight="12.95" customHeight="1" x14ac:dyDescent="0.2"/>
  <cols>
    <col min="1" max="1" width="41.140625" style="249" customWidth="1"/>
    <col min="2" max="4" width="9.140625" style="218" hidden="1" customWidth="1"/>
    <col min="5" max="5" width="7.42578125" style="218" hidden="1" customWidth="1"/>
    <col min="6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1.140625" style="218" customWidth="1"/>
    <col min="258" max="262" width="0" style="218" hidden="1" customWidth="1"/>
    <col min="263" max="512" width="9.140625" style="218"/>
    <col min="513" max="513" width="41.140625" style="218" customWidth="1"/>
    <col min="514" max="518" width="0" style="218" hidden="1" customWidth="1"/>
    <col min="519" max="768" width="9.140625" style="218"/>
    <col min="769" max="769" width="41.140625" style="218" customWidth="1"/>
    <col min="770" max="774" width="0" style="218" hidden="1" customWidth="1"/>
    <col min="775" max="1024" width="9.140625" style="218"/>
    <col min="1025" max="1025" width="41.140625" style="218" customWidth="1"/>
    <col min="1026" max="1030" width="0" style="218" hidden="1" customWidth="1"/>
    <col min="1031" max="1280" width="9.140625" style="218"/>
    <col min="1281" max="1281" width="41.140625" style="218" customWidth="1"/>
    <col min="1282" max="1286" width="0" style="218" hidden="1" customWidth="1"/>
    <col min="1287" max="1536" width="9.140625" style="218"/>
    <col min="1537" max="1537" width="41.140625" style="218" customWidth="1"/>
    <col min="1538" max="1542" width="0" style="218" hidden="1" customWidth="1"/>
    <col min="1543" max="1792" width="9.140625" style="218"/>
    <col min="1793" max="1793" width="41.140625" style="218" customWidth="1"/>
    <col min="1794" max="1798" width="0" style="218" hidden="1" customWidth="1"/>
    <col min="1799" max="2048" width="9.140625" style="218"/>
    <col min="2049" max="2049" width="41.140625" style="218" customWidth="1"/>
    <col min="2050" max="2054" width="0" style="218" hidden="1" customWidth="1"/>
    <col min="2055" max="2304" width="9.140625" style="218"/>
    <col min="2305" max="2305" width="41.140625" style="218" customWidth="1"/>
    <col min="2306" max="2310" width="0" style="218" hidden="1" customWidth="1"/>
    <col min="2311" max="2560" width="9.140625" style="218"/>
    <col min="2561" max="2561" width="41.140625" style="218" customWidth="1"/>
    <col min="2562" max="2566" width="0" style="218" hidden="1" customWidth="1"/>
    <col min="2567" max="2816" width="9.140625" style="218"/>
    <col min="2817" max="2817" width="41.140625" style="218" customWidth="1"/>
    <col min="2818" max="2822" width="0" style="218" hidden="1" customWidth="1"/>
    <col min="2823" max="3072" width="9.140625" style="218"/>
    <col min="3073" max="3073" width="41.140625" style="218" customWidth="1"/>
    <col min="3074" max="3078" width="0" style="218" hidden="1" customWidth="1"/>
    <col min="3079" max="3328" width="9.140625" style="218"/>
    <col min="3329" max="3329" width="41.140625" style="218" customWidth="1"/>
    <col min="3330" max="3334" width="0" style="218" hidden="1" customWidth="1"/>
    <col min="3335" max="3584" width="9.140625" style="218"/>
    <col min="3585" max="3585" width="41.140625" style="218" customWidth="1"/>
    <col min="3586" max="3590" width="0" style="218" hidden="1" customWidth="1"/>
    <col min="3591" max="3840" width="9.140625" style="218"/>
    <col min="3841" max="3841" width="41.140625" style="218" customWidth="1"/>
    <col min="3842" max="3846" width="0" style="218" hidden="1" customWidth="1"/>
    <col min="3847" max="4096" width="9.140625" style="218"/>
    <col min="4097" max="4097" width="41.140625" style="218" customWidth="1"/>
    <col min="4098" max="4102" width="0" style="218" hidden="1" customWidth="1"/>
    <col min="4103" max="4352" width="9.140625" style="218"/>
    <col min="4353" max="4353" width="41.140625" style="218" customWidth="1"/>
    <col min="4354" max="4358" width="0" style="218" hidden="1" customWidth="1"/>
    <col min="4359" max="4608" width="9.140625" style="218"/>
    <col min="4609" max="4609" width="41.140625" style="218" customWidth="1"/>
    <col min="4610" max="4614" width="0" style="218" hidden="1" customWidth="1"/>
    <col min="4615" max="4864" width="9.140625" style="218"/>
    <col min="4865" max="4865" width="41.140625" style="218" customWidth="1"/>
    <col min="4866" max="4870" width="0" style="218" hidden="1" customWidth="1"/>
    <col min="4871" max="5120" width="9.140625" style="218"/>
    <col min="5121" max="5121" width="41.140625" style="218" customWidth="1"/>
    <col min="5122" max="5126" width="0" style="218" hidden="1" customWidth="1"/>
    <col min="5127" max="5376" width="9.140625" style="218"/>
    <col min="5377" max="5377" width="41.140625" style="218" customWidth="1"/>
    <col min="5378" max="5382" width="0" style="218" hidden="1" customWidth="1"/>
    <col min="5383" max="5632" width="9.140625" style="218"/>
    <col min="5633" max="5633" width="41.140625" style="218" customWidth="1"/>
    <col min="5634" max="5638" width="0" style="218" hidden="1" customWidth="1"/>
    <col min="5639" max="5888" width="9.140625" style="218"/>
    <col min="5889" max="5889" width="41.140625" style="218" customWidth="1"/>
    <col min="5890" max="5894" width="0" style="218" hidden="1" customWidth="1"/>
    <col min="5895" max="6144" width="9.140625" style="218"/>
    <col min="6145" max="6145" width="41.140625" style="218" customWidth="1"/>
    <col min="6146" max="6150" width="0" style="218" hidden="1" customWidth="1"/>
    <col min="6151" max="6400" width="9.140625" style="218"/>
    <col min="6401" max="6401" width="41.140625" style="218" customWidth="1"/>
    <col min="6402" max="6406" width="0" style="218" hidden="1" customWidth="1"/>
    <col min="6407" max="6656" width="9.140625" style="218"/>
    <col min="6657" max="6657" width="41.140625" style="218" customWidth="1"/>
    <col min="6658" max="6662" width="0" style="218" hidden="1" customWidth="1"/>
    <col min="6663" max="6912" width="9.140625" style="218"/>
    <col min="6913" max="6913" width="41.140625" style="218" customWidth="1"/>
    <col min="6914" max="6918" width="0" style="218" hidden="1" customWidth="1"/>
    <col min="6919" max="7168" width="9.140625" style="218"/>
    <col min="7169" max="7169" width="41.140625" style="218" customWidth="1"/>
    <col min="7170" max="7174" width="0" style="218" hidden="1" customWidth="1"/>
    <col min="7175" max="7424" width="9.140625" style="218"/>
    <col min="7425" max="7425" width="41.140625" style="218" customWidth="1"/>
    <col min="7426" max="7430" width="0" style="218" hidden="1" customWidth="1"/>
    <col min="7431" max="7680" width="9.140625" style="218"/>
    <col min="7681" max="7681" width="41.140625" style="218" customWidth="1"/>
    <col min="7682" max="7686" width="0" style="218" hidden="1" customWidth="1"/>
    <col min="7687" max="7936" width="9.140625" style="218"/>
    <col min="7937" max="7937" width="41.140625" style="218" customWidth="1"/>
    <col min="7938" max="7942" width="0" style="218" hidden="1" customWidth="1"/>
    <col min="7943" max="8192" width="9.140625" style="218"/>
    <col min="8193" max="8193" width="41.140625" style="218" customWidth="1"/>
    <col min="8194" max="8198" width="0" style="218" hidden="1" customWidth="1"/>
    <col min="8199" max="8448" width="9.140625" style="218"/>
    <col min="8449" max="8449" width="41.140625" style="218" customWidth="1"/>
    <col min="8450" max="8454" width="0" style="218" hidden="1" customWidth="1"/>
    <col min="8455" max="8704" width="9.140625" style="218"/>
    <col min="8705" max="8705" width="41.140625" style="218" customWidth="1"/>
    <col min="8706" max="8710" width="0" style="218" hidden="1" customWidth="1"/>
    <col min="8711" max="8960" width="9.140625" style="218"/>
    <col min="8961" max="8961" width="41.140625" style="218" customWidth="1"/>
    <col min="8962" max="8966" width="0" style="218" hidden="1" customWidth="1"/>
    <col min="8967" max="9216" width="9.140625" style="218"/>
    <col min="9217" max="9217" width="41.140625" style="218" customWidth="1"/>
    <col min="9218" max="9222" width="0" style="218" hidden="1" customWidth="1"/>
    <col min="9223" max="9472" width="9.140625" style="218"/>
    <col min="9473" max="9473" width="41.140625" style="218" customWidth="1"/>
    <col min="9474" max="9478" width="0" style="218" hidden="1" customWidth="1"/>
    <col min="9479" max="9728" width="9.140625" style="218"/>
    <col min="9729" max="9729" width="41.140625" style="218" customWidth="1"/>
    <col min="9730" max="9734" width="0" style="218" hidden="1" customWidth="1"/>
    <col min="9735" max="9984" width="9.140625" style="218"/>
    <col min="9985" max="9985" width="41.140625" style="218" customWidth="1"/>
    <col min="9986" max="9990" width="0" style="218" hidden="1" customWidth="1"/>
    <col min="9991" max="10240" width="9.140625" style="218"/>
    <col min="10241" max="10241" width="41.140625" style="218" customWidth="1"/>
    <col min="10242" max="10246" width="0" style="218" hidden="1" customWidth="1"/>
    <col min="10247" max="10496" width="9.140625" style="218"/>
    <col min="10497" max="10497" width="41.140625" style="218" customWidth="1"/>
    <col min="10498" max="10502" width="0" style="218" hidden="1" customWidth="1"/>
    <col min="10503" max="10752" width="9.140625" style="218"/>
    <col min="10753" max="10753" width="41.140625" style="218" customWidth="1"/>
    <col min="10754" max="10758" width="0" style="218" hidden="1" customWidth="1"/>
    <col min="10759" max="11008" width="9.140625" style="218"/>
    <col min="11009" max="11009" width="41.140625" style="218" customWidth="1"/>
    <col min="11010" max="11014" width="0" style="218" hidden="1" customWidth="1"/>
    <col min="11015" max="11264" width="9.140625" style="218"/>
    <col min="11265" max="11265" width="41.140625" style="218" customWidth="1"/>
    <col min="11266" max="11270" width="0" style="218" hidden="1" customWidth="1"/>
    <col min="11271" max="11520" width="9.140625" style="218"/>
    <col min="11521" max="11521" width="41.140625" style="218" customWidth="1"/>
    <col min="11522" max="11526" width="0" style="218" hidden="1" customWidth="1"/>
    <col min="11527" max="11776" width="9.140625" style="218"/>
    <col min="11777" max="11777" width="41.140625" style="218" customWidth="1"/>
    <col min="11778" max="11782" width="0" style="218" hidden="1" customWidth="1"/>
    <col min="11783" max="12032" width="9.140625" style="218"/>
    <col min="12033" max="12033" width="41.140625" style="218" customWidth="1"/>
    <col min="12034" max="12038" width="0" style="218" hidden="1" customWidth="1"/>
    <col min="12039" max="12288" width="9.140625" style="218"/>
    <col min="12289" max="12289" width="41.140625" style="218" customWidth="1"/>
    <col min="12290" max="12294" width="0" style="218" hidden="1" customWidth="1"/>
    <col min="12295" max="12544" width="9.140625" style="218"/>
    <col min="12545" max="12545" width="41.140625" style="218" customWidth="1"/>
    <col min="12546" max="12550" width="0" style="218" hidden="1" customWidth="1"/>
    <col min="12551" max="12800" width="9.140625" style="218"/>
    <col min="12801" max="12801" width="41.140625" style="218" customWidth="1"/>
    <col min="12802" max="12806" width="0" style="218" hidden="1" customWidth="1"/>
    <col min="12807" max="13056" width="9.140625" style="218"/>
    <col min="13057" max="13057" width="41.140625" style="218" customWidth="1"/>
    <col min="13058" max="13062" width="0" style="218" hidden="1" customWidth="1"/>
    <col min="13063" max="13312" width="9.140625" style="218"/>
    <col min="13313" max="13313" width="41.140625" style="218" customWidth="1"/>
    <col min="13314" max="13318" width="0" style="218" hidden="1" customWidth="1"/>
    <col min="13319" max="13568" width="9.140625" style="218"/>
    <col min="13569" max="13569" width="41.140625" style="218" customWidth="1"/>
    <col min="13570" max="13574" width="0" style="218" hidden="1" customWidth="1"/>
    <col min="13575" max="13824" width="9.140625" style="218"/>
    <col min="13825" max="13825" width="41.140625" style="218" customWidth="1"/>
    <col min="13826" max="13830" width="0" style="218" hidden="1" customWidth="1"/>
    <col min="13831" max="14080" width="9.140625" style="218"/>
    <col min="14081" max="14081" width="41.140625" style="218" customWidth="1"/>
    <col min="14082" max="14086" width="0" style="218" hidden="1" customWidth="1"/>
    <col min="14087" max="14336" width="9.140625" style="218"/>
    <col min="14337" max="14337" width="41.140625" style="218" customWidth="1"/>
    <col min="14338" max="14342" width="0" style="218" hidden="1" customWidth="1"/>
    <col min="14343" max="14592" width="9.140625" style="218"/>
    <col min="14593" max="14593" width="41.140625" style="218" customWidth="1"/>
    <col min="14594" max="14598" width="0" style="218" hidden="1" customWidth="1"/>
    <col min="14599" max="14848" width="9.140625" style="218"/>
    <col min="14849" max="14849" width="41.140625" style="218" customWidth="1"/>
    <col min="14850" max="14854" width="0" style="218" hidden="1" customWidth="1"/>
    <col min="14855" max="15104" width="9.140625" style="218"/>
    <col min="15105" max="15105" width="41.140625" style="218" customWidth="1"/>
    <col min="15106" max="15110" width="0" style="218" hidden="1" customWidth="1"/>
    <col min="15111" max="15360" width="9.140625" style="218"/>
    <col min="15361" max="15361" width="41.140625" style="218" customWidth="1"/>
    <col min="15362" max="15366" width="0" style="218" hidden="1" customWidth="1"/>
    <col min="15367" max="15616" width="9.140625" style="218"/>
    <col min="15617" max="15617" width="41.140625" style="218" customWidth="1"/>
    <col min="15618" max="15622" width="0" style="218" hidden="1" customWidth="1"/>
    <col min="15623" max="15872" width="9.140625" style="218"/>
    <col min="15873" max="15873" width="41.140625" style="218" customWidth="1"/>
    <col min="15874" max="15878" width="0" style="218" hidden="1" customWidth="1"/>
    <col min="15879" max="16128" width="9.140625" style="218"/>
    <col min="16129" max="16129" width="41.140625" style="218" customWidth="1"/>
    <col min="16130" max="16134" width="0" style="218" hidden="1" customWidth="1"/>
    <col min="16135" max="16384" width="9.140625" style="218"/>
  </cols>
  <sheetData>
    <row r="1" spans="1:115" ht="12.95" customHeight="1" x14ac:dyDescent="0.2">
      <c r="A1" s="950" t="s">
        <v>1346</v>
      </c>
    </row>
    <row r="2" spans="1:115" ht="18" customHeight="1" x14ac:dyDescent="0.2">
      <c r="A2" s="217" t="s">
        <v>321</v>
      </c>
    </row>
    <row r="3" spans="1:115" ht="18" customHeight="1" thickBot="1" x14ac:dyDescent="0.25">
      <c r="A3" s="263" t="s">
        <v>137</v>
      </c>
    </row>
    <row r="4" spans="1:115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  <c r="L4" s="265">
        <v>2024</v>
      </c>
      <c r="M4" s="265">
        <v>2025</v>
      </c>
    </row>
    <row r="5" spans="1:115" s="226" customFormat="1" ht="12.95" customHeight="1" x14ac:dyDescent="0.2">
      <c r="A5" s="267"/>
    </row>
    <row r="6" spans="1:115" s="270" customFormat="1" ht="12.95" customHeight="1" x14ac:dyDescent="0.2">
      <c r="A6" s="268" t="s">
        <v>103</v>
      </c>
      <c r="B6" s="269">
        <v>7478.7</v>
      </c>
      <c r="C6" s="269">
        <v>7578.8</v>
      </c>
      <c r="D6" s="269">
        <v>7412.8</v>
      </c>
      <c r="E6" s="269">
        <v>8213.2000000000007</v>
      </c>
      <c r="F6" s="269">
        <v>7530.8</v>
      </c>
      <c r="G6" s="269">
        <v>7608.2</v>
      </c>
      <c r="H6" s="269">
        <v>7062.7</v>
      </c>
      <c r="I6" s="269">
        <v>10546.6</v>
      </c>
      <c r="J6" s="269">
        <v>11256.4</v>
      </c>
      <c r="K6" s="269">
        <v>13089.9</v>
      </c>
      <c r="L6" s="269">
        <v>15379.9</v>
      </c>
      <c r="M6" s="269">
        <v>18980.7</v>
      </c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  <c r="DE6" s="269"/>
      <c r="DF6" s="269"/>
      <c r="DG6" s="269"/>
      <c r="DH6" s="269"/>
      <c r="DI6" s="269"/>
      <c r="DJ6" s="269"/>
      <c r="DK6" s="269"/>
    </row>
    <row r="7" spans="1:115" ht="12.95" customHeight="1" x14ac:dyDescent="0.2">
      <c r="A7" s="245" t="s">
        <v>101</v>
      </c>
      <c r="B7" s="271">
        <v>1516.6</v>
      </c>
      <c r="C7" s="271">
        <v>1565.6</v>
      </c>
      <c r="D7" s="271">
        <v>1518</v>
      </c>
      <c r="E7" s="271">
        <v>1714</v>
      </c>
      <c r="F7" s="271">
        <v>1493</v>
      </c>
      <c r="G7" s="271">
        <v>1545.3</v>
      </c>
      <c r="H7" s="271">
        <v>1369.3</v>
      </c>
      <c r="I7" s="271">
        <v>2041.2</v>
      </c>
      <c r="J7" s="271">
        <v>2625.5</v>
      </c>
      <c r="K7" s="271">
        <v>3664.7</v>
      </c>
      <c r="L7" s="228">
        <v>5772.7</v>
      </c>
      <c r="M7" s="228">
        <v>7200.3</v>
      </c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8"/>
      <c r="CR7" s="228"/>
      <c r="CS7" s="228"/>
      <c r="CT7" s="22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</row>
    <row r="8" spans="1:115" ht="12.95" customHeight="1" x14ac:dyDescent="0.2">
      <c r="A8" s="272" t="s">
        <v>238</v>
      </c>
      <c r="B8" s="271">
        <v>277</v>
      </c>
      <c r="C8" s="271">
        <v>244.7</v>
      </c>
      <c r="D8" s="271">
        <v>276.10000000000002</v>
      </c>
      <c r="E8" s="271">
        <v>271.39999999999998</v>
      </c>
      <c r="F8" s="271">
        <v>481.4</v>
      </c>
      <c r="G8" s="271">
        <v>316</v>
      </c>
      <c r="H8" s="271">
        <v>169.5</v>
      </c>
      <c r="I8" s="271">
        <v>379.7</v>
      </c>
      <c r="J8" s="271">
        <v>410</v>
      </c>
      <c r="K8" s="271">
        <v>710.5</v>
      </c>
      <c r="L8" s="228">
        <v>1519</v>
      </c>
      <c r="M8" s="228">
        <v>2281.1999999999998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</row>
    <row r="9" spans="1:115" ht="12.95" customHeight="1" x14ac:dyDescent="0.2">
      <c r="A9" s="272" t="s">
        <v>239</v>
      </c>
      <c r="B9" s="271">
        <v>74.5</v>
      </c>
      <c r="C9" s="271">
        <v>84.1</v>
      </c>
      <c r="D9" s="271">
        <v>42.3</v>
      </c>
      <c r="E9" s="271">
        <v>85.2</v>
      </c>
      <c r="F9" s="271">
        <v>1.3</v>
      </c>
      <c r="G9" s="271">
        <v>163.30000000000001</v>
      </c>
      <c r="H9" s="271">
        <v>251.9</v>
      </c>
      <c r="I9" s="271">
        <v>241.9</v>
      </c>
      <c r="J9" s="271">
        <v>322.10000000000002</v>
      </c>
      <c r="K9" s="271">
        <v>322.10000000000002</v>
      </c>
      <c r="L9" s="228">
        <v>1476</v>
      </c>
      <c r="M9" s="228">
        <v>1398.4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</row>
    <row r="10" spans="1:115" ht="12.95" customHeight="1" x14ac:dyDescent="0.2">
      <c r="A10" s="272" t="s">
        <v>240</v>
      </c>
      <c r="B10" s="271">
        <v>50.2</v>
      </c>
      <c r="C10" s="271">
        <v>73</v>
      </c>
      <c r="D10" s="271">
        <v>93.4</v>
      </c>
      <c r="E10" s="271">
        <v>96.6</v>
      </c>
      <c r="F10" s="271">
        <v>115.2</v>
      </c>
      <c r="G10" s="271">
        <v>144.9</v>
      </c>
      <c r="H10" s="271">
        <v>116.9</v>
      </c>
      <c r="I10" s="271">
        <v>261.3</v>
      </c>
      <c r="J10" s="271">
        <v>485.8</v>
      </c>
      <c r="K10" s="271">
        <v>688.6</v>
      </c>
      <c r="L10" s="228">
        <v>317.89999999999998</v>
      </c>
      <c r="M10" s="228">
        <v>397.5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8"/>
      <c r="CM10" s="228"/>
      <c r="CN10" s="228"/>
      <c r="CO10" s="228"/>
      <c r="CP10" s="228"/>
      <c r="CQ10" s="228"/>
      <c r="CR10" s="228"/>
      <c r="CS10" s="228"/>
      <c r="CT10" s="228"/>
      <c r="CU10" s="228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</row>
    <row r="11" spans="1:115" ht="24" x14ac:dyDescent="0.2">
      <c r="A11" s="272" t="s">
        <v>241</v>
      </c>
      <c r="B11" s="271">
        <v>537.1</v>
      </c>
      <c r="C11" s="271">
        <v>577.29999999999995</v>
      </c>
      <c r="D11" s="271">
        <v>529.1</v>
      </c>
      <c r="E11" s="271">
        <v>454.9</v>
      </c>
      <c r="F11" s="271">
        <v>73.3</v>
      </c>
      <c r="G11" s="271">
        <v>89.5</v>
      </c>
      <c r="H11" s="271">
        <v>53.6</v>
      </c>
      <c r="I11" s="271">
        <v>153.5</v>
      </c>
      <c r="J11" s="271">
        <v>131.9</v>
      </c>
      <c r="K11" s="271">
        <v>161.1</v>
      </c>
      <c r="L11" s="228">
        <v>151.4</v>
      </c>
      <c r="M11" s="228">
        <v>242.4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</row>
    <row r="12" spans="1:115" ht="24" x14ac:dyDescent="0.2">
      <c r="A12" s="272" t="s">
        <v>242</v>
      </c>
      <c r="B12" s="271">
        <v>0.8</v>
      </c>
      <c r="C12" s="271">
        <v>0.4</v>
      </c>
      <c r="D12" s="271">
        <v>0.4</v>
      </c>
      <c r="E12" s="271">
        <v>0</v>
      </c>
      <c r="F12" s="271">
        <v>0</v>
      </c>
      <c r="G12" s="271" t="s">
        <v>26</v>
      </c>
      <c r="H12" s="271">
        <v>-11.2</v>
      </c>
      <c r="I12" s="271">
        <v>0.5</v>
      </c>
      <c r="J12" s="271">
        <v>-11.2</v>
      </c>
      <c r="K12" s="271">
        <v>1.8</v>
      </c>
      <c r="L12" s="228">
        <v>28.7</v>
      </c>
      <c r="M12" s="228">
        <v>28.9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  <c r="BK12" s="228"/>
      <c r="BL12" s="228"/>
      <c r="BM12" s="228"/>
      <c r="BN12" s="228"/>
      <c r="BO12" s="228"/>
      <c r="BP12" s="228"/>
      <c r="BQ12" s="228"/>
      <c r="BR12" s="228"/>
      <c r="BS12" s="228"/>
      <c r="BT12" s="228"/>
      <c r="BU12" s="228"/>
      <c r="BV12" s="228"/>
      <c r="BW12" s="228"/>
      <c r="BX12" s="228"/>
      <c r="BY12" s="228"/>
      <c r="BZ12" s="228"/>
      <c r="CA12" s="228"/>
      <c r="CB12" s="228"/>
      <c r="CC12" s="228"/>
      <c r="CD12" s="228"/>
      <c r="CE12" s="228"/>
      <c r="CF12" s="228"/>
      <c r="CG12" s="228"/>
      <c r="CH12" s="228"/>
      <c r="CI12" s="228"/>
      <c r="CJ12" s="228"/>
      <c r="CK12" s="228"/>
      <c r="CL12" s="228"/>
      <c r="CM12" s="228"/>
      <c r="CN12" s="228"/>
      <c r="CO12" s="228"/>
      <c r="CP12" s="228"/>
      <c r="CQ12" s="228"/>
      <c r="CR12" s="228"/>
      <c r="CS12" s="228"/>
      <c r="CT12" s="228"/>
      <c r="CU12" s="228"/>
      <c r="CV12" s="228"/>
      <c r="CW12" s="228"/>
      <c r="CX12" s="228"/>
      <c r="CY12" s="228"/>
      <c r="CZ12" s="228"/>
      <c r="DA12" s="228"/>
      <c r="DB12" s="228"/>
      <c r="DC12" s="228"/>
      <c r="DD12" s="228"/>
      <c r="DE12" s="228"/>
      <c r="DF12" s="228"/>
      <c r="DG12" s="228"/>
      <c r="DH12" s="228"/>
      <c r="DI12" s="228"/>
      <c r="DJ12" s="228"/>
      <c r="DK12" s="228"/>
    </row>
    <row r="13" spans="1:115" ht="12.95" customHeight="1" x14ac:dyDescent="0.2">
      <c r="A13" s="272" t="s">
        <v>243</v>
      </c>
      <c r="B13" s="271">
        <v>483.6</v>
      </c>
      <c r="C13" s="271">
        <v>481.9</v>
      </c>
      <c r="D13" s="271">
        <v>466.1</v>
      </c>
      <c r="E13" s="271">
        <v>621.1</v>
      </c>
      <c r="F13" s="271">
        <v>626.5</v>
      </c>
      <c r="G13" s="271">
        <v>717.3</v>
      </c>
      <c r="H13" s="271">
        <v>621</v>
      </c>
      <c r="I13" s="271">
        <v>610.20000000000005</v>
      </c>
      <c r="J13" s="271">
        <v>858.1</v>
      </c>
      <c r="K13" s="271">
        <v>1117.3</v>
      </c>
      <c r="L13" s="228">
        <v>1391.6</v>
      </c>
      <c r="M13" s="228">
        <v>1421.5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G13" s="228"/>
      <c r="CH13" s="228"/>
      <c r="CI13" s="228"/>
      <c r="CJ13" s="228"/>
      <c r="CK13" s="228"/>
      <c r="CL13" s="228"/>
      <c r="CM13" s="228"/>
      <c r="CN13" s="228"/>
      <c r="CO13" s="228"/>
      <c r="CP13" s="228"/>
      <c r="CQ13" s="228"/>
      <c r="CR13" s="228"/>
      <c r="CS13" s="228"/>
      <c r="CT13" s="228"/>
      <c r="CU13" s="228"/>
      <c r="CV13" s="228"/>
      <c r="CW13" s="228"/>
      <c r="CX13" s="228"/>
      <c r="CY13" s="228"/>
      <c r="CZ13" s="228"/>
      <c r="DA13" s="228"/>
      <c r="DB13" s="228"/>
      <c r="DC13" s="228"/>
      <c r="DD13" s="228"/>
      <c r="DE13" s="228"/>
      <c r="DF13" s="228"/>
      <c r="DG13" s="228"/>
      <c r="DH13" s="228"/>
      <c r="DI13" s="228"/>
      <c r="DJ13" s="228"/>
      <c r="DK13" s="228"/>
    </row>
    <row r="14" spans="1:115" ht="12.95" customHeight="1" x14ac:dyDescent="0.2">
      <c r="A14" s="272" t="s">
        <v>244</v>
      </c>
      <c r="B14" s="228">
        <v>59.1</v>
      </c>
      <c r="C14" s="228">
        <v>48.3</v>
      </c>
      <c r="D14" s="228">
        <v>56.1</v>
      </c>
      <c r="E14" s="228">
        <v>151.6</v>
      </c>
      <c r="F14" s="228">
        <v>168.7</v>
      </c>
      <c r="G14" s="228">
        <v>98.7</v>
      </c>
      <c r="H14" s="228">
        <v>152.9</v>
      </c>
      <c r="I14" s="228">
        <v>223.2</v>
      </c>
      <c r="J14" s="228">
        <v>264</v>
      </c>
      <c r="K14" s="228">
        <v>551.4</v>
      </c>
      <c r="L14" s="228">
        <v>631</v>
      </c>
      <c r="M14" s="228">
        <v>1081.3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8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8"/>
      <c r="CH14" s="228"/>
      <c r="CI14" s="228"/>
      <c r="CJ14" s="228"/>
      <c r="CK14" s="228"/>
      <c r="CL14" s="228"/>
      <c r="CM14" s="228"/>
      <c r="CN14" s="228"/>
      <c r="CO14" s="228"/>
      <c r="CP14" s="228"/>
      <c r="CQ14" s="228"/>
      <c r="CR14" s="228"/>
      <c r="CS14" s="228"/>
      <c r="CT14" s="228"/>
      <c r="CU14" s="228"/>
      <c r="CV14" s="228"/>
      <c r="CW14" s="228"/>
      <c r="CX14" s="228"/>
      <c r="CY14" s="228"/>
      <c r="CZ14" s="228"/>
      <c r="DA14" s="228"/>
      <c r="DB14" s="228"/>
      <c r="DC14" s="228"/>
      <c r="DD14" s="228"/>
      <c r="DE14" s="228"/>
      <c r="DF14" s="228"/>
      <c r="DG14" s="228"/>
      <c r="DH14" s="228"/>
      <c r="DI14" s="228"/>
      <c r="DJ14" s="228"/>
      <c r="DK14" s="228"/>
    </row>
    <row r="15" spans="1:115" ht="12.95" customHeight="1" x14ac:dyDescent="0.2">
      <c r="A15" s="272" t="s">
        <v>245</v>
      </c>
      <c r="B15" s="228">
        <v>34.200000000000003</v>
      </c>
      <c r="C15" s="228">
        <v>55.9</v>
      </c>
      <c r="D15" s="228">
        <v>54.3</v>
      </c>
      <c r="E15" s="228">
        <v>33.299999999999997</v>
      </c>
      <c r="F15" s="228">
        <v>26.7</v>
      </c>
      <c r="G15" s="228">
        <v>15.6</v>
      </c>
      <c r="H15" s="228">
        <v>14.8</v>
      </c>
      <c r="I15" s="228">
        <v>170.8</v>
      </c>
      <c r="J15" s="228">
        <v>164.8</v>
      </c>
      <c r="K15" s="228">
        <v>111.9</v>
      </c>
      <c r="L15" s="228">
        <v>257.2</v>
      </c>
      <c r="M15" s="228">
        <v>349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  <c r="CS15" s="228"/>
      <c r="CT15" s="228"/>
      <c r="CU15" s="228"/>
      <c r="CV15" s="228"/>
      <c r="CW15" s="228"/>
      <c r="CX15" s="228"/>
      <c r="CY15" s="228"/>
      <c r="CZ15" s="228"/>
      <c r="DA15" s="228"/>
      <c r="DB15" s="228"/>
      <c r="DC15" s="228"/>
      <c r="DD15" s="228"/>
      <c r="DE15" s="228"/>
      <c r="DF15" s="228"/>
      <c r="DG15" s="228"/>
      <c r="DH15" s="228"/>
      <c r="DI15" s="228"/>
      <c r="DJ15" s="228"/>
      <c r="DK15" s="228"/>
    </row>
    <row r="16" spans="1:115" ht="12.95" customHeight="1" x14ac:dyDescent="0.2">
      <c r="A16" s="245" t="s">
        <v>100</v>
      </c>
      <c r="B16" s="228">
        <v>5962.1</v>
      </c>
      <c r="C16" s="228">
        <v>6013.2</v>
      </c>
      <c r="D16" s="228">
        <v>5894.8</v>
      </c>
      <c r="E16" s="228">
        <v>6499.2</v>
      </c>
      <c r="F16" s="228">
        <v>6037.7</v>
      </c>
      <c r="G16" s="228">
        <v>6062.9</v>
      </c>
      <c r="H16" s="228">
        <v>5693.4</v>
      </c>
      <c r="I16" s="228">
        <v>8505.4</v>
      </c>
      <c r="J16" s="228">
        <v>8630.9</v>
      </c>
      <c r="K16" s="228">
        <v>9425.2999999999993</v>
      </c>
      <c r="L16" s="228">
        <v>9607.2000000000007</v>
      </c>
      <c r="M16" s="228">
        <v>11780.4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8"/>
      <c r="BX16" s="228"/>
      <c r="BY16" s="228"/>
      <c r="BZ16" s="228"/>
      <c r="CA16" s="228"/>
      <c r="CB16" s="228"/>
      <c r="CC16" s="228"/>
      <c r="CD16" s="228"/>
      <c r="CE16" s="228"/>
      <c r="CF16" s="228"/>
      <c r="CG16" s="228"/>
      <c r="CH16" s="228"/>
      <c r="CI16" s="228"/>
      <c r="CJ16" s="228"/>
      <c r="CK16" s="228"/>
      <c r="CL16" s="228"/>
      <c r="CM16" s="228"/>
      <c r="CN16" s="228"/>
      <c r="CO16" s="228"/>
      <c r="CP16" s="228"/>
      <c r="CQ16" s="228"/>
      <c r="CR16" s="228"/>
      <c r="CS16" s="228"/>
      <c r="CT16" s="228"/>
      <c r="CU16" s="228"/>
      <c r="CV16" s="228"/>
      <c r="CW16" s="228"/>
      <c r="CX16" s="228"/>
      <c r="CY16" s="228"/>
      <c r="CZ16" s="228"/>
      <c r="DA16" s="228"/>
      <c r="DB16" s="228"/>
      <c r="DC16" s="228"/>
      <c r="DD16" s="228"/>
      <c r="DE16" s="228"/>
      <c r="DF16" s="228"/>
      <c r="DG16" s="228"/>
      <c r="DH16" s="228"/>
      <c r="DI16" s="228"/>
      <c r="DJ16" s="228"/>
      <c r="DK16" s="228"/>
    </row>
    <row r="17" spans="1:115" ht="12.95" customHeight="1" x14ac:dyDescent="0.2">
      <c r="A17" s="272" t="s">
        <v>246</v>
      </c>
      <c r="B17" s="228">
        <v>5888.4</v>
      </c>
      <c r="C17" s="228">
        <v>5926.4</v>
      </c>
      <c r="D17" s="228">
        <v>5814.2</v>
      </c>
      <c r="E17" s="228">
        <v>6204.2</v>
      </c>
      <c r="F17" s="228">
        <v>5660.6</v>
      </c>
      <c r="G17" s="228">
        <v>5673.3</v>
      </c>
      <c r="H17" s="228">
        <v>5359.8</v>
      </c>
      <c r="I17" s="228">
        <v>8220.7000000000007</v>
      </c>
      <c r="J17" s="228">
        <v>8234.2999999999993</v>
      </c>
      <c r="K17" s="228">
        <v>8806.5</v>
      </c>
      <c r="L17" s="228">
        <v>8874.2000000000007</v>
      </c>
      <c r="M17" s="228">
        <v>11100.2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228"/>
      <c r="CY17" s="228"/>
      <c r="CZ17" s="228"/>
      <c r="DA17" s="228"/>
      <c r="DB17" s="228"/>
      <c r="DC17" s="228"/>
      <c r="DD17" s="228"/>
      <c r="DE17" s="228"/>
      <c r="DF17" s="228"/>
      <c r="DG17" s="228"/>
      <c r="DH17" s="228"/>
      <c r="DI17" s="228"/>
      <c r="DJ17" s="228"/>
      <c r="DK17" s="228"/>
    </row>
    <row r="18" spans="1:115" ht="12.95" customHeight="1" x14ac:dyDescent="0.2">
      <c r="A18" s="272" t="s">
        <v>247</v>
      </c>
      <c r="B18" s="228" t="s">
        <v>248</v>
      </c>
      <c r="C18" s="228" t="s">
        <v>248</v>
      </c>
      <c r="D18" s="228" t="s">
        <v>248</v>
      </c>
      <c r="E18" s="228" t="s">
        <v>248</v>
      </c>
      <c r="F18" s="228" t="s">
        <v>26</v>
      </c>
      <c r="G18" s="228" t="s">
        <v>26</v>
      </c>
      <c r="H18" s="228" t="s">
        <v>26</v>
      </c>
      <c r="I18" s="228" t="s">
        <v>26</v>
      </c>
      <c r="J18" s="228" t="s">
        <v>26</v>
      </c>
      <c r="K18" s="228">
        <v>6.6</v>
      </c>
      <c r="L18" s="228">
        <v>47.1</v>
      </c>
      <c r="M18" s="228">
        <v>46.7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228"/>
      <c r="BT18" s="228"/>
      <c r="BU18" s="228"/>
      <c r="BV18" s="228"/>
      <c r="BW18" s="228"/>
      <c r="BX18" s="228"/>
      <c r="BY18" s="228"/>
      <c r="BZ18" s="228"/>
      <c r="CA18" s="228"/>
      <c r="CB18" s="228"/>
      <c r="CC18" s="228"/>
      <c r="CD18" s="228"/>
      <c r="CE18" s="228"/>
      <c r="CF18" s="228"/>
      <c r="CG18" s="228"/>
      <c r="CH18" s="228"/>
      <c r="CI18" s="228"/>
      <c r="CJ18" s="228"/>
      <c r="CK18" s="228"/>
      <c r="CL18" s="228"/>
      <c r="CM18" s="228"/>
      <c r="CN18" s="228"/>
      <c r="CO18" s="228"/>
      <c r="CP18" s="228"/>
      <c r="CQ18" s="228"/>
      <c r="CR18" s="228"/>
      <c r="CS18" s="228"/>
      <c r="CT18" s="228"/>
      <c r="CU18" s="228"/>
      <c r="CV18" s="228"/>
      <c r="CW18" s="228"/>
      <c r="CX18" s="228"/>
      <c r="CY18" s="228"/>
      <c r="CZ18" s="228"/>
      <c r="DA18" s="228"/>
      <c r="DB18" s="228"/>
      <c r="DC18" s="228"/>
      <c r="DD18" s="228"/>
      <c r="DE18" s="228"/>
      <c r="DF18" s="228"/>
      <c r="DG18" s="228"/>
      <c r="DH18" s="228"/>
      <c r="DI18" s="228"/>
      <c r="DJ18" s="228"/>
      <c r="DK18" s="228"/>
    </row>
    <row r="19" spans="1:115" ht="12.95" customHeight="1" x14ac:dyDescent="0.2">
      <c r="A19" s="272" t="s">
        <v>249</v>
      </c>
      <c r="B19" s="228" t="s">
        <v>26</v>
      </c>
      <c r="C19" s="228" t="s">
        <v>26</v>
      </c>
      <c r="D19" s="228" t="s">
        <v>26</v>
      </c>
      <c r="E19" s="228">
        <v>192.7</v>
      </c>
      <c r="F19" s="228">
        <v>241.7</v>
      </c>
      <c r="G19" s="228">
        <v>241.7</v>
      </c>
      <c r="H19" s="228">
        <v>195.7</v>
      </c>
      <c r="I19" s="228">
        <v>192.6</v>
      </c>
      <c r="J19" s="228">
        <v>325.10000000000002</v>
      </c>
      <c r="K19" s="228">
        <v>383.2</v>
      </c>
      <c r="L19" s="228">
        <v>392.2</v>
      </c>
      <c r="M19" s="228">
        <v>326.10000000000002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  <c r="BZ19" s="228"/>
      <c r="CA19" s="228"/>
      <c r="CB19" s="228"/>
      <c r="CC19" s="228"/>
      <c r="CD19" s="228"/>
      <c r="CE19" s="228"/>
      <c r="CF19" s="228"/>
      <c r="CG19" s="228"/>
      <c r="CH19" s="228"/>
      <c r="CI19" s="228"/>
      <c r="CJ19" s="228"/>
      <c r="CK19" s="228"/>
      <c r="CL19" s="228"/>
      <c r="CM19" s="228"/>
      <c r="CN19" s="228"/>
      <c r="CO19" s="228"/>
      <c r="CP19" s="228"/>
      <c r="CQ19" s="228"/>
      <c r="CR19" s="228"/>
      <c r="CS19" s="228"/>
      <c r="CT19" s="228"/>
      <c r="CU19" s="228"/>
      <c r="CV19" s="228"/>
      <c r="CW19" s="228"/>
      <c r="CX19" s="228"/>
      <c r="CY19" s="228"/>
      <c r="CZ19" s="228"/>
      <c r="DA19" s="228"/>
      <c r="DB19" s="228"/>
      <c r="DC19" s="228"/>
      <c r="DD19" s="228"/>
      <c r="DE19" s="228"/>
      <c r="DF19" s="228"/>
      <c r="DG19" s="228"/>
      <c r="DH19" s="228"/>
      <c r="DI19" s="228"/>
      <c r="DJ19" s="228"/>
      <c r="DK19" s="228"/>
    </row>
    <row r="20" spans="1:115" ht="12.95" customHeight="1" x14ac:dyDescent="0.2">
      <c r="A20" s="272" t="s">
        <v>250</v>
      </c>
      <c r="B20" s="228">
        <v>4.7</v>
      </c>
      <c r="C20" s="228">
        <v>7.7</v>
      </c>
      <c r="D20" s="228">
        <v>8.5</v>
      </c>
      <c r="E20" s="228">
        <v>7.3</v>
      </c>
      <c r="F20" s="228">
        <v>8.6999999999999993</v>
      </c>
      <c r="G20" s="228">
        <v>10.9</v>
      </c>
      <c r="H20" s="228">
        <v>32</v>
      </c>
      <c r="I20" s="228">
        <v>1.6</v>
      </c>
      <c r="J20" s="228">
        <v>3.8</v>
      </c>
      <c r="K20" s="228">
        <v>8</v>
      </c>
      <c r="L20" s="228">
        <v>10.9</v>
      </c>
      <c r="M20" s="228">
        <v>16.7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  <c r="CS20" s="228"/>
      <c r="CT20" s="228"/>
      <c r="CU20" s="228"/>
      <c r="CV20" s="228"/>
      <c r="CW20" s="228"/>
      <c r="CX20" s="228"/>
      <c r="CY20" s="228"/>
      <c r="CZ20" s="228"/>
      <c r="DA20" s="228"/>
      <c r="DB20" s="228"/>
      <c r="DC20" s="228"/>
      <c r="DD20" s="228"/>
      <c r="DE20" s="228"/>
      <c r="DF20" s="228"/>
      <c r="DG20" s="228"/>
      <c r="DH20" s="228"/>
      <c r="DI20" s="228"/>
      <c r="DJ20" s="228"/>
      <c r="DK20" s="228"/>
    </row>
    <row r="21" spans="1:115" ht="12.95" customHeight="1" x14ac:dyDescent="0.2">
      <c r="A21" s="272" t="s">
        <v>277</v>
      </c>
      <c r="B21" s="228" t="s">
        <v>26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 t="s">
        <v>26</v>
      </c>
      <c r="K21" s="228" t="s">
        <v>26</v>
      </c>
      <c r="L21" s="228" t="s">
        <v>26</v>
      </c>
      <c r="M21" s="228">
        <v>27.4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228"/>
      <c r="BU21" s="228"/>
      <c r="BV21" s="228"/>
      <c r="BW21" s="228"/>
      <c r="BX21" s="228"/>
      <c r="BY21" s="228"/>
      <c r="BZ21" s="228"/>
      <c r="CA21" s="228"/>
      <c r="CB21" s="228"/>
      <c r="CC21" s="228"/>
      <c r="CD21" s="228"/>
      <c r="CE21" s="228"/>
      <c r="CF21" s="228"/>
      <c r="CG21" s="228"/>
      <c r="CH21" s="228"/>
      <c r="CI21" s="228"/>
      <c r="CJ21" s="228"/>
      <c r="CK21" s="228"/>
      <c r="CL21" s="228"/>
      <c r="CM21" s="228"/>
      <c r="CN21" s="228"/>
      <c r="CO21" s="228"/>
      <c r="CP21" s="228"/>
      <c r="CQ21" s="228"/>
      <c r="CR21" s="228"/>
      <c r="CS21" s="228"/>
      <c r="CT21" s="228"/>
      <c r="CU21" s="228"/>
      <c r="CV21" s="228"/>
      <c r="CW21" s="228"/>
      <c r="CX21" s="228"/>
      <c r="CY21" s="228"/>
      <c r="CZ21" s="228"/>
      <c r="DA21" s="228"/>
      <c r="DB21" s="228"/>
      <c r="DC21" s="228"/>
      <c r="DD21" s="228"/>
      <c r="DE21" s="228"/>
      <c r="DF21" s="228"/>
      <c r="DG21" s="228"/>
      <c r="DH21" s="228"/>
      <c r="DI21" s="228"/>
      <c r="DJ21" s="228"/>
      <c r="DK21" s="228"/>
    </row>
    <row r="22" spans="1:115" ht="12.95" customHeight="1" x14ac:dyDescent="0.2">
      <c r="A22" s="272" t="s">
        <v>252</v>
      </c>
      <c r="B22" s="228">
        <v>57.8</v>
      </c>
      <c r="C22" s="228">
        <v>49.7</v>
      </c>
      <c r="D22" s="228">
        <v>43.8</v>
      </c>
      <c r="E22" s="228">
        <v>38.799999999999997</v>
      </c>
      <c r="F22" s="228">
        <v>61.9</v>
      </c>
      <c r="G22" s="228">
        <v>32.200000000000003</v>
      </c>
      <c r="H22" s="228">
        <v>2.8</v>
      </c>
      <c r="I22" s="228">
        <v>9.6999999999999993</v>
      </c>
      <c r="J22" s="228">
        <v>4.4000000000000004</v>
      </c>
      <c r="K22" s="228">
        <v>8.1999999999999993</v>
      </c>
      <c r="L22" s="228">
        <v>26.6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  <c r="CS22" s="228"/>
      <c r="CT22" s="228"/>
      <c r="CU22" s="228"/>
      <c r="CV22" s="228"/>
      <c r="CW22" s="228"/>
      <c r="CX22" s="228"/>
      <c r="CY22" s="228"/>
      <c r="CZ22" s="228"/>
      <c r="DA22" s="228"/>
      <c r="DB22" s="228"/>
      <c r="DC22" s="228"/>
      <c r="DD22" s="228"/>
      <c r="DE22" s="228"/>
      <c r="DF22" s="228"/>
      <c r="DG22" s="228"/>
      <c r="DH22" s="228"/>
      <c r="DI22" s="228"/>
      <c r="DJ22" s="228"/>
      <c r="DK22" s="228"/>
    </row>
    <row r="23" spans="1:115" ht="12.95" customHeight="1" x14ac:dyDescent="0.2">
      <c r="A23" s="272" t="s">
        <v>253</v>
      </c>
      <c r="B23" s="228">
        <v>1.3</v>
      </c>
      <c r="C23" s="228">
        <v>16.899999999999999</v>
      </c>
      <c r="D23" s="228">
        <v>17.2</v>
      </c>
      <c r="E23" s="228">
        <v>32.700000000000003</v>
      </c>
      <c r="F23" s="228">
        <v>15.9</v>
      </c>
      <c r="G23" s="228">
        <v>36.4</v>
      </c>
      <c r="H23" s="228">
        <v>80.5</v>
      </c>
      <c r="I23" s="228">
        <v>35.700000000000003</v>
      </c>
      <c r="J23" s="228">
        <v>16.5</v>
      </c>
      <c r="K23" s="228">
        <v>167.5</v>
      </c>
      <c r="L23" s="228">
        <v>215.1</v>
      </c>
      <c r="M23" s="228">
        <v>207.5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28"/>
      <c r="BX23" s="228"/>
      <c r="BY23" s="228"/>
      <c r="BZ23" s="228"/>
      <c r="CA23" s="228"/>
      <c r="CB23" s="228"/>
      <c r="CC23" s="228"/>
      <c r="CD23" s="228"/>
      <c r="CE23" s="228"/>
      <c r="CF23" s="228"/>
      <c r="CG23" s="228"/>
      <c r="CH23" s="228"/>
      <c r="CI23" s="228"/>
      <c r="CJ23" s="228"/>
      <c r="CK23" s="228"/>
      <c r="CL23" s="228"/>
      <c r="CM23" s="228"/>
      <c r="CN23" s="228"/>
      <c r="CO23" s="228"/>
      <c r="CP23" s="228"/>
      <c r="CQ23" s="228"/>
      <c r="CR23" s="228"/>
      <c r="CS23" s="228"/>
      <c r="CT23" s="228"/>
      <c r="CU23" s="228"/>
      <c r="CV23" s="228"/>
      <c r="CW23" s="228"/>
      <c r="CX23" s="228"/>
      <c r="CY23" s="228"/>
      <c r="CZ23" s="228"/>
      <c r="DA23" s="228"/>
      <c r="DB23" s="228"/>
      <c r="DC23" s="228"/>
      <c r="DD23" s="228"/>
      <c r="DE23" s="228"/>
      <c r="DF23" s="228"/>
      <c r="DG23" s="228"/>
      <c r="DH23" s="228"/>
      <c r="DI23" s="228"/>
      <c r="DJ23" s="228"/>
      <c r="DK23" s="228"/>
    </row>
    <row r="24" spans="1:115" ht="12.95" customHeight="1" x14ac:dyDescent="0.2">
      <c r="A24" s="245" t="s">
        <v>254</v>
      </c>
      <c r="B24" s="228">
        <v>9.9</v>
      </c>
      <c r="C24" s="228">
        <v>12.5</v>
      </c>
      <c r="D24" s="228">
        <v>11.1</v>
      </c>
      <c r="E24" s="228">
        <v>23.4</v>
      </c>
      <c r="F24" s="228">
        <v>48.9</v>
      </c>
      <c r="G24" s="228">
        <v>68.5</v>
      </c>
      <c r="H24" s="228">
        <v>22.7</v>
      </c>
      <c r="I24" s="228">
        <v>45.1</v>
      </c>
      <c r="J24" s="228">
        <v>46.7</v>
      </c>
      <c r="K24" s="228">
        <v>45.3</v>
      </c>
      <c r="L24" s="228">
        <v>41.1</v>
      </c>
      <c r="M24" s="228">
        <v>55.9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  <c r="CS24" s="228"/>
      <c r="CT24" s="228"/>
      <c r="CU24" s="228"/>
      <c r="CV24" s="228"/>
      <c r="CW24" s="228"/>
      <c r="CX24" s="228"/>
      <c r="CY24" s="228"/>
      <c r="CZ24" s="228"/>
      <c r="DA24" s="228"/>
      <c r="DB24" s="228"/>
      <c r="DC24" s="228"/>
      <c r="DD24" s="228"/>
      <c r="DE24" s="228"/>
      <c r="DF24" s="228"/>
      <c r="DG24" s="228"/>
      <c r="DH24" s="228"/>
      <c r="DI24" s="228"/>
      <c r="DJ24" s="228"/>
      <c r="DK24" s="228"/>
    </row>
    <row r="25" spans="1:115" ht="12.95" customHeight="1" x14ac:dyDescent="0.2">
      <c r="A25" s="245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  <c r="CS25" s="228"/>
      <c r="CT25" s="228"/>
      <c r="CU25" s="228"/>
      <c r="CV25" s="228"/>
      <c r="CW25" s="228"/>
      <c r="CX25" s="228"/>
      <c r="CY25" s="228"/>
      <c r="CZ25" s="228"/>
      <c r="DA25" s="228"/>
      <c r="DB25" s="228"/>
      <c r="DC25" s="228"/>
      <c r="DD25" s="228"/>
      <c r="DE25" s="228"/>
      <c r="DF25" s="228"/>
      <c r="DG25" s="228"/>
      <c r="DH25" s="228"/>
      <c r="DI25" s="228"/>
      <c r="DJ25" s="228"/>
      <c r="DK25" s="228"/>
    </row>
    <row r="26" spans="1:115" s="270" customFormat="1" ht="12.95" customHeight="1" x14ac:dyDescent="0.2">
      <c r="A26" s="268" t="s">
        <v>99</v>
      </c>
      <c r="B26" s="269">
        <v>6277.3</v>
      </c>
      <c r="C26" s="269">
        <v>7094.8</v>
      </c>
      <c r="D26" s="269">
        <v>7010.5</v>
      </c>
      <c r="E26" s="269">
        <v>7127.9</v>
      </c>
      <c r="F26" s="269">
        <v>5864</v>
      </c>
      <c r="G26" s="269">
        <v>5784.2</v>
      </c>
      <c r="H26" s="269">
        <v>6296.1</v>
      </c>
      <c r="I26" s="269">
        <v>9816</v>
      </c>
      <c r="J26" s="269">
        <v>11124</v>
      </c>
      <c r="K26" s="269">
        <v>12342.8</v>
      </c>
      <c r="L26" s="269">
        <v>11938.9</v>
      </c>
      <c r="M26" s="269">
        <v>12173.5</v>
      </c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  <c r="BH26" s="269"/>
      <c r="BI26" s="269"/>
      <c r="BJ26" s="269"/>
      <c r="BK26" s="269"/>
      <c r="BL26" s="269"/>
      <c r="BM26" s="269"/>
      <c r="BN26" s="269"/>
      <c r="BO26" s="269"/>
      <c r="BP26" s="269"/>
      <c r="BQ26" s="269"/>
      <c r="BR26" s="269"/>
      <c r="BS26" s="269"/>
      <c r="BT26" s="269"/>
      <c r="BU26" s="269"/>
      <c r="BV26" s="269"/>
      <c r="BW26" s="269"/>
      <c r="BX26" s="269"/>
      <c r="BY26" s="269"/>
      <c r="BZ26" s="269"/>
      <c r="CA26" s="269"/>
      <c r="CB26" s="269"/>
      <c r="CC26" s="269"/>
      <c r="CD26" s="269"/>
      <c r="CE26" s="269"/>
      <c r="CF26" s="269"/>
      <c r="CG26" s="269"/>
      <c r="CH26" s="269"/>
      <c r="CI26" s="269"/>
      <c r="CJ26" s="269"/>
      <c r="CK26" s="269"/>
      <c r="CL26" s="269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69"/>
      <c r="CX26" s="269"/>
      <c r="CY26" s="269"/>
      <c r="CZ26" s="269"/>
      <c r="DA26" s="269"/>
      <c r="DB26" s="269"/>
      <c r="DC26" s="269"/>
      <c r="DD26" s="269"/>
      <c r="DE26" s="269"/>
      <c r="DF26" s="269"/>
      <c r="DG26" s="269"/>
      <c r="DH26" s="269"/>
      <c r="DI26" s="269"/>
      <c r="DJ26" s="269"/>
      <c r="DK26" s="269"/>
    </row>
    <row r="27" spans="1:115" s="234" customFormat="1" ht="12.95" customHeight="1" x14ac:dyDescent="0.2">
      <c r="A27" s="233" t="s">
        <v>98</v>
      </c>
      <c r="B27" s="271">
        <v>1782.6</v>
      </c>
      <c r="C27" s="271">
        <v>1869.2</v>
      </c>
      <c r="D27" s="271">
        <v>1716.4</v>
      </c>
      <c r="E27" s="271">
        <v>1741.2</v>
      </c>
      <c r="F27" s="271">
        <v>1705.3</v>
      </c>
      <c r="G27" s="271">
        <v>1848.3</v>
      </c>
      <c r="H27" s="271">
        <v>2331.6999999999998</v>
      </c>
      <c r="I27" s="271">
        <v>2760.9</v>
      </c>
      <c r="J27" s="271">
        <v>3853.6</v>
      </c>
      <c r="K27" s="271">
        <v>4529.7</v>
      </c>
      <c r="L27" s="271">
        <v>4497.6000000000004</v>
      </c>
      <c r="M27" s="271">
        <v>4490.8999999999996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1"/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71"/>
      <c r="BY27" s="271"/>
      <c r="BZ27" s="271"/>
      <c r="CA27" s="271"/>
      <c r="CB27" s="271"/>
      <c r="CC27" s="271"/>
      <c r="CD27" s="271"/>
      <c r="CE27" s="271"/>
      <c r="CF27" s="271"/>
      <c r="CG27" s="271"/>
      <c r="CH27" s="271"/>
      <c r="CI27" s="271"/>
      <c r="CJ27" s="271"/>
      <c r="CK27" s="271"/>
      <c r="CL27" s="271"/>
      <c r="CM27" s="271"/>
      <c r="CN27" s="271"/>
      <c r="CO27" s="271"/>
      <c r="CP27" s="271"/>
      <c r="CQ27" s="271"/>
      <c r="CR27" s="271"/>
      <c r="CS27" s="271"/>
      <c r="CT27" s="271"/>
      <c r="CU27" s="271"/>
      <c r="CV27" s="271"/>
      <c r="CW27" s="271"/>
      <c r="CX27" s="271"/>
      <c r="CY27" s="271"/>
      <c r="CZ27" s="271"/>
      <c r="DA27" s="271"/>
      <c r="DB27" s="271"/>
      <c r="DC27" s="271"/>
      <c r="DD27" s="271"/>
      <c r="DE27" s="271"/>
      <c r="DF27" s="271"/>
      <c r="DG27" s="271"/>
      <c r="DH27" s="271"/>
      <c r="DI27" s="271"/>
      <c r="DJ27" s="271"/>
      <c r="DK27" s="271"/>
    </row>
    <row r="28" spans="1:115" ht="12.95" customHeight="1" x14ac:dyDescent="0.2">
      <c r="A28" s="272" t="s">
        <v>255</v>
      </c>
      <c r="B28" s="271">
        <v>75.099999999999994</v>
      </c>
      <c r="C28" s="271">
        <v>82.9</v>
      </c>
      <c r="D28" s="271">
        <v>122</v>
      </c>
      <c r="E28" s="271">
        <v>110</v>
      </c>
      <c r="F28" s="271">
        <v>130.69999999999999</v>
      </c>
      <c r="G28" s="271">
        <v>193</v>
      </c>
      <c r="H28" s="271">
        <v>205.4</v>
      </c>
      <c r="I28" s="271">
        <v>364.6</v>
      </c>
      <c r="J28" s="271">
        <v>521</v>
      </c>
      <c r="K28" s="271">
        <v>751.5</v>
      </c>
      <c r="L28" s="228">
        <v>904.4</v>
      </c>
      <c r="M28" s="228">
        <v>840.5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8"/>
      <c r="BI28" s="228"/>
      <c r="BJ28" s="228"/>
      <c r="BK28" s="228"/>
      <c r="BL28" s="228"/>
      <c r="BM28" s="228"/>
      <c r="BN28" s="228"/>
      <c r="BO28" s="228"/>
      <c r="BP28" s="228"/>
      <c r="BQ28" s="228"/>
      <c r="BR28" s="228"/>
      <c r="BS28" s="228"/>
      <c r="BT28" s="228"/>
      <c r="BU28" s="228"/>
      <c r="BV28" s="228"/>
      <c r="BW28" s="228"/>
      <c r="BX28" s="228"/>
      <c r="BY28" s="228"/>
      <c r="BZ28" s="228"/>
      <c r="CA28" s="228"/>
      <c r="CB28" s="228"/>
      <c r="CC28" s="228"/>
      <c r="CD28" s="228"/>
      <c r="CE28" s="228"/>
      <c r="CF28" s="228"/>
      <c r="CG28" s="228"/>
      <c r="CH28" s="228"/>
      <c r="CI28" s="228"/>
      <c r="CJ28" s="228"/>
      <c r="CK28" s="228"/>
      <c r="CL28" s="228"/>
      <c r="CM28" s="228"/>
      <c r="CN28" s="228"/>
      <c r="CO28" s="228"/>
      <c r="CP28" s="228"/>
      <c r="CQ28" s="228"/>
      <c r="CR28" s="228"/>
      <c r="CS28" s="228"/>
      <c r="CT28" s="228"/>
      <c r="CU28" s="228"/>
      <c r="CV28" s="228"/>
      <c r="CW28" s="228"/>
      <c r="CX28" s="228"/>
      <c r="CY28" s="228"/>
      <c r="CZ28" s="228"/>
      <c r="DA28" s="228"/>
      <c r="DB28" s="228"/>
      <c r="DC28" s="228"/>
      <c r="DD28" s="228"/>
      <c r="DE28" s="228"/>
      <c r="DF28" s="228"/>
      <c r="DG28" s="228"/>
      <c r="DH28" s="228"/>
      <c r="DI28" s="228"/>
      <c r="DJ28" s="228"/>
      <c r="DK28" s="228"/>
    </row>
    <row r="29" spans="1:115" ht="12.95" customHeight="1" x14ac:dyDescent="0.2">
      <c r="A29" s="272" t="s">
        <v>256</v>
      </c>
      <c r="B29" s="271">
        <v>655.5</v>
      </c>
      <c r="C29" s="271">
        <v>403.2</v>
      </c>
      <c r="D29" s="271">
        <v>306.5</v>
      </c>
      <c r="E29" s="271">
        <v>352.5</v>
      </c>
      <c r="F29" s="271">
        <v>224.5</v>
      </c>
      <c r="G29" s="271">
        <v>201.1</v>
      </c>
      <c r="H29" s="271">
        <v>328</v>
      </c>
      <c r="I29" s="271">
        <v>496.6</v>
      </c>
      <c r="J29" s="271">
        <v>673.5</v>
      </c>
      <c r="K29" s="271">
        <v>839</v>
      </c>
      <c r="L29" s="228">
        <v>434.7</v>
      </c>
      <c r="M29" s="228">
        <v>536.20000000000005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8"/>
      <c r="BU29" s="228"/>
      <c r="BV29" s="228"/>
      <c r="BW29" s="228"/>
      <c r="BX29" s="228"/>
      <c r="BY29" s="228"/>
      <c r="BZ29" s="228"/>
      <c r="CA29" s="228"/>
      <c r="CB29" s="228"/>
      <c r="CC29" s="228"/>
      <c r="CD29" s="228"/>
      <c r="CE29" s="228"/>
      <c r="CF29" s="228"/>
      <c r="CG29" s="228"/>
      <c r="CH29" s="228"/>
      <c r="CI29" s="228"/>
      <c r="CJ29" s="228"/>
      <c r="CK29" s="228"/>
      <c r="CL29" s="228"/>
      <c r="CM29" s="228"/>
      <c r="CN29" s="228"/>
      <c r="CO29" s="228"/>
      <c r="CP29" s="228"/>
      <c r="CQ29" s="228"/>
      <c r="CR29" s="228"/>
      <c r="CS29" s="228"/>
      <c r="CT29" s="228"/>
      <c r="CU29" s="228"/>
      <c r="CV29" s="228"/>
      <c r="CW29" s="228"/>
      <c r="CX29" s="228"/>
      <c r="CY29" s="228"/>
      <c r="CZ29" s="228"/>
      <c r="DA29" s="228"/>
      <c r="DB29" s="228"/>
      <c r="DC29" s="228"/>
      <c r="DD29" s="228"/>
      <c r="DE29" s="228"/>
      <c r="DF29" s="228"/>
      <c r="DG29" s="228"/>
      <c r="DH29" s="228"/>
      <c r="DI29" s="228"/>
      <c r="DJ29" s="228"/>
      <c r="DK29" s="228"/>
    </row>
    <row r="30" spans="1:115" ht="12.95" customHeight="1" x14ac:dyDescent="0.2">
      <c r="A30" s="272" t="s">
        <v>257</v>
      </c>
      <c r="B30" s="271">
        <v>649.70000000000005</v>
      </c>
      <c r="C30" s="271">
        <v>948.6</v>
      </c>
      <c r="D30" s="271">
        <v>784.9</v>
      </c>
      <c r="E30" s="271">
        <v>883.9</v>
      </c>
      <c r="F30" s="271">
        <v>906.2</v>
      </c>
      <c r="G30" s="271">
        <v>1081.5</v>
      </c>
      <c r="H30" s="271">
        <v>1375.7</v>
      </c>
      <c r="I30" s="271">
        <v>1480.8</v>
      </c>
      <c r="J30" s="271">
        <v>2249.1</v>
      </c>
      <c r="K30" s="271">
        <v>2190.1</v>
      </c>
      <c r="L30" s="228">
        <v>2193.1</v>
      </c>
      <c r="M30" s="228">
        <v>1935.4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228"/>
      <c r="BO30" s="228"/>
      <c r="BP30" s="228"/>
      <c r="BQ30" s="228"/>
      <c r="BR30" s="228"/>
      <c r="BS30" s="228"/>
      <c r="BT30" s="228"/>
      <c r="BU30" s="228"/>
      <c r="BV30" s="228"/>
      <c r="BW30" s="228"/>
      <c r="BX30" s="228"/>
      <c r="BY30" s="228"/>
      <c r="BZ30" s="228"/>
      <c r="CA30" s="228"/>
      <c r="CB30" s="228"/>
      <c r="CC30" s="228"/>
      <c r="CD30" s="228"/>
      <c r="CE30" s="228"/>
      <c r="CF30" s="228"/>
      <c r="CG30" s="228"/>
      <c r="CH30" s="228"/>
      <c r="CI30" s="228"/>
      <c r="CJ30" s="228"/>
      <c r="CK30" s="228"/>
      <c r="CL30" s="228"/>
      <c r="CM30" s="228"/>
      <c r="CN30" s="228"/>
      <c r="CO30" s="228"/>
      <c r="CP30" s="228"/>
      <c r="CQ30" s="228"/>
      <c r="CR30" s="228"/>
      <c r="CS30" s="228"/>
      <c r="CT30" s="228"/>
      <c r="CU30" s="228"/>
      <c r="CV30" s="228"/>
      <c r="CW30" s="228"/>
      <c r="CX30" s="228"/>
      <c r="CY30" s="228"/>
      <c r="CZ30" s="228"/>
      <c r="DA30" s="228"/>
      <c r="DB30" s="228"/>
      <c r="DC30" s="228"/>
      <c r="DD30" s="228"/>
      <c r="DE30" s="228"/>
      <c r="DF30" s="228"/>
      <c r="DG30" s="228"/>
      <c r="DH30" s="228"/>
      <c r="DI30" s="228"/>
      <c r="DJ30" s="228"/>
      <c r="DK30" s="228"/>
    </row>
    <row r="31" spans="1:115" ht="12.95" customHeight="1" x14ac:dyDescent="0.2">
      <c r="A31" s="272" t="s">
        <v>258</v>
      </c>
      <c r="B31" s="271">
        <v>39</v>
      </c>
      <c r="C31" s="271">
        <v>49.3</v>
      </c>
      <c r="D31" s="271">
        <v>68</v>
      </c>
      <c r="E31" s="271">
        <v>74</v>
      </c>
      <c r="F31" s="271">
        <v>69.900000000000006</v>
      </c>
      <c r="G31" s="271">
        <v>72.5</v>
      </c>
      <c r="H31" s="271">
        <v>74</v>
      </c>
      <c r="I31" s="271">
        <v>24</v>
      </c>
      <c r="J31" s="271">
        <v>66.599999999999994</v>
      </c>
      <c r="K31" s="271">
        <v>148.1</v>
      </c>
      <c r="L31" s="228">
        <v>150.5</v>
      </c>
      <c r="M31" s="228">
        <v>205.9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  <c r="BZ31" s="228"/>
      <c r="CA31" s="228"/>
      <c r="CB31" s="228"/>
      <c r="CC31" s="228"/>
      <c r="CD31" s="228"/>
      <c r="CE31" s="228"/>
      <c r="CF31" s="228"/>
      <c r="CG31" s="228"/>
      <c r="CH31" s="228"/>
      <c r="CI31" s="228"/>
      <c r="CJ31" s="228"/>
      <c r="CK31" s="228"/>
      <c r="CL31" s="228"/>
      <c r="CM31" s="228"/>
      <c r="CN31" s="228"/>
      <c r="CO31" s="228"/>
      <c r="CP31" s="228"/>
      <c r="CQ31" s="228"/>
      <c r="CR31" s="228"/>
      <c r="CS31" s="228"/>
      <c r="CT31" s="228"/>
      <c r="CU31" s="228"/>
      <c r="CV31" s="228"/>
      <c r="CW31" s="228"/>
      <c r="CX31" s="228"/>
      <c r="CY31" s="228"/>
      <c r="CZ31" s="228"/>
      <c r="DA31" s="228"/>
      <c r="DB31" s="228"/>
      <c r="DC31" s="228"/>
      <c r="DD31" s="228"/>
      <c r="DE31" s="228"/>
      <c r="DF31" s="228"/>
      <c r="DG31" s="228"/>
      <c r="DH31" s="228"/>
      <c r="DI31" s="228"/>
      <c r="DJ31" s="228"/>
      <c r="DK31" s="228"/>
    </row>
    <row r="32" spans="1:115" ht="12.95" customHeight="1" x14ac:dyDescent="0.2">
      <c r="A32" s="272" t="s">
        <v>259</v>
      </c>
      <c r="B32" s="271">
        <v>228.7</v>
      </c>
      <c r="C32" s="271">
        <v>341.4</v>
      </c>
      <c r="D32" s="271">
        <v>378.3</v>
      </c>
      <c r="E32" s="271">
        <v>276.5</v>
      </c>
      <c r="F32" s="271">
        <v>198.3</v>
      </c>
      <c r="G32" s="271">
        <v>214.3</v>
      </c>
      <c r="H32" s="271">
        <v>290.39999999999998</v>
      </c>
      <c r="I32" s="271">
        <v>312.7</v>
      </c>
      <c r="J32" s="271">
        <v>266.39999999999998</v>
      </c>
      <c r="K32" s="271">
        <v>396.4</v>
      </c>
      <c r="L32" s="228">
        <v>342.6</v>
      </c>
      <c r="M32" s="228">
        <v>501.7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8"/>
      <c r="CL32" s="228"/>
      <c r="CM32" s="228"/>
      <c r="CN32" s="228"/>
      <c r="CO32" s="228"/>
      <c r="CP32" s="228"/>
      <c r="CQ32" s="228"/>
      <c r="CR32" s="228"/>
      <c r="CS32" s="228"/>
      <c r="CT32" s="228"/>
      <c r="CU32" s="228"/>
      <c r="CV32" s="228"/>
      <c r="CW32" s="228"/>
      <c r="CX32" s="228"/>
      <c r="CY32" s="228"/>
      <c r="CZ32" s="228"/>
      <c r="DA32" s="228"/>
      <c r="DB32" s="228"/>
      <c r="DC32" s="228"/>
      <c r="DD32" s="228"/>
      <c r="DE32" s="228"/>
      <c r="DF32" s="228"/>
      <c r="DG32" s="228"/>
      <c r="DH32" s="228"/>
      <c r="DI32" s="228"/>
      <c r="DJ32" s="228"/>
      <c r="DK32" s="228"/>
    </row>
    <row r="33" spans="1:115" ht="12.95" customHeight="1" x14ac:dyDescent="0.2">
      <c r="A33" s="272" t="s">
        <v>260</v>
      </c>
      <c r="B33" s="271">
        <v>118.9</v>
      </c>
      <c r="C33" s="271">
        <v>35.6</v>
      </c>
      <c r="D33" s="271">
        <v>49.4</v>
      </c>
      <c r="E33" s="271">
        <v>35.799999999999997</v>
      </c>
      <c r="F33" s="271">
        <v>167</v>
      </c>
      <c r="G33" s="271">
        <v>80.7</v>
      </c>
      <c r="H33" s="271">
        <v>52</v>
      </c>
      <c r="I33" s="271">
        <v>78.2</v>
      </c>
      <c r="J33" s="271">
        <v>73.2</v>
      </c>
      <c r="K33" s="271">
        <v>199.8</v>
      </c>
      <c r="L33" s="228">
        <v>463.1</v>
      </c>
      <c r="M33" s="228">
        <v>461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8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8"/>
      <c r="CH33" s="228"/>
      <c r="CI33" s="228"/>
      <c r="CJ33" s="228"/>
      <c r="CK33" s="228"/>
      <c r="CL33" s="228"/>
      <c r="CM33" s="228"/>
      <c r="CN33" s="228"/>
      <c r="CO33" s="228"/>
      <c r="CP33" s="228"/>
      <c r="CQ33" s="228"/>
      <c r="CR33" s="228"/>
      <c r="CS33" s="228"/>
      <c r="CT33" s="228"/>
      <c r="CU33" s="228"/>
      <c r="CV33" s="228"/>
      <c r="CW33" s="228"/>
      <c r="CX33" s="228"/>
      <c r="CY33" s="228"/>
      <c r="CZ33" s="228"/>
      <c r="DA33" s="228"/>
      <c r="DB33" s="228"/>
      <c r="DC33" s="228"/>
      <c r="DD33" s="228"/>
      <c r="DE33" s="228"/>
      <c r="DF33" s="228"/>
      <c r="DG33" s="228"/>
      <c r="DH33" s="228"/>
      <c r="DI33" s="228"/>
      <c r="DJ33" s="228"/>
      <c r="DK33" s="228"/>
    </row>
    <row r="34" spans="1:115" ht="12.95" customHeight="1" x14ac:dyDescent="0.2">
      <c r="A34" s="272" t="s">
        <v>261</v>
      </c>
      <c r="B34" s="271">
        <v>15.6</v>
      </c>
      <c r="C34" s="271">
        <v>8.4</v>
      </c>
      <c r="D34" s="271">
        <v>7.2</v>
      </c>
      <c r="E34" s="271">
        <v>8.3000000000000007</v>
      </c>
      <c r="F34" s="271">
        <v>8.6999999999999993</v>
      </c>
      <c r="G34" s="271">
        <v>5.3</v>
      </c>
      <c r="H34" s="271">
        <v>6.2</v>
      </c>
      <c r="I34" s="271">
        <v>4.0999999999999996</v>
      </c>
      <c r="J34" s="271">
        <v>3.8</v>
      </c>
      <c r="K34" s="271">
        <v>4.9000000000000004</v>
      </c>
      <c r="L34" s="228">
        <v>9.3000000000000007</v>
      </c>
      <c r="M34" s="228">
        <v>10.3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G34" s="228"/>
      <c r="CH34" s="228"/>
      <c r="CI34" s="228"/>
      <c r="CJ34" s="228"/>
      <c r="CK34" s="228"/>
      <c r="CL34" s="228"/>
      <c r="CM34" s="228"/>
      <c r="CN34" s="228"/>
      <c r="CO34" s="228"/>
      <c r="CP34" s="228"/>
      <c r="CQ34" s="228"/>
      <c r="CR34" s="228"/>
      <c r="CS34" s="228"/>
      <c r="CT34" s="228"/>
      <c r="CU34" s="228"/>
      <c r="CV34" s="228"/>
      <c r="CW34" s="228"/>
      <c r="CX34" s="228"/>
      <c r="CY34" s="228"/>
      <c r="CZ34" s="228"/>
      <c r="DA34" s="228"/>
      <c r="DB34" s="228"/>
      <c r="DC34" s="228"/>
      <c r="DD34" s="228"/>
      <c r="DE34" s="228"/>
      <c r="DF34" s="228"/>
      <c r="DG34" s="228"/>
      <c r="DH34" s="228"/>
      <c r="DI34" s="228"/>
      <c r="DJ34" s="228"/>
      <c r="DK34" s="228"/>
    </row>
    <row r="35" spans="1:115" ht="12.95" customHeight="1" x14ac:dyDescent="0.2">
      <c r="A35" s="245" t="s">
        <v>97</v>
      </c>
      <c r="B35" s="271">
        <v>4494.7</v>
      </c>
      <c r="C35" s="271">
        <v>5225.5</v>
      </c>
      <c r="D35" s="271">
        <v>5294.2</v>
      </c>
      <c r="E35" s="271">
        <v>5386.7</v>
      </c>
      <c r="F35" s="271">
        <v>4158.7</v>
      </c>
      <c r="G35" s="271">
        <v>3935.9</v>
      </c>
      <c r="H35" s="271">
        <v>3964.3</v>
      </c>
      <c r="I35" s="271">
        <v>7055.1</v>
      </c>
      <c r="J35" s="271">
        <v>7270.4</v>
      </c>
      <c r="K35" s="271">
        <v>7813.1</v>
      </c>
      <c r="L35" s="228">
        <v>7441.3</v>
      </c>
      <c r="M35" s="228">
        <v>7682.6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8"/>
      <c r="CL35" s="228"/>
      <c r="CM35" s="228"/>
      <c r="CN35" s="228"/>
      <c r="CO35" s="228"/>
      <c r="CP35" s="228"/>
      <c r="CQ35" s="228"/>
      <c r="CR35" s="228"/>
      <c r="CS35" s="228"/>
      <c r="CT35" s="228"/>
      <c r="CU35" s="228"/>
      <c r="CV35" s="228"/>
      <c r="CW35" s="228"/>
      <c r="CX35" s="228"/>
      <c r="CY35" s="228"/>
      <c r="CZ35" s="228"/>
      <c r="DA35" s="228"/>
      <c r="DB35" s="228"/>
      <c r="DC35" s="228"/>
      <c r="DD35" s="228"/>
      <c r="DE35" s="228"/>
      <c r="DF35" s="228"/>
      <c r="DG35" s="228"/>
      <c r="DH35" s="228"/>
      <c r="DI35" s="228"/>
      <c r="DJ35" s="228"/>
      <c r="DK35" s="228"/>
    </row>
    <row r="36" spans="1:115" ht="12.95" customHeight="1" x14ac:dyDescent="0.2">
      <c r="A36" s="272" t="s">
        <v>262</v>
      </c>
      <c r="B36" s="271">
        <v>4420.5</v>
      </c>
      <c r="C36" s="271">
        <v>5110.6000000000004</v>
      </c>
      <c r="D36" s="271">
        <v>5199</v>
      </c>
      <c r="E36" s="271">
        <v>5262</v>
      </c>
      <c r="F36" s="271">
        <v>4058</v>
      </c>
      <c r="G36" s="271">
        <v>3837.3</v>
      </c>
      <c r="H36" s="271">
        <v>3855.3</v>
      </c>
      <c r="I36" s="271">
        <v>6951.3</v>
      </c>
      <c r="J36" s="271">
        <v>7166</v>
      </c>
      <c r="K36" s="271">
        <v>7714.9</v>
      </c>
      <c r="L36" s="228">
        <v>7340.9</v>
      </c>
      <c r="M36" s="228">
        <v>7634.5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228"/>
      <c r="CQ36" s="228"/>
      <c r="CR36" s="228"/>
      <c r="CS36" s="228"/>
      <c r="CT36" s="228"/>
      <c r="CU36" s="228"/>
      <c r="CV36" s="228"/>
      <c r="CW36" s="228"/>
      <c r="CX36" s="228"/>
      <c r="CY36" s="228"/>
      <c r="CZ36" s="228"/>
      <c r="DA36" s="228"/>
      <c r="DB36" s="228"/>
      <c r="DC36" s="228"/>
      <c r="DD36" s="228"/>
      <c r="DE36" s="228"/>
      <c r="DF36" s="228"/>
      <c r="DG36" s="228"/>
      <c r="DH36" s="228"/>
      <c r="DI36" s="228"/>
      <c r="DJ36" s="228"/>
      <c r="DK36" s="228"/>
    </row>
    <row r="37" spans="1:115" ht="12.95" customHeight="1" x14ac:dyDescent="0.2">
      <c r="A37" s="272" t="s">
        <v>263</v>
      </c>
      <c r="B37" s="271" t="s">
        <v>26</v>
      </c>
      <c r="C37" s="271" t="s">
        <v>26</v>
      </c>
      <c r="D37" s="271" t="s">
        <v>26</v>
      </c>
      <c r="E37" s="271" t="s">
        <v>26</v>
      </c>
      <c r="F37" s="271" t="s">
        <v>26</v>
      </c>
      <c r="G37" s="271" t="s">
        <v>26</v>
      </c>
      <c r="H37" s="271" t="s">
        <v>26</v>
      </c>
      <c r="I37" s="271" t="s">
        <v>26</v>
      </c>
      <c r="J37" s="271" t="s">
        <v>26</v>
      </c>
      <c r="K37" s="271" t="s">
        <v>26</v>
      </c>
      <c r="L37" s="228">
        <v>3.6</v>
      </c>
      <c r="M37" s="228">
        <v>25.2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228"/>
      <c r="CO37" s="228"/>
      <c r="CP37" s="228"/>
      <c r="CQ37" s="228"/>
      <c r="CR37" s="228"/>
      <c r="CS37" s="228"/>
      <c r="CT37" s="228"/>
      <c r="CU37" s="228"/>
      <c r="CV37" s="228"/>
      <c r="CW37" s="228"/>
      <c r="CX37" s="228"/>
      <c r="CY37" s="228"/>
      <c r="CZ37" s="228"/>
      <c r="DA37" s="228"/>
      <c r="DB37" s="228"/>
      <c r="DC37" s="228"/>
      <c r="DD37" s="228"/>
      <c r="DE37" s="228"/>
      <c r="DF37" s="228"/>
      <c r="DG37" s="228"/>
      <c r="DH37" s="228"/>
      <c r="DI37" s="228"/>
      <c r="DJ37" s="228"/>
      <c r="DK37" s="228"/>
    </row>
    <row r="38" spans="1:115" ht="12" x14ac:dyDescent="0.2">
      <c r="A38" s="272" t="s">
        <v>264</v>
      </c>
      <c r="B38" s="271">
        <v>74.2</v>
      </c>
      <c r="C38" s="271">
        <v>115</v>
      </c>
      <c r="D38" s="271">
        <v>95.1</v>
      </c>
      <c r="E38" s="271">
        <v>124.7</v>
      </c>
      <c r="F38" s="271">
        <v>100.7</v>
      </c>
      <c r="G38" s="271">
        <v>98.6</v>
      </c>
      <c r="H38" s="271">
        <v>109</v>
      </c>
      <c r="I38" s="271">
        <v>103.8</v>
      </c>
      <c r="J38" s="271">
        <v>104.4</v>
      </c>
      <c r="K38" s="271">
        <v>98.2</v>
      </c>
      <c r="L38" s="228">
        <v>96.8</v>
      </c>
      <c r="M38" s="228">
        <v>22.8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  <c r="BW38" s="228"/>
      <c r="BX38" s="228"/>
      <c r="BY38" s="228"/>
      <c r="BZ38" s="228"/>
      <c r="CA38" s="228"/>
      <c r="CB38" s="228"/>
      <c r="CC38" s="228"/>
      <c r="CD38" s="228"/>
      <c r="CE38" s="228"/>
      <c r="CF38" s="228"/>
      <c r="CG38" s="228"/>
      <c r="CH38" s="228"/>
      <c r="CI38" s="228"/>
      <c r="CJ38" s="228"/>
      <c r="CK38" s="228"/>
      <c r="CL38" s="228"/>
      <c r="CM38" s="228"/>
      <c r="CN38" s="228"/>
      <c r="CO38" s="228"/>
      <c r="CP38" s="228"/>
      <c r="CQ38" s="228"/>
      <c r="CR38" s="228"/>
      <c r="CS38" s="228"/>
      <c r="CT38" s="228"/>
      <c r="CU38" s="228"/>
      <c r="CV38" s="228"/>
      <c r="CW38" s="228"/>
      <c r="CX38" s="228"/>
      <c r="CY38" s="228"/>
      <c r="CZ38" s="228"/>
      <c r="DA38" s="228"/>
      <c r="DB38" s="228"/>
      <c r="DC38" s="228"/>
      <c r="DD38" s="228"/>
      <c r="DE38" s="228"/>
      <c r="DF38" s="228"/>
      <c r="DG38" s="228"/>
      <c r="DH38" s="228"/>
      <c r="DI38" s="228"/>
      <c r="DJ38" s="228"/>
      <c r="DK38" s="228"/>
    </row>
    <row r="39" spans="1:115" ht="12.95" customHeight="1" x14ac:dyDescent="0.2">
      <c r="A39" s="245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  <c r="BZ39" s="228"/>
      <c r="CA39" s="228"/>
      <c r="CB39" s="228"/>
      <c r="CC39" s="228"/>
      <c r="CD39" s="228"/>
      <c r="CE39" s="228"/>
      <c r="CF39" s="228"/>
      <c r="CG39" s="228"/>
      <c r="CH39" s="228"/>
      <c r="CI39" s="228"/>
      <c r="CJ39" s="228"/>
      <c r="CK39" s="228"/>
      <c r="CL39" s="228"/>
      <c r="CM39" s="228"/>
      <c r="CN39" s="228"/>
      <c r="CO39" s="228"/>
      <c r="CP39" s="228"/>
      <c r="CQ39" s="228"/>
      <c r="CR39" s="228"/>
      <c r="CS39" s="228"/>
      <c r="CT39" s="228"/>
      <c r="CU39" s="228"/>
      <c r="CV39" s="228"/>
      <c r="CW39" s="228"/>
      <c r="CX39" s="228"/>
      <c r="CY39" s="228"/>
      <c r="CZ39" s="228"/>
      <c r="DA39" s="228"/>
      <c r="DB39" s="228"/>
      <c r="DC39" s="228"/>
      <c r="DD39" s="228"/>
      <c r="DE39" s="228"/>
      <c r="DF39" s="228"/>
      <c r="DG39" s="228"/>
      <c r="DH39" s="228"/>
      <c r="DI39" s="228"/>
      <c r="DJ39" s="228"/>
      <c r="DK39" s="228"/>
    </row>
    <row r="40" spans="1:115" s="270" customFormat="1" ht="12.95" customHeight="1" x14ac:dyDescent="0.2">
      <c r="A40" s="268" t="s">
        <v>96</v>
      </c>
      <c r="B40" s="269">
        <v>1201.4000000000001</v>
      </c>
      <c r="C40" s="269">
        <v>484</v>
      </c>
      <c r="D40" s="269">
        <v>402.3</v>
      </c>
      <c r="E40" s="269">
        <v>1085.4000000000001</v>
      </c>
      <c r="F40" s="269">
        <v>1666.8</v>
      </c>
      <c r="G40" s="269">
        <v>1824</v>
      </c>
      <c r="H40" s="269">
        <v>766.6</v>
      </c>
      <c r="I40" s="269">
        <v>730.7</v>
      </c>
      <c r="J40" s="269">
        <v>132.4</v>
      </c>
      <c r="K40" s="269">
        <v>747.1</v>
      </c>
      <c r="L40" s="269">
        <v>3441</v>
      </c>
      <c r="M40" s="269">
        <v>6807.3</v>
      </c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9"/>
      <c r="BB40" s="269"/>
      <c r="BC40" s="269"/>
      <c r="BD40" s="269"/>
      <c r="BE40" s="269"/>
      <c r="BF40" s="269"/>
      <c r="BG40" s="269"/>
      <c r="BH40" s="269"/>
      <c r="BI40" s="269"/>
      <c r="BJ40" s="269"/>
      <c r="BK40" s="269"/>
      <c r="BL40" s="269"/>
      <c r="BM40" s="269"/>
      <c r="BN40" s="269"/>
      <c r="BO40" s="269"/>
      <c r="BP40" s="269"/>
      <c r="BQ40" s="269"/>
      <c r="BR40" s="269"/>
      <c r="BS40" s="269"/>
      <c r="BT40" s="269"/>
      <c r="BU40" s="269"/>
      <c r="BV40" s="269"/>
      <c r="BW40" s="269"/>
      <c r="BX40" s="269"/>
      <c r="BY40" s="269"/>
      <c r="BZ40" s="269"/>
      <c r="CA40" s="269"/>
      <c r="CB40" s="269"/>
      <c r="CC40" s="269"/>
      <c r="CD40" s="269"/>
      <c r="CE40" s="269"/>
      <c r="CF40" s="269"/>
      <c r="CG40" s="269"/>
      <c r="CH40" s="269"/>
      <c r="CI40" s="269"/>
      <c r="CJ40" s="269"/>
      <c r="CK40" s="269"/>
      <c r="CL40" s="269"/>
      <c r="CM40" s="269"/>
      <c r="CN40" s="269"/>
      <c r="CO40" s="269"/>
      <c r="CP40" s="269"/>
      <c r="CQ40" s="269"/>
      <c r="CR40" s="269"/>
      <c r="CS40" s="269"/>
      <c r="CT40" s="269"/>
      <c r="CU40" s="269"/>
      <c r="CV40" s="269"/>
      <c r="CW40" s="269"/>
      <c r="CX40" s="269"/>
      <c r="CY40" s="269"/>
      <c r="CZ40" s="269"/>
      <c r="DA40" s="269"/>
      <c r="DB40" s="269"/>
      <c r="DC40" s="269"/>
      <c r="DD40" s="269"/>
      <c r="DE40" s="269"/>
      <c r="DF40" s="269"/>
      <c r="DG40" s="269"/>
      <c r="DH40" s="269"/>
      <c r="DI40" s="269"/>
      <c r="DJ40" s="269"/>
      <c r="DK40" s="269"/>
    </row>
    <row r="41" spans="1:115" ht="12.95" customHeight="1" x14ac:dyDescent="0.2">
      <c r="A41" s="245" t="s">
        <v>265</v>
      </c>
      <c r="B41" s="228">
        <v>869.6</v>
      </c>
      <c r="C41" s="228">
        <v>983.4</v>
      </c>
      <c r="D41" s="228">
        <v>1148.9000000000001</v>
      </c>
      <c r="E41" s="228">
        <v>1728.2</v>
      </c>
      <c r="F41" s="228">
        <v>1489.2</v>
      </c>
      <c r="G41" s="228">
        <v>1566.8</v>
      </c>
      <c r="H41" s="228">
        <v>1407.5</v>
      </c>
      <c r="I41" s="228">
        <v>1287.3</v>
      </c>
      <c r="J41" s="228">
        <v>1666</v>
      </c>
      <c r="K41" s="228">
        <v>1832.4</v>
      </c>
      <c r="L41" s="228">
        <v>2546.3000000000002</v>
      </c>
      <c r="M41" s="228">
        <v>4162.8999999999996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  <c r="BK41" s="228"/>
      <c r="BL41" s="228"/>
      <c r="BM41" s="228"/>
      <c r="BN41" s="228"/>
      <c r="BO41" s="228"/>
      <c r="BP41" s="228"/>
      <c r="BQ41" s="228"/>
      <c r="BR41" s="228"/>
      <c r="BS41" s="228"/>
      <c r="BT41" s="228"/>
      <c r="BU41" s="228"/>
      <c r="BV41" s="228"/>
      <c r="BW41" s="228"/>
      <c r="BX41" s="228"/>
      <c r="BY41" s="228"/>
      <c r="BZ41" s="228"/>
      <c r="CA41" s="228"/>
      <c r="CB41" s="228"/>
      <c r="CC41" s="228"/>
      <c r="CD41" s="228"/>
      <c r="CE41" s="228"/>
      <c r="CF41" s="228"/>
      <c r="CG41" s="228"/>
      <c r="CH41" s="228"/>
      <c r="CI41" s="228"/>
      <c r="CJ41" s="228"/>
      <c r="CK41" s="228"/>
      <c r="CL41" s="228"/>
      <c r="CM41" s="228"/>
      <c r="CN41" s="228"/>
      <c r="CO41" s="228"/>
      <c r="CP41" s="228"/>
      <c r="CQ41" s="228"/>
      <c r="CR41" s="228"/>
      <c r="CS41" s="228"/>
      <c r="CT41" s="228"/>
      <c r="CU41" s="228"/>
      <c r="CV41" s="228"/>
      <c r="CW41" s="228"/>
      <c r="CX41" s="228"/>
      <c r="CY41" s="228"/>
      <c r="CZ41" s="228"/>
      <c r="DA41" s="228"/>
      <c r="DB41" s="228"/>
      <c r="DC41" s="228"/>
      <c r="DD41" s="228"/>
      <c r="DE41" s="228"/>
      <c r="DF41" s="228"/>
      <c r="DG41" s="228"/>
      <c r="DH41" s="228"/>
      <c r="DI41" s="228"/>
      <c r="DJ41" s="228"/>
      <c r="DK41" s="228"/>
    </row>
    <row r="42" spans="1:115" ht="12.95" customHeight="1" x14ac:dyDescent="0.2">
      <c r="A42" s="245" t="s">
        <v>266</v>
      </c>
      <c r="B42" s="228">
        <v>1831.4</v>
      </c>
      <c r="C42" s="228">
        <v>1843.8</v>
      </c>
      <c r="D42" s="228">
        <v>1666.1</v>
      </c>
      <c r="E42" s="228">
        <v>1774.2</v>
      </c>
      <c r="F42" s="228">
        <v>2593</v>
      </c>
      <c r="G42" s="228">
        <v>2868.5</v>
      </c>
      <c r="H42" s="228">
        <v>3076.1</v>
      </c>
      <c r="I42" s="228">
        <v>3510.4</v>
      </c>
      <c r="J42" s="228">
        <v>2750.4</v>
      </c>
      <c r="K42" s="228">
        <v>3029.5</v>
      </c>
      <c r="L42" s="228">
        <v>3181.2</v>
      </c>
      <c r="M42" s="228">
        <v>3564.7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28"/>
      <c r="BZ42" s="228"/>
      <c r="CA42" s="228"/>
      <c r="CB42" s="228"/>
      <c r="CC42" s="228"/>
      <c r="CD42" s="228"/>
      <c r="CE42" s="228"/>
      <c r="CF42" s="228"/>
      <c r="CG42" s="228"/>
      <c r="CH42" s="228"/>
      <c r="CI42" s="228"/>
      <c r="CJ42" s="228"/>
      <c r="CK42" s="228"/>
      <c r="CL42" s="228"/>
      <c r="CM42" s="228"/>
      <c r="CN42" s="228"/>
      <c r="CO42" s="228"/>
      <c r="CP42" s="228"/>
      <c r="CQ42" s="228"/>
      <c r="CR42" s="228"/>
      <c r="CS42" s="228"/>
      <c r="CT42" s="228"/>
      <c r="CU42" s="228"/>
      <c r="CV42" s="228"/>
      <c r="CW42" s="228"/>
      <c r="CX42" s="228"/>
      <c r="CY42" s="228"/>
      <c r="CZ42" s="228"/>
      <c r="DA42" s="228"/>
      <c r="DB42" s="228"/>
      <c r="DC42" s="228"/>
      <c r="DD42" s="228"/>
      <c r="DE42" s="228"/>
      <c r="DF42" s="228"/>
      <c r="DG42" s="228"/>
      <c r="DH42" s="228"/>
      <c r="DI42" s="228"/>
      <c r="DJ42" s="228"/>
      <c r="DK42" s="228"/>
    </row>
    <row r="43" spans="1:115" s="234" customFormat="1" ht="12.95" customHeight="1" x14ac:dyDescent="0.2">
      <c r="A43" s="274" t="s">
        <v>267</v>
      </c>
      <c r="B43" s="228">
        <v>529.70000000000005</v>
      </c>
      <c r="C43" s="228">
        <v>535.1</v>
      </c>
      <c r="D43" s="228">
        <v>379.2</v>
      </c>
      <c r="E43" s="228">
        <v>383.6</v>
      </c>
      <c r="F43" s="228">
        <v>1296.5</v>
      </c>
      <c r="G43" s="228">
        <v>1296.4000000000001</v>
      </c>
      <c r="H43" s="228">
        <v>1286.7</v>
      </c>
      <c r="I43" s="228">
        <v>1297.2</v>
      </c>
      <c r="J43" s="228">
        <v>1304.0999999999999</v>
      </c>
      <c r="K43" s="228">
        <v>1472</v>
      </c>
      <c r="L43" s="271">
        <v>1555</v>
      </c>
      <c r="M43" s="271">
        <v>1783.2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  <c r="CM43" s="271"/>
      <c r="CN43" s="271"/>
      <c r="CO43" s="271"/>
      <c r="CP43" s="271"/>
      <c r="CQ43" s="271"/>
      <c r="CR43" s="271"/>
      <c r="CS43" s="271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</row>
    <row r="44" spans="1:115" ht="12.95" customHeight="1" x14ac:dyDescent="0.2">
      <c r="A44" s="272" t="s">
        <v>268</v>
      </c>
      <c r="B44" s="228">
        <v>257.7</v>
      </c>
      <c r="C44" s="228">
        <v>257.60000000000002</v>
      </c>
      <c r="D44" s="228">
        <v>250.7</v>
      </c>
      <c r="E44" s="228">
        <v>283</v>
      </c>
      <c r="F44" s="228">
        <v>272.39999999999998</v>
      </c>
      <c r="G44" s="228">
        <v>191.3</v>
      </c>
      <c r="H44" s="228">
        <v>350.4</v>
      </c>
      <c r="I44" s="228">
        <v>317.8</v>
      </c>
      <c r="J44" s="228">
        <v>317.8</v>
      </c>
      <c r="K44" s="228">
        <v>336.9</v>
      </c>
      <c r="L44" s="228">
        <v>338.3</v>
      </c>
      <c r="M44" s="228">
        <v>336.9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  <c r="BK44" s="228"/>
      <c r="BL44" s="228"/>
      <c r="BM44" s="228"/>
      <c r="BN44" s="228"/>
      <c r="BO44" s="228"/>
      <c r="BP44" s="228"/>
      <c r="BQ44" s="228"/>
      <c r="BR44" s="228"/>
      <c r="BS44" s="228"/>
      <c r="BT44" s="228"/>
      <c r="BU44" s="228"/>
      <c r="BV44" s="228"/>
      <c r="BW44" s="228"/>
      <c r="BX44" s="228"/>
      <c r="BY44" s="228"/>
      <c r="BZ44" s="228"/>
      <c r="CA44" s="228"/>
      <c r="CB44" s="228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</row>
    <row r="45" spans="1:115" ht="24" x14ac:dyDescent="0.2">
      <c r="A45" s="272" t="s">
        <v>270</v>
      </c>
      <c r="B45" s="228"/>
      <c r="C45" s="228"/>
      <c r="D45" s="228"/>
      <c r="E45" s="228"/>
      <c r="F45" s="228"/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>
        <v>50.5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  <c r="BW45" s="228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</row>
    <row r="46" spans="1:115" ht="12.95" customHeight="1" x14ac:dyDescent="0.2">
      <c r="A46" s="272" t="s">
        <v>269</v>
      </c>
      <c r="B46" s="228">
        <v>1036.4000000000001</v>
      </c>
      <c r="C46" s="228">
        <v>1043.4000000000001</v>
      </c>
      <c r="D46" s="228">
        <v>1036.2</v>
      </c>
      <c r="E46" s="228">
        <v>1107.5999999999999</v>
      </c>
      <c r="F46" s="228">
        <v>1024.2</v>
      </c>
      <c r="G46" s="228">
        <v>1380.9</v>
      </c>
      <c r="H46" s="228">
        <v>1439</v>
      </c>
      <c r="I46" s="228">
        <v>1895.4</v>
      </c>
      <c r="J46" s="228">
        <v>1128.5</v>
      </c>
      <c r="K46" s="228">
        <v>1220.5999999999999</v>
      </c>
      <c r="L46" s="228">
        <v>1288</v>
      </c>
      <c r="M46" s="228">
        <v>1394.1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8"/>
      <c r="CQ46" s="228"/>
      <c r="CR46" s="228"/>
      <c r="CS46" s="228"/>
      <c r="CT46" s="228"/>
      <c r="CU46" s="228"/>
      <c r="CV46" s="228"/>
      <c r="CW46" s="228"/>
      <c r="CX46" s="228"/>
      <c r="CY46" s="228"/>
      <c r="CZ46" s="228"/>
      <c r="DA46" s="228"/>
      <c r="DB46" s="228"/>
      <c r="DC46" s="228"/>
      <c r="DD46" s="228"/>
      <c r="DE46" s="228"/>
      <c r="DF46" s="228"/>
      <c r="DG46" s="228"/>
      <c r="DH46" s="228"/>
      <c r="DI46" s="228"/>
      <c r="DJ46" s="228"/>
      <c r="DK46" s="228"/>
    </row>
    <row r="47" spans="1:115" ht="12.95" customHeight="1" x14ac:dyDescent="0.2">
      <c r="A47" s="275" t="s">
        <v>271</v>
      </c>
      <c r="B47" s="228">
        <v>-1533</v>
      </c>
      <c r="C47" s="228">
        <v>-2375.6</v>
      </c>
      <c r="D47" s="228">
        <v>-2444.6999999999998</v>
      </c>
      <c r="E47" s="228">
        <v>-2456</v>
      </c>
      <c r="F47" s="228">
        <v>-2455</v>
      </c>
      <c r="G47" s="228">
        <v>-2637.4</v>
      </c>
      <c r="H47" s="228">
        <v>-3783.7</v>
      </c>
      <c r="I47" s="228">
        <v>-4086</v>
      </c>
      <c r="J47" s="228">
        <v>-4296.6000000000004</v>
      </c>
      <c r="K47" s="228">
        <v>-4188.8999999999996</v>
      </c>
      <c r="L47" s="228">
        <v>-2499</v>
      </c>
      <c r="M47" s="228">
        <v>-1398.4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T47" s="228"/>
      <c r="BU47" s="228"/>
      <c r="BV47" s="228"/>
      <c r="BW47" s="228"/>
      <c r="BX47" s="228"/>
      <c r="BY47" s="228"/>
      <c r="BZ47" s="228"/>
      <c r="CA47" s="228"/>
      <c r="CB47" s="228"/>
      <c r="CC47" s="228"/>
      <c r="CD47" s="228"/>
      <c r="CE47" s="228"/>
      <c r="CF47" s="228"/>
      <c r="CG47" s="228"/>
      <c r="CH47" s="228"/>
      <c r="CI47" s="228"/>
      <c r="CJ47" s="228"/>
      <c r="CK47" s="228"/>
      <c r="CL47" s="228"/>
      <c r="CM47" s="228"/>
      <c r="CN47" s="228"/>
      <c r="CO47" s="228"/>
      <c r="CP47" s="228"/>
      <c r="CQ47" s="228"/>
      <c r="CR47" s="228"/>
      <c r="CS47" s="228"/>
      <c r="CT47" s="228"/>
      <c r="CU47" s="228"/>
      <c r="CV47" s="228"/>
      <c r="CW47" s="228"/>
      <c r="CX47" s="228"/>
      <c r="CY47" s="228"/>
      <c r="CZ47" s="228"/>
      <c r="DA47" s="228"/>
      <c r="DB47" s="228"/>
      <c r="DC47" s="228"/>
      <c r="DD47" s="228"/>
      <c r="DE47" s="228"/>
      <c r="DF47" s="228"/>
      <c r="DG47" s="228"/>
      <c r="DH47" s="228"/>
      <c r="DI47" s="228"/>
      <c r="DJ47" s="228"/>
      <c r="DK47" s="228"/>
    </row>
    <row r="48" spans="1:115" ht="12.95" customHeight="1" x14ac:dyDescent="0.2">
      <c r="A48" s="275" t="s">
        <v>272</v>
      </c>
      <c r="B48" s="228">
        <v>33.299999999999997</v>
      </c>
      <c r="C48" s="228">
        <v>32.4</v>
      </c>
      <c r="D48" s="228">
        <v>32</v>
      </c>
      <c r="E48" s="228">
        <v>38.9</v>
      </c>
      <c r="F48" s="228">
        <v>39.5</v>
      </c>
      <c r="G48" s="228">
        <v>26.1</v>
      </c>
      <c r="H48" s="228">
        <v>66.8</v>
      </c>
      <c r="I48" s="228">
        <v>19</v>
      </c>
      <c r="J48" s="228">
        <v>12.7</v>
      </c>
      <c r="K48" s="228">
        <v>74.099999999999994</v>
      </c>
      <c r="L48" s="228">
        <v>212.5</v>
      </c>
      <c r="M48" s="228">
        <v>478.1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  <c r="CS48" s="228"/>
      <c r="CT48" s="228"/>
      <c r="CU48" s="228"/>
      <c r="CV48" s="228"/>
      <c r="CW48" s="228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</row>
    <row r="49" spans="1:115" s="270" customFormat="1" ht="12.95" customHeight="1" x14ac:dyDescent="0.2">
      <c r="A49" s="275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69"/>
      <c r="AZ49" s="269"/>
      <c r="BA49" s="269"/>
      <c r="BB49" s="269"/>
      <c r="BC49" s="269"/>
      <c r="BD49" s="269"/>
      <c r="BE49" s="269"/>
      <c r="BF49" s="269"/>
      <c r="BG49" s="269"/>
      <c r="BH49" s="269"/>
      <c r="BI49" s="269"/>
      <c r="BJ49" s="269"/>
      <c r="BK49" s="269"/>
      <c r="BL49" s="269"/>
      <c r="BM49" s="269"/>
      <c r="BN49" s="269"/>
      <c r="BO49" s="269"/>
      <c r="BP49" s="269"/>
      <c r="BQ49" s="269"/>
      <c r="BR49" s="269"/>
      <c r="BS49" s="269"/>
      <c r="BT49" s="269"/>
      <c r="BU49" s="269"/>
      <c r="BV49" s="269"/>
      <c r="BW49" s="269"/>
      <c r="BX49" s="269"/>
      <c r="BY49" s="269"/>
      <c r="BZ49" s="269"/>
      <c r="CA49" s="269"/>
      <c r="CB49" s="269"/>
      <c r="CC49" s="269"/>
      <c r="CD49" s="269"/>
      <c r="CE49" s="269"/>
      <c r="CF49" s="269"/>
      <c r="CG49" s="269"/>
      <c r="CH49" s="269"/>
      <c r="CI49" s="269"/>
      <c r="CJ49" s="269"/>
      <c r="CK49" s="269"/>
      <c r="CL49" s="269"/>
      <c r="CM49" s="269"/>
      <c r="CN49" s="269"/>
      <c r="CO49" s="269"/>
      <c r="CP49" s="269"/>
      <c r="CQ49" s="269"/>
      <c r="CR49" s="269"/>
      <c r="CS49" s="269"/>
      <c r="CT49" s="269"/>
      <c r="CU49" s="269"/>
      <c r="CV49" s="269"/>
      <c r="CW49" s="269"/>
      <c r="CX49" s="269"/>
      <c r="CY49" s="269"/>
      <c r="CZ49" s="269"/>
      <c r="DA49" s="269"/>
      <c r="DB49" s="269"/>
      <c r="DC49" s="269"/>
      <c r="DD49" s="269"/>
      <c r="DE49" s="269"/>
      <c r="DF49" s="269"/>
      <c r="DG49" s="269"/>
      <c r="DH49" s="269"/>
      <c r="DI49" s="269"/>
      <c r="DJ49" s="269"/>
      <c r="DK49" s="269"/>
    </row>
    <row r="50" spans="1:115" ht="12.95" customHeight="1" x14ac:dyDescent="0.2">
      <c r="A50" s="268" t="s">
        <v>94</v>
      </c>
      <c r="B50" s="269">
        <v>7478.7</v>
      </c>
      <c r="C50" s="269">
        <v>7578.8</v>
      </c>
      <c r="D50" s="269">
        <v>7412.8</v>
      </c>
      <c r="E50" s="269">
        <v>8213.2000000000007</v>
      </c>
      <c r="F50" s="269">
        <v>7530.8</v>
      </c>
      <c r="G50" s="269">
        <v>7608.2</v>
      </c>
      <c r="H50" s="269">
        <v>7062.7</v>
      </c>
      <c r="I50" s="269">
        <v>10546.6</v>
      </c>
      <c r="J50" s="269">
        <v>11256.4</v>
      </c>
      <c r="K50" s="269">
        <v>13089.9</v>
      </c>
      <c r="L50" s="269">
        <v>15379.9</v>
      </c>
      <c r="M50" s="269">
        <v>18980.7</v>
      </c>
    </row>
    <row r="51" spans="1:115" ht="12.95" customHeight="1" thickBot="1" x14ac:dyDescent="0.25">
      <c r="A51" s="235"/>
      <c r="B51" s="236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</row>
    <row r="53" spans="1:115" ht="12.95" customHeight="1" x14ac:dyDescent="0.2">
      <c r="A53" s="249" t="s">
        <v>22</v>
      </c>
    </row>
    <row r="54" spans="1:115" ht="12.95" customHeight="1" x14ac:dyDescent="0.2">
      <c r="A54" s="233" t="s">
        <v>1</v>
      </c>
      <c r="B54" s="218">
        <v>91</v>
      </c>
      <c r="C54" s="218">
        <v>92</v>
      </c>
      <c r="D54" s="218">
        <v>89</v>
      </c>
      <c r="E54" s="218">
        <v>95</v>
      </c>
      <c r="F54" s="218">
        <v>97</v>
      </c>
      <c r="G54" s="218">
        <v>105</v>
      </c>
      <c r="H54" s="218">
        <v>97</v>
      </c>
      <c r="I54" s="218">
        <v>95</v>
      </c>
      <c r="J54" s="218">
        <v>92</v>
      </c>
      <c r="K54" s="218">
        <v>128</v>
      </c>
      <c r="L54" s="218">
        <v>164</v>
      </c>
      <c r="M54" s="218">
        <v>190</v>
      </c>
    </row>
  </sheetData>
  <hyperlinks>
    <hyperlink ref="A1" location="Содержание!A1" display="Вернуться в СОДЕРЖАНИЕ" xr:uid="{00000000-0004-0000-56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Лист88"/>
  <dimension ref="A1:BJ54"/>
  <sheetViews>
    <sheetView workbookViewId="0">
      <selection activeCell="A5" sqref="A5"/>
    </sheetView>
  </sheetViews>
  <sheetFormatPr defaultRowHeight="12.95" customHeight="1" x14ac:dyDescent="0.2"/>
  <cols>
    <col min="1" max="1" width="42.2851562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2.28515625" style="218" customWidth="1"/>
    <col min="258" max="262" width="0" style="218" hidden="1" customWidth="1"/>
    <col min="263" max="512" width="9.140625" style="218"/>
    <col min="513" max="513" width="42.28515625" style="218" customWidth="1"/>
    <col min="514" max="518" width="0" style="218" hidden="1" customWidth="1"/>
    <col min="519" max="768" width="9.140625" style="218"/>
    <col min="769" max="769" width="42.28515625" style="218" customWidth="1"/>
    <col min="770" max="774" width="0" style="218" hidden="1" customWidth="1"/>
    <col min="775" max="1024" width="9.140625" style="218"/>
    <col min="1025" max="1025" width="42.28515625" style="218" customWidth="1"/>
    <col min="1026" max="1030" width="0" style="218" hidden="1" customWidth="1"/>
    <col min="1031" max="1280" width="9.140625" style="218"/>
    <col min="1281" max="1281" width="42.28515625" style="218" customWidth="1"/>
    <col min="1282" max="1286" width="0" style="218" hidden="1" customWidth="1"/>
    <col min="1287" max="1536" width="9.140625" style="218"/>
    <col min="1537" max="1537" width="42.28515625" style="218" customWidth="1"/>
    <col min="1538" max="1542" width="0" style="218" hidden="1" customWidth="1"/>
    <col min="1543" max="1792" width="9.140625" style="218"/>
    <col min="1793" max="1793" width="42.28515625" style="218" customWidth="1"/>
    <col min="1794" max="1798" width="0" style="218" hidden="1" customWidth="1"/>
    <col min="1799" max="2048" width="9.140625" style="218"/>
    <col min="2049" max="2049" width="42.28515625" style="218" customWidth="1"/>
    <col min="2050" max="2054" width="0" style="218" hidden="1" customWidth="1"/>
    <col min="2055" max="2304" width="9.140625" style="218"/>
    <col min="2305" max="2305" width="42.28515625" style="218" customWidth="1"/>
    <col min="2306" max="2310" width="0" style="218" hidden="1" customWidth="1"/>
    <col min="2311" max="2560" width="9.140625" style="218"/>
    <col min="2561" max="2561" width="42.28515625" style="218" customWidth="1"/>
    <col min="2562" max="2566" width="0" style="218" hidden="1" customWidth="1"/>
    <col min="2567" max="2816" width="9.140625" style="218"/>
    <col min="2817" max="2817" width="42.28515625" style="218" customWidth="1"/>
    <col min="2818" max="2822" width="0" style="218" hidden="1" customWidth="1"/>
    <col min="2823" max="3072" width="9.140625" style="218"/>
    <col min="3073" max="3073" width="42.28515625" style="218" customWidth="1"/>
    <col min="3074" max="3078" width="0" style="218" hidden="1" customWidth="1"/>
    <col min="3079" max="3328" width="9.140625" style="218"/>
    <col min="3329" max="3329" width="42.28515625" style="218" customWidth="1"/>
    <col min="3330" max="3334" width="0" style="218" hidden="1" customWidth="1"/>
    <col min="3335" max="3584" width="9.140625" style="218"/>
    <col min="3585" max="3585" width="42.28515625" style="218" customWidth="1"/>
    <col min="3586" max="3590" width="0" style="218" hidden="1" customWidth="1"/>
    <col min="3591" max="3840" width="9.140625" style="218"/>
    <col min="3841" max="3841" width="42.28515625" style="218" customWidth="1"/>
    <col min="3842" max="3846" width="0" style="218" hidden="1" customWidth="1"/>
    <col min="3847" max="4096" width="9.140625" style="218"/>
    <col min="4097" max="4097" width="42.28515625" style="218" customWidth="1"/>
    <col min="4098" max="4102" width="0" style="218" hidden="1" customWidth="1"/>
    <col min="4103" max="4352" width="9.140625" style="218"/>
    <col min="4353" max="4353" width="42.28515625" style="218" customWidth="1"/>
    <col min="4354" max="4358" width="0" style="218" hidden="1" customWidth="1"/>
    <col min="4359" max="4608" width="9.140625" style="218"/>
    <col min="4609" max="4609" width="42.28515625" style="218" customWidth="1"/>
    <col min="4610" max="4614" width="0" style="218" hidden="1" customWidth="1"/>
    <col min="4615" max="4864" width="9.140625" style="218"/>
    <col min="4865" max="4865" width="42.28515625" style="218" customWidth="1"/>
    <col min="4866" max="4870" width="0" style="218" hidden="1" customWidth="1"/>
    <col min="4871" max="5120" width="9.140625" style="218"/>
    <col min="5121" max="5121" width="42.28515625" style="218" customWidth="1"/>
    <col min="5122" max="5126" width="0" style="218" hidden="1" customWidth="1"/>
    <col min="5127" max="5376" width="9.140625" style="218"/>
    <col min="5377" max="5377" width="42.28515625" style="218" customWidth="1"/>
    <col min="5378" max="5382" width="0" style="218" hidden="1" customWidth="1"/>
    <col min="5383" max="5632" width="9.140625" style="218"/>
    <col min="5633" max="5633" width="42.28515625" style="218" customWidth="1"/>
    <col min="5634" max="5638" width="0" style="218" hidden="1" customWidth="1"/>
    <col min="5639" max="5888" width="9.140625" style="218"/>
    <col min="5889" max="5889" width="42.28515625" style="218" customWidth="1"/>
    <col min="5890" max="5894" width="0" style="218" hidden="1" customWidth="1"/>
    <col min="5895" max="6144" width="9.140625" style="218"/>
    <col min="6145" max="6145" width="42.28515625" style="218" customWidth="1"/>
    <col min="6146" max="6150" width="0" style="218" hidden="1" customWidth="1"/>
    <col min="6151" max="6400" width="9.140625" style="218"/>
    <col min="6401" max="6401" width="42.28515625" style="218" customWidth="1"/>
    <col min="6402" max="6406" width="0" style="218" hidden="1" customWidth="1"/>
    <col min="6407" max="6656" width="9.140625" style="218"/>
    <col min="6657" max="6657" width="42.28515625" style="218" customWidth="1"/>
    <col min="6658" max="6662" width="0" style="218" hidden="1" customWidth="1"/>
    <col min="6663" max="6912" width="9.140625" style="218"/>
    <col min="6913" max="6913" width="42.28515625" style="218" customWidth="1"/>
    <col min="6914" max="6918" width="0" style="218" hidden="1" customWidth="1"/>
    <col min="6919" max="7168" width="9.140625" style="218"/>
    <col min="7169" max="7169" width="42.28515625" style="218" customWidth="1"/>
    <col min="7170" max="7174" width="0" style="218" hidden="1" customWidth="1"/>
    <col min="7175" max="7424" width="9.140625" style="218"/>
    <col min="7425" max="7425" width="42.28515625" style="218" customWidth="1"/>
    <col min="7426" max="7430" width="0" style="218" hidden="1" customWidth="1"/>
    <col min="7431" max="7680" width="9.140625" style="218"/>
    <col min="7681" max="7681" width="42.28515625" style="218" customWidth="1"/>
    <col min="7682" max="7686" width="0" style="218" hidden="1" customWidth="1"/>
    <col min="7687" max="7936" width="9.140625" style="218"/>
    <col min="7937" max="7937" width="42.28515625" style="218" customWidth="1"/>
    <col min="7938" max="7942" width="0" style="218" hidden="1" customWidth="1"/>
    <col min="7943" max="8192" width="9.140625" style="218"/>
    <col min="8193" max="8193" width="42.28515625" style="218" customWidth="1"/>
    <col min="8194" max="8198" width="0" style="218" hidden="1" customWidth="1"/>
    <col min="8199" max="8448" width="9.140625" style="218"/>
    <col min="8449" max="8449" width="42.28515625" style="218" customWidth="1"/>
    <col min="8450" max="8454" width="0" style="218" hidden="1" customWidth="1"/>
    <col min="8455" max="8704" width="9.140625" style="218"/>
    <col min="8705" max="8705" width="42.28515625" style="218" customWidth="1"/>
    <col min="8706" max="8710" width="0" style="218" hidden="1" customWidth="1"/>
    <col min="8711" max="8960" width="9.140625" style="218"/>
    <col min="8961" max="8961" width="42.28515625" style="218" customWidth="1"/>
    <col min="8962" max="8966" width="0" style="218" hidden="1" customWidth="1"/>
    <col min="8967" max="9216" width="9.140625" style="218"/>
    <col min="9217" max="9217" width="42.28515625" style="218" customWidth="1"/>
    <col min="9218" max="9222" width="0" style="218" hidden="1" customWidth="1"/>
    <col min="9223" max="9472" width="9.140625" style="218"/>
    <col min="9473" max="9473" width="42.28515625" style="218" customWidth="1"/>
    <col min="9474" max="9478" width="0" style="218" hidden="1" customWidth="1"/>
    <col min="9479" max="9728" width="9.140625" style="218"/>
    <col min="9729" max="9729" width="42.28515625" style="218" customWidth="1"/>
    <col min="9730" max="9734" width="0" style="218" hidden="1" customWidth="1"/>
    <col min="9735" max="9984" width="9.140625" style="218"/>
    <col min="9985" max="9985" width="42.28515625" style="218" customWidth="1"/>
    <col min="9986" max="9990" width="0" style="218" hidden="1" customWidth="1"/>
    <col min="9991" max="10240" width="9.140625" style="218"/>
    <col min="10241" max="10241" width="42.28515625" style="218" customWidth="1"/>
    <col min="10242" max="10246" width="0" style="218" hidden="1" customWidth="1"/>
    <col min="10247" max="10496" width="9.140625" style="218"/>
    <col min="10497" max="10497" width="42.28515625" style="218" customWidth="1"/>
    <col min="10498" max="10502" width="0" style="218" hidden="1" customWidth="1"/>
    <col min="10503" max="10752" width="9.140625" style="218"/>
    <col min="10753" max="10753" width="42.28515625" style="218" customWidth="1"/>
    <col min="10754" max="10758" width="0" style="218" hidden="1" customWidth="1"/>
    <col min="10759" max="11008" width="9.140625" style="218"/>
    <col min="11009" max="11009" width="42.28515625" style="218" customWidth="1"/>
    <col min="11010" max="11014" width="0" style="218" hidden="1" customWidth="1"/>
    <col min="11015" max="11264" width="9.140625" style="218"/>
    <col min="11265" max="11265" width="42.28515625" style="218" customWidth="1"/>
    <col min="11266" max="11270" width="0" style="218" hidden="1" customWidth="1"/>
    <col min="11271" max="11520" width="9.140625" style="218"/>
    <col min="11521" max="11521" width="42.28515625" style="218" customWidth="1"/>
    <col min="11522" max="11526" width="0" style="218" hidden="1" customWidth="1"/>
    <col min="11527" max="11776" width="9.140625" style="218"/>
    <col min="11777" max="11777" width="42.28515625" style="218" customWidth="1"/>
    <col min="11778" max="11782" width="0" style="218" hidden="1" customWidth="1"/>
    <col min="11783" max="12032" width="9.140625" style="218"/>
    <col min="12033" max="12033" width="42.28515625" style="218" customWidth="1"/>
    <col min="12034" max="12038" width="0" style="218" hidden="1" customWidth="1"/>
    <col min="12039" max="12288" width="9.140625" style="218"/>
    <col min="12289" max="12289" width="42.28515625" style="218" customWidth="1"/>
    <col min="12290" max="12294" width="0" style="218" hidden="1" customWidth="1"/>
    <col min="12295" max="12544" width="9.140625" style="218"/>
    <col min="12545" max="12545" width="42.28515625" style="218" customWidth="1"/>
    <col min="12546" max="12550" width="0" style="218" hidden="1" customWidth="1"/>
    <col min="12551" max="12800" width="9.140625" style="218"/>
    <col min="12801" max="12801" width="42.28515625" style="218" customWidth="1"/>
    <col min="12802" max="12806" width="0" style="218" hidden="1" customWidth="1"/>
    <col min="12807" max="13056" width="9.140625" style="218"/>
    <col min="13057" max="13057" width="42.28515625" style="218" customWidth="1"/>
    <col min="13058" max="13062" width="0" style="218" hidden="1" customWidth="1"/>
    <col min="13063" max="13312" width="9.140625" style="218"/>
    <col min="13313" max="13313" width="42.28515625" style="218" customWidth="1"/>
    <col min="13314" max="13318" width="0" style="218" hidden="1" customWidth="1"/>
    <col min="13319" max="13568" width="9.140625" style="218"/>
    <col min="13569" max="13569" width="42.28515625" style="218" customWidth="1"/>
    <col min="13570" max="13574" width="0" style="218" hidden="1" customWidth="1"/>
    <col min="13575" max="13824" width="9.140625" style="218"/>
    <col min="13825" max="13825" width="42.28515625" style="218" customWidth="1"/>
    <col min="13826" max="13830" width="0" style="218" hidden="1" customWidth="1"/>
    <col min="13831" max="14080" width="9.140625" style="218"/>
    <col min="14081" max="14081" width="42.28515625" style="218" customWidth="1"/>
    <col min="14082" max="14086" width="0" style="218" hidden="1" customWidth="1"/>
    <col min="14087" max="14336" width="9.140625" style="218"/>
    <col min="14337" max="14337" width="42.28515625" style="218" customWidth="1"/>
    <col min="14338" max="14342" width="0" style="218" hidden="1" customWidth="1"/>
    <col min="14343" max="14592" width="9.140625" style="218"/>
    <col min="14593" max="14593" width="42.28515625" style="218" customWidth="1"/>
    <col min="14594" max="14598" width="0" style="218" hidden="1" customWidth="1"/>
    <col min="14599" max="14848" width="9.140625" style="218"/>
    <col min="14849" max="14849" width="42.28515625" style="218" customWidth="1"/>
    <col min="14850" max="14854" width="0" style="218" hidden="1" customWidth="1"/>
    <col min="14855" max="15104" width="9.140625" style="218"/>
    <col min="15105" max="15105" width="42.28515625" style="218" customWidth="1"/>
    <col min="15106" max="15110" width="0" style="218" hidden="1" customWidth="1"/>
    <col min="15111" max="15360" width="9.140625" style="218"/>
    <col min="15361" max="15361" width="42.28515625" style="218" customWidth="1"/>
    <col min="15362" max="15366" width="0" style="218" hidden="1" customWidth="1"/>
    <col min="15367" max="15616" width="9.140625" style="218"/>
    <col min="15617" max="15617" width="42.28515625" style="218" customWidth="1"/>
    <col min="15618" max="15622" width="0" style="218" hidden="1" customWidth="1"/>
    <col min="15623" max="15872" width="9.140625" style="218"/>
    <col min="15873" max="15873" width="42.28515625" style="218" customWidth="1"/>
    <col min="15874" max="15878" width="0" style="218" hidden="1" customWidth="1"/>
    <col min="15879" max="16128" width="9.140625" style="218"/>
    <col min="16129" max="16129" width="42.28515625" style="218" customWidth="1"/>
    <col min="16130" max="16134" width="0" style="218" hidden="1" customWidth="1"/>
    <col min="16135" max="16384" width="9.140625" style="218"/>
  </cols>
  <sheetData>
    <row r="1" spans="1:62" ht="12.95" customHeight="1" x14ac:dyDescent="0.2">
      <c r="A1" s="950" t="s">
        <v>1346</v>
      </c>
    </row>
    <row r="2" spans="1:62" ht="18" customHeight="1" x14ac:dyDescent="0.2">
      <c r="A2" s="217" t="s">
        <v>322</v>
      </c>
    </row>
    <row r="3" spans="1:62" ht="18" customHeight="1" thickBot="1" x14ac:dyDescent="0.25">
      <c r="A3" s="263" t="s">
        <v>137</v>
      </c>
    </row>
    <row r="4" spans="1:62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  <c r="L4" s="265">
        <v>2024</v>
      </c>
      <c r="M4" s="265">
        <v>2025</v>
      </c>
    </row>
    <row r="5" spans="1:62" s="226" customFormat="1" ht="12.95" customHeight="1" x14ac:dyDescent="0.2">
      <c r="A5" s="267"/>
    </row>
    <row r="6" spans="1:62" s="270" customFormat="1" ht="12.95" customHeight="1" x14ac:dyDescent="0.2">
      <c r="A6" s="268" t="s">
        <v>103</v>
      </c>
      <c r="B6" s="269">
        <v>1320.6</v>
      </c>
      <c r="C6" s="269">
        <v>1195.5999999999999</v>
      </c>
      <c r="D6" s="269">
        <v>1303.8</v>
      </c>
      <c r="E6" s="269">
        <v>1689.3</v>
      </c>
      <c r="F6" s="269">
        <v>1920.3</v>
      </c>
      <c r="G6" s="269">
        <v>2185.6</v>
      </c>
      <c r="H6" s="269">
        <v>2504.8000000000002</v>
      </c>
      <c r="I6" s="269">
        <v>3545.1</v>
      </c>
      <c r="J6" s="269">
        <v>4934.8999999999996</v>
      </c>
      <c r="K6" s="269">
        <v>8972.6</v>
      </c>
      <c r="L6" s="269">
        <v>19390.099999999999</v>
      </c>
      <c r="M6" s="269">
        <v>26146.9</v>
      </c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</row>
    <row r="7" spans="1:62" ht="12.95" customHeight="1" x14ac:dyDescent="0.2">
      <c r="A7" s="245" t="s">
        <v>101</v>
      </c>
      <c r="B7" s="271">
        <v>838.8</v>
      </c>
      <c r="C7" s="271">
        <v>713.2</v>
      </c>
      <c r="D7" s="271">
        <v>773.5</v>
      </c>
      <c r="E7" s="271">
        <v>892.4</v>
      </c>
      <c r="F7" s="271">
        <v>1101.4000000000001</v>
      </c>
      <c r="G7" s="271">
        <v>1264.9000000000001</v>
      </c>
      <c r="H7" s="271">
        <v>1475.2</v>
      </c>
      <c r="I7" s="271">
        <v>2296.9</v>
      </c>
      <c r="J7" s="271">
        <v>3612</v>
      </c>
      <c r="K7" s="271">
        <v>6613.2</v>
      </c>
      <c r="L7" s="228">
        <v>15764.2</v>
      </c>
      <c r="M7" s="228">
        <v>22464</v>
      </c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</row>
    <row r="8" spans="1:62" ht="12.95" customHeight="1" x14ac:dyDescent="0.2">
      <c r="A8" s="272" t="s">
        <v>238</v>
      </c>
      <c r="B8" s="271">
        <v>358.5</v>
      </c>
      <c r="C8" s="271">
        <v>391</v>
      </c>
      <c r="D8" s="271">
        <v>406.1</v>
      </c>
      <c r="E8" s="271">
        <v>491.4</v>
      </c>
      <c r="F8" s="271">
        <v>428.7</v>
      </c>
      <c r="G8" s="271">
        <v>504.3</v>
      </c>
      <c r="H8" s="271">
        <v>620.5</v>
      </c>
      <c r="I8" s="271">
        <v>998.9</v>
      </c>
      <c r="J8" s="271">
        <v>1647.8</v>
      </c>
      <c r="K8" s="271">
        <v>3182.8</v>
      </c>
      <c r="L8" s="228">
        <v>5173.3</v>
      </c>
      <c r="M8" s="228">
        <v>9995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</row>
    <row r="9" spans="1:62" ht="12.95" customHeight="1" x14ac:dyDescent="0.2">
      <c r="A9" s="272" t="s">
        <v>239</v>
      </c>
      <c r="B9" s="271">
        <v>141.9</v>
      </c>
      <c r="C9" s="271">
        <v>81.099999999999994</v>
      </c>
      <c r="D9" s="271">
        <v>37.4</v>
      </c>
      <c r="E9" s="271">
        <v>27.5</v>
      </c>
      <c r="F9" s="271">
        <v>161.30000000000001</v>
      </c>
      <c r="G9" s="271">
        <v>240.3</v>
      </c>
      <c r="H9" s="271">
        <v>128.9</v>
      </c>
      <c r="I9" s="271">
        <v>185.6</v>
      </c>
      <c r="J9" s="271">
        <v>388.4</v>
      </c>
      <c r="K9" s="271">
        <v>780.8</v>
      </c>
      <c r="L9" s="228">
        <v>1151.7</v>
      </c>
      <c r="M9" s="228">
        <v>1803.8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</row>
    <row r="10" spans="1:62" ht="12.95" customHeight="1" x14ac:dyDescent="0.2">
      <c r="A10" s="272" t="s">
        <v>240</v>
      </c>
      <c r="B10" s="271">
        <v>176.5</v>
      </c>
      <c r="C10" s="271">
        <v>88.6</v>
      </c>
      <c r="D10" s="271">
        <v>144.5</v>
      </c>
      <c r="E10" s="271">
        <v>144.1</v>
      </c>
      <c r="F10" s="271">
        <v>202.8</v>
      </c>
      <c r="G10" s="271">
        <v>249.3</v>
      </c>
      <c r="H10" s="271">
        <v>256.2</v>
      </c>
      <c r="I10" s="271">
        <v>310</v>
      </c>
      <c r="J10" s="271">
        <v>415.4</v>
      </c>
      <c r="K10" s="271">
        <v>490.7</v>
      </c>
      <c r="L10" s="228">
        <v>5102.1000000000004</v>
      </c>
      <c r="M10" s="228">
        <v>1330.5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</row>
    <row r="11" spans="1:62" ht="24" x14ac:dyDescent="0.2">
      <c r="A11" s="272" t="s">
        <v>241</v>
      </c>
      <c r="B11" s="271">
        <v>37.200000000000003</v>
      </c>
      <c r="C11" s="271">
        <v>62.4</v>
      </c>
      <c r="D11" s="271">
        <v>54.8</v>
      </c>
      <c r="E11" s="271">
        <v>43.2</v>
      </c>
      <c r="F11" s="271">
        <v>38.1</v>
      </c>
      <c r="G11" s="271">
        <v>75.7</v>
      </c>
      <c r="H11" s="271">
        <v>97.1</v>
      </c>
      <c r="I11" s="271">
        <v>250.8</v>
      </c>
      <c r="J11" s="271">
        <v>454.5</v>
      </c>
      <c r="K11" s="271">
        <v>1179.9000000000001</v>
      </c>
      <c r="L11" s="228">
        <v>2387.8000000000002</v>
      </c>
      <c r="M11" s="228">
        <v>4651.2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</row>
    <row r="12" spans="1:62" ht="24" x14ac:dyDescent="0.2">
      <c r="A12" s="272" t="s">
        <v>242</v>
      </c>
      <c r="B12" s="271" t="s">
        <v>26</v>
      </c>
      <c r="C12" s="271" t="s">
        <v>26</v>
      </c>
      <c r="D12" s="271" t="s">
        <v>26</v>
      </c>
      <c r="E12" s="271" t="s">
        <v>26</v>
      </c>
      <c r="F12" s="271">
        <v>30.9</v>
      </c>
      <c r="G12" s="271">
        <v>0.8</v>
      </c>
      <c r="H12" s="271" t="s">
        <v>26</v>
      </c>
      <c r="I12" s="271" t="s">
        <v>26</v>
      </c>
      <c r="J12" s="271" t="s">
        <v>26</v>
      </c>
      <c r="K12" s="271" t="s">
        <v>26</v>
      </c>
      <c r="L12" s="228">
        <v>0</v>
      </c>
      <c r="M12" s="228">
        <v>150.19999999999999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</row>
    <row r="13" spans="1:62" ht="12.95" customHeight="1" x14ac:dyDescent="0.2">
      <c r="A13" s="272" t="s">
        <v>243</v>
      </c>
      <c r="B13" s="271">
        <v>85.8</v>
      </c>
      <c r="C13" s="271">
        <v>66.400000000000006</v>
      </c>
      <c r="D13" s="271">
        <v>109.9</v>
      </c>
      <c r="E13" s="271">
        <v>125.5</v>
      </c>
      <c r="F13" s="271">
        <v>148.30000000000001</v>
      </c>
      <c r="G13" s="271">
        <v>119.9</v>
      </c>
      <c r="H13" s="271">
        <v>122.1</v>
      </c>
      <c r="I13" s="271">
        <v>202.3</v>
      </c>
      <c r="J13" s="271">
        <v>225.1</v>
      </c>
      <c r="K13" s="271">
        <v>305.60000000000002</v>
      </c>
      <c r="L13" s="228">
        <v>390</v>
      </c>
      <c r="M13" s="228">
        <v>790.9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</row>
    <row r="14" spans="1:62" ht="12.95" customHeight="1" x14ac:dyDescent="0.2">
      <c r="A14" s="272" t="s">
        <v>244</v>
      </c>
      <c r="B14" s="228">
        <v>31.1</v>
      </c>
      <c r="C14" s="228">
        <v>11.4</v>
      </c>
      <c r="D14" s="228">
        <v>5.6</v>
      </c>
      <c r="E14" s="228">
        <v>42</v>
      </c>
      <c r="F14" s="228">
        <v>72.400000000000006</v>
      </c>
      <c r="G14" s="228">
        <v>74.5</v>
      </c>
      <c r="H14" s="228">
        <v>237</v>
      </c>
      <c r="I14" s="228">
        <v>336.8</v>
      </c>
      <c r="J14" s="228">
        <v>468.2</v>
      </c>
      <c r="K14" s="228">
        <v>606.9</v>
      </c>
      <c r="L14" s="228">
        <v>1516.4</v>
      </c>
      <c r="M14" s="228">
        <v>3639.3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</row>
    <row r="15" spans="1:62" ht="12.95" customHeight="1" x14ac:dyDescent="0.2">
      <c r="A15" s="272" t="s">
        <v>245</v>
      </c>
      <c r="B15" s="228">
        <v>7.8</v>
      </c>
      <c r="C15" s="228">
        <v>12.3</v>
      </c>
      <c r="D15" s="228">
        <v>15.3</v>
      </c>
      <c r="E15" s="228">
        <v>18.7</v>
      </c>
      <c r="F15" s="228">
        <v>19.100000000000001</v>
      </c>
      <c r="G15" s="228">
        <v>0.3</v>
      </c>
      <c r="H15" s="228">
        <v>13.4</v>
      </c>
      <c r="I15" s="228">
        <v>12.5</v>
      </c>
      <c r="J15" s="228">
        <v>12.7</v>
      </c>
      <c r="K15" s="228">
        <v>66.599999999999994</v>
      </c>
      <c r="L15" s="228">
        <v>42.8</v>
      </c>
      <c r="M15" s="228">
        <v>103.1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</row>
    <row r="16" spans="1:62" ht="12.95" customHeight="1" x14ac:dyDescent="0.2">
      <c r="A16" s="245" t="s">
        <v>100</v>
      </c>
      <c r="B16" s="228">
        <v>481.7</v>
      </c>
      <c r="C16" s="228">
        <v>482.4</v>
      </c>
      <c r="D16" s="228">
        <v>530.29999999999995</v>
      </c>
      <c r="E16" s="228">
        <v>796.9</v>
      </c>
      <c r="F16" s="228">
        <v>819</v>
      </c>
      <c r="G16" s="228">
        <v>920.7</v>
      </c>
      <c r="H16" s="228">
        <v>1029.5</v>
      </c>
      <c r="I16" s="228">
        <v>1248.2</v>
      </c>
      <c r="J16" s="228">
        <v>1322.9</v>
      </c>
      <c r="K16" s="228">
        <v>2359.4</v>
      </c>
      <c r="L16" s="228">
        <v>3626</v>
      </c>
      <c r="M16" s="228">
        <v>3682.9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</row>
    <row r="17" spans="1:62" ht="12.95" customHeight="1" x14ac:dyDescent="0.2">
      <c r="A17" s="272" t="s">
        <v>246</v>
      </c>
      <c r="B17" s="228">
        <v>424.1</v>
      </c>
      <c r="C17" s="228">
        <v>430.5</v>
      </c>
      <c r="D17" s="228">
        <v>432.7</v>
      </c>
      <c r="E17" s="228">
        <v>660.4</v>
      </c>
      <c r="F17" s="228">
        <v>663.4</v>
      </c>
      <c r="G17" s="228">
        <v>628.79999999999995</v>
      </c>
      <c r="H17" s="228">
        <v>665.1</v>
      </c>
      <c r="I17" s="228">
        <v>895.8</v>
      </c>
      <c r="J17" s="228">
        <v>984.4</v>
      </c>
      <c r="K17" s="228">
        <v>1515.7</v>
      </c>
      <c r="L17" s="228">
        <v>1987.9</v>
      </c>
      <c r="M17" s="228">
        <v>1731.7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</row>
    <row r="18" spans="1:62" ht="12.95" customHeight="1" x14ac:dyDescent="0.2">
      <c r="A18" s="272" t="s">
        <v>247</v>
      </c>
      <c r="B18" s="228"/>
      <c r="C18" s="228"/>
      <c r="D18" s="228"/>
      <c r="E18" s="228"/>
      <c r="F18" s="228"/>
      <c r="G18" s="228" t="s">
        <v>26</v>
      </c>
      <c r="H18" s="228" t="s">
        <v>26</v>
      </c>
      <c r="I18" s="228" t="s">
        <v>26</v>
      </c>
      <c r="J18" s="228" t="s">
        <v>26</v>
      </c>
      <c r="K18" s="228" t="s">
        <v>26</v>
      </c>
      <c r="L18" s="228" t="s">
        <v>26</v>
      </c>
      <c r="M18" s="228" t="s">
        <v>26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</row>
    <row r="19" spans="1:62" ht="12.95" customHeight="1" x14ac:dyDescent="0.2">
      <c r="A19" s="272" t="s">
        <v>249</v>
      </c>
      <c r="B19" s="228" t="s">
        <v>26</v>
      </c>
      <c r="C19" s="228" t="s">
        <v>26</v>
      </c>
      <c r="D19" s="228" t="s">
        <v>26</v>
      </c>
      <c r="E19" s="228" t="s">
        <v>26</v>
      </c>
      <c r="F19" s="228" t="s">
        <v>26</v>
      </c>
      <c r="G19" s="228" t="s">
        <v>26</v>
      </c>
      <c r="H19" s="228">
        <v>4.9000000000000004</v>
      </c>
      <c r="I19" s="228">
        <v>9.6</v>
      </c>
      <c r="J19" s="228">
        <v>11.4</v>
      </c>
      <c r="K19" s="228">
        <v>10.5</v>
      </c>
      <c r="L19" s="228">
        <v>10.6</v>
      </c>
      <c r="M19" s="228">
        <v>10.199999999999999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</row>
    <row r="20" spans="1:62" ht="12.95" customHeight="1" x14ac:dyDescent="0.2">
      <c r="A20" s="272" t="s">
        <v>250</v>
      </c>
      <c r="B20" s="228">
        <v>1.4</v>
      </c>
      <c r="C20" s="228">
        <v>1.2</v>
      </c>
      <c r="D20" s="228">
        <v>0.5</v>
      </c>
      <c r="E20" s="228">
        <v>0.5</v>
      </c>
      <c r="F20" s="228">
        <v>0.9</v>
      </c>
      <c r="G20" s="228">
        <v>1.7</v>
      </c>
      <c r="H20" s="228">
        <v>1.8</v>
      </c>
      <c r="I20" s="228">
        <v>2.7</v>
      </c>
      <c r="J20" s="228">
        <v>8.1999999999999993</v>
      </c>
      <c r="K20" s="228">
        <v>12.2</v>
      </c>
      <c r="L20" s="228">
        <v>18.100000000000001</v>
      </c>
      <c r="M20" s="228">
        <v>10.4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</row>
    <row r="21" spans="1:62" ht="12.95" customHeight="1" x14ac:dyDescent="0.2">
      <c r="A21" s="272" t="s">
        <v>277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>
        <v>0</v>
      </c>
      <c r="M21" s="228" t="s">
        <v>26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</row>
    <row r="22" spans="1:62" ht="12.95" customHeight="1" x14ac:dyDescent="0.2">
      <c r="A22" s="272" t="s">
        <v>252</v>
      </c>
      <c r="B22" s="228">
        <v>11.6</v>
      </c>
      <c r="C22" s="228">
        <v>0</v>
      </c>
      <c r="D22" s="228">
        <v>0.6</v>
      </c>
      <c r="E22" s="228">
        <v>0.6</v>
      </c>
      <c r="F22" s="228">
        <v>5.8</v>
      </c>
      <c r="G22" s="228">
        <v>78.099999999999994</v>
      </c>
      <c r="H22" s="228">
        <v>97.3</v>
      </c>
      <c r="I22" s="228">
        <v>44.6</v>
      </c>
      <c r="J22" s="228">
        <v>21.1</v>
      </c>
      <c r="K22" s="228">
        <v>0</v>
      </c>
      <c r="L22" s="228">
        <v>18.899999999999999</v>
      </c>
      <c r="M22" s="228">
        <v>54.7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</row>
    <row r="23" spans="1:62" ht="12.95" customHeight="1" x14ac:dyDescent="0.2">
      <c r="A23" s="272" t="s">
        <v>253</v>
      </c>
      <c r="B23" s="228">
        <v>0</v>
      </c>
      <c r="C23" s="228">
        <v>4.4000000000000004</v>
      </c>
      <c r="D23" s="228">
        <v>5.4</v>
      </c>
      <c r="E23" s="228">
        <v>11</v>
      </c>
      <c r="F23" s="228">
        <v>12</v>
      </c>
      <c r="G23" s="228">
        <v>5.7</v>
      </c>
      <c r="H23" s="228">
        <v>47.2</v>
      </c>
      <c r="I23" s="228">
        <v>10</v>
      </c>
      <c r="J23" s="228">
        <v>7.1</v>
      </c>
      <c r="K23" s="228">
        <v>132.69999999999999</v>
      </c>
      <c r="L23" s="228">
        <v>322.39999999999998</v>
      </c>
      <c r="M23" s="228">
        <v>161.6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</row>
    <row r="24" spans="1:62" ht="12.95" customHeight="1" x14ac:dyDescent="0.2">
      <c r="A24" s="245" t="s">
        <v>254</v>
      </c>
      <c r="B24" s="228">
        <v>44.6</v>
      </c>
      <c r="C24" s="228">
        <v>46.3</v>
      </c>
      <c r="D24" s="228">
        <v>91</v>
      </c>
      <c r="E24" s="228">
        <v>124.4</v>
      </c>
      <c r="F24" s="228">
        <v>136.80000000000001</v>
      </c>
      <c r="G24" s="228">
        <v>206.3</v>
      </c>
      <c r="H24" s="228">
        <v>213.3</v>
      </c>
      <c r="I24" s="228">
        <v>285.39999999999998</v>
      </c>
      <c r="J24" s="228">
        <v>290.5</v>
      </c>
      <c r="K24" s="228">
        <v>688.2</v>
      </c>
      <c r="L24" s="228">
        <v>1268</v>
      </c>
      <c r="M24" s="228">
        <v>1714.4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</row>
    <row r="25" spans="1:62" s="270" customFormat="1" ht="12.95" customHeight="1" x14ac:dyDescent="0.2">
      <c r="A25" s="245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  <c r="AI25" s="269"/>
      <c r="AJ25" s="269"/>
      <c r="AK25" s="269"/>
      <c r="AL25" s="269"/>
      <c r="AM25" s="269"/>
      <c r="AN25" s="269"/>
      <c r="AO25" s="269"/>
      <c r="AP25" s="269"/>
      <c r="AQ25" s="269"/>
      <c r="AR25" s="269"/>
      <c r="AS25" s="269"/>
      <c r="AT25" s="269"/>
      <c r="AU25" s="269"/>
      <c r="AV25" s="269"/>
      <c r="AW25" s="269"/>
      <c r="AX25" s="269"/>
      <c r="AY25" s="269"/>
      <c r="AZ25" s="269"/>
      <c r="BA25" s="269"/>
      <c r="BB25" s="269"/>
      <c r="BC25" s="269"/>
      <c r="BD25" s="269"/>
      <c r="BE25" s="269"/>
      <c r="BF25" s="269"/>
      <c r="BG25" s="269"/>
      <c r="BH25" s="269"/>
      <c r="BI25" s="269"/>
      <c r="BJ25" s="269"/>
    </row>
    <row r="26" spans="1:62" s="234" customFormat="1" ht="12.95" customHeight="1" x14ac:dyDescent="0.2">
      <c r="A26" s="268" t="s">
        <v>99</v>
      </c>
      <c r="B26" s="269">
        <v>842.7</v>
      </c>
      <c r="C26" s="269">
        <v>677.4</v>
      </c>
      <c r="D26" s="269">
        <v>714.1</v>
      </c>
      <c r="E26" s="269">
        <v>792.7</v>
      </c>
      <c r="F26" s="269">
        <v>901.8</v>
      </c>
      <c r="G26" s="269">
        <v>929.5</v>
      </c>
      <c r="H26" s="269">
        <v>1281.2</v>
      </c>
      <c r="I26" s="269">
        <v>2072.6999999999998</v>
      </c>
      <c r="J26" s="269">
        <v>2893.8</v>
      </c>
      <c r="K26" s="269">
        <v>5071</v>
      </c>
      <c r="L26" s="269">
        <v>13546.5</v>
      </c>
      <c r="M26" s="269">
        <v>19652.2</v>
      </c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  <c r="BI26" s="271"/>
      <c r="BJ26" s="271"/>
    </row>
    <row r="27" spans="1:62" ht="12.95" customHeight="1" x14ac:dyDescent="0.2">
      <c r="A27" s="233" t="s">
        <v>98</v>
      </c>
      <c r="B27" s="271">
        <v>406.5</v>
      </c>
      <c r="C27" s="271">
        <v>347.5</v>
      </c>
      <c r="D27" s="271">
        <v>393.5</v>
      </c>
      <c r="E27" s="271">
        <v>563.1</v>
      </c>
      <c r="F27" s="271">
        <v>716</v>
      </c>
      <c r="G27" s="271">
        <v>765</v>
      </c>
      <c r="H27" s="271">
        <v>1040.0999999999999</v>
      </c>
      <c r="I27" s="271">
        <v>1759.2</v>
      </c>
      <c r="J27" s="271">
        <v>2410.8000000000002</v>
      </c>
      <c r="K27" s="271">
        <v>4218.8</v>
      </c>
      <c r="L27" s="271">
        <v>12147.9</v>
      </c>
      <c r="M27" s="271">
        <v>17921.900000000001</v>
      </c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  <c r="BE27" s="228"/>
      <c r="BF27" s="228"/>
      <c r="BG27" s="228"/>
      <c r="BH27" s="228"/>
      <c r="BI27" s="228"/>
      <c r="BJ27" s="228"/>
    </row>
    <row r="28" spans="1:62" ht="12.95" customHeight="1" x14ac:dyDescent="0.2">
      <c r="A28" s="272" t="s">
        <v>255</v>
      </c>
      <c r="B28" s="271">
        <v>228.7</v>
      </c>
      <c r="C28" s="271">
        <v>120</v>
      </c>
      <c r="D28" s="271">
        <v>175.9</v>
      </c>
      <c r="E28" s="271">
        <v>189.9</v>
      </c>
      <c r="F28" s="271">
        <v>265.2</v>
      </c>
      <c r="G28" s="271">
        <v>319.8</v>
      </c>
      <c r="H28" s="271">
        <v>349.5</v>
      </c>
      <c r="I28" s="271">
        <v>391.3</v>
      </c>
      <c r="J28" s="271">
        <v>605</v>
      </c>
      <c r="K28" s="271">
        <v>1365.6</v>
      </c>
      <c r="L28" s="228">
        <v>2042.3</v>
      </c>
      <c r="M28" s="228">
        <v>5375.9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8"/>
      <c r="BI28" s="228"/>
      <c r="BJ28" s="228"/>
    </row>
    <row r="29" spans="1:62" ht="12.95" customHeight="1" x14ac:dyDescent="0.2">
      <c r="A29" s="272" t="s">
        <v>256</v>
      </c>
      <c r="B29" s="271">
        <v>29.6</v>
      </c>
      <c r="C29" s="271">
        <v>43.8</v>
      </c>
      <c r="D29" s="271">
        <v>42</v>
      </c>
      <c r="E29" s="271">
        <v>54.9</v>
      </c>
      <c r="F29" s="271">
        <v>69.5</v>
      </c>
      <c r="G29" s="271">
        <v>101.1</v>
      </c>
      <c r="H29" s="271">
        <v>273.2</v>
      </c>
      <c r="I29" s="271">
        <v>133.30000000000001</v>
      </c>
      <c r="J29" s="271">
        <v>111.8</v>
      </c>
      <c r="K29" s="271">
        <v>261.39999999999998</v>
      </c>
      <c r="L29" s="228">
        <v>1310</v>
      </c>
      <c r="M29" s="228">
        <v>964.8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</row>
    <row r="30" spans="1:62" ht="12.95" customHeight="1" x14ac:dyDescent="0.2">
      <c r="A30" s="272" t="s">
        <v>257</v>
      </c>
      <c r="B30" s="271">
        <v>72.900000000000006</v>
      </c>
      <c r="C30" s="271">
        <v>108.9</v>
      </c>
      <c r="D30" s="271">
        <v>78.5</v>
      </c>
      <c r="E30" s="271">
        <v>217.6</v>
      </c>
      <c r="F30" s="271">
        <v>266.10000000000002</v>
      </c>
      <c r="G30" s="271">
        <v>159.4</v>
      </c>
      <c r="H30" s="271">
        <v>205.2</v>
      </c>
      <c r="I30" s="271">
        <v>367.7</v>
      </c>
      <c r="J30" s="271">
        <v>268.2</v>
      </c>
      <c r="K30" s="271">
        <v>277.2</v>
      </c>
      <c r="L30" s="228">
        <v>593.6</v>
      </c>
      <c r="M30" s="228">
        <v>645.5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</row>
    <row r="31" spans="1:62" ht="12.95" customHeight="1" x14ac:dyDescent="0.2">
      <c r="A31" s="272" t="s">
        <v>258</v>
      </c>
      <c r="B31" s="271">
        <v>20.3</v>
      </c>
      <c r="C31" s="271">
        <v>28.8</v>
      </c>
      <c r="D31" s="271">
        <v>35.1</v>
      </c>
      <c r="E31" s="271">
        <v>32.700000000000003</v>
      </c>
      <c r="F31" s="271">
        <v>24.7</v>
      </c>
      <c r="G31" s="271">
        <v>25.5</v>
      </c>
      <c r="H31" s="271">
        <v>19.600000000000001</v>
      </c>
      <c r="I31" s="271">
        <v>61</v>
      </c>
      <c r="J31" s="271">
        <v>120.4</v>
      </c>
      <c r="K31" s="271">
        <v>156.80000000000001</v>
      </c>
      <c r="L31" s="228">
        <v>320.10000000000002</v>
      </c>
      <c r="M31" s="228">
        <v>182.3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</row>
    <row r="32" spans="1:62" ht="12.95" customHeight="1" x14ac:dyDescent="0.2">
      <c r="A32" s="272" t="s">
        <v>259</v>
      </c>
      <c r="B32" s="271">
        <v>39.6</v>
      </c>
      <c r="C32" s="271">
        <v>36.5</v>
      </c>
      <c r="D32" s="271">
        <v>42.2</v>
      </c>
      <c r="E32" s="271">
        <v>52.2</v>
      </c>
      <c r="F32" s="271">
        <v>59</v>
      </c>
      <c r="G32" s="271">
        <v>62.3</v>
      </c>
      <c r="H32" s="271">
        <v>82.4</v>
      </c>
      <c r="I32" s="271">
        <v>132.5</v>
      </c>
      <c r="J32" s="271">
        <v>188.3</v>
      </c>
      <c r="K32" s="271">
        <v>324.3</v>
      </c>
      <c r="L32" s="228">
        <v>415</v>
      </c>
      <c r="M32" s="228">
        <v>552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</row>
    <row r="33" spans="1:62" ht="12.95" customHeight="1" x14ac:dyDescent="0.2">
      <c r="A33" s="272" t="s">
        <v>260</v>
      </c>
      <c r="B33" s="271">
        <v>14.1</v>
      </c>
      <c r="C33" s="271">
        <v>6.8</v>
      </c>
      <c r="D33" s="271">
        <v>9.6</v>
      </c>
      <c r="E33" s="271">
        <v>3.4</v>
      </c>
      <c r="F33" s="271">
        <v>15.3</v>
      </c>
      <c r="G33" s="271">
        <v>53.8</v>
      </c>
      <c r="H33" s="271">
        <v>88.5</v>
      </c>
      <c r="I33" s="271">
        <v>647.29999999999995</v>
      </c>
      <c r="J33" s="271">
        <v>1090.5</v>
      </c>
      <c r="K33" s="271">
        <v>1795.7</v>
      </c>
      <c r="L33" s="228">
        <v>7414.8</v>
      </c>
      <c r="M33" s="228">
        <v>10128.700000000001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</row>
    <row r="34" spans="1:62" ht="12.95" customHeight="1" x14ac:dyDescent="0.2">
      <c r="A34" s="272" t="s">
        <v>261</v>
      </c>
      <c r="B34" s="271">
        <v>1.2</v>
      </c>
      <c r="C34" s="271">
        <v>2.8</v>
      </c>
      <c r="D34" s="271">
        <v>10.3</v>
      </c>
      <c r="E34" s="271">
        <v>12.5</v>
      </c>
      <c r="F34" s="271">
        <v>16.100000000000001</v>
      </c>
      <c r="G34" s="271">
        <v>43.2</v>
      </c>
      <c r="H34" s="271">
        <v>21.7</v>
      </c>
      <c r="I34" s="271">
        <v>26.1</v>
      </c>
      <c r="J34" s="271">
        <v>26.6</v>
      </c>
      <c r="K34" s="271">
        <v>37.700000000000003</v>
      </c>
      <c r="L34" s="228">
        <v>52</v>
      </c>
      <c r="M34" s="228">
        <v>72.7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</row>
    <row r="35" spans="1:62" ht="12.95" customHeight="1" x14ac:dyDescent="0.2">
      <c r="A35" s="245" t="s">
        <v>97</v>
      </c>
      <c r="B35" s="271">
        <v>436.2</v>
      </c>
      <c r="C35" s="271">
        <v>329.9</v>
      </c>
      <c r="D35" s="271">
        <v>320.5</v>
      </c>
      <c r="E35" s="271">
        <v>229.6</v>
      </c>
      <c r="F35" s="271">
        <v>185.9</v>
      </c>
      <c r="G35" s="271">
        <v>164.5</v>
      </c>
      <c r="H35" s="271">
        <v>241.1</v>
      </c>
      <c r="I35" s="271">
        <v>313.5</v>
      </c>
      <c r="J35" s="271">
        <v>483</v>
      </c>
      <c r="K35" s="271">
        <v>852.3</v>
      </c>
      <c r="L35" s="228">
        <v>1398.7</v>
      </c>
      <c r="M35" s="228">
        <v>1730.3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</row>
    <row r="36" spans="1:62" ht="12.95" customHeight="1" x14ac:dyDescent="0.2">
      <c r="A36" s="272" t="s">
        <v>262</v>
      </c>
      <c r="B36" s="271">
        <v>389.6</v>
      </c>
      <c r="C36" s="271">
        <v>269.2</v>
      </c>
      <c r="D36" s="271">
        <v>287.10000000000002</v>
      </c>
      <c r="E36" s="271">
        <v>182.4</v>
      </c>
      <c r="F36" s="271">
        <v>148.5</v>
      </c>
      <c r="G36" s="271">
        <v>114.3</v>
      </c>
      <c r="H36" s="271">
        <v>151</v>
      </c>
      <c r="I36" s="271">
        <v>217.8</v>
      </c>
      <c r="J36" s="271">
        <v>453</v>
      </c>
      <c r="K36" s="271">
        <v>821.1</v>
      </c>
      <c r="L36" s="228">
        <v>1378.2</v>
      </c>
      <c r="M36" s="228">
        <v>1446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</row>
    <row r="37" spans="1:62" ht="12" x14ac:dyDescent="0.2">
      <c r="A37" s="272" t="s">
        <v>263</v>
      </c>
      <c r="B37" s="271">
        <v>36.9</v>
      </c>
      <c r="C37" s="271">
        <v>44.2</v>
      </c>
      <c r="D37" s="271">
        <v>24.5</v>
      </c>
      <c r="E37" s="271">
        <v>26.1</v>
      </c>
      <c r="F37" s="271">
        <v>26.2</v>
      </c>
      <c r="G37" s="271">
        <v>39.799999999999997</v>
      </c>
      <c r="H37" s="271">
        <v>74.099999999999994</v>
      </c>
      <c r="I37" s="271">
        <v>81.599999999999994</v>
      </c>
      <c r="J37" s="271">
        <v>17.899999999999999</v>
      </c>
      <c r="K37" s="271">
        <v>16.600000000000001</v>
      </c>
      <c r="L37" s="228">
        <v>3.7</v>
      </c>
      <c r="M37" s="228">
        <v>266.8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</row>
    <row r="38" spans="1:62" ht="12.95" customHeight="1" x14ac:dyDescent="0.2">
      <c r="A38" s="272" t="s">
        <v>264</v>
      </c>
      <c r="B38" s="271">
        <v>9.6999999999999993</v>
      </c>
      <c r="C38" s="271">
        <v>16.600000000000001</v>
      </c>
      <c r="D38" s="271">
        <v>9</v>
      </c>
      <c r="E38" s="271">
        <v>21.1</v>
      </c>
      <c r="F38" s="271">
        <v>11.1</v>
      </c>
      <c r="G38" s="271">
        <v>10.5</v>
      </c>
      <c r="H38" s="271">
        <v>16</v>
      </c>
      <c r="I38" s="271">
        <v>14.2</v>
      </c>
      <c r="J38" s="271">
        <v>12.1</v>
      </c>
      <c r="K38" s="271">
        <v>14.5</v>
      </c>
      <c r="L38" s="228">
        <v>16.7</v>
      </c>
      <c r="M38" s="228">
        <v>17.600000000000001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</row>
    <row r="39" spans="1:62" s="270" customFormat="1" ht="12.95" customHeight="1" x14ac:dyDescent="0.2">
      <c r="A39" s="245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  <c r="AL39" s="269"/>
      <c r="AM39" s="269"/>
      <c r="AN39" s="269"/>
      <c r="AO39" s="269"/>
      <c r="AP39" s="269"/>
      <c r="AQ39" s="269"/>
      <c r="AR39" s="269"/>
      <c r="AS39" s="269"/>
      <c r="AT39" s="269"/>
      <c r="AU39" s="269"/>
      <c r="AV39" s="269"/>
      <c r="AW39" s="269"/>
      <c r="AX39" s="269"/>
      <c r="AY39" s="269"/>
      <c r="AZ39" s="269"/>
      <c r="BA39" s="269"/>
      <c r="BB39" s="269"/>
      <c r="BC39" s="269"/>
      <c r="BD39" s="269"/>
      <c r="BE39" s="269"/>
      <c r="BF39" s="269"/>
      <c r="BG39" s="269"/>
      <c r="BH39" s="269"/>
      <c r="BI39" s="269"/>
      <c r="BJ39" s="269"/>
    </row>
    <row r="40" spans="1:62" ht="12.95" customHeight="1" x14ac:dyDescent="0.2">
      <c r="A40" s="268" t="s">
        <v>96</v>
      </c>
      <c r="B40" s="269">
        <v>477.9</v>
      </c>
      <c r="C40" s="269">
        <v>518.20000000000005</v>
      </c>
      <c r="D40" s="269">
        <v>589.70000000000005</v>
      </c>
      <c r="E40" s="269">
        <v>896.6</v>
      </c>
      <c r="F40" s="269">
        <v>1018.5</v>
      </c>
      <c r="G40" s="269">
        <v>1256.0999999999999</v>
      </c>
      <c r="H40" s="269">
        <v>1223.5</v>
      </c>
      <c r="I40" s="269">
        <v>1472.4</v>
      </c>
      <c r="J40" s="269">
        <v>2041.1</v>
      </c>
      <c r="K40" s="269">
        <v>3901.6</v>
      </c>
      <c r="L40" s="269">
        <v>5843.6</v>
      </c>
      <c r="M40" s="269">
        <v>6494.7</v>
      </c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</row>
    <row r="41" spans="1:62" ht="12.95" customHeight="1" x14ac:dyDescent="0.2">
      <c r="A41" s="245" t="s">
        <v>265</v>
      </c>
      <c r="B41" s="228">
        <v>437.5</v>
      </c>
      <c r="C41" s="228">
        <v>421.2</v>
      </c>
      <c r="D41" s="228">
        <v>402.2</v>
      </c>
      <c r="E41" s="228">
        <v>545.1</v>
      </c>
      <c r="F41" s="228">
        <v>580</v>
      </c>
      <c r="G41" s="228">
        <v>631.6</v>
      </c>
      <c r="H41" s="228">
        <v>642.5</v>
      </c>
      <c r="I41" s="228">
        <v>657.3</v>
      </c>
      <c r="J41" s="228">
        <v>890.8</v>
      </c>
      <c r="K41" s="228">
        <v>1558.6</v>
      </c>
      <c r="L41" s="228">
        <v>1710.5</v>
      </c>
      <c r="M41" s="228">
        <v>2611.5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</row>
    <row r="42" spans="1:62" s="234" customFormat="1" ht="12.95" customHeight="1" x14ac:dyDescent="0.2">
      <c r="A42" s="245" t="s">
        <v>266</v>
      </c>
      <c r="B42" s="228">
        <v>8.6</v>
      </c>
      <c r="C42" s="228">
        <v>19.100000000000001</v>
      </c>
      <c r="D42" s="228">
        <v>20.5</v>
      </c>
      <c r="E42" s="228">
        <v>9.3000000000000007</v>
      </c>
      <c r="F42" s="228">
        <v>135.6</v>
      </c>
      <c r="G42" s="228">
        <v>194.3</v>
      </c>
      <c r="H42" s="228">
        <v>224.1</v>
      </c>
      <c r="I42" s="228">
        <v>244.6</v>
      </c>
      <c r="J42" s="228">
        <v>420.7</v>
      </c>
      <c r="K42" s="228">
        <v>435.4</v>
      </c>
      <c r="L42" s="228">
        <v>1555.9</v>
      </c>
      <c r="M42" s="228">
        <v>1955.3</v>
      </c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71"/>
      <c r="AP42" s="271"/>
      <c r="AQ42" s="271"/>
      <c r="AR42" s="271"/>
      <c r="AS42" s="271"/>
      <c r="AT42" s="271"/>
      <c r="AU42" s="271"/>
      <c r="AV42" s="271"/>
      <c r="AW42" s="271"/>
      <c r="AX42" s="271"/>
      <c r="AY42" s="271"/>
      <c r="AZ42" s="271"/>
      <c r="BA42" s="271"/>
      <c r="BB42" s="271"/>
      <c r="BC42" s="271"/>
      <c r="BD42" s="271"/>
      <c r="BE42" s="271"/>
      <c r="BF42" s="271"/>
      <c r="BG42" s="271"/>
      <c r="BH42" s="271"/>
      <c r="BI42" s="271"/>
      <c r="BJ42" s="271"/>
    </row>
    <row r="43" spans="1:62" ht="12.95" customHeight="1" x14ac:dyDescent="0.2">
      <c r="A43" s="274" t="s">
        <v>267</v>
      </c>
      <c r="B43" s="228">
        <v>5.3</v>
      </c>
      <c r="C43" s="228">
        <v>5.3</v>
      </c>
      <c r="D43" s="228">
        <v>4.8</v>
      </c>
      <c r="E43" s="228">
        <v>0.9</v>
      </c>
      <c r="F43" s="228">
        <v>102.4</v>
      </c>
      <c r="G43" s="228">
        <v>99.2</v>
      </c>
      <c r="H43" s="228">
        <v>98.3</v>
      </c>
      <c r="I43" s="228">
        <v>26.5</v>
      </c>
      <c r="J43" s="228">
        <v>106.5</v>
      </c>
      <c r="K43" s="228">
        <v>17.600000000000001</v>
      </c>
      <c r="L43" s="271">
        <v>753.5</v>
      </c>
      <c r="M43" s="271">
        <v>836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</row>
    <row r="44" spans="1:62" ht="12.95" customHeight="1" x14ac:dyDescent="0.2">
      <c r="A44" s="272" t="s">
        <v>268</v>
      </c>
      <c r="B44" s="228">
        <v>1.5</v>
      </c>
      <c r="C44" s="228">
        <v>1.5</v>
      </c>
      <c r="D44" s="228">
        <v>0</v>
      </c>
      <c r="E44" s="228">
        <v>0.2</v>
      </c>
      <c r="F44" s="228">
        <v>0.2</v>
      </c>
      <c r="G44" s="228">
        <v>0.2</v>
      </c>
      <c r="H44" s="228">
        <v>0.2</v>
      </c>
      <c r="I44" s="228">
        <v>0.2</v>
      </c>
      <c r="J44" s="228">
        <v>0.2</v>
      </c>
      <c r="K44" s="228">
        <v>1.8</v>
      </c>
      <c r="L44" s="228">
        <v>1.4</v>
      </c>
      <c r="M44" s="228">
        <v>130.19999999999999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</row>
    <row r="45" spans="1:62" ht="24" x14ac:dyDescent="0.2">
      <c r="A45" s="272" t="s">
        <v>270</v>
      </c>
      <c r="B45" s="228"/>
      <c r="C45" s="228"/>
      <c r="D45" s="228"/>
      <c r="E45" s="228"/>
      <c r="F45" s="228"/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>
        <v>0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</row>
    <row r="46" spans="1:62" ht="12.95" customHeight="1" x14ac:dyDescent="0.2">
      <c r="A46" s="272" t="s">
        <v>269</v>
      </c>
      <c r="B46" s="228">
        <v>1.8</v>
      </c>
      <c r="C46" s="228">
        <v>12.3</v>
      </c>
      <c r="D46" s="228">
        <v>15.7</v>
      </c>
      <c r="E46" s="228">
        <v>8.1999999999999993</v>
      </c>
      <c r="F46" s="228">
        <v>33</v>
      </c>
      <c r="G46" s="228">
        <v>94.9</v>
      </c>
      <c r="H46" s="228">
        <v>125.6</v>
      </c>
      <c r="I46" s="228">
        <v>217.8</v>
      </c>
      <c r="J46" s="228">
        <v>314</v>
      </c>
      <c r="K46" s="228">
        <v>416</v>
      </c>
      <c r="L46" s="228">
        <v>801.1</v>
      </c>
      <c r="M46" s="228">
        <v>989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</row>
    <row r="47" spans="1:62" ht="12.95" customHeight="1" x14ac:dyDescent="0.2">
      <c r="A47" s="275" t="s">
        <v>271</v>
      </c>
      <c r="B47" s="228">
        <v>14.5</v>
      </c>
      <c r="C47" s="228">
        <v>67.400000000000006</v>
      </c>
      <c r="D47" s="228">
        <v>161.19999999999999</v>
      </c>
      <c r="E47" s="228">
        <v>327.39999999999998</v>
      </c>
      <c r="F47" s="228">
        <v>282</v>
      </c>
      <c r="G47" s="228">
        <v>408</v>
      </c>
      <c r="H47" s="228">
        <v>335.1</v>
      </c>
      <c r="I47" s="228">
        <v>546.9</v>
      </c>
      <c r="J47" s="228">
        <v>708.1</v>
      </c>
      <c r="K47" s="228">
        <v>1903.7</v>
      </c>
      <c r="L47" s="228">
        <v>2558.6999999999998</v>
      </c>
      <c r="M47" s="228">
        <v>1908.1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</row>
    <row r="48" spans="1:62" s="270" customFormat="1" ht="12.95" customHeight="1" x14ac:dyDescent="0.2">
      <c r="A48" s="275" t="s">
        <v>272</v>
      </c>
      <c r="B48" s="228">
        <v>17.2</v>
      </c>
      <c r="C48" s="228">
        <v>10.5</v>
      </c>
      <c r="D48" s="228">
        <v>5.9</v>
      </c>
      <c r="E48" s="228">
        <v>14.7</v>
      </c>
      <c r="F48" s="228">
        <v>20.8</v>
      </c>
      <c r="G48" s="228">
        <v>22.2</v>
      </c>
      <c r="H48" s="228">
        <v>21.8</v>
      </c>
      <c r="I48" s="228">
        <v>23.6</v>
      </c>
      <c r="J48" s="228">
        <v>21.5</v>
      </c>
      <c r="K48" s="228">
        <v>3.9</v>
      </c>
      <c r="L48" s="228">
        <v>18.5</v>
      </c>
      <c r="M48" s="228">
        <v>19.8</v>
      </c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269"/>
      <c r="Z48" s="269"/>
      <c r="AA48" s="269"/>
      <c r="AB48" s="269"/>
      <c r="AC48" s="269"/>
      <c r="AD48" s="269"/>
      <c r="AE48" s="269"/>
      <c r="AF48" s="269"/>
      <c r="AG48" s="269"/>
      <c r="AH48" s="269"/>
      <c r="AI48" s="269"/>
      <c r="AJ48" s="269"/>
      <c r="AK48" s="269"/>
      <c r="AL48" s="269"/>
      <c r="AM48" s="269"/>
      <c r="AN48" s="269"/>
      <c r="AO48" s="269"/>
      <c r="AP48" s="269"/>
      <c r="AQ48" s="269"/>
      <c r="AR48" s="269"/>
      <c r="AS48" s="269"/>
      <c r="AT48" s="269"/>
      <c r="AU48" s="269"/>
      <c r="AV48" s="269"/>
      <c r="AW48" s="269"/>
      <c r="AX48" s="269"/>
      <c r="AY48" s="269"/>
      <c r="AZ48" s="269"/>
      <c r="BA48" s="269"/>
      <c r="BB48" s="269"/>
      <c r="BC48" s="269"/>
      <c r="BD48" s="269"/>
      <c r="BE48" s="269"/>
      <c r="BF48" s="269"/>
      <c r="BG48" s="269"/>
      <c r="BH48" s="269"/>
      <c r="BI48" s="269"/>
      <c r="BJ48" s="269"/>
    </row>
    <row r="49" spans="1:13" ht="12.95" customHeight="1" x14ac:dyDescent="0.2">
      <c r="A49" s="275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</row>
    <row r="50" spans="1:13" ht="12.95" customHeight="1" x14ac:dyDescent="0.2">
      <c r="A50" s="268" t="s">
        <v>94</v>
      </c>
      <c r="B50" s="269">
        <v>1320.6</v>
      </c>
      <c r="C50" s="269">
        <v>1195.5999999999999</v>
      </c>
      <c r="D50" s="269">
        <v>1303.8</v>
      </c>
      <c r="E50" s="269">
        <v>1689.3</v>
      </c>
      <c r="F50" s="269">
        <v>1920.3</v>
      </c>
      <c r="G50" s="269">
        <v>2185.6</v>
      </c>
      <c r="H50" s="269">
        <v>2504.8000000000002</v>
      </c>
      <c r="I50" s="269">
        <v>3545.1</v>
      </c>
      <c r="J50" s="269">
        <v>4934.8999999999996</v>
      </c>
      <c r="K50" s="269">
        <v>8972.6</v>
      </c>
      <c r="L50" s="269">
        <v>19390.099999999999</v>
      </c>
      <c r="M50" s="269">
        <v>26146.9</v>
      </c>
    </row>
    <row r="51" spans="1:13" ht="12.95" customHeight="1" thickBot="1" x14ac:dyDescent="0.25">
      <c r="A51" s="235"/>
      <c r="B51" s="236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</row>
    <row r="53" spans="1:13" ht="12.95" customHeight="1" x14ac:dyDescent="0.2">
      <c r="A53" s="249" t="s">
        <v>22</v>
      </c>
    </row>
    <row r="54" spans="1:13" ht="12.95" customHeight="1" x14ac:dyDescent="0.2">
      <c r="A54" s="233" t="s">
        <v>1</v>
      </c>
      <c r="B54" s="218">
        <v>63</v>
      </c>
      <c r="C54" s="218">
        <v>59</v>
      </c>
      <c r="D54" s="218">
        <v>60</v>
      </c>
      <c r="E54" s="218">
        <v>56</v>
      </c>
      <c r="F54" s="218">
        <v>68</v>
      </c>
      <c r="G54" s="218">
        <v>71</v>
      </c>
      <c r="H54" s="218">
        <v>71</v>
      </c>
      <c r="I54" s="218">
        <v>75</v>
      </c>
      <c r="J54" s="218">
        <v>83</v>
      </c>
      <c r="K54" s="218">
        <v>81</v>
      </c>
      <c r="L54" s="218">
        <v>101</v>
      </c>
      <c r="M54" s="218">
        <v>115</v>
      </c>
    </row>
  </sheetData>
  <hyperlinks>
    <hyperlink ref="A1" location="Содержание!A1" display="Вернуться в СОДЕРЖАНИЕ" xr:uid="{00000000-0004-0000-57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Лист89"/>
  <dimension ref="A1:BJ54"/>
  <sheetViews>
    <sheetView workbookViewId="0">
      <selection activeCell="A5" sqref="A5"/>
    </sheetView>
  </sheetViews>
  <sheetFormatPr defaultRowHeight="12.95" customHeight="1" x14ac:dyDescent="0.2"/>
  <cols>
    <col min="1" max="1" width="42.140625" style="249" customWidth="1"/>
    <col min="2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2.140625" style="218" customWidth="1"/>
    <col min="258" max="262" width="0" style="218" hidden="1" customWidth="1"/>
    <col min="263" max="512" width="9.140625" style="218"/>
    <col min="513" max="513" width="42.140625" style="218" customWidth="1"/>
    <col min="514" max="518" width="0" style="218" hidden="1" customWidth="1"/>
    <col min="519" max="768" width="9.140625" style="218"/>
    <col min="769" max="769" width="42.140625" style="218" customWidth="1"/>
    <col min="770" max="774" width="0" style="218" hidden="1" customWidth="1"/>
    <col min="775" max="1024" width="9.140625" style="218"/>
    <col min="1025" max="1025" width="42.140625" style="218" customWidth="1"/>
    <col min="1026" max="1030" width="0" style="218" hidden="1" customWidth="1"/>
    <col min="1031" max="1280" width="9.140625" style="218"/>
    <col min="1281" max="1281" width="42.140625" style="218" customWidth="1"/>
    <col min="1282" max="1286" width="0" style="218" hidden="1" customWidth="1"/>
    <col min="1287" max="1536" width="9.140625" style="218"/>
    <col min="1537" max="1537" width="42.140625" style="218" customWidth="1"/>
    <col min="1538" max="1542" width="0" style="218" hidden="1" customWidth="1"/>
    <col min="1543" max="1792" width="9.140625" style="218"/>
    <col min="1793" max="1793" width="42.140625" style="218" customWidth="1"/>
    <col min="1794" max="1798" width="0" style="218" hidden="1" customWidth="1"/>
    <col min="1799" max="2048" width="9.140625" style="218"/>
    <col min="2049" max="2049" width="42.140625" style="218" customWidth="1"/>
    <col min="2050" max="2054" width="0" style="218" hidden="1" customWidth="1"/>
    <col min="2055" max="2304" width="9.140625" style="218"/>
    <col min="2305" max="2305" width="42.140625" style="218" customWidth="1"/>
    <col min="2306" max="2310" width="0" style="218" hidden="1" customWidth="1"/>
    <col min="2311" max="2560" width="9.140625" style="218"/>
    <col min="2561" max="2561" width="42.140625" style="218" customWidth="1"/>
    <col min="2562" max="2566" width="0" style="218" hidden="1" customWidth="1"/>
    <col min="2567" max="2816" width="9.140625" style="218"/>
    <col min="2817" max="2817" width="42.140625" style="218" customWidth="1"/>
    <col min="2818" max="2822" width="0" style="218" hidden="1" customWidth="1"/>
    <col min="2823" max="3072" width="9.140625" style="218"/>
    <col min="3073" max="3073" width="42.140625" style="218" customWidth="1"/>
    <col min="3074" max="3078" width="0" style="218" hidden="1" customWidth="1"/>
    <col min="3079" max="3328" width="9.140625" style="218"/>
    <col min="3329" max="3329" width="42.140625" style="218" customWidth="1"/>
    <col min="3330" max="3334" width="0" style="218" hidden="1" customWidth="1"/>
    <col min="3335" max="3584" width="9.140625" style="218"/>
    <col min="3585" max="3585" width="42.140625" style="218" customWidth="1"/>
    <col min="3586" max="3590" width="0" style="218" hidden="1" customWidth="1"/>
    <col min="3591" max="3840" width="9.140625" style="218"/>
    <col min="3841" max="3841" width="42.140625" style="218" customWidth="1"/>
    <col min="3842" max="3846" width="0" style="218" hidden="1" customWidth="1"/>
    <col min="3847" max="4096" width="9.140625" style="218"/>
    <col min="4097" max="4097" width="42.140625" style="218" customWidth="1"/>
    <col min="4098" max="4102" width="0" style="218" hidden="1" customWidth="1"/>
    <col min="4103" max="4352" width="9.140625" style="218"/>
    <col min="4353" max="4353" width="42.140625" style="218" customWidth="1"/>
    <col min="4354" max="4358" width="0" style="218" hidden="1" customWidth="1"/>
    <col min="4359" max="4608" width="9.140625" style="218"/>
    <col min="4609" max="4609" width="42.140625" style="218" customWidth="1"/>
    <col min="4610" max="4614" width="0" style="218" hidden="1" customWidth="1"/>
    <col min="4615" max="4864" width="9.140625" style="218"/>
    <col min="4865" max="4865" width="42.140625" style="218" customWidth="1"/>
    <col min="4866" max="4870" width="0" style="218" hidden="1" customWidth="1"/>
    <col min="4871" max="5120" width="9.140625" style="218"/>
    <col min="5121" max="5121" width="42.140625" style="218" customWidth="1"/>
    <col min="5122" max="5126" width="0" style="218" hidden="1" customWidth="1"/>
    <col min="5127" max="5376" width="9.140625" style="218"/>
    <col min="5377" max="5377" width="42.140625" style="218" customWidth="1"/>
    <col min="5378" max="5382" width="0" style="218" hidden="1" customWidth="1"/>
    <col min="5383" max="5632" width="9.140625" style="218"/>
    <col min="5633" max="5633" width="42.140625" style="218" customWidth="1"/>
    <col min="5634" max="5638" width="0" style="218" hidden="1" customWidth="1"/>
    <col min="5639" max="5888" width="9.140625" style="218"/>
    <col min="5889" max="5889" width="42.140625" style="218" customWidth="1"/>
    <col min="5890" max="5894" width="0" style="218" hidden="1" customWidth="1"/>
    <col min="5895" max="6144" width="9.140625" style="218"/>
    <col min="6145" max="6145" width="42.140625" style="218" customWidth="1"/>
    <col min="6146" max="6150" width="0" style="218" hidden="1" customWidth="1"/>
    <col min="6151" max="6400" width="9.140625" style="218"/>
    <col min="6401" max="6401" width="42.140625" style="218" customWidth="1"/>
    <col min="6402" max="6406" width="0" style="218" hidden="1" customWidth="1"/>
    <col min="6407" max="6656" width="9.140625" style="218"/>
    <col min="6657" max="6657" width="42.140625" style="218" customWidth="1"/>
    <col min="6658" max="6662" width="0" style="218" hidden="1" customWidth="1"/>
    <col min="6663" max="6912" width="9.140625" style="218"/>
    <col min="6913" max="6913" width="42.140625" style="218" customWidth="1"/>
    <col min="6914" max="6918" width="0" style="218" hidden="1" customWidth="1"/>
    <col min="6919" max="7168" width="9.140625" style="218"/>
    <col min="7169" max="7169" width="42.140625" style="218" customWidth="1"/>
    <col min="7170" max="7174" width="0" style="218" hidden="1" customWidth="1"/>
    <col min="7175" max="7424" width="9.140625" style="218"/>
    <col min="7425" max="7425" width="42.140625" style="218" customWidth="1"/>
    <col min="7426" max="7430" width="0" style="218" hidden="1" customWidth="1"/>
    <col min="7431" max="7680" width="9.140625" style="218"/>
    <col min="7681" max="7681" width="42.140625" style="218" customWidth="1"/>
    <col min="7682" max="7686" width="0" style="218" hidden="1" customWidth="1"/>
    <col min="7687" max="7936" width="9.140625" style="218"/>
    <col min="7937" max="7937" width="42.140625" style="218" customWidth="1"/>
    <col min="7938" max="7942" width="0" style="218" hidden="1" customWidth="1"/>
    <col min="7943" max="8192" width="9.140625" style="218"/>
    <col min="8193" max="8193" width="42.140625" style="218" customWidth="1"/>
    <col min="8194" max="8198" width="0" style="218" hidden="1" customWidth="1"/>
    <col min="8199" max="8448" width="9.140625" style="218"/>
    <col min="8449" max="8449" width="42.140625" style="218" customWidth="1"/>
    <col min="8450" max="8454" width="0" style="218" hidden="1" customWidth="1"/>
    <col min="8455" max="8704" width="9.140625" style="218"/>
    <col min="8705" max="8705" width="42.140625" style="218" customWidth="1"/>
    <col min="8706" max="8710" width="0" style="218" hidden="1" customWidth="1"/>
    <col min="8711" max="8960" width="9.140625" style="218"/>
    <col min="8961" max="8961" width="42.140625" style="218" customWidth="1"/>
    <col min="8962" max="8966" width="0" style="218" hidden="1" customWidth="1"/>
    <col min="8967" max="9216" width="9.140625" style="218"/>
    <col min="9217" max="9217" width="42.140625" style="218" customWidth="1"/>
    <col min="9218" max="9222" width="0" style="218" hidden="1" customWidth="1"/>
    <col min="9223" max="9472" width="9.140625" style="218"/>
    <col min="9473" max="9473" width="42.140625" style="218" customWidth="1"/>
    <col min="9474" max="9478" width="0" style="218" hidden="1" customWidth="1"/>
    <col min="9479" max="9728" width="9.140625" style="218"/>
    <col min="9729" max="9729" width="42.140625" style="218" customWidth="1"/>
    <col min="9730" max="9734" width="0" style="218" hidden="1" customWidth="1"/>
    <col min="9735" max="9984" width="9.140625" style="218"/>
    <col min="9985" max="9985" width="42.140625" style="218" customWidth="1"/>
    <col min="9986" max="9990" width="0" style="218" hidden="1" customWidth="1"/>
    <col min="9991" max="10240" width="9.140625" style="218"/>
    <col min="10241" max="10241" width="42.140625" style="218" customWidth="1"/>
    <col min="10242" max="10246" width="0" style="218" hidden="1" customWidth="1"/>
    <col min="10247" max="10496" width="9.140625" style="218"/>
    <col min="10497" max="10497" width="42.140625" style="218" customWidth="1"/>
    <col min="10498" max="10502" width="0" style="218" hidden="1" customWidth="1"/>
    <col min="10503" max="10752" width="9.140625" style="218"/>
    <col min="10753" max="10753" width="42.140625" style="218" customWidth="1"/>
    <col min="10754" max="10758" width="0" style="218" hidden="1" customWidth="1"/>
    <col min="10759" max="11008" width="9.140625" style="218"/>
    <col min="11009" max="11009" width="42.140625" style="218" customWidth="1"/>
    <col min="11010" max="11014" width="0" style="218" hidden="1" customWidth="1"/>
    <col min="11015" max="11264" width="9.140625" style="218"/>
    <col min="11265" max="11265" width="42.140625" style="218" customWidth="1"/>
    <col min="11266" max="11270" width="0" style="218" hidden="1" customWidth="1"/>
    <col min="11271" max="11520" width="9.140625" style="218"/>
    <col min="11521" max="11521" width="42.140625" style="218" customWidth="1"/>
    <col min="11522" max="11526" width="0" style="218" hidden="1" customWidth="1"/>
    <col min="11527" max="11776" width="9.140625" style="218"/>
    <col min="11777" max="11777" width="42.140625" style="218" customWidth="1"/>
    <col min="11778" max="11782" width="0" style="218" hidden="1" customWidth="1"/>
    <col min="11783" max="12032" width="9.140625" style="218"/>
    <col min="12033" max="12033" width="42.140625" style="218" customWidth="1"/>
    <col min="12034" max="12038" width="0" style="218" hidden="1" customWidth="1"/>
    <col min="12039" max="12288" width="9.140625" style="218"/>
    <col min="12289" max="12289" width="42.140625" style="218" customWidth="1"/>
    <col min="12290" max="12294" width="0" style="218" hidden="1" customWidth="1"/>
    <col min="12295" max="12544" width="9.140625" style="218"/>
    <col min="12545" max="12545" width="42.140625" style="218" customWidth="1"/>
    <col min="12546" max="12550" width="0" style="218" hidden="1" customWidth="1"/>
    <col min="12551" max="12800" width="9.140625" style="218"/>
    <col min="12801" max="12801" width="42.140625" style="218" customWidth="1"/>
    <col min="12802" max="12806" width="0" style="218" hidden="1" customWidth="1"/>
    <col min="12807" max="13056" width="9.140625" style="218"/>
    <col min="13057" max="13057" width="42.140625" style="218" customWidth="1"/>
    <col min="13058" max="13062" width="0" style="218" hidden="1" customWidth="1"/>
    <col min="13063" max="13312" width="9.140625" style="218"/>
    <col min="13313" max="13313" width="42.140625" style="218" customWidth="1"/>
    <col min="13314" max="13318" width="0" style="218" hidden="1" customWidth="1"/>
    <col min="13319" max="13568" width="9.140625" style="218"/>
    <col min="13569" max="13569" width="42.140625" style="218" customWidth="1"/>
    <col min="13570" max="13574" width="0" style="218" hidden="1" customWidth="1"/>
    <col min="13575" max="13824" width="9.140625" style="218"/>
    <col min="13825" max="13825" width="42.140625" style="218" customWidth="1"/>
    <col min="13826" max="13830" width="0" style="218" hidden="1" customWidth="1"/>
    <col min="13831" max="14080" width="9.140625" style="218"/>
    <col min="14081" max="14081" width="42.140625" style="218" customWidth="1"/>
    <col min="14082" max="14086" width="0" style="218" hidden="1" customWidth="1"/>
    <col min="14087" max="14336" width="9.140625" style="218"/>
    <col min="14337" max="14337" width="42.140625" style="218" customWidth="1"/>
    <col min="14338" max="14342" width="0" style="218" hidden="1" customWidth="1"/>
    <col min="14343" max="14592" width="9.140625" style="218"/>
    <col min="14593" max="14593" width="42.140625" style="218" customWidth="1"/>
    <col min="14594" max="14598" width="0" style="218" hidden="1" customWidth="1"/>
    <col min="14599" max="14848" width="9.140625" style="218"/>
    <col min="14849" max="14849" width="42.140625" style="218" customWidth="1"/>
    <col min="14850" max="14854" width="0" style="218" hidden="1" customWidth="1"/>
    <col min="14855" max="15104" width="9.140625" style="218"/>
    <col min="15105" max="15105" width="42.140625" style="218" customWidth="1"/>
    <col min="15106" max="15110" width="0" style="218" hidden="1" customWidth="1"/>
    <col min="15111" max="15360" width="9.140625" style="218"/>
    <col min="15361" max="15361" width="42.140625" style="218" customWidth="1"/>
    <col min="15362" max="15366" width="0" style="218" hidden="1" customWidth="1"/>
    <col min="15367" max="15616" width="9.140625" style="218"/>
    <col min="15617" max="15617" width="42.140625" style="218" customWidth="1"/>
    <col min="15618" max="15622" width="0" style="218" hidden="1" customWidth="1"/>
    <col min="15623" max="15872" width="9.140625" style="218"/>
    <col min="15873" max="15873" width="42.140625" style="218" customWidth="1"/>
    <col min="15874" max="15878" width="0" style="218" hidden="1" customWidth="1"/>
    <col min="15879" max="16128" width="9.140625" style="218"/>
    <col min="16129" max="16129" width="42.140625" style="218" customWidth="1"/>
    <col min="16130" max="16134" width="0" style="218" hidden="1" customWidth="1"/>
    <col min="16135" max="16384" width="9.140625" style="218"/>
  </cols>
  <sheetData>
    <row r="1" spans="1:62" ht="12.95" customHeight="1" x14ac:dyDescent="0.2">
      <c r="A1" s="950" t="s">
        <v>1346</v>
      </c>
    </row>
    <row r="2" spans="1:62" ht="18" customHeight="1" x14ac:dyDescent="0.2">
      <c r="A2" s="217" t="s">
        <v>323</v>
      </c>
    </row>
    <row r="3" spans="1:62" ht="18" customHeight="1" thickBot="1" x14ac:dyDescent="0.25">
      <c r="A3" s="263" t="s">
        <v>137</v>
      </c>
    </row>
    <row r="4" spans="1:62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  <c r="L4" s="265">
        <v>2024</v>
      </c>
      <c r="M4" s="265">
        <v>2025</v>
      </c>
    </row>
    <row r="5" spans="1:62" s="226" customFormat="1" ht="12.95" customHeight="1" x14ac:dyDescent="0.2">
      <c r="A5" s="267"/>
    </row>
    <row r="6" spans="1:62" s="270" customFormat="1" ht="12.95" customHeight="1" x14ac:dyDescent="0.2">
      <c r="A6" s="268" t="s">
        <v>103</v>
      </c>
      <c r="B6" s="269">
        <v>44891.199999999997</v>
      </c>
      <c r="C6" s="269">
        <v>49549.9</v>
      </c>
      <c r="D6" s="269">
        <v>38788.699999999997</v>
      </c>
      <c r="E6" s="269">
        <v>34355.5</v>
      </c>
      <c r="F6" s="269">
        <v>36407.5</v>
      </c>
      <c r="G6" s="269">
        <v>37261.4</v>
      </c>
      <c r="H6" s="269">
        <v>37348</v>
      </c>
      <c r="I6" s="269">
        <v>40561.4</v>
      </c>
      <c r="J6" s="269">
        <v>43521.9</v>
      </c>
      <c r="K6" s="269">
        <v>50008.9</v>
      </c>
      <c r="L6" s="269">
        <v>53843.8</v>
      </c>
      <c r="M6" s="269">
        <v>60133.8</v>
      </c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</row>
    <row r="7" spans="1:62" ht="12.95" customHeight="1" x14ac:dyDescent="0.2">
      <c r="A7" s="245" t="s">
        <v>101</v>
      </c>
      <c r="B7" s="271">
        <v>22152.6</v>
      </c>
      <c r="C7" s="271">
        <v>29133.200000000001</v>
      </c>
      <c r="D7" s="271">
        <v>16066.5</v>
      </c>
      <c r="E7" s="271">
        <v>11183.6</v>
      </c>
      <c r="F7" s="271">
        <v>12702.4</v>
      </c>
      <c r="G7" s="271">
        <v>11838</v>
      </c>
      <c r="H7" s="271">
        <v>11035.6</v>
      </c>
      <c r="I7" s="271">
        <v>10627.1</v>
      </c>
      <c r="J7" s="271">
        <v>10443.700000000001</v>
      </c>
      <c r="K7" s="271">
        <v>14663.2</v>
      </c>
      <c r="L7" s="228">
        <v>17125.3</v>
      </c>
      <c r="M7" s="228">
        <v>17974.3</v>
      </c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</row>
    <row r="8" spans="1:62" ht="12.95" customHeight="1" x14ac:dyDescent="0.2">
      <c r="A8" s="272" t="s">
        <v>238</v>
      </c>
      <c r="B8" s="271">
        <v>7997.8</v>
      </c>
      <c r="C8" s="271">
        <v>4539.3</v>
      </c>
      <c r="D8" s="271">
        <v>3935</v>
      </c>
      <c r="E8" s="271">
        <v>2978.7</v>
      </c>
      <c r="F8" s="271">
        <v>5025.6000000000004</v>
      </c>
      <c r="G8" s="271">
        <v>2978.4</v>
      </c>
      <c r="H8" s="271">
        <v>2515.3000000000002</v>
      </c>
      <c r="I8" s="271">
        <v>1831.3</v>
      </c>
      <c r="J8" s="271">
        <v>2800.7</v>
      </c>
      <c r="K8" s="271">
        <v>4178.8</v>
      </c>
      <c r="L8" s="228">
        <v>3763.1</v>
      </c>
      <c r="M8" s="228">
        <v>5584.5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</row>
    <row r="9" spans="1:62" ht="12.95" customHeight="1" x14ac:dyDescent="0.2">
      <c r="A9" s="272" t="s">
        <v>239</v>
      </c>
      <c r="B9" s="271">
        <v>7569.6</v>
      </c>
      <c r="C9" s="271">
        <v>16662.5</v>
      </c>
      <c r="D9" s="271">
        <v>5725.3</v>
      </c>
      <c r="E9" s="271">
        <v>2063.6</v>
      </c>
      <c r="F9" s="271">
        <v>1799.8</v>
      </c>
      <c r="G9" s="271">
        <v>1716.3</v>
      </c>
      <c r="H9" s="271">
        <v>1645.1</v>
      </c>
      <c r="I9" s="271">
        <v>1018.8</v>
      </c>
      <c r="J9" s="271">
        <v>198.3</v>
      </c>
      <c r="K9" s="271">
        <v>816.2</v>
      </c>
      <c r="L9" s="228">
        <v>827.6</v>
      </c>
      <c r="M9" s="228">
        <v>59.9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</row>
    <row r="10" spans="1:62" ht="12.95" customHeight="1" x14ac:dyDescent="0.2">
      <c r="A10" s="272" t="s">
        <v>240</v>
      </c>
      <c r="B10" s="271">
        <v>1717.1</v>
      </c>
      <c r="C10" s="271">
        <v>2315.6</v>
      </c>
      <c r="D10" s="271">
        <v>1331.9</v>
      </c>
      <c r="E10" s="271">
        <v>1226.9000000000001</v>
      </c>
      <c r="F10" s="271">
        <v>1005.5</v>
      </c>
      <c r="G10" s="271">
        <v>1184.4000000000001</v>
      </c>
      <c r="H10" s="271">
        <v>878.4</v>
      </c>
      <c r="I10" s="271">
        <v>957.6</v>
      </c>
      <c r="J10" s="271">
        <v>1336.3</v>
      </c>
      <c r="K10" s="271">
        <v>1546.5</v>
      </c>
      <c r="L10" s="228">
        <v>1560.5</v>
      </c>
      <c r="M10" s="228">
        <v>1707.7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</row>
    <row r="11" spans="1:62" ht="24" x14ac:dyDescent="0.2">
      <c r="A11" s="272" t="s">
        <v>241</v>
      </c>
      <c r="B11" s="271">
        <v>778.4</v>
      </c>
      <c r="C11" s="271">
        <v>1546.7</v>
      </c>
      <c r="D11" s="271">
        <v>1421.5</v>
      </c>
      <c r="E11" s="271">
        <v>1653.8</v>
      </c>
      <c r="F11" s="271">
        <v>1600.1</v>
      </c>
      <c r="G11" s="271">
        <v>2521.8000000000002</v>
      </c>
      <c r="H11" s="271">
        <v>2079</v>
      </c>
      <c r="I11" s="271">
        <v>2388.6</v>
      </c>
      <c r="J11" s="271">
        <v>1343.9</v>
      </c>
      <c r="K11" s="271">
        <v>3402.2</v>
      </c>
      <c r="L11" s="228">
        <v>3913.7</v>
      </c>
      <c r="M11" s="228">
        <v>4009.6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</row>
    <row r="12" spans="1:62" ht="24" x14ac:dyDescent="0.2">
      <c r="A12" s="272" t="s">
        <v>242</v>
      </c>
      <c r="B12" s="271" t="s">
        <v>26</v>
      </c>
      <c r="C12" s="271" t="s">
        <v>26</v>
      </c>
      <c r="D12" s="271" t="s">
        <v>26</v>
      </c>
      <c r="E12" s="271" t="s">
        <v>26</v>
      </c>
      <c r="F12" s="271" t="s">
        <v>26</v>
      </c>
      <c r="G12" s="271" t="s">
        <v>26</v>
      </c>
      <c r="H12" s="271" t="s">
        <v>26</v>
      </c>
      <c r="I12" s="271">
        <v>2.9</v>
      </c>
      <c r="J12" s="271">
        <v>0</v>
      </c>
      <c r="K12" s="271">
        <v>16.5</v>
      </c>
      <c r="L12" s="228" t="s">
        <v>26</v>
      </c>
      <c r="M12" s="228" t="s">
        <v>26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</row>
    <row r="13" spans="1:62" ht="12.95" customHeight="1" x14ac:dyDescent="0.2">
      <c r="A13" s="272" t="s">
        <v>243</v>
      </c>
      <c r="B13" s="271">
        <v>946.5</v>
      </c>
      <c r="C13" s="271">
        <v>1230.8</v>
      </c>
      <c r="D13" s="271">
        <v>1175</v>
      </c>
      <c r="E13" s="271">
        <v>1065.5999999999999</v>
      </c>
      <c r="F13" s="271">
        <v>926</v>
      </c>
      <c r="G13" s="271">
        <v>1319.6</v>
      </c>
      <c r="H13" s="271">
        <v>1816.1</v>
      </c>
      <c r="I13" s="271">
        <v>1452.7</v>
      </c>
      <c r="J13" s="271">
        <v>1797.5</v>
      </c>
      <c r="K13" s="271">
        <v>2969</v>
      </c>
      <c r="L13" s="228">
        <v>4899.8</v>
      </c>
      <c r="M13" s="228">
        <v>4358.5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</row>
    <row r="14" spans="1:62" ht="12.95" customHeight="1" x14ac:dyDescent="0.2">
      <c r="A14" s="272" t="s">
        <v>244</v>
      </c>
      <c r="B14" s="228">
        <v>595</v>
      </c>
      <c r="C14" s="228">
        <v>878.9</v>
      </c>
      <c r="D14" s="228">
        <v>694.7</v>
      </c>
      <c r="E14" s="228">
        <v>544.1</v>
      </c>
      <c r="F14" s="228">
        <v>756.5</v>
      </c>
      <c r="G14" s="228">
        <v>562.70000000000005</v>
      </c>
      <c r="H14" s="228">
        <v>633.1</v>
      </c>
      <c r="I14" s="228">
        <v>1500.7</v>
      </c>
      <c r="J14" s="228">
        <v>1467.6</v>
      </c>
      <c r="K14" s="228">
        <v>1725.7</v>
      </c>
      <c r="L14" s="228">
        <v>2154.3000000000002</v>
      </c>
      <c r="M14" s="228">
        <v>2249.8000000000002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</row>
    <row r="15" spans="1:62" ht="12.95" customHeight="1" x14ac:dyDescent="0.2">
      <c r="A15" s="272" t="s">
        <v>245</v>
      </c>
      <c r="B15" s="228">
        <v>2548.3000000000002</v>
      </c>
      <c r="C15" s="228">
        <v>1959.5</v>
      </c>
      <c r="D15" s="228">
        <v>1783.1</v>
      </c>
      <c r="E15" s="228">
        <v>1650.8</v>
      </c>
      <c r="F15" s="228">
        <v>1588.8</v>
      </c>
      <c r="G15" s="228">
        <v>1554.8</v>
      </c>
      <c r="H15" s="228">
        <v>1468.6</v>
      </c>
      <c r="I15" s="228">
        <v>1474.6</v>
      </c>
      <c r="J15" s="228">
        <v>1499.5</v>
      </c>
      <c r="K15" s="228">
        <v>8.3000000000000007</v>
      </c>
      <c r="L15" s="228">
        <v>6.4</v>
      </c>
      <c r="M15" s="228">
        <v>4.4000000000000004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</row>
    <row r="16" spans="1:62" ht="12.95" customHeight="1" x14ac:dyDescent="0.2">
      <c r="A16" s="245" t="s">
        <v>100</v>
      </c>
      <c r="B16" s="228">
        <v>22738.6</v>
      </c>
      <c r="C16" s="228">
        <v>20416.7</v>
      </c>
      <c r="D16" s="228">
        <v>22722.2</v>
      </c>
      <c r="E16" s="228">
        <v>23172</v>
      </c>
      <c r="F16" s="228">
        <v>23705</v>
      </c>
      <c r="G16" s="228">
        <v>25423.4</v>
      </c>
      <c r="H16" s="228">
        <v>26312.400000000001</v>
      </c>
      <c r="I16" s="228">
        <v>29934.2</v>
      </c>
      <c r="J16" s="228">
        <v>33078.199999999997</v>
      </c>
      <c r="K16" s="228">
        <v>35345.699999999997</v>
      </c>
      <c r="L16" s="228">
        <v>36718.5</v>
      </c>
      <c r="M16" s="228">
        <v>42159.5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</row>
    <row r="17" spans="1:62" ht="12.95" customHeight="1" x14ac:dyDescent="0.2">
      <c r="A17" s="272" t="s">
        <v>246</v>
      </c>
      <c r="B17" s="228">
        <v>15875.8</v>
      </c>
      <c r="C17" s="228">
        <v>16148</v>
      </c>
      <c r="D17" s="228">
        <v>17363.900000000001</v>
      </c>
      <c r="E17" s="228">
        <v>17629.599999999999</v>
      </c>
      <c r="F17" s="228">
        <v>17701.5</v>
      </c>
      <c r="G17" s="228">
        <v>18211.8</v>
      </c>
      <c r="H17" s="228">
        <v>18807.900000000001</v>
      </c>
      <c r="I17" s="228">
        <v>20520.8</v>
      </c>
      <c r="J17" s="228">
        <v>21844</v>
      </c>
      <c r="K17" s="228">
        <v>24200</v>
      </c>
      <c r="L17" s="228">
        <v>25623.1</v>
      </c>
      <c r="M17" s="228">
        <v>28566.3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</row>
    <row r="18" spans="1:62" ht="12.95" customHeight="1" x14ac:dyDescent="0.2">
      <c r="A18" s="272" t="s">
        <v>247</v>
      </c>
      <c r="B18" s="228" t="s">
        <v>248</v>
      </c>
      <c r="C18" s="228" t="s">
        <v>248</v>
      </c>
      <c r="D18" s="228" t="s">
        <v>248</v>
      </c>
      <c r="E18" s="228" t="s">
        <v>248</v>
      </c>
      <c r="F18" s="228" t="s">
        <v>26</v>
      </c>
      <c r="G18" s="228" t="s">
        <v>26</v>
      </c>
      <c r="H18" s="228" t="s">
        <v>26</v>
      </c>
      <c r="I18" s="228" t="s">
        <v>26</v>
      </c>
      <c r="J18" s="228">
        <v>6.8</v>
      </c>
      <c r="K18" s="228">
        <v>13.6</v>
      </c>
      <c r="L18" s="228">
        <v>13.6</v>
      </c>
      <c r="M18" s="228">
        <v>13.6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</row>
    <row r="19" spans="1:62" ht="12.95" customHeight="1" x14ac:dyDescent="0.2">
      <c r="A19" s="272" t="s">
        <v>249</v>
      </c>
      <c r="B19" s="228" t="s">
        <v>26</v>
      </c>
      <c r="C19" s="228" t="s">
        <v>26</v>
      </c>
      <c r="D19" s="228" t="s">
        <v>26</v>
      </c>
      <c r="E19" s="228" t="s">
        <v>26</v>
      </c>
      <c r="F19" s="228" t="s">
        <v>26</v>
      </c>
      <c r="G19" s="228">
        <v>0.6</v>
      </c>
      <c r="H19" s="228">
        <v>4.5999999999999996</v>
      </c>
      <c r="I19" s="228">
        <v>4</v>
      </c>
      <c r="J19" s="228">
        <v>4.5</v>
      </c>
      <c r="K19" s="228">
        <v>53.9</v>
      </c>
      <c r="L19" s="228">
        <v>53.9</v>
      </c>
      <c r="M19" s="228">
        <v>27.9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</row>
    <row r="20" spans="1:62" ht="12.95" customHeight="1" x14ac:dyDescent="0.2">
      <c r="A20" s="272" t="s">
        <v>250</v>
      </c>
      <c r="B20" s="228">
        <v>75.7</v>
      </c>
      <c r="C20" s="228">
        <v>76.2</v>
      </c>
      <c r="D20" s="228">
        <v>85.4</v>
      </c>
      <c r="E20" s="228">
        <v>112.3</v>
      </c>
      <c r="F20" s="228">
        <v>138.5</v>
      </c>
      <c r="G20" s="228">
        <v>204.5</v>
      </c>
      <c r="H20" s="228">
        <v>220.7</v>
      </c>
      <c r="I20" s="228">
        <v>266.89999999999998</v>
      </c>
      <c r="J20" s="228">
        <v>267.89999999999998</v>
      </c>
      <c r="K20" s="228">
        <v>381.4</v>
      </c>
      <c r="L20" s="228">
        <v>273.89999999999998</v>
      </c>
      <c r="M20" s="228">
        <v>239.4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</row>
    <row r="21" spans="1:62" ht="12.95" customHeight="1" x14ac:dyDescent="0.2">
      <c r="A21" s="272" t="s">
        <v>277</v>
      </c>
      <c r="B21" s="228">
        <v>-0.2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 t="s">
        <v>26</v>
      </c>
      <c r="K21" s="228" t="s">
        <v>26</v>
      </c>
      <c r="L21" s="228" t="s">
        <v>26</v>
      </c>
      <c r="M21" s="228" t="s">
        <v>26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</row>
    <row r="22" spans="1:62" ht="12.95" customHeight="1" x14ac:dyDescent="0.2">
      <c r="A22" s="272" t="s">
        <v>252</v>
      </c>
      <c r="B22" s="228">
        <v>47.5</v>
      </c>
      <c r="C22" s="228">
        <v>19.3</v>
      </c>
      <c r="D22" s="228">
        <v>25.2</v>
      </c>
      <c r="E22" s="228">
        <v>19.600000000000001</v>
      </c>
      <c r="F22" s="228">
        <v>4.3</v>
      </c>
      <c r="G22" s="228">
        <v>4.2</v>
      </c>
      <c r="H22" s="228">
        <v>8.6999999999999993</v>
      </c>
      <c r="I22" s="228">
        <v>21</v>
      </c>
      <c r="J22" s="228">
        <v>137.30000000000001</v>
      </c>
      <c r="K22" s="228">
        <v>147.19999999999999</v>
      </c>
      <c r="L22" s="228">
        <v>96</v>
      </c>
      <c r="M22" s="228">
        <v>75.400000000000006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</row>
    <row r="23" spans="1:62" ht="12.95" customHeight="1" x14ac:dyDescent="0.2">
      <c r="A23" s="272" t="s">
        <v>253</v>
      </c>
      <c r="B23" s="228">
        <v>4393.3999999999996</v>
      </c>
      <c r="C23" s="228">
        <v>583.70000000000005</v>
      </c>
      <c r="D23" s="228">
        <v>574.1</v>
      </c>
      <c r="E23" s="228">
        <v>840</v>
      </c>
      <c r="F23" s="228">
        <v>1565.6</v>
      </c>
      <c r="G23" s="228">
        <v>1289.2</v>
      </c>
      <c r="H23" s="228">
        <v>1148.4000000000001</v>
      </c>
      <c r="I23" s="228">
        <v>1995.5</v>
      </c>
      <c r="J23" s="228">
        <v>3437.1</v>
      </c>
      <c r="K23" s="228">
        <v>4108.2</v>
      </c>
      <c r="L23" s="228">
        <v>3837.6</v>
      </c>
      <c r="M23" s="228">
        <v>4940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</row>
    <row r="24" spans="1:62" ht="12.95" customHeight="1" x14ac:dyDescent="0.2">
      <c r="A24" s="245" t="s">
        <v>254</v>
      </c>
      <c r="B24" s="228">
        <v>2346.3000000000002</v>
      </c>
      <c r="C24" s="228">
        <v>3589.5</v>
      </c>
      <c r="D24" s="228">
        <v>4673.6000000000004</v>
      </c>
      <c r="E24" s="228">
        <v>4570.6000000000004</v>
      </c>
      <c r="F24" s="228">
        <v>4295.2</v>
      </c>
      <c r="G24" s="228">
        <v>5713.1</v>
      </c>
      <c r="H24" s="228">
        <v>6122.1</v>
      </c>
      <c r="I24" s="228">
        <v>7126</v>
      </c>
      <c r="J24" s="228">
        <v>7380.7</v>
      </c>
      <c r="K24" s="228">
        <v>6441.3</v>
      </c>
      <c r="L24" s="228">
        <v>6820.5</v>
      </c>
      <c r="M24" s="228">
        <v>8296.9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</row>
    <row r="25" spans="1:62" ht="12.95" customHeight="1" x14ac:dyDescent="0.2">
      <c r="A25" s="245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</row>
    <row r="26" spans="1:62" s="270" customFormat="1" ht="12.95" customHeight="1" x14ac:dyDescent="0.2">
      <c r="A26" s="268" t="s">
        <v>99</v>
      </c>
      <c r="B26" s="269">
        <v>23564.9</v>
      </c>
      <c r="C26" s="269">
        <v>28283.1</v>
      </c>
      <c r="D26" s="269">
        <v>20235.3</v>
      </c>
      <c r="E26" s="269">
        <v>13279.9</v>
      </c>
      <c r="F26" s="269">
        <v>12608.9</v>
      </c>
      <c r="G26" s="269">
        <v>13762.8</v>
      </c>
      <c r="H26" s="269">
        <v>13117.5</v>
      </c>
      <c r="I26" s="269">
        <v>13110</v>
      </c>
      <c r="J26" s="269">
        <v>14761.3</v>
      </c>
      <c r="K26" s="269">
        <v>17307.2</v>
      </c>
      <c r="L26" s="269">
        <v>18820.599999999999</v>
      </c>
      <c r="M26" s="269">
        <v>21034.7</v>
      </c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  <c r="BH26" s="269"/>
      <c r="BI26" s="269"/>
      <c r="BJ26" s="269"/>
    </row>
    <row r="27" spans="1:62" s="234" customFormat="1" ht="12.95" customHeight="1" x14ac:dyDescent="0.2">
      <c r="A27" s="233" t="s">
        <v>98</v>
      </c>
      <c r="B27" s="271">
        <v>16346.7</v>
      </c>
      <c r="C27" s="271">
        <v>21153.4</v>
      </c>
      <c r="D27" s="271">
        <v>16911.8</v>
      </c>
      <c r="E27" s="271">
        <v>12156.7</v>
      </c>
      <c r="F27" s="271">
        <v>9168.1</v>
      </c>
      <c r="G27" s="271">
        <v>11044.8</v>
      </c>
      <c r="H27" s="271">
        <v>10674.6</v>
      </c>
      <c r="I27" s="271">
        <v>11054.5</v>
      </c>
      <c r="J27" s="271">
        <v>11531.2</v>
      </c>
      <c r="K27" s="271">
        <v>13080</v>
      </c>
      <c r="L27" s="271">
        <v>13860.7</v>
      </c>
      <c r="M27" s="271">
        <v>15980.5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</row>
    <row r="28" spans="1:62" ht="12.95" customHeight="1" x14ac:dyDescent="0.2">
      <c r="A28" s="272" t="s">
        <v>255</v>
      </c>
      <c r="B28" s="271">
        <v>3338.3</v>
      </c>
      <c r="C28" s="271">
        <v>4652.7</v>
      </c>
      <c r="D28" s="271">
        <v>3490.7</v>
      </c>
      <c r="E28" s="271">
        <v>2773</v>
      </c>
      <c r="F28" s="271">
        <v>2954.7</v>
      </c>
      <c r="G28" s="271">
        <v>4164.8999999999996</v>
      </c>
      <c r="H28" s="271">
        <v>3491.6</v>
      </c>
      <c r="I28" s="271">
        <v>4400</v>
      </c>
      <c r="J28" s="271">
        <v>4206.3</v>
      </c>
      <c r="K28" s="271">
        <v>4855.2</v>
      </c>
      <c r="L28" s="228">
        <v>4709.2</v>
      </c>
      <c r="M28" s="228">
        <v>5663.5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8"/>
      <c r="BI28" s="228"/>
      <c r="BJ28" s="228"/>
    </row>
    <row r="29" spans="1:62" ht="12.95" customHeight="1" x14ac:dyDescent="0.2">
      <c r="A29" s="272" t="s">
        <v>256</v>
      </c>
      <c r="B29" s="271">
        <v>587.1</v>
      </c>
      <c r="C29" s="271">
        <v>598.79999999999995</v>
      </c>
      <c r="D29" s="271">
        <v>594</v>
      </c>
      <c r="E29" s="271">
        <v>619.20000000000005</v>
      </c>
      <c r="F29" s="271">
        <v>665.5</v>
      </c>
      <c r="G29" s="271">
        <v>692</v>
      </c>
      <c r="H29" s="271">
        <v>800</v>
      </c>
      <c r="I29" s="271">
        <v>1339.1</v>
      </c>
      <c r="J29" s="271">
        <v>1716</v>
      </c>
      <c r="K29" s="271">
        <v>1662.8</v>
      </c>
      <c r="L29" s="228">
        <v>1711.1</v>
      </c>
      <c r="M29" s="228">
        <v>2454.4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</row>
    <row r="30" spans="1:62" ht="12.95" customHeight="1" x14ac:dyDescent="0.2">
      <c r="A30" s="272" t="s">
        <v>257</v>
      </c>
      <c r="B30" s="271">
        <v>7995.9</v>
      </c>
      <c r="C30" s="271">
        <v>11014.4</v>
      </c>
      <c r="D30" s="271">
        <v>5921.5</v>
      </c>
      <c r="E30" s="271">
        <v>3604</v>
      </c>
      <c r="F30" s="271">
        <v>1668.3</v>
      </c>
      <c r="G30" s="271">
        <v>2011.2</v>
      </c>
      <c r="H30" s="271">
        <v>972.2</v>
      </c>
      <c r="I30" s="271">
        <v>1117</v>
      </c>
      <c r="J30" s="271">
        <v>1203.9000000000001</v>
      </c>
      <c r="K30" s="271">
        <v>801</v>
      </c>
      <c r="L30" s="228">
        <v>380.1</v>
      </c>
      <c r="M30" s="228">
        <v>612.5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</row>
    <row r="31" spans="1:62" ht="12.95" customHeight="1" x14ac:dyDescent="0.2">
      <c r="A31" s="272" t="s">
        <v>258</v>
      </c>
      <c r="B31" s="271">
        <v>301.3</v>
      </c>
      <c r="C31" s="271">
        <v>328.4</v>
      </c>
      <c r="D31" s="271">
        <v>449.5</v>
      </c>
      <c r="E31" s="271">
        <v>473</v>
      </c>
      <c r="F31" s="271">
        <v>554.79999999999995</v>
      </c>
      <c r="G31" s="271">
        <v>556.5</v>
      </c>
      <c r="H31" s="271">
        <v>1755.5</v>
      </c>
      <c r="I31" s="271">
        <v>778.7</v>
      </c>
      <c r="J31" s="271">
        <v>448</v>
      </c>
      <c r="K31" s="271">
        <v>630.9</v>
      </c>
      <c r="L31" s="228">
        <v>768.7</v>
      </c>
      <c r="M31" s="228">
        <v>1771.2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</row>
    <row r="32" spans="1:62" ht="12.95" customHeight="1" x14ac:dyDescent="0.2">
      <c r="A32" s="272" t="s">
        <v>259</v>
      </c>
      <c r="B32" s="271">
        <v>2120.3000000000002</v>
      </c>
      <c r="C32" s="271">
        <v>2616.3000000000002</v>
      </c>
      <c r="D32" s="271">
        <v>3468.2</v>
      </c>
      <c r="E32" s="271">
        <v>913.5</v>
      </c>
      <c r="F32" s="271">
        <v>600.20000000000005</v>
      </c>
      <c r="G32" s="271">
        <v>1067.3</v>
      </c>
      <c r="H32" s="271">
        <v>1772.8</v>
      </c>
      <c r="I32" s="271">
        <v>1554.1</v>
      </c>
      <c r="J32" s="271">
        <v>2050.3000000000002</v>
      </c>
      <c r="K32" s="271">
        <v>2608.6999999999998</v>
      </c>
      <c r="L32" s="228">
        <v>2860.8</v>
      </c>
      <c r="M32" s="228">
        <v>2696.4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</row>
    <row r="33" spans="1:62" ht="12.95" customHeight="1" x14ac:dyDescent="0.2">
      <c r="A33" s="272" t="s">
        <v>260</v>
      </c>
      <c r="B33" s="271">
        <v>1840.8</v>
      </c>
      <c r="C33" s="271">
        <v>1809.1</v>
      </c>
      <c r="D33" s="271">
        <v>1781.3</v>
      </c>
      <c r="E33" s="271">
        <v>3465</v>
      </c>
      <c r="F33" s="271">
        <v>2501.9</v>
      </c>
      <c r="G33" s="271">
        <v>2257.1</v>
      </c>
      <c r="H33" s="271">
        <v>1638</v>
      </c>
      <c r="I33" s="271">
        <v>1617.6</v>
      </c>
      <c r="J33" s="271">
        <v>1612.6</v>
      </c>
      <c r="K33" s="271">
        <v>2253.3000000000002</v>
      </c>
      <c r="L33" s="228">
        <v>3011.5</v>
      </c>
      <c r="M33" s="228">
        <v>2397.8000000000002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</row>
    <row r="34" spans="1:62" ht="12.95" customHeight="1" x14ac:dyDescent="0.2">
      <c r="A34" s="272" t="s">
        <v>261</v>
      </c>
      <c r="B34" s="271">
        <v>163</v>
      </c>
      <c r="C34" s="271">
        <v>133.80000000000001</v>
      </c>
      <c r="D34" s="271">
        <v>1206.7</v>
      </c>
      <c r="E34" s="271">
        <v>309</v>
      </c>
      <c r="F34" s="271">
        <v>222.6</v>
      </c>
      <c r="G34" s="271">
        <v>295.8</v>
      </c>
      <c r="H34" s="271">
        <v>244.4</v>
      </c>
      <c r="I34" s="271">
        <v>247.9</v>
      </c>
      <c r="J34" s="271">
        <v>294.10000000000002</v>
      </c>
      <c r="K34" s="271">
        <v>268</v>
      </c>
      <c r="L34" s="228">
        <v>419.2</v>
      </c>
      <c r="M34" s="228">
        <v>384.8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</row>
    <row r="35" spans="1:62" ht="12.95" customHeight="1" x14ac:dyDescent="0.2">
      <c r="A35" s="245" t="s">
        <v>97</v>
      </c>
      <c r="B35" s="271">
        <v>7218.2</v>
      </c>
      <c r="C35" s="271">
        <v>7129.7</v>
      </c>
      <c r="D35" s="271">
        <v>3323.5</v>
      </c>
      <c r="E35" s="271">
        <v>1123.3</v>
      </c>
      <c r="F35" s="271">
        <v>3440.7</v>
      </c>
      <c r="G35" s="271">
        <v>2718.1</v>
      </c>
      <c r="H35" s="271">
        <v>2442.9</v>
      </c>
      <c r="I35" s="271">
        <v>2055.4</v>
      </c>
      <c r="J35" s="271">
        <v>3230.1</v>
      </c>
      <c r="K35" s="271">
        <v>4227.2</v>
      </c>
      <c r="L35" s="228">
        <v>4959.8999999999996</v>
      </c>
      <c r="M35" s="228">
        <v>5054.2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</row>
    <row r="36" spans="1:62" ht="12.95" customHeight="1" x14ac:dyDescent="0.2">
      <c r="A36" s="272" t="s">
        <v>262</v>
      </c>
      <c r="B36" s="271">
        <v>7066.1</v>
      </c>
      <c r="C36" s="271">
        <v>6887.6</v>
      </c>
      <c r="D36" s="271">
        <v>2969</v>
      </c>
      <c r="E36" s="271">
        <v>829.3</v>
      </c>
      <c r="F36" s="271">
        <v>3316.5</v>
      </c>
      <c r="G36" s="271">
        <v>2572</v>
      </c>
      <c r="H36" s="271">
        <v>2249</v>
      </c>
      <c r="I36" s="271">
        <v>1834.7</v>
      </c>
      <c r="J36" s="271">
        <v>2972.3</v>
      </c>
      <c r="K36" s="271">
        <v>2949.7</v>
      </c>
      <c r="L36" s="228">
        <v>3406.8</v>
      </c>
      <c r="M36" s="228">
        <v>3296.9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</row>
    <row r="37" spans="1:62" ht="12.95" customHeight="1" x14ac:dyDescent="0.2">
      <c r="A37" s="272" t="s">
        <v>263</v>
      </c>
      <c r="B37" s="271">
        <v>126.3</v>
      </c>
      <c r="C37" s="271">
        <v>241.4</v>
      </c>
      <c r="D37" s="271">
        <v>236.4</v>
      </c>
      <c r="E37" s="271">
        <v>195</v>
      </c>
      <c r="F37" s="271">
        <v>61.8</v>
      </c>
      <c r="G37" s="271">
        <v>49.4</v>
      </c>
      <c r="H37" s="271">
        <v>37.200000000000003</v>
      </c>
      <c r="I37" s="271">
        <v>31</v>
      </c>
      <c r="J37" s="271">
        <v>27.6</v>
      </c>
      <c r="K37" s="271">
        <v>275.7</v>
      </c>
      <c r="L37" s="228">
        <v>1222.0999999999999</v>
      </c>
      <c r="M37" s="228">
        <v>1491.1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</row>
    <row r="38" spans="1:62" ht="12" x14ac:dyDescent="0.2">
      <c r="A38" s="272" t="s">
        <v>264</v>
      </c>
      <c r="B38" s="271">
        <v>25.8</v>
      </c>
      <c r="C38" s="271">
        <v>0.7</v>
      </c>
      <c r="D38" s="271">
        <v>118.1</v>
      </c>
      <c r="E38" s="271">
        <v>98.9</v>
      </c>
      <c r="F38" s="271">
        <v>62.4</v>
      </c>
      <c r="G38" s="271">
        <v>96.7</v>
      </c>
      <c r="H38" s="271">
        <v>156.6</v>
      </c>
      <c r="I38" s="271">
        <v>189.7</v>
      </c>
      <c r="J38" s="271">
        <v>230.2</v>
      </c>
      <c r="K38" s="271">
        <v>1001.8</v>
      </c>
      <c r="L38" s="228">
        <v>331</v>
      </c>
      <c r="M38" s="228">
        <v>266.10000000000002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</row>
    <row r="39" spans="1:62" ht="12.95" customHeight="1" x14ac:dyDescent="0.2">
      <c r="A39" s="245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</row>
    <row r="40" spans="1:62" s="270" customFormat="1" ht="12.95" customHeight="1" x14ac:dyDescent="0.2">
      <c r="A40" s="268" t="s">
        <v>96</v>
      </c>
      <c r="B40" s="269">
        <v>21326.3</v>
      </c>
      <c r="C40" s="269">
        <v>21266.799999999999</v>
      </c>
      <c r="D40" s="269">
        <v>18553.3</v>
      </c>
      <c r="E40" s="269">
        <v>21075.599999999999</v>
      </c>
      <c r="F40" s="269">
        <v>23798.6</v>
      </c>
      <c r="G40" s="269">
        <v>23498.6</v>
      </c>
      <c r="H40" s="269">
        <v>24230.6</v>
      </c>
      <c r="I40" s="269">
        <v>27451.4</v>
      </c>
      <c r="J40" s="269">
        <v>28760.6</v>
      </c>
      <c r="K40" s="269">
        <v>32701.7</v>
      </c>
      <c r="L40" s="269">
        <v>35023.199999999997</v>
      </c>
      <c r="M40" s="269">
        <v>39099.1</v>
      </c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9"/>
      <c r="BB40" s="269"/>
      <c r="BC40" s="269"/>
      <c r="BD40" s="269"/>
      <c r="BE40" s="269"/>
      <c r="BF40" s="269"/>
      <c r="BG40" s="269"/>
      <c r="BH40" s="269"/>
      <c r="BI40" s="269"/>
      <c r="BJ40" s="269"/>
    </row>
    <row r="41" spans="1:62" ht="12.95" customHeight="1" x14ac:dyDescent="0.2">
      <c r="A41" s="245" t="s">
        <v>265</v>
      </c>
      <c r="B41" s="228">
        <v>1356.6</v>
      </c>
      <c r="C41" s="228">
        <v>1926.1</v>
      </c>
      <c r="D41" s="228">
        <v>1986.6</v>
      </c>
      <c r="E41" s="228">
        <v>1838.3</v>
      </c>
      <c r="F41" s="228">
        <v>1838.5</v>
      </c>
      <c r="G41" s="228">
        <v>1888.9</v>
      </c>
      <c r="H41" s="228">
        <v>1889</v>
      </c>
      <c r="I41" s="228">
        <v>1579</v>
      </c>
      <c r="J41" s="228">
        <v>1589</v>
      </c>
      <c r="K41" s="228">
        <v>10189</v>
      </c>
      <c r="L41" s="228">
        <v>11263</v>
      </c>
      <c r="M41" s="228">
        <v>13104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</row>
    <row r="42" spans="1:62" ht="12.95" customHeight="1" x14ac:dyDescent="0.2">
      <c r="A42" s="245" t="s">
        <v>266</v>
      </c>
      <c r="B42" s="228">
        <v>484.3</v>
      </c>
      <c r="C42" s="228">
        <v>511.8</v>
      </c>
      <c r="D42" s="228">
        <v>542.20000000000005</v>
      </c>
      <c r="E42" s="228">
        <v>477.9</v>
      </c>
      <c r="F42" s="228">
        <v>557.29999999999995</v>
      </c>
      <c r="G42" s="228">
        <v>556.70000000000005</v>
      </c>
      <c r="H42" s="228">
        <v>494.4</v>
      </c>
      <c r="I42" s="228">
        <v>394.2</v>
      </c>
      <c r="J42" s="228">
        <v>1209.3</v>
      </c>
      <c r="K42" s="228">
        <v>534.20000000000005</v>
      </c>
      <c r="L42" s="228">
        <v>612</v>
      </c>
      <c r="M42" s="228">
        <v>493.1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</row>
    <row r="43" spans="1:62" s="234" customFormat="1" ht="12.95" customHeight="1" x14ac:dyDescent="0.2">
      <c r="A43" s="274" t="s">
        <v>267</v>
      </c>
      <c r="B43" s="228">
        <v>355.6</v>
      </c>
      <c r="C43" s="228">
        <v>383.1</v>
      </c>
      <c r="D43" s="228">
        <v>383.1</v>
      </c>
      <c r="E43" s="228">
        <v>381.7</v>
      </c>
      <c r="F43" s="228">
        <v>391.1</v>
      </c>
      <c r="G43" s="228">
        <v>367.7</v>
      </c>
      <c r="H43" s="228">
        <v>372.7</v>
      </c>
      <c r="I43" s="228">
        <v>376.8</v>
      </c>
      <c r="J43" s="228">
        <v>1226</v>
      </c>
      <c r="K43" s="228">
        <v>424.6</v>
      </c>
      <c r="L43" s="271">
        <v>424.6</v>
      </c>
      <c r="M43" s="271">
        <v>423.9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</row>
    <row r="44" spans="1:62" ht="12.95" customHeight="1" x14ac:dyDescent="0.2">
      <c r="A44" s="272" t="s">
        <v>268</v>
      </c>
      <c r="B44" s="228">
        <v>114.4</v>
      </c>
      <c r="C44" s="228">
        <v>114.4</v>
      </c>
      <c r="D44" s="228">
        <v>158.9</v>
      </c>
      <c r="E44" s="228">
        <v>43.9</v>
      </c>
      <c r="F44" s="228">
        <v>39.299999999999997</v>
      </c>
      <c r="G44" s="228">
        <v>38</v>
      </c>
      <c r="H44" s="228">
        <v>43.9</v>
      </c>
      <c r="I44" s="228" t="s">
        <v>26</v>
      </c>
      <c r="J44" s="228">
        <v>0.6</v>
      </c>
      <c r="K44" s="228">
        <v>0.6</v>
      </c>
      <c r="L44" s="228">
        <v>169.7</v>
      </c>
      <c r="M44" s="228">
        <v>51.2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</row>
    <row r="45" spans="1:62" ht="24" x14ac:dyDescent="0.2">
      <c r="A45" s="272" t="s">
        <v>270</v>
      </c>
      <c r="B45" s="228"/>
      <c r="C45" s="228"/>
      <c r="D45" s="228"/>
      <c r="E45" s="228"/>
      <c r="F45" s="228"/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 t="s">
        <v>26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</row>
    <row r="46" spans="1:62" ht="12.95" customHeight="1" x14ac:dyDescent="0.2">
      <c r="A46" s="272" t="s">
        <v>269</v>
      </c>
      <c r="B46" s="228">
        <v>14.3</v>
      </c>
      <c r="C46" s="228">
        <v>14.3</v>
      </c>
      <c r="D46" s="228">
        <v>0.2</v>
      </c>
      <c r="E46" s="228">
        <v>52.2</v>
      </c>
      <c r="F46" s="228">
        <v>126.9</v>
      </c>
      <c r="G46" s="228">
        <v>151</v>
      </c>
      <c r="H46" s="228">
        <v>77.8</v>
      </c>
      <c r="I46" s="228">
        <v>17.399999999999999</v>
      </c>
      <c r="J46" s="228">
        <v>-17.399999999999999</v>
      </c>
      <c r="K46" s="228">
        <v>109</v>
      </c>
      <c r="L46" s="228">
        <v>17.7</v>
      </c>
      <c r="M46" s="228">
        <v>17.899999999999999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</row>
    <row r="47" spans="1:62" ht="12.95" customHeight="1" x14ac:dyDescent="0.2">
      <c r="A47" s="275" t="s">
        <v>271</v>
      </c>
      <c r="B47" s="228">
        <v>19164.400000000001</v>
      </c>
      <c r="C47" s="228">
        <v>18489.099999999999</v>
      </c>
      <c r="D47" s="228">
        <v>15684.7</v>
      </c>
      <c r="E47" s="228">
        <v>18520.3</v>
      </c>
      <c r="F47" s="228">
        <v>21179.1</v>
      </c>
      <c r="G47" s="228">
        <v>20829.099999999999</v>
      </c>
      <c r="H47" s="228">
        <v>21623.4</v>
      </c>
      <c r="I47" s="228">
        <v>25254.5</v>
      </c>
      <c r="J47" s="228">
        <v>25737.200000000001</v>
      </c>
      <c r="K47" s="228">
        <v>21754.7</v>
      </c>
      <c r="L47" s="228">
        <v>22924.400000000001</v>
      </c>
      <c r="M47" s="228">
        <v>25334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</row>
    <row r="48" spans="1:62" ht="12.95" customHeight="1" x14ac:dyDescent="0.2">
      <c r="A48" s="275" t="s">
        <v>272</v>
      </c>
      <c r="B48" s="228">
        <v>321</v>
      </c>
      <c r="C48" s="228">
        <v>339.9</v>
      </c>
      <c r="D48" s="228">
        <v>339.9</v>
      </c>
      <c r="E48" s="228">
        <v>239.1</v>
      </c>
      <c r="F48" s="228">
        <v>223.8</v>
      </c>
      <c r="G48" s="228">
        <v>223.8</v>
      </c>
      <c r="H48" s="228">
        <v>223.8</v>
      </c>
      <c r="I48" s="228">
        <v>223.7</v>
      </c>
      <c r="J48" s="228">
        <v>225.2</v>
      </c>
      <c r="K48" s="228">
        <v>223.8</v>
      </c>
      <c r="L48" s="228">
        <v>223.8</v>
      </c>
      <c r="M48" s="228">
        <v>168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</row>
    <row r="49" spans="1:62" s="270" customFormat="1" ht="12.95" customHeight="1" x14ac:dyDescent="0.2">
      <c r="A49" s="275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69"/>
      <c r="AZ49" s="269"/>
      <c r="BA49" s="269"/>
      <c r="BB49" s="269"/>
      <c r="BC49" s="269"/>
      <c r="BD49" s="269"/>
      <c r="BE49" s="269"/>
      <c r="BF49" s="269"/>
      <c r="BG49" s="269"/>
      <c r="BH49" s="269"/>
      <c r="BI49" s="269"/>
      <c r="BJ49" s="269"/>
    </row>
    <row r="50" spans="1:62" ht="12.95" customHeight="1" x14ac:dyDescent="0.2">
      <c r="A50" s="268" t="s">
        <v>94</v>
      </c>
      <c r="B50" s="269">
        <v>44891.199999999997</v>
      </c>
      <c r="C50" s="269">
        <v>49549.9</v>
      </c>
      <c r="D50" s="269">
        <v>38788.699999999997</v>
      </c>
      <c r="E50" s="269">
        <v>34355.5</v>
      </c>
      <c r="F50" s="269">
        <v>36407.5</v>
      </c>
      <c r="G50" s="269">
        <v>37261.4</v>
      </c>
      <c r="H50" s="269">
        <v>37348</v>
      </c>
      <c r="I50" s="269">
        <v>40561.4</v>
      </c>
      <c r="J50" s="269">
        <v>43521.9</v>
      </c>
      <c r="K50" s="269">
        <v>50008.9</v>
      </c>
      <c r="L50" s="269">
        <v>53843.8</v>
      </c>
      <c r="M50" s="269">
        <v>60133.8</v>
      </c>
    </row>
    <row r="51" spans="1:62" ht="12.95" customHeight="1" thickBot="1" x14ac:dyDescent="0.25">
      <c r="A51" s="235"/>
      <c r="B51" s="236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</row>
    <row r="53" spans="1:62" ht="12.95" customHeight="1" x14ac:dyDescent="0.2">
      <c r="A53" s="249" t="s">
        <v>22</v>
      </c>
    </row>
    <row r="54" spans="1:62" ht="12.95" customHeight="1" x14ac:dyDescent="0.2">
      <c r="A54" s="233" t="s">
        <v>1</v>
      </c>
      <c r="B54" s="218">
        <v>44</v>
      </c>
      <c r="C54" s="218">
        <v>43</v>
      </c>
      <c r="D54" s="218">
        <v>39</v>
      </c>
      <c r="E54" s="218">
        <v>39</v>
      </c>
      <c r="F54" s="218">
        <v>39</v>
      </c>
      <c r="G54" s="218">
        <v>38</v>
      </c>
      <c r="H54" s="218">
        <v>38</v>
      </c>
      <c r="I54" s="218">
        <v>37</v>
      </c>
      <c r="J54" s="218">
        <v>39</v>
      </c>
      <c r="K54" s="218">
        <v>38</v>
      </c>
      <c r="L54" s="218">
        <v>37</v>
      </c>
      <c r="M54" s="218">
        <v>32</v>
      </c>
    </row>
  </sheetData>
  <hyperlinks>
    <hyperlink ref="A1" location="Содержание!A1" display="Вернуться в СОДЕРЖАНИЕ" xr:uid="{00000000-0004-0000-58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Лист90"/>
  <dimension ref="A1:BI55"/>
  <sheetViews>
    <sheetView workbookViewId="0">
      <selection activeCell="A5" sqref="A5"/>
    </sheetView>
  </sheetViews>
  <sheetFormatPr defaultRowHeight="12.95" customHeight="1" x14ac:dyDescent="0.2"/>
  <cols>
    <col min="1" max="1" width="42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2" style="218" customWidth="1"/>
    <col min="258" max="262" width="0" style="218" hidden="1" customWidth="1"/>
    <col min="263" max="512" width="9.140625" style="218"/>
    <col min="513" max="513" width="42" style="218" customWidth="1"/>
    <col min="514" max="518" width="0" style="218" hidden="1" customWidth="1"/>
    <col min="519" max="768" width="9.140625" style="218"/>
    <col min="769" max="769" width="42" style="218" customWidth="1"/>
    <col min="770" max="774" width="0" style="218" hidden="1" customWidth="1"/>
    <col min="775" max="1024" width="9.140625" style="218"/>
    <col min="1025" max="1025" width="42" style="218" customWidth="1"/>
    <col min="1026" max="1030" width="0" style="218" hidden="1" customWidth="1"/>
    <col min="1031" max="1280" width="9.140625" style="218"/>
    <col min="1281" max="1281" width="42" style="218" customWidth="1"/>
    <col min="1282" max="1286" width="0" style="218" hidden="1" customWidth="1"/>
    <col min="1287" max="1536" width="9.140625" style="218"/>
    <col min="1537" max="1537" width="42" style="218" customWidth="1"/>
    <col min="1538" max="1542" width="0" style="218" hidden="1" customWidth="1"/>
    <col min="1543" max="1792" width="9.140625" style="218"/>
    <col min="1793" max="1793" width="42" style="218" customWidth="1"/>
    <col min="1794" max="1798" width="0" style="218" hidden="1" customWidth="1"/>
    <col min="1799" max="2048" width="9.140625" style="218"/>
    <col min="2049" max="2049" width="42" style="218" customWidth="1"/>
    <col min="2050" max="2054" width="0" style="218" hidden="1" customWidth="1"/>
    <col min="2055" max="2304" width="9.140625" style="218"/>
    <col min="2305" max="2305" width="42" style="218" customWidth="1"/>
    <col min="2306" max="2310" width="0" style="218" hidden="1" customWidth="1"/>
    <col min="2311" max="2560" width="9.140625" style="218"/>
    <col min="2561" max="2561" width="42" style="218" customWidth="1"/>
    <col min="2562" max="2566" width="0" style="218" hidden="1" customWidth="1"/>
    <col min="2567" max="2816" width="9.140625" style="218"/>
    <col min="2817" max="2817" width="42" style="218" customWidth="1"/>
    <col min="2818" max="2822" width="0" style="218" hidden="1" customWidth="1"/>
    <col min="2823" max="3072" width="9.140625" style="218"/>
    <col min="3073" max="3073" width="42" style="218" customWidth="1"/>
    <col min="3074" max="3078" width="0" style="218" hidden="1" customWidth="1"/>
    <col min="3079" max="3328" width="9.140625" style="218"/>
    <col min="3329" max="3329" width="42" style="218" customWidth="1"/>
    <col min="3330" max="3334" width="0" style="218" hidden="1" customWidth="1"/>
    <col min="3335" max="3584" width="9.140625" style="218"/>
    <col min="3585" max="3585" width="42" style="218" customWidth="1"/>
    <col min="3586" max="3590" width="0" style="218" hidden="1" customWidth="1"/>
    <col min="3591" max="3840" width="9.140625" style="218"/>
    <col min="3841" max="3841" width="42" style="218" customWidth="1"/>
    <col min="3842" max="3846" width="0" style="218" hidden="1" customWidth="1"/>
    <col min="3847" max="4096" width="9.140625" style="218"/>
    <col min="4097" max="4097" width="42" style="218" customWidth="1"/>
    <col min="4098" max="4102" width="0" style="218" hidden="1" customWidth="1"/>
    <col min="4103" max="4352" width="9.140625" style="218"/>
    <col min="4353" max="4353" width="42" style="218" customWidth="1"/>
    <col min="4354" max="4358" width="0" style="218" hidden="1" customWidth="1"/>
    <col min="4359" max="4608" width="9.140625" style="218"/>
    <col min="4609" max="4609" width="42" style="218" customWidth="1"/>
    <col min="4610" max="4614" width="0" style="218" hidden="1" customWidth="1"/>
    <col min="4615" max="4864" width="9.140625" style="218"/>
    <col min="4865" max="4865" width="42" style="218" customWidth="1"/>
    <col min="4866" max="4870" width="0" style="218" hidden="1" customWidth="1"/>
    <col min="4871" max="5120" width="9.140625" style="218"/>
    <col min="5121" max="5121" width="42" style="218" customWidth="1"/>
    <col min="5122" max="5126" width="0" style="218" hidden="1" customWidth="1"/>
    <col min="5127" max="5376" width="9.140625" style="218"/>
    <col min="5377" max="5377" width="42" style="218" customWidth="1"/>
    <col min="5378" max="5382" width="0" style="218" hidden="1" customWidth="1"/>
    <col min="5383" max="5632" width="9.140625" style="218"/>
    <col min="5633" max="5633" width="42" style="218" customWidth="1"/>
    <col min="5634" max="5638" width="0" style="218" hidden="1" customWidth="1"/>
    <col min="5639" max="5888" width="9.140625" style="218"/>
    <col min="5889" max="5889" width="42" style="218" customWidth="1"/>
    <col min="5890" max="5894" width="0" style="218" hidden="1" customWidth="1"/>
    <col min="5895" max="6144" width="9.140625" style="218"/>
    <col min="6145" max="6145" width="42" style="218" customWidth="1"/>
    <col min="6146" max="6150" width="0" style="218" hidden="1" customWidth="1"/>
    <col min="6151" max="6400" width="9.140625" style="218"/>
    <col min="6401" max="6401" width="42" style="218" customWidth="1"/>
    <col min="6402" max="6406" width="0" style="218" hidden="1" customWidth="1"/>
    <col min="6407" max="6656" width="9.140625" style="218"/>
    <col min="6657" max="6657" width="42" style="218" customWidth="1"/>
    <col min="6658" max="6662" width="0" style="218" hidden="1" customWidth="1"/>
    <col min="6663" max="6912" width="9.140625" style="218"/>
    <col min="6913" max="6913" width="42" style="218" customWidth="1"/>
    <col min="6914" max="6918" width="0" style="218" hidden="1" customWidth="1"/>
    <col min="6919" max="7168" width="9.140625" style="218"/>
    <col min="7169" max="7169" width="42" style="218" customWidth="1"/>
    <col min="7170" max="7174" width="0" style="218" hidden="1" customWidth="1"/>
    <col min="7175" max="7424" width="9.140625" style="218"/>
    <col min="7425" max="7425" width="42" style="218" customWidth="1"/>
    <col min="7426" max="7430" width="0" style="218" hidden="1" customWidth="1"/>
    <col min="7431" max="7680" width="9.140625" style="218"/>
    <col min="7681" max="7681" width="42" style="218" customWidth="1"/>
    <col min="7682" max="7686" width="0" style="218" hidden="1" customWidth="1"/>
    <col min="7687" max="7936" width="9.140625" style="218"/>
    <col min="7937" max="7937" width="42" style="218" customWidth="1"/>
    <col min="7938" max="7942" width="0" style="218" hidden="1" customWidth="1"/>
    <col min="7943" max="8192" width="9.140625" style="218"/>
    <col min="8193" max="8193" width="42" style="218" customWidth="1"/>
    <col min="8194" max="8198" width="0" style="218" hidden="1" customWidth="1"/>
    <col min="8199" max="8448" width="9.140625" style="218"/>
    <col min="8449" max="8449" width="42" style="218" customWidth="1"/>
    <col min="8450" max="8454" width="0" style="218" hidden="1" customWidth="1"/>
    <col min="8455" max="8704" width="9.140625" style="218"/>
    <col min="8705" max="8705" width="42" style="218" customWidth="1"/>
    <col min="8706" max="8710" width="0" style="218" hidden="1" customWidth="1"/>
    <col min="8711" max="8960" width="9.140625" style="218"/>
    <col min="8961" max="8961" width="42" style="218" customWidth="1"/>
    <col min="8962" max="8966" width="0" style="218" hidden="1" customWidth="1"/>
    <col min="8967" max="9216" width="9.140625" style="218"/>
    <col min="9217" max="9217" width="42" style="218" customWidth="1"/>
    <col min="9218" max="9222" width="0" style="218" hidden="1" customWidth="1"/>
    <col min="9223" max="9472" width="9.140625" style="218"/>
    <col min="9473" max="9473" width="42" style="218" customWidth="1"/>
    <col min="9474" max="9478" width="0" style="218" hidden="1" customWidth="1"/>
    <col min="9479" max="9728" width="9.140625" style="218"/>
    <col min="9729" max="9729" width="42" style="218" customWidth="1"/>
    <col min="9730" max="9734" width="0" style="218" hidden="1" customWidth="1"/>
    <col min="9735" max="9984" width="9.140625" style="218"/>
    <col min="9985" max="9985" width="42" style="218" customWidth="1"/>
    <col min="9986" max="9990" width="0" style="218" hidden="1" customWidth="1"/>
    <col min="9991" max="10240" width="9.140625" style="218"/>
    <col min="10241" max="10241" width="42" style="218" customWidth="1"/>
    <col min="10242" max="10246" width="0" style="218" hidden="1" customWidth="1"/>
    <col min="10247" max="10496" width="9.140625" style="218"/>
    <col min="10497" max="10497" width="42" style="218" customWidth="1"/>
    <col min="10498" max="10502" width="0" style="218" hidden="1" customWidth="1"/>
    <col min="10503" max="10752" width="9.140625" style="218"/>
    <col min="10753" max="10753" width="42" style="218" customWidth="1"/>
    <col min="10754" max="10758" width="0" style="218" hidden="1" customWidth="1"/>
    <col min="10759" max="11008" width="9.140625" style="218"/>
    <col min="11009" max="11009" width="42" style="218" customWidth="1"/>
    <col min="11010" max="11014" width="0" style="218" hidden="1" customWidth="1"/>
    <col min="11015" max="11264" width="9.140625" style="218"/>
    <col min="11265" max="11265" width="42" style="218" customWidth="1"/>
    <col min="11266" max="11270" width="0" style="218" hidden="1" customWidth="1"/>
    <col min="11271" max="11520" width="9.140625" style="218"/>
    <col min="11521" max="11521" width="42" style="218" customWidth="1"/>
    <col min="11522" max="11526" width="0" style="218" hidden="1" customWidth="1"/>
    <col min="11527" max="11776" width="9.140625" style="218"/>
    <col min="11777" max="11777" width="42" style="218" customWidth="1"/>
    <col min="11778" max="11782" width="0" style="218" hidden="1" customWidth="1"/>
    <col min="11783" max="12032" width="9.140625" style="218"/>
    <col min="12033" max="12033" width="42" style="218" customWidth="1"/>
    <col min="12034" max="12038" width="0" style="218" hidden="1" customWidth="1"/>
    <col min="12039" max="12288" width="9.140625" style="218"/>
    <col min="12289" max="12289" width="42" style="218" customWidth="1"/>
    <col min="12290" max="12294" width="0" style="218" hidden="1" customWidth="1"/>
    <col min="12295" max="12544" width="9.140625" style="218"/>
    <col min="12545" max="12545" width="42" style="218" customWidth="1"/>
    <col min="12546" max="12550" width="0" style="218" hidden="1" customWidth="1"/>
    <col min="12551" max="12800" width="9.140625" style="218"/>
    <col min="12801" max="12801" width="42" style="218" customWidth="1"/>
    <col min="12802" max="12806" width="0" style="218" hidden="1" customWidth="1"/>
    <col min="12807" max="13056" width="9.140625" style="218"/>
    <col min="13057" max="13057" width="42" style="218" customWidth="1"/>
    <col min="13058" max="13062" width="0" style="218" hidden="1" customWidth="1"/>
    <col min="13063" max="13312" width="9.140625" style="218"/>
    <col min="13313" max="13313" width="42" style="218" customWidth="1"/>
    <col min="13314" max="13318" width="0" style="218" hidden="1" customWidth="1"/>
    <col min="13319" max="13568" width="9.140625" style="218"/>
    <col min="13569" max="13569" width="42" style="218" customWidth="1"/>
    <col min="13570" max="13574" width="0" style="218" hidden="1" customWidth="1"/>
    <col min="13575" max="13824" width="9.140625" style="218"/>
    <col min="13825" max="13825" width="42" style="218" customWidth="1"/>
    <col min="13826" max="13830" width="0" style="218" hidden="1" customWidth="1"/>
    <col min="13831" max="14080" width="9.140625" style="218"/>
    <col min="14081" max="14081" width="42" style="218" customWidth="1"/>
    <col min="14082" max="14086" width="0" style="218" hidden="1" customWidth="1"/>
    <col min="14087" max="14336" width="9.140625" style="218"/>
    <col min="14337" max="14337" width="42" style="218" customWidth="1"/>
    <col min="14338" max="14342" width="0" style="218" hidden="1" customWidth="1"/>
    <col min="14343" max="14592" width="9.140625" style="218"/>
    <col min="14593" max="14593" width="42" style="218" customWidth="1"/>
    <col min="14594" max="14598" width="0" style="218" hidden="1" customWidth="1"/>
    <col min="14599" max="14848" width="9.140625" style="218"/>
    <col min="14849" max="14849" width="42" style="218" customWidth="1"/>
    <col min="14850" max="14854" width="0" style="218" hidden="1" customWidth="1"/>
    <col min="14855" max="15104" width="9.140625" style="218"/>
    <col min="15105" max="15105" width="42" style="218" customWidth="1"/>
    <col min="15106" max="15110" width="0" style="218" hidden="1" customWidth="1"/>
    <col min="15111" max="15360" width="9.140625" style="218"/>
    <col min="15361" max="15361" width="42" style="218" customWidth="1"/>
    <col min="15362" max="15366" width="0" style="218" hidden="1" customWidth="1"/>
    <col min="15367" max="15616" width="9.140625" style="218"/>
    <col min="15617" max="15617" width="42" style="218" customWidth="1"/>
    <col min="15618" max="15622" width="0" style="218" hidden="1" customWidth="1"/>
    <col min="15623" max="15872" width="9.140625" style="218"/>
    <col min="15873" max="15873" width="42" style="218" customWidth="1"/>
    <col min="15874" max="15878" width="0" style="218" hidden="1" customWidth="1"/>
    <col min="15879" max="16128" width="9.140625" style="218"/>
    <col min="16129" max="16129" width="42" style="218" customWidth="1"/>
    <col min="16130" max="16134" width="0" style="218" hidden="1" customWidth="1"/>
    <col min="16135" max="16384" width="9.140625" style="218"/>
  </cols>
  <sheetData>
    <row r="1" spans="1:61" ht="12.95" customHeight="1" x14ac:dyDescent="0.2">
      <c r="A1" s="950" t="s">
        <v>1346</v>
      </c>
    </row>
    <row r="2" spans="1:61" ht="18" customHeight="1" x14ac:dyDescent="0.2">
      <c r="A2" s="217" t="s">
        <v>324</v>
      </c>
    </row>
    <row r="3" spans="1:61" ht="18" customHeight="1" x14ac:dyDescent="0.2">
      <c r="A3" s="217" t="s">
        <v>325</v>
      </c>
    </row>
    <row r="4" spans="1:61" ht="18" customHeight="1" thickBot="1" x14ac:dyDescent="0.25">
      <c r="A4" s="263" t="s">
        <v>137</v>
      </c>
    </row>
    <row r="5" spans="1:61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61" s="226" customFormat="1" ht="12.95" customHeight="1" x14ac:dyDescent="0.2">
      <c r="A6" s="267"/>
    </row>
    <row r="7" spans="1:61" s="270" customFormat="1" ht="12.95" customHeight="1" x14ac:dyDescent="0.2">
      <c r="A7" s="268" t="s">
        <v>103</v>
      </c>
      <c r="B7" s="269">
        <v>543</v>
      </c>
      <c r="C7" s="269">
        <v>620</v>
      </c>
      <c r="D7" s="269">
        <v>1884</v>
      </c>
      <c r="E7" s="269">
        <v>3319.5</v>
      </c>
      <c r="F7" s="269">
        <v>5856.4</v>
      </c>
      <c r="G7" s="269">
        <v>7698.1</v>
      </c>
      <c r="H7" s="269">
        <v>11280.6</v>
      </c>
      <c r="I7" s="269">
        <v>15366</v>
      </c>
      <c r="J7" s="269">
        <v>28650</v>
      </c>
      <c r="K7" s="269">
        <v>77559.7</v>
      </c>
      <c r="L7" s="269">
        <v>229752.5</v>
      </c>
      <c r="M7" s="269">
        <v>687945.9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</row>
    <row r="8" spans="1:61" ht="12.95" customHeight="1" x14ac:dyDescent="0.2">
      <c r="A8" s="245" t="s">
        <v>101</v>
      </c>
      <c r="B8" s="271">
        <v>110.1</v>
      </c>
      <c r="C8" s="271">
        <v>283.7</v>
      </c>
      <c r="D8" s="271">
        <v>950.1</v>
      </c>
      <c r="E8" s="271">
        <v>541.29999999999995</v>
      </c>
      <c r="F8" s="271">
        <v>1670.4</v>
      </c>
      <c r="G8" s="271">
        <v>2684.4</v>
      </c>
      <c r="H8" s="271">
        <v>5472.8</v>
      </c>
      <c r="I8" s="271">
        <v>3491.2</v>
      </c>
      <c r="J8" s="271">
        <v>4954</v>
      </c>
      <c r="K8" s="271">
        <v>28780.400000000001</v>
      </c>
      <c r="L8" s="228">
        <v>188955.7</v>
      </c>
      <c r="M8" s="228">
        <v>630340.5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</row>
    <row r="9" spans="1:61" ht="12.95" customHeight="1" x14ac:dyDescent="0.2">
      <c r="A9" s="272" t="s">
        <v>238</v>
      </c>
      <c r="B9" s="271">
        <v>36.4</v>
      </c>
      <c r="C9" s="271">
        <v>268</v>
      </c>
      <c r="D9" s="271">
        <v>749.5</v>
      </c>
      <c r="E9" s="271">
        <v>95.5</v>
      </c>
      <c r="F9" s="271">
        <v>326.39999999999998</v>
      </c>
      <c r="G9" s="271">
        <v>261.39999999999998</v>
      </c>
      <c r="H9" s="271">
        <v>2250.5</v>
      </c>
      <c r="I9" s="271">
        <v>599.4</v>
      </c>
      <c r="J9" s="271">
        <v>1571.5</v>
      </c>
      <c r="K9" s="271">
        <v>19684.8</v>
      </c>
      <c r="L9" s="228">
        <v>18135.400000000001</v>
      </c>
      <c r="M9" s="228">
        <v>26701.7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</row>
    <row r="10" spans="1:61" ht="12.95" customHeight="1" x14ac:dyDescent="0.2">
      <c r="A10" s="272" t="s">
        <v>239</v>
      </c>
      <c r="B10" s="271">
        <v>1.1000000000000001</v>
      </c>
      <c r="C10" s="271">
        <v>6.8</v>
      </c>
      <c r="D10" s="271">
        <v>95.5</v>
      </c>
      <c r="E10" s="271">
        <v>279.39999999999998</v>
      </c>
      <c r="F10" s="271">
        <v>917.7</v>
      </c>
      <c r="G10" s="271">
        <v>1937.6</v>
      </c>
      <c r="H10" s="271">
        <v>2929.4</v>
      </c>
      <c r="I10" s="271">
        <v>2526</v>
      </c>
      <c r="J10" s="271">
        <v>2337.1999999999998</v>
      </c>
      <c r="K10" s="271">
        <v>3329.5</v>
      </c>
      <c r="L10" s="228">
        <v>6273.8</v>
      </c>
      <c r="M10" s="228">
        <v>119688.3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</row>
    <row r="11" spans="1:61" ht="12.95" customHeight="1" x14ac:dyDescent="0.2">
      <c r="A11" s="272" t="s">
        <v>240</v>
      </c>
      <c r="B11" s="271">
        <v>12.8</v>
      </c>
      <c r="C11" s="271">
        <v>3</v>
      </c>
      <c r="D11" s="271">
        <v>2.5</v>
      </c>
      <c r="E11" s="271">
        <v>7.3</v>
      </c>
      <c r="F11" s="271">
        <v>8.1999999999999993</v>
      </c>
      <c r="G11" s="271">
        <v>69.599999999999994</v>
      </c>
      <c r="H11" s="271">
        <v>40.299999999999997</v>
      </c>
      <c r="I11" s="271">
        <v>67.5</v>
      </c>
      <c r="J11" s="271">
        <v>302.5</v>
      </c>
      <c r="K11" s="271">
        <v>486.5</v>
      </c>
      <c r="L11" s="228">
        <v>626.20000000000005</v>
      </c>
      <c r="M11" s="228">
        <v>321.8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</row>
    <row r="12" spans="1:61" ht="24" x14ac:dyDescent="0.2">
      <c r="A12" s="272" t="s">
        <v>241</v>
      </c>
      <c r="B12" s="271">
        <v>1.3</v>
      </c>
      <c r="C12" s="271">
        <v>4</v>
      </c>
      <c r="D12" s="271">
        <v>76.400000000000006</v>
      </c>
      <c r="E12" s="271">
        <v>74.400000000000006</v>
      </c>
      <c r="F12" s="271">
        <v>131.69999999999999</v>
      </c>
      <c r="G12" s="271">
        <v>79.099999999999994</v>
      </c>
      <c r="H12" s="271">
        <v>64</v>
      </c>
      <c r="I12" s="271">
        <v>87.1</v>
      </c>
      <c r="J12" s="271">
        <v>287.89999999999998</v>
      </c>
      <c r="K12" s="271">
        <v>4004.6</v>
      </c>
      <c r="L12" s="228">
        <v>29885.3</v>
      </c>
      <c r="M12" s="228">
        <v>134119.20000000001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</row>
    <row r="13" spans="1:61" ht="24" x14ac:dyDescent="0.2">
      <c r="A13" s="272" t="s">
        <v>242</v>
      </c>
      <c r="B13" s="271">
        <v>0.4</v>
      </c>
      <c r="C13" s="271">
        <v>0.2</v>
      </c>
      <c r="D13" s="271">
        <v>0</v>
      </c>
      <c r="E13" s="271">
        <v>0.2</v>
      </c>
      <c r="F13" s="271" t="s">
        <v>26</v>
      </c>
      <c r="G13" s="271">
        <v>0</v>
      </c>
      <c r="H13" s="271" t="s">
        <v>26</v>
      </c>
      <c r="I13" s="271">
        <v>0.3</v>
      </c>
      <c r="J13" s="271" t="s">
        <v>26</v>
      </c>
      <c r="K13" s="271">
        <v>3.5</v>
      </c>
      <c r="L13" s="228" t="s">
        <v>26</v>
      </c>
      <c r="M13" s="228" t="s">
        <v>26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</row>
    <row r="14" spans="1:61" ht="12.95" customHeight="1" x14ac:dyDescent="0.2">
      <c r="A14" s="272" t="s">
        <v>243</v>
      </c>
      <c r="B14" s="271">
        <v>8.9</v>
      </c>
      <c r="C14" s="271">
        <v>0.1</v>
      </c>
      <c r="D14" s="271">
        <v>4.9000000000000004</v>
      </c>
      <c r="E14" s="271">
        <v>78.400000000000006</v>
      </c>
      <c r="F14" s="271">
        <v>139.80000000000001</v>
      </c>
      <c r="G14" s="271">
        <v>94.9</v>
      </c>
      <c r="H14" s="271">
        <v>8.6999999999999993</v>
      </c>
      <c r="I14" s="271">
        <v>11.6</v>
      </c>
      <c r="J14" s="271">
        <v>35.6</v>
      </c>
      <c r="K14" s="271">
        <v>100.8</v>
      </c>
      <c r="L14" s="228">
        <v>1605.7</v>
      </c>
      <c r="M14" s="228">
        <v>8292.1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</row>
    <row r="15" spans="1:61" ht="12.95" customHeight="1" x14ac:dyDescent="0.2">
      <c r="A15" s="272" t="s">
        <v>244</v>
      </c>
      <c r="B15" s="228">
        <v>49.3</v>
      </c>
      <c r="C15" s="228">
        <v>1.7</v>
      </c>
      <c r="D15" s="228">
        <v>17.2</v>
      </c>
      <c r="E15" s="228">
        <v>3.2</v>
      </c>
      <c r="F15" s="228">
        <v>12.5</v>
      </c>
      <c r="G15" s="228">
        <v>37.4</v>
      </c>
      <c r="H15" s="228">
        <v>92.4</v>
      </c>
      <c r="I15" s="228">
        <v>104.2</v>
      </c>
      <c r="J15" s="228">
        <v>215.7</v>
      </c>
      <c r="K15" s="228">
        <v>739.6</v>
      </c>
      <c r="L15" s="228">
        <v>132138.29999999999</v>
      </c>
      <c r="M15" s="228">
        <v>340253.2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</row>
    <row r="16" spans="1:61" ht="12.95" customHeight="1" x14ac:dyDescent="0.2">
      <c r="A16" s="272" t="s">
        <v>245</v>
      </c>
      <c r="B16" s="228">
        <v>0</v>
      </c>
      <c r="C16" s="228">
        <v>0</v>
      </c>
      <c r="D16" s="228">
        <v>4.0999999999999996</v>
      </c>
      <c r="E16" s="228">
        <v>3</v>
      </c>
      <c r="F16" s="228">
        <v>134</v>
      </c>
      <c r="G16" s="228">
        <v>204.3</v>
      </c>
      <c r="H16" s="228">
        <v>87.4</v>
      </c>
      <c r="I16" s="228">
        <v>95.1</v>
      </c>
      <c r="J16" s="228">
        <v>203.5</v>
      </c>
      <c r="K16" s="228">
        <v>431.2</v>
      </c>
      <c r="L16" s="228">
        <v>291.10000000000002</v>
      </c>
      <c r="M16" s="228">
        <v>964.2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</row>
    <row r="17" spans="1:61" ht="12.95" customHeight="1" x14ac:dyDescent="0.2">
      <c r="A17" s="245" t="s">
        <v>100</v>
      </c>
      <c r="B17" s="228">
        <v>432.9</v>
      </c>
      <c r="C17" s="228">
        <v>336.3</v>
      </c>
      <c r="D17" s="228">
        <v>933.8</v>
      </c>
      <c r="E17" s="228">
        <v>2778.2</v>
      </c>
      <c r="F17" s="228">
        <v>4186.1000000000004</v>
      </c>
      <c r="G17" s="228">
        <v>5013.6000000000004</v>
      </c>
      <c r="H17" s="228">
        <v>5807.8</v>
      </c>
      <c r="I17" s="228">
        <v>11874.9</v>
      </c>
      <c r="J17" s="228">
        <v>23696</v>
      </c>
      <c r="K17" s="228">
        <v>48779.3</v>
      </c>
      <c r="L17" s="228">
        <v>40796.800000000003</v>
      </c>
      <c r="M17" s="228">
        <v>57605.4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</row>
    <row r="18" spans="1:61" ht="12.95" customHeight="1" x14ac:dyDescent="0.2">
      <c r="A18" s="272" t="s">
        <v>246</v>
      </c>
      <c r="B18" s="228">
        <v>133.6</v>
      </c>
      <c r="C18" s="228">
        <v>17.100000000000001</v>
      </c>
      <c r="D18" s="228">
        <v>20.399999999999999</v>
      </c>
      <c r="E18" s="228">
        <v>27.3</v>
      </c>
      <c r="F18" s="228">
        <v>22.9</v>
      </c>
      <c r="G18" s="228">
        <v>114</v>
      </c>
      <c r="H18" s="228">
        <v>253.8</v>
      </c>
      <c r="I18" s="228">
        <v>512.6</v>
      </c>
      <c r="J18" s="228">
        <v>644.1</v>
      </c>
      <c r="K18" s="228">
        <v>716.2</v>
      </c>
      <c r="L18" s="228">
        <v>2223.5</v>
      </c>
      <c r="M18" s="228">
        <v>1610.6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</row>
    <row r="19" spans="1:61" ht="12.95" customHeight="1" x14ac:dyDescent="0.2">
      <c r="A19" s="272" t="s">
        <v>247</v>
      </c>
      <c r="B19" s="228"/>
      <c r="C19" s="228"/>
      <c r="D19" s="228"/>
      <c r="E19" s="228"/>
      <c r="F19" s="228"/>
      <c r="G19" s="228" t="s">
        <v>26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</row>
    <row r="20" spans="1:61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>
        <v>0.5</v>
      </c>
      <c r="I20" s="228" t="s">
        <v>26</v>
      </c>
      <c r="J20" s="228">
        <v>1694.4</v>
      </c>
      <c r="K20" s="228">
        <v>2527.6</v>
      </c>
      <c r="L20" s="228">
        <v>2283.4</v>
      </c>
      <c r="M20" s="228">
        <v>1147.2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</row>
    <row r="21" spans="1:61" ht="12.95" customHeight="1" x14ac:dyDescent="0.2">
      <c r="A21" s="272" t="s">
        <v>250</v>
      </c>
      <c r="B21" s="228" t="s">
        <v>26</v>
      </c>
      <c r="C21" s="228">
        <v>0.5</v>
      </c>
      <c r="D21" s="228">
        <v>0</v>
      </c>
      <c r="E21" s="228">
        <v>8.1999999999999993</v>
      </c>
      <c r="F21" s="228">
        <v>8.4</v>
      </c>
      <c r="G21" s="228">
        <v>11</v>
      </c>
      <c r="H21" s="228">
        <v>14</v>
      </c>
      <c r="I21" s="228">
        <v>24.9</v>
      </c>
      <c r="J21" s="228">
        <v>22.2</v>
      </c>
      <c r="K21" s="228">
        <v>32.5</v>
      </c>
      <c r="L21" s="228">
        <v>36.700000000000003</v>
      </c>
      <c r="M21" s="228">
        <v>74.2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</row>
    <row r="22" spans="1:61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>
        <v>9.6</v>
      </c>
      <c r="F22" s="228">
        <v>19.899999999999999</v>
      </c>
      <c r="G22" s="228">
        <v>19</v>
      </c>
      <c r="H22" s="228">
        <v>14.1</v>
      </c>
      <c r="I22" s="228">
        <v>13.4</v>
      </c>
      <c r="J22" s="228" t="s">
        <v>26</v>
      </c>
      <c r="K22" s="228" t="s">
        <v>26</v>
      </c>
      <c r="L22" s="228" t="s">
        <v>26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</row>
    <row r="23" spans="1:61" ht="12.95" customHeight="1" x14ac:dyDescent="0.2">
      <c r="A23" s="272" t="s">
        <v>252</v>
      </c>
      <c r="B23" s="228">
        <v>0.1</v>
      </c>
      <c r="C23" s="228">
        <v>11.5</v>
      </c>
      <c r="D23" s="228">
        <v>84.2</v>
      </c>
      <c r="E23" s="228">
        <v>145.9</v>
      </c>
      <c r="F23" s="228">
        <v>0.2</v>
      </c>
      <c r="G23" s="228">
        <v>11.4</v>
      </c>
      <c r="H23" s="228">
        <v>10.8</v>
      </c>
      <c r="I23" s="228">
        <v>51.1</v>
      </c>
      <c r="J23" s="228">
        <v>111.4</v>
      </c>
      <c r="K23" s="228">
        <v>1254.8</v>
      </c>
      <c r="L23" s="228">
        <v>1104.7</v>
      </c>
      <c r="M23" s="228">
        <v>2579.3000000000002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</row>
    <row r="24" spans="1:61" ht="12.95" customHeight="1" x14ac:dyDescent="0.2">
      <c r="A24" s="272" t="s">
        <v>253</v>
      </c>
      <c r="B24" s="228">
        <v>295.2</v>
      </c>
      <c r="C24" s="228">
        <v>295.2</v>
      </c>
      <c r="D24" s="228">
        <v>810.5</v>
      </c>
      <c r="E24" s="228">
        <v>2553.1</v>
      </c>
      <c r="F24" s="228">
        <v>4115.3999999999996</v>
      </c>
      <c r="G24" s="228">
        <v>4819.3999999999996</v>
      </c>
      <c r="H24" s="228">
        <v>5486.1</v>
      </c>
      <c r="I24" s="228">
        <v>11248.6</v>
      </c>
      <c r="J24" s="228">
        <v>21198.7</v>
      </c>
      <c r="K24" s="228">
        <v>44103.5</v>
      </c>
      <c r="L24" s="228">
        <v>35017</v>
      </c>
      <c r="M24" s="228">
        <v>52060.4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</row>
    <row r="25" spans="1:61" ht="12.95" customHeight="1" x14ac:dyDescent="0.2">
      <c r="A25" s="245" t="s">
        <v>254</v>
      </c>
      <c r="B25" s="228">
        <v>4</v>
      </c>
      <c r="C25" s="228">
        <v>12.1</v>
      </c>
      <c r="D25" s="228">
        <v>18.8</v>
      </c>
      <c r="E25" s="228">
        <v>34</v>
      </c>
      <c r="F25" s="228">
        <v>19.3</v>
      </c>
      <c r="G25" s="228">
        <v>38.799999999999997</v>
      </c>
      <c r="H25" s="228">
        <v>28.6</v>
      </c>
      <c r="I25" s="228">
        <v>24.3</v>
      </c>
      <c r="J25" s="228">
        <v>25.2</v>
      </c>
      <c r="K25" s="228">
        <v>144.6</v>
      </c>
      <c r="L25" s="228">
        <v>131.5</v>
      </c>
      <c r="M25" s="228">
        <v>133.69999999999999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</row>
    <row r="26" spans="1:61" s="270" customFormat="1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  <c r="BH26" s="269"/>
      <c r="BI26" s="269"/>
    </row>
    <row r="27" spans="1:61" s="234" customFormat="1" ht="12.95" customHeight="1" x14ac:dyDescent="0.2">
      <c r="A27" s="268" t="s">
        <v>99</v>
      </c>
      <c r="B27" s="269">
        <v>390.6</v>
      </c>
      <c r="C27" s="269">
        <v>307.39999999999998</v>
      </c>
      <c r="D27" s="269">
        <v>1032.7</v>
      </c>
      <c r="E27" s="269">
        <v>2396</v>
      </c>
      <c r="F27" s="269">
        <v>4311.5</v>
      </c>
      <c r="G27" s="269">
        <v>5236.1000000000004</v>
      </c>
      <c r="H27" s="269">
        <v>5623.1</v>
      </c>
      <c r="I27" s="269">
        <v>803.5</v>
      </c>
      <c r="J27" s="269">
        <v>8110.8</v>
      </c>
      <c r="K27" s="269">
        <v>33658.400000000001</v>
      </c>
      <c r="L27" s="269">
        <v>161515.70000000001</v>
      </c>
      <c r="M27" s="269">
        <v>561125.6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</row>
    <row r="28" spans="1:61" ht="12.95" customHeight="1" x14ac:dyDescent="0.2">
      <c r="A28" s="233" t="s">
        <v>98</v>
      </c>
      <c r="B28" s="271">
        <v>89.4</v>
      </c>
      <c r="C28" s="271">
        <v>6</v>
      </c>
      <c r="D28" s="271">
        <v>25.4</v>
      </c>
      <c r="E28" s="271">
        <v>77</v>
      </c>
      <c r="F28" s="271">
        <v>177.4</v>
      </c>
      <c r="G28" s="271">
        <v>320.10000000000002</v>
      </c>
      <c r="H28" s="271">
        <v>260.89999999999998</v>
      </c>
      <c r="I28" s="271">
        <v>642.6</v>
      </c>
      <c r="J28" s="271">
        <v>7757.5</v>
      </c>
      <c r="K28" s="271">
        <v>32796.300000000003</v>
      </c>
      <c r="L28" s="271">
        <v>157612.1</v>
      </c>
      <c r="M28" s="271">
        <v>555982.69999999995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8"/>
      <c r="BI28" s="228"/>
    </row>
    <row r="29" spans="1:61" ht="12.95" customHeight="1" x14ac:dyDescent="0.2">
      <c r="A29" s="272" t="s">
        <v>255</v>
      </c>
      <c r="B29" s="271">
        <v>36.200000000000003</v>
      </c>
      <c r="C29" s="271">
        <v>0.1</v>
      </c>
      <c r="D29" s="271">
        <v>0.7</v>
      </c>
      <c r="E29" s="271">
        <v>1.9</v>
      </c>
      <c r="F29" s="271">
        <v>2.4</v>
      </c>
      <c r="G29" s="271">
        <v>28.7</v>
      </c>
      <c r="H29" s="271">
        <v>15.8</v>
      </c>
      <c r="I29" s="271">
        <v>23.1</v>
      </c>
      <c r="J29" s="271">
        <v>126.1</v>
      </c>
      <c r="K29" s="271">
        <v>480.3</v>
      </c>
      <c r="L29" s="228">
        <v>293.89999999999998</v>
      </c>
      <c r="M29" s="228">
        <v>482.1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</row>
    <row r="30" spans="1:61" ht="12.95" customHeight="1" x14ac:dyDescent="0.2">
      <c r="A30" s="272" t="s">
        <v>256</v>
      </c>
      <c r="B30" s="271">
        <v>5.0999999999999996</v>
      </c>
      <c r="C30" s="271">
        <v>1.4</v>
      </c>
      <c r="D30" s="271">
        <v>9.6</v>
      </c>
      <c r="E30" s="271">
        <v>10.7</v>
      </c>
      <c r="F30" s="271">
        <v>24.1</v>
      </c>
      <c r="G30" s="271">
        <v>86.8</v>
      </c>
      <c r="H30" s="271">
        <v>14.5</v>
      </c>
      <c r="I30" s="271">
        <v>30.8</v>
      </c>
      <c r="J30" s="271">
        <v>282.3</v>
      </c>
      <c r="K30" s="271">
        <v>481.9</v>
      </c>
      <c r="L30" s="228">
        <v>2491.3000000000002</v>
      </c>
      <c r="M30" s="228">
        <v>8894.6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</row>
    <row r="31" spans="1:61" ht="12.95" customHeight="1" x14ac:dyDescent="0.2">
      <c r="A31" s="272" t="s">
        <v>257</v>
      </c>
      <c r="B31" s="271">
        <v>0.1</v>
      </c>
      <c r="C31" s="271" t="s">
        <v>26</v>
      </c>
      <c r="D31" s="271">
        <v>2.9</v>
      </c>
      <c r="E31" s="271">
        <v>0</v>
      </c>
      <c r="F31" s="271">
        <v>0.1</v>
      </c>
      <c r="G31" s="271">
        <v>31.4</v>
      </c>
      <c r="H31" s="271">
        <v>94.8</v>
      </c>
      <c r="I31" s="271">
        <v>310.60000000000002</v>
      </c>
      <c r="J31" s="271">
        <v>941</v>
      </c>
      <c r="K31" s="271">
        <v>18293.400000000001</v>
      </c>
      <c r="L31" s="228">
        <v>142022.9</v>
      </c>
      <c r="M31" s="228">
        <v>465517.5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</row>
    <row r="32" spans="1:61" ht="12.95" customHeight="1" x14ac:dyDescent="0.2">
      <c r="A32" s="272" t="s">
        <v>258</v>
      </c>
      <c r="B32" s="271">
        <v>1.8</v>
      </c>
      <c r="C32" s="271">
        <v>0.6</v>
      </c>
      <c r="D32" s="271">
        <v>2.2000000000000002</v>
      </c>
      <c r="E32" s="271">
        <v>2.7</v>
      </c>
      <c r="F32" s="271">
        <v>3.2</v>
      </c>
      <c r="G32" s="271">
        <v>18.2</v>
      </c>
      <c r="H32" s="271">
        <v>26.7</v>
      </c>
      <c r="I32" s="271">
        <v>30.8</v>
      </c>
      <c r="J32" s="271">
        <v>30.6</v>
      </c>
      <c r="K32" s="271">
        <v>113</v>
      </c>
      <c r="L32" s="228">
        <v>198.6</v>
      </c>
      <c r="M32" s="228">
        <v>489.7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</row>
    <row r="33" spans="1:61" ht="12.95" customHeight="1" x14ac:dyDescent="0.2">
      <c r="A33" s="272" t="s">
        <v>259</v>
      </c>
      <c r="B33" s="271">
        <v>38.799999999999997</v>
      </c>
      <c r="C33" s="271">
        <v>1.4</v>
      </c>
      <c r="D33" s="271">
        <v>2.8</v>
      </c>
      <c r="E33" s="271">
        <v>57.9</v>
      </c>
      <c r="F33" s="271">
        <v>142.30000000000001</v>
      </c>
      <c r="G33" s="271">
        <v>33.299999999999997</v>
      </c>
      <c r="H33" s="271">
        <v>64.8</v>
      </c>
      <c r="I33" s="271">
        <v>75.2</v>
      </c>
      <c r="J33" s="271">
        <v>79.2</v>
      </c>
      <c r="K33" s="271">
        <v>164.1</v>
      </c>
      <c r="L33" s="228">
        <v>298.3</v>
      </c>
      <c r="M33" s="228">
        <v>1485.7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</row>
    <row r="34" spans="1:61" ht="12.95" customHeight="1" x14ac:dyDescent="0.2">
      <c r="A34" s="272" t="s">
        <v>260</v>
      </c>
      <c r="B34" s="271">
        <v>7.4</v>
      </c>
      <c r="C34" s="271">
        <v>2.5</v>
      </c>
      <c r="D34" s="271">
        <v>6.5</v>
      </c>
      <c r="E34" s="271">
        <v>0.5</v>
      </c>
      <c r="F34" s="271">
        <v>0.1</v>
      </c>
      <c r="G34" s="271">
        <v>105.8</v>
      </c>
      <c r="H34" s="271">
        <v>2.9</v>
      </c>
      <c r="I34" s="271">
        <v>33.1</v>
      </c>
      <c r="J34" s="271">
        <v>6120.8</v>
      </c>
      <c r="K34" s="271">
        <v>13092.8</v>
      </c>
      <c r="L34" s="228">
        <v>12137</v>
      </c>
      <c r="M34" s="228">
        <v>78909.7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</row>
    <row r="35" spans="1:61" ht="12.95" customHeight="1" x14ac:dyDescent="0.2">
      <c r="A35" s="272" t="s">
        <v>261</v>
      </c>
      <c r="B35" s="271" t="s">
        <v>26</v>
      </c>
      <c r="C35" s="271" t="s">
        <v>26</v>
      </c>
      <c r="D35" s="271">
        <v>0.7</v>
      </c>
      <c r="E35" s="271">
        <v>3.4</v>
      </c>
      <c r="F35" s="271">
        <v>5.3</v>
      </c>
      <c r="G35" s="271">
        <v>15.8</v>
      </c>
      <c r="H35" s="271">
        <v>41.4</v>
      </c>
      <c r="I35" s="271">
        <v>139</v>
      </c>
      <c r="J35" s="271">
        <v>177.4</v>
      </c>
      <c r="K35" s="271">
        <v>170.7</v>
      </c>
      <c r="L35" s="228">
        <v>170.2</v>
      </c>
      <c r="M35" s="228">
        <v>203.5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</row>
    <row r="36" spans="1:61" ht="12.95" customHeight="1" x14ac:dyDescent="0.2">
      <c r="A36" s="245" t="s">
        <v>97</v>
      </c>
      <c r="B36" s="271">
        <v>301.10000000000002</v>
      </c>
      <c r="C36" s="271">
        <v>301.5</v>
      </c>
      <c r="D36" s="271">
        <v>1007.3</v>
      </c>
      <c r="E36" s="271">
        <v>2318.9</v>
      </c>
      <c r="F36" s="271">
        <v>4134.1000000000004</v>
      </c>
      <c r="G36" s="271">
        <v>4915.8999999999996</v>
      </c>
      <c r="H36" s="271">
        <v>5362.2</v>
      </c>
      <c r="I36" s="271">
        <v>160.9</v>
      </c>
      <c r="J36" s="271">
        <v>353.4</v>
      </c>
      <c r="K36" s="271">
        <v>862.1</v>
      </c>
      <c r="L36" s="228">
        <v>3903.6</v>
      </c>
      <c r="M36" s="228">
        <v>5142.8999999999996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</row>
    <row r="37" spans="1:61" ht="12.95" customHeight="1" x14ac:dyDescent="0.2">
      <c r="A37" s="272" t="s">
        <v>262</v>
      </c>
      <c r="B37" s="271">
        <v>300.39999999999998</v>
      </c>
      <c r="C37" s="271">
        <v>300.39999999999998</v>
      </c>
      <c r="D37" s="271">
        <v>1006.5</v>
      </c>
      <c r="E37" s="271">
        <v>2318.3000000000002</v>
      </c>
      <c r="F37" s="271">
        <v>4133.5</v>
      </c>
      <c r="G37" s="271">
        <v>4825.8999999999996</v>
      </c>
      <c r="H37" s="271">
        <v>5282.5</v>
      </c>
      <c r="I37" s="271">
        <v>105.6</v>
      </c>
      <c r="J37" s="271">
        <v>309.89999999999998</v>
      </c>
      <c r="K37" s="271">
        <v>831.3</v>
      </c>
      <c r="L37" s="228">
        <v>3883.5</v>
      </c>
      <c r="M37" s="228">
        <v>5116.3999999999996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</row>
    <row r="38" spans="1:61" ht="12" x14ac:dyDescent="0.2">
      <c r="A38" s="272" t="s">
        <v>263</v>
      </c>
      <c r="B38" s="271">
        <v>0</v>
      </c>
      <c r="C38" s="271">
        <v>0.5</v>
      </c>
      <c r="D38" s="271" t="s">
        <v>26</v>
      </c>
      <c r="E38" s="271" t="s">
        <v>26</v>
      </c>
      <c r="F38" s="271" t="s">
        <v>26</v>
      </c>
      <c r="G38" s="271">
        <v>89.1</v>
      </c>
      <c r="H38" s="271">
        <v>79</v>
      </c>
      <c r="I38" s="271">
        <v>54.5</v>
      </c>
      <c r="J38" s="271">
        <v>42.3</v>
      </c>
      <c r="K38" s="271">
        <v>30.1</v>
      </c>
      <c r="L38" s="228">
        <v>18.100000000000001</v>
      </c>
      <c r="M38" s="228">
        <v>24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</row>
    <row r="39" spans="1:61" ht="12.95" customHeight="1" x14ac:dyDescent="0.2">
      <c r="A39" s="272" t="s">
        <v>264</v>
      </c>
      <c r="B39" s="271">
        <v>0.7</v>
      </c>
      <c r="C39" s="271">
        <v>0.6</v>
      </c>
      <c r="D39" s="271">
        <v>0.7</v>
      </c>
      <c r="E39" s="271">
        <v>0.6</v>
      </c>
      <c r="F39" s="271">
        <v>0.6</v>
      </c>
      <c r="G39" s="271">
        <v>0.9</v>
      </c>
      <c r="H39" s="271">
        <v>0.6</v>
      </c>
      <c r="I39" s="271">
        <v>0.7</v>
      </c>
      <c r="J39" s="271">
        <v>1.1000000000000001</v>
      </c>
      <c r="K39" s="271">
        <v>0.7</v>
      </c>
      <c r="L39" s="228">
        <v>2</v>
      </c>
      <c r="M39" s="228">
        <v>2.5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</row>
    <row r="40" spans="1:61" s="270" customFormat="1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9"/>
      <c r="BB40" s="269"/>
      <c r="BC40" s="269"/>
      <c r="BD40" s="269"/>
      <c r="BE40" s="269"/>
      <c r="BF40" s="269"/>
      <c r="BG40" s="269"/>
      <c r="BH40" s="269"/>
      <c r="BI40" s="269"/>
    </row>
    <row r="41" spans="1:61" ht="12.95" customHeight="1" x14ac:dyDescent="0.2">
      <c r="A41" s="268" t="s">
        <v>96</v>
      </c>
      <c r="B41" s="269">
        <v>152.4</v>
      </c>
      <c r="C41" s="269">
        <v>312.60000000000002</v>
      </c>
      <c r="D41" s="269">
        <v>851.2</v>
      </c>
      <c r="E41" s="269">
        <v>923.5</v>
      </c>
      <c r="F41" s="269">
        <v>1544.9</v>
      </c>
      <c r="G41" s="269">
        <v>2462</v>
      </c>
      <c r="H41" s="269">
        <v>5657.6</v>
      </c>
      <c r="I41" s="269">
        <v>14562.5</v>
      </c>
      <c r="J41" s="269">
        <v>20539.2</v>
      </c>
      <c r="K41" s="269">
        <v>43901.3</v>
      </c>
      <c r="L41" s="269">
        <v>68236.899999999994</v>
      </c>
      <c r="M41" s="269">
        <v>126820.3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</row>
    <row r="42" spans="1:61" ht="12.95" customHeight="1" x14ac:dyDescent="0.2">
      <c r="A42" s="245" t="s">
        <v>265</v>
      </c>
      <c r="B42" s="228">
        <v>157</v>
      </c>
      <c r="C42" s="228">
        <v>234.8</v>
      </c>
      <c r="D42" s="228">
        <v>816.8</v>
      </c>
      <c r="E42" s="228">
        <v>817.8</v>
      </c>
      <c r="F42" s="228">
        <v>1370.5</v>
      </c>
      <c r="G42" s="228">
        <v>2136.3000000000002</v>
      </c>
      <c r="H42" s="228">
        <v>5239.1000000000004</v>
      </c>
      <c r="I42" s="228">
        <v>13119.9</v>
      </c>
      <c r="J42" s="228">
        <v>19454.7</v>
      </c>
      <c r="K42" s="228">
        <v>40412.9</v>
      </c>
      <c r="L42" s="228">
        <v>64416.4</v>
      </c>
      <c r="M42" s="228">
        <v>120745.8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</row>
    <row r="43" spans="1:61" s="234" customFormat="1" ht="12.95" customHeight="1" x14ac:dyDescent="0.2">
      <c r="A43" s="245" t="s">
        <v>266</v>
      </c>
      <c r="B43" s="228">
        <v>0.3</v>
      </c>
      <c r="C43" s="228">
        <v>30.7</v>
      </c>
      <c r="D43" s="228">
        <v>31.3</v>
      </c>
      <c r="E43" s="228">
        <v>72.900000000000006</v>
      </c>
      <c r="F43" s="228">
        <v>59.7</v>
      </c>
      <c r="G43" s="228">
        <v>28.2</v>
      </c>
      <c r="H43" s="228">
        <v>26.4</v>
      </c>
      <c r="I43" s="228">
        <v>843.3</v>
      </c>
      <c r="J43" s="228">
        <v>192.5</v>
      </c>
      <c r="K43" s="228">
        <v>2024.1</v>
      </c>
      <c r="L43" s="228">
        <v>365.1</v>
      </c>
      <c r="M43" s="228">
        <v>593.1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</row>
    <row r="44" spans="1:61" ht="12.95" customHeight="1" x14ac:dyDescent="0.2">
      <c r="A44" s="274" t="s">
        <v>267</v>
      </c>
      <c r="B44" s="228" t="s">
        <v>26</v>
      </c>
      <c r="C44" s="228">
        <v>25.7</v>
      </c>
      <c r="D44" s="228">
        <v>25.4</v>
      </c>
      <c r="E44" s="228">
        <v>52.9</v>
      </c>
      <c r="F44" s="228">
        <v>17.899999999999999</v>
      </c>
      <c r="G44" s="228">
        <v>25.5</v>
      </c>
      <c r="H44" s="228">
        <v>18</v>
      </c>
      <c r="I44" s="228">
        <v>784.8</v>
      </c>
      <c r="J44" s="228">
        <v>40.9</v>
      </c>
      <c r="K44" s="228">
        <v>1799.9</v>
      </c>
      <c r="L44" s="271">
        <v>44.2</v>
      </c>
      <c r="M44" s="271">
        <v>22.8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</row>
    <row r="45" spans="1:61" ht="12.95" customHeight="1" x14ac:dyDescent="0.2">
      <c r="A45" s="272" t="s">
        <v>268</v>
      </c>
      <c r="B45" s="228">
        <v>0.3</v>
      </c>
      <c r="C45" s="228" t="s">
        <v>26</v>
      </c>
      <c r="D45" s="228" t="s">
        <v>26</v>
      </c>
      <c r="E45" s="228" t="s">
        <v>26</v>
      </c>
      <c r="F45" s="228" t="s">
        <v>26</v>
      </c>
      <c r="G45" s="228">
        <v>1.1000000000000001</v>
      </c>
      <c r="H45" s="228">
        <v>1.2</v>
      </c>
      <c r="I45" s="228">
        <v>2.2000000000000002</v>
      </c>
      <c r="J45" s="228">
        <v>2.2999999999999998</v>
      </c>
      <c r="K45" s="228">
        <v>7.4</v>
      </c>
      <c r="L45" s="228">
        <v>7.4</v>
      </c>
      <c r="M45" s="228">
        <v>7.4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</row>
    <row r="46" spans="1:61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</row>
    <row r="47" spans="1:61" ht="12.95" customHeight="1" x14ac:dyDescent="0.2">
      <c r="A47" s="272" t="s">
        <v>269</v>
      </c>
      <c r="B47" s="228" t="s">
        <v>26</v>
      </c>
      <c r="C47" s="228">
        <v>5</v>
      </c>
      <c r="D47" s="228">
        <v>6</v>
      </c>
      <c r="E47" s="228">
        <v>20</v>
      </c>
      <c r="F47" s="228">
        <v>41.9</v>
      </c>
      <c r="G47" s="228">
        <v>1.6</v>
      </c>
      <c r="H47" s="228">
        <v>7.3</v>
      </c>
      <c r="I47" s="228">
        <v>56.3</v>
      </c>
      <c r="J47" s="228">
        <v>149.30000000000001</v>
      </c>
      <c r="K47" s="228">
        <v>216.8</v>
      </c>
      <c r="L47" s="228">
        <v>313.5</v>
      </c>
      <c r="M47" s="228">
        <v>562.9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</row>
    <row r="48" spans="1:61" ht="12.95" customHeight="1" x14ac:dyDescent="0.2">
      <c r="A48" s="275" t="s">
        <v>271</v>
      </c>
      <c r="B48" s="228">
        <v>-4.9000000000000004</v>
      </c>
      <c r="C48" s="228">
        <v>47.2</v>
      </c>
      <c r="D48" s="228">
        <v>3.1</v>
      </c>
      <c r="E48" s="228">
        <v>32.9</v>
      </c>
      <c r="F48" s="228">
        <v>91.1</v>
      </c>
      <c r="G48" s="228">
        <v>273</v>
      </c>
      <c r="H48" s="228">
        <v>282.3</v>
      </c>
      <c r="I48" s="228">
        <v>478.4</v>
      </c>
      <c r="J48" s="228">
        <v>771</v>
      </c>
      <c r="K48" s="228">
        <v>1229.9000000000001</v>
      </c>
      <c r="L48" s="228">
        <v>2082.3000000000002</v>
      </c>
      <c r="M48" s="228">
        <v>5267.7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</row>
    <row r="49" spans="1:61" s="270" customFormat="1" ht="12.95" customHeight="1" x14ac:dyDescent="0.2">
      <c r="A49" s="275" t="s">
        <v>272</v>
      </c>
      <c r="B49" s="228" t="s">
        <v>26</v>
      </c>
      <c r="C49" s="228" t="s">
        <v>26</v>
      </c>
      <c r="D49" s="228" t="s">
        <v>26</v>
      </c>
      <c r="E49" s="228" t="s">
        <v>26</v>
      </c>
      <c r="F49" s="228">
        <v>23.6</v>
      </c>
      <c r="G49" s="228">
        <v>24.6</v>
      </c>
      <c r="H49" s="228">
        <v>109.7</v>
      </c>
      <c r="I49" s="228">
        <v>121</v>
      </c>
      <c r="J49" s="228">
        <v>121</v>
      </c>
      <c r="K49" s="228">
        <v>234.5</v>
      </c>
      <c r="L49" s="228">
        <v>1373.1</v>
      </c>
      <c r="M49" s="228">
        <v>213.8</v>
      </c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69"/>
      <c r="AZ49" s="269"/>
      <c r="BA49" s="269"/>
      <c r="BB49" s="269"/>
      <c r="BC49" s="269"/>
      <c r="BD49" s="269"/>
      <c r="BE49" s="269"/>
      <c r="BF49" s="269"/>
      <c r="BG49" s="269"/>
      <c r="BH49" s="269"/>
      <c r="BI49" s="269"/>
    </row>
    <row r="50" spans="1:6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61" ht="12.95" customHeight="1" x14ac:dyDescent="0.2">
      <c r="A51" s="268" t="s">
        <v>94</v>
      </c>
      <c r="B51" s="269">
        <v>543</v>
      </c>
      <c r="C51" s="269">
        <v>620</v>
      </c>
      <c r="D51" s="269">
        <v>1884</v>
      </c>
      <c r="E51" s="269">
        <v>3319.5</v>
      </c>
      <c r="F51" s="269">
        <v>5856.4</v>
      </c>
      <c r="G51" s="269">
        <v>7698.1</v>
      </c>
      <c r="H51" s="269">
        <v>11280.6</v>
      </c>
      <c r="I51" s="269">
        <v>15366</v>
      </c>
      <c r="J51" s="269">
        <v>28650</v>
      </c>
      <c r="K51" s="269">
        <v>77559.7</v>
      </c>
      <c r="L51" s="269">
        <v>229752.5</v>
      </c>
      <c r="M51" s="269">
        <v>687945.9</v>
      </c>
    </row>
    <row r="52" spans="1:61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61" ht="12.95" customHeight="1" x14ac:dyDescent="0.2">
      <c r="A54" s="249" t="s">
        <v>22</v>
      </c>
    </row>
    <row r="55" spans="1:61" ht="12.95" customHeight="1" x14ac:dyDescent="0.2">
      <c r="A55" s="233" t="s">
        <v>1</v>
      </c>
      <c r="B55" s="218">
        <v>8</v>
      </c>
      <c r="C55" s="218">
        <v>8</v>
      </c>
      <c r="D55" s="218">
        <v>11</v>
      </c>
      <c r="E55" s="218">
        <v>12</v>
      </c>
      <c r="F55" s="218">
        <v>12</v>
      </c>
      <c r="G55" s="218">
        <v>18</v>
      </c>
      <c r="H55" s="218">
        <v>17</v>
      </c>
      <c r="I55" s="218">
        <v>23</v>
      </c>
      <c r="J55" s="218">
        <v>25</v>
      </c>
      <c r="K55" s="218">
        <v>32</v>
      </c>
      <c r="L55" s="218">
        <v>36</v>
      </c>
      <c r="M55" s="218">
        <v>38</v>
      </c>
    </row>
  </sheetData>
  <hyperlinks>
    <hyperlink ref="A1" location="Содержание!A1" display="Вернуться в СОДЕРЖАНИЕ" xr:uid="{00000000-0004-0000-59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Лист91"/>
  <dimension ref="A1:AW55"/>
  <sheetViews>
    <sheetView workbookViewId="0">
      <selection activeCell="A5" sqref="A5"/>
    </sheetView>
  </sheetViews>
  <sheetFormatPr defaultRowHeight="12.95" customHeight="1" x14ac:dyDescent="0.2"/>
  <cols>
    <col min="1" max="1" width="41" style="249" customWidth="1"/>
    <col min="2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1" style="218" customWidth="1"/>
    <col min="258" max="262" width="0" style="218" hidden="1" customWidth="1"/>
    <col min="263" max="512" width="9.140625" style="218"/>
    <col min="513" max="513" width="41" style="218" customWidth="1"/>
    <col min="514" max="518" width="0" style="218" hidden="1" customWidth="1"/>
    <col min="519" max="768" width="9.140625" style="218"/>
    <col min="769" max="769" width="41" style="218" customWidth="1"/>
    <col min="770" max="774" width="0" style="218" hidden="1" customWidth="1"/>
    <col min="775" max="1024" width="9.140625" style="218"/>
    <col min="1025" max="1025" width="41" style="218" customWidth="1"/>
    <col min="1026" max="1030" width="0" style="218" hidden="1" customWidth="1"/>
    <col min="1031" max="1280" width="9.140625" style="218"/>
    <col min="1281" max="1281" width="41" style="218" customWidth="1"/>
    <col min="1282" max="1286" width="0" style="218" hidden="1" customWidth="1"/>
    <col min="1287" max="1536" width="9.140625" style="218"/>
    <col min="1537" max="1537" width="41" style="218" customWidth="1"/>
    <col min="1538" max="1542" width="0" style="218" hidden="1" customWidth="1"/>
    <col min="1543" max="1792" width="9.140625" style="218"/>
    <col min="1793" max="1793" width="41" style="218" customWidth="1"/>
    <col min="1794" max="1798" width="0" style="218" hidden="1" customWidth="1"/>
    <col min="1799" max="2048" width="9.140625" style="218"/>
    <col min="2049" max="2049" width="41" style="218" customWidth="1"/>
    <col min="2050" max="2054" width="0" style="218" hidden="1" customWidth="1"/>
    <col min="2055" max="2304" width="9.140625" style="218"/>
    <col min="2305" max="2305" width="41" style="218" customWidth="1"/>
    <col min="2306" max="2310" width="0" style="218" hidden="1" customWidth="1"/>
    <col min="2311" max="2560" width="9.140625" style="218"/>
    <col min="2561" max="2561" width="41" style="218" customWidth="1"/>
    <col min="2562" max="2566" width="0" style="218" hidden="1" customWidth="1"/>
    <col min="2567" max="2816" width="9.140625" style="218"/>
    <col min="2817" max="2817" width="41" style="218" customWidth="1"/>
    <col min="2818" max="2822" width="0" style="218" hidden="1" customWidth="1"/>
    <col min="2823" max="3072" width="9.140625" style="218"/>
    <col min="3073" max="3073" width="41" style="218" customWidth="1"/>
    <col min="3074" max="3078" width="0" style="218" hidden="1" customWidth="1"/>
    <col min="3079" max="3328" width="9.140625" style="218"/>
    <col min="3329" max="3329" width="41" style="218" customWidth="1"/>
    <col min="3330" max="3334" width="0" style="218" hidden="1" customWidth="1"/>
    <col min="3335" max="3584" width="9.140625" style="218"/>
    <col min="3585" max="3585" width="41" style="218" customWidth="1"/>
    <col min="3586" max="3590" width="0" style="218" hidden="1" customWidth="1"/>
    <col min="3591" max="3840" width="9.140625" style="218"/>
    <col min="3841" max="3841" width="41" style="218" customWidth="1"/>
    <col min="3842" max="3846" width="0" style="218" hidden="1" customWidth="1"/>
    <col min="3847" max="4096" width="9.140625" style="218"/>
    <col min="4097" max="4097" width="41" style="218" customWidth="1"/>
    <col min="4098" max="4102" width="0" style="218" hidden="1" customWidth="1"/>
    <col min="4103" max="4352" width="9.140625" style="218"/>
    <col min="4353" max="4353" width="41" style="218" customWidth="1"/>
    <col min="4354" max="4358" width="0" style="218" hidden="1" customWidth="1"/>
    <col min="4359" max="4608" width="9.140625" style="218"/>
    <col min="4609" max="4609" width="41" style="218" customWidth="1"/>
    <col min="4610" max="4614" width="0" style="218" hidden="1" customWidth="1"/>
    <col min="4615" max="4864" width="9.140625" style="218"/>
    <col min="4865" max="4865" width="41" style="218" customWidth="1"/>
    <col min="4866" max="4870" width="0" style="218" hidden="1" customWidth="1"/>
    <col min="4871" max="5120" width="9.140625" style="218"/>
    <col min="5121" max="5121" width="41" style="218" customWidth="1"/>
    <col min="5122" max="5126" width="0" style="218" hidden="1" customWidth="1"/>
    <col min="5127" max="5376" width="9.140625" style="218"/>
    <col min="5377" max="5377" width="41" style="218" customWidth="1"/>
    <col min="5378" max="5382" width="0" style="218" hidden="1" customWidth="1"/>
    <col min="5383" max="5632" width="9.140625" style="218"/>
    <col min="5633" max="5633" width="41" style="218" customWidth="1"/>
    <col min="5634" max="5638" width="0" style="218" hidden="1" customWidth="1"/>
    <col min="5639" max="5888" width="9.140625" style="218"/>
    <col min="5889" max="5889" width="41" style="218" customWidth="1"/>
    <col min="5890" max="5894" width="0" style="218" hidden="1" customWidth="1"/>
    <col min="5895" max="6144" width="9.140625" style="218"/>
    <col min="6145" max="6145" width="41" style="218" customWidth="1"/>
    <col min="6146" max="6150" width="0" style="218" hidden="1" customWidth="1"/>
    <col min="6151" max="6400" width="9.140625" style="218"/>
    <col min="6401" max="6401" width="41" style="218" customWidth="1"/>
    <col min="6402" max="6406" width="0" style="218" hidden="1" customWidth="1"/>
    <col min="6407" max="6656" width="9.140625" style="218"/>
    <col min="6657" max="6657" width="41" style="218" customWidth="1"/>
    <col min="6658" max="6662" width="0" style="218" hidden="1" customWidth="1"/>
    <col min="6663" max="6912" width="9.140625" style="218"/>
    <col min="6913" max="6913" width="41" style="218" customWidth="1"/>
    <col min="6914" max="6918" width="0" style="218" hidden="1" customWidth="1"/>
    <col min="6919" max="7168" width="9.140625" style="218"/>
    <col min="7169" max="7169" width="41" style="218" customWidth="1"/>
    <col min="7170" max="7174" width="0" style="218" hidden="1" customWidth="1"/>
    <col min="7175" max="7424" width="9.140625" style="218"/>
    <col min="7425" max="7425" width="41" style="218" customWidth="1"/>
    <col min="7426" max="7430" width="0" style="218" hidden="1" customWidth="1"/>
    <col min="7431" max="7680" width="9.140625" style="218"/>
    <col min="7681" max="7681" width="41" style="218" customWidth="1"/>
    <col min="7682" max="7686" width="0" style="218" hidden="1" customWidth="1"/>
    <col min="7687" max="7936" width="9.140625" style="218"/>
    <col min="7937" max="7937" width="41" style="218" customWidth="1"/>
    <col min="7938" max="7942" width="0" style="218" hidden="1" customWidth="1"/>
    <col min="7943" max="8192" width="9.140625" style="218"/>
    <col min="8193" max="8193" width="41" style="218" customWidth="1"/>
    <col min="8194" max="8198" width="0" style="218" hidden="1" customWidth="1"/>
    <col min="8199" max="8448" width="9.140625" style="218"/>
    <col min="8449" max="8449" width="41" style="218" customWidth="1"/>
    <col min="8450" max="8454" width="0" style="218" hidden="1" customWidth="1"/>
    <col min="8455" max="8704" width="9.140625" style="218"/>
    <col min="8705" max="8705" width="41" style="218" customWidth="1"/>
    <col min="8706" max="8710" width="0" style="218" hidden="1" customWidth="1"/>
    <col min="8711" max="8960" width="9.140625" style="218"/>
    <col min="8961" max="8961" width="41" style="218" customWidth="1"/>
    <col min="8962" max="8966" width="0" style="218" hidden="1" customWidth="1"/>
    <col min="8967" max="9216" width="9.140625" style="218"/>
    <col min="9217" max="9217" width="41" style="218" customWidth="1"/>
    <col min="9218" max="9222" width="0" style="218" hidden="1" customWidth="1"/>
    <col min="9223" max="9472" width="9.140625" style="218"/>
    <col min="9473" max="9473" width="41" style="218" customWidth="1"/>
    <col min="9474" max="9478" width="0" style="218" hidden="1" customWidth="1"/>
    <col min="9479" max="9728" width="9.140625" style="218"/>
    <col min="9729" max="9729" width="41" style="218" customWidth="1"/>
    <col min="9730" max="9734" width="0" style="218" hidden="1" customWidth="1"/>
    <col min="9735" max="9984" width="9.140625" style="218"/>
    <col min="9985" max="9985" width="41" style="218" customWidth="1"/>
    <col min="9986" max="9990" width="0" style="218" hidden="1" customWidth="1"/>
    <col min="9991" max="10240" width="9.140625" style="218"/>
    <col min="10241" max="10241" width="41" style="218" customWidth="1"/>
    <col min="10242" max="10246" width="0" style="218" hidden="1" customWidth="1"/>
    <col min="10247" max="10496" width="9.140625" style="218"/>
    <col min="10497" max="10497" width="41" style="218" customWidth="1"/>
    <col min="10498" max="10502" width="0" style="218" hidden="1" customWidth="1"/>
    <col min="10503" max="10752" width="9.140625" style="218"/>
    <col min="10753" max="10753" width="41" style="218" customWidth="1"/>
    <col min="10754" max="10758" width="0" style="218" hidden="1" customWidth="1"/>
    <col min="10759" max="11008" width="9.140625" style="218"/>
    <col min="11009" max="11009" width="41" style="218" customWidth="1"/>
    <col min="11010" max="11014" width="0" style="218" hidden="1" customWidth="1"/>
    <col min="11015" max="11264" width="9.140625" style="218"/>
    <col min="11265" max="11265" width="41" style="218" customWidth="1"/>
    <col min="11266" max="11270" width="0" style="218" hidden="1" customWidth="1"/>
    <col min="11271" max="11520" width="9.140625" style="218"/>
    <col min="11521" max="11521" width="41" style="218" customWidth="1"/>
    <col min="11522" max="11526" width="0" style="218" hidden="1" customWidth="1"/>
    <col min="11527" max="11776" width="9.140625" style="218"/>
    <col min="11777" max="11777" width="41" style="218" customWidth="1"/>
    <col min="11778" max="11782" width="0" style="218" hidden="1" customWidth="1"/>
    <col min="11783" max="12032" width="9.140625" style="218"/>
    <col min="12033" max="12033" width="41" style="218" customWidth="1"/>
    <col min="12034" max="12038" width="0" style="218" hidden="1" customWidth="1"/>
    <col min="12039" max="12288" width="9.140625" style="218"/>
    <col min="12289" max="12289" width="41" style="218" customWidth="1"/>
    <col min="12290" max="12294" width="0" style="218" hidden="1" customWidth="1"/>
    <col min="12295" max="12544" width="9.140625" style="218"/>
    <col min="12545" max="12545" width="41" style="218" customWidth="1"/>
    <col min="12546" max="12550" width="0" style="218" hidden="1" customWidth="1"/>
    <col min="12551" max="12800" width="9.140625" style="218"/>
    <col min="12801" max="12801" width="41" style="218" customWidth="1"/>
    <col min="12802" max="12806" width="0" style="218" hidden="1" customWidth="1"/>
    <col min="12807" max="13056" width="9.140625" style="218"/>
    <col min="13057" max="13057" width="41" style="218" customWidth="1"/>
    <col min="13058" max="13062" width="0" style="218" hidden="1" customWidth="1"/>
    <col min="13063" max="13312" width="9.140625" style="218"/>
    <col min="13313" max="13313" width="41" style="218" customWidth="1"/>
    <col min="13314" max="13318" width="0" style="218" hidden="1" customWidth="1"/>
    <col min="13319" max="13568" width="9.140625" style="218"/>
    <col min="13569" max="13569" width="41" style="218" customWidth="1"/>
    <col min="13570" max="13574" width="0" style="218" hidden="1" customWidth="1"/>
    <col min="13575" max="13824" width="9.140625" style="218"/>
    <col min="13825" max="13825" width="41" style="218" customWidth="1"/>
    <col min="13826" max="13830" width="0" style="218" hidden="1" customWidth="1"/>
    <col min="13831" max="14080" width="9.140625" style="218"/>
    <col min="14081" max="14081" width="41" style="218" customWidth="1"/>
    <col min="14082" max="14086" width="0" style="218" hidden="1" customWidth="1"/>
    <col min="14087" max="14336" width="9.140625" style="218"/>
    <col min="14337" max="14337" width="41" style="218" customWidth="1"/>
    <col min="14338" max="14342" width="0" style="218" hidden="1" customWidth="1"/>
    <col min="14343" max="14592" width="9.140625" style="218"/>
    <col min="14593" max="14593" width="41" style="218" customWidth="1"/>
    <col min="14594" max="14598" width="0" style="218" hidden="1" customWidth="1"/>
    <col min="14599" max="14848" width="9.140625" style="218"/>
    <col min="14849" max="14849" width="41" style="218" customWidth="1"/>
    <col min="14850" max="14854" width="0" style="218" hidden="1" customWidth="1"/>
    <col min="14855" max="15104" width="9.140625" style="218"/>
    <col min="15105" max="15105" width="41" style="218" customWidth="1"/>
    <col min="15106" max="15110" width="0" style="218" hidden="1" customWidth="1"/>
    <col min="15111" max="15360" width="9.140625" style="218"/>
    <col min="15361" max="15361" width="41" style="218" customWidth="1"/>
    <col min="15362" max="15366" width="0" style="218" hidden="1" customWidth="1"/>
    <col min="15367" max="15616" width="9.140625" style="218"/>
    <col min="15617" max="15617" width="41" style="218" customWidth="1"/>
    <col min="15618" max="15622" width="0" style="218" hidden="1" customWidth="1"/>
    <col min="15623" max="15872" width="9.140625" style="218"/>
    <col min="15873" max="15873" width="41" style="218" customWidth="1"/>
    <col min="15874" max="15878" width="0" style="218" hidden="1" customWidth="1"/>
    <col min="15879" max="16128" width="9.140625" style="218"/>
    <col min="16129" max="16129" width="41" style="218" customWidth="1"/>
    <col min="16130" max="16134" width="0" style="218" hidden="1" customWidth="1"/>
    <col min="16135" max="16384" width="9.140625" style="218"/>
  </cols>
  <sheetData>
    <row r="1" spans="1:49" ht="12.95" customHeight="1" x14ac:dyDescent="0.2">
      <c r="A1" s="950" t="s">
        <v>1346</v>
      </c>
    </row>
    <row r="2" spans="1:49" ht="18" customHeight="1" x14ac:dyDescent="0.2">
      <c r="A2" s="217" t="s">
        <v>326</v>
      </c>
    </row>
    <row r="3" spans="1:49" ht="18" customHeight="1" x14ac:dyDescent="0.2">
      <c r="A3" s="217" t="s">
        <v>224</v>
      </c>
    </row>
    <row r="4" spans="1:49" ht="18" customHeight="1" thickBot="1" x14ac:dyDescent="0.25">
      <c r="A4" s="263" t="s">
        <v>137</v>
      </c>
    </row>
    <row r="5" spans="1:49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49" s="226" customFormat="1" ht="12.95" customHeight="1" x14ac:dyDescent="0.2">
      <c r="A6" s="267"/>
    </row>
    <row r="7" spans="1:49" s="270" customFormat="1" ht="12.95" customHeight="1" x14ac:dyDescent="0.2">
      <c r="A7" s="268" t="s">
        <v>103</v>
      </c>
      <c r="B7" s="269">
        <v>15940.9</v>
      </c>
      <c r="C7" s="269">
        <v>21543</v>
      </c>
      <c r="D7" s="269">
        <v>25122.400000000001</v>
      </c>
      <c r="E7" s="269">
        <v>28347.4</v>
      </c>
      <c r="F7" s="269">
        <v>28806.799999999999</v>
      </c>
      <c r="G7" s="269">
        <v>25464.400000000001</v>
      </c>
      <c r="H7" s="269">
        <v>26369.5</v>
      </c>
      <c r="I7" s="269">
        <v>26836.2</v>
      </c>
      <c r="J7" s="269">
        <v>32229.599999999999</v>
      </c>
      <c r="K7" s="269">
        <v>33819.9</v>
      </c>
      <c r="L7" s="269">
        <v>38597.1</v>
      </c>
      <c r="M7" s="269">
        <v>56048.9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</row>
    <row r="8" spans="1:49" ht="12.95" customHeight="1" x14ac:dyDescent="0.2">
      <c r="A8" s="245" t="s">
        <v>101</v>
      </c>
      <c r="B8" s="271">
        <v>3714.6</v>
      </c>
      <c r="C8" s="271">
        <v>4408.6000000000004</v>
      </c>
      <c r="D8" s="271">
        <v>5524.2</v>
      </c>
      <c r="E8" s="271">
        <v>6139.2</v>
      </c>
      <c r="F8" s="271">
        <v>6271.9</v>
      </c>
      <c r="G8" s="271">
        <v>4585</v>
      </c>
      <c r="H8" s="271">
        <v>5688.2</v>
      </c>
      <c r="I8" s="271">
        <v>4962.3</v>
      </c>
      <c r="J8" s="271">
        <v>8142.8</v>
      </c>
      <c r="K8" s="271">
        <v>8776.7999999999993</v>
      </c>
      <c r="L8" s="228">
        <v>9486</v>
      </c>
      <c r="M8" s="228">
        <v>14152.4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</row>
    <row r="9" spans="1:49" ht="12.95" customHeight="1" x14ac:dyDescent="0.2">
      <c r="A9" s="272" t="s">
        <v>238</v>
      </c>
      <c r="B9" s="271">
        <v>711.4</v>
      </c>
      <c r="C9" s="271">
        <v>1178.3</v>
      </c>
      <c r="D9" s="271">
        <v>1582.1</v>
      </c>
      <c r="E9" s="271">
        <v>1300</v>
      </c>
      <c r="F9" s="271">
        <v>1466.6</v>
      </c>
      <c r="G9" s="271">
        <v>1098</v>
      </c>
      <c r="H9" s="271">
        <v>1602.1</v>
      </c>
      <c r="I9" s="271">
        <v>1548.5</v>
      </c>
      <c r="J9" s="271">
        <v>1653.5</v>
      </c>
      <c r="K9" s="271">
        <v>1845.5</v>
      </c>
      <c r="L9" s="228">
        <v>2628.8</v>
      </c>
      <c r="M9" s="228">
        <v>3562.6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</row>
    <row r="10" spans="1:49" ht="12.95" customHeight="1" x14ac:dyDescent="0.2">
      <c r="A10" s="272" t="s">
        <v>239</v>
      </c>
      <c r="B10" s="271">
        <v>256.10000000000002</v>
      </c>
      <c r="C10" s="271">
        <v>312.60000000000002</v>
      </c>
      <c r="D10" s="271">
        <v>231.7</v>
      </c>
      <c r="E10" s="271">
        <v>474.7</v>
      </c>
      <c r="F10" s="271">
        <v>308.2</v>
      </c>
      <c r="G10" s="271">
        <v>235.5</v>
      </c>
      <c r="H10" s="271">
        <v>331.5</v>
      </c>
      <c r="I10" s="271">
        <v>97.7</v>
      </c>
      <c r="J10" s="271">
        <v>369.4</v>
      </c>
      <c r="K10" s="271">
        <v>546.70000000000005</v>
      </c>
      <c r="L10" s="228">
        <v>869.7</v>
      </c>
      <c r="M10" s="228">
        <v>1992.6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</row>
    <row r="11" spans="1:49" ht="12.95" customHeight="1" x14ac:dyDescent="0.2">
      <c r="A11" s="272" t="s">
        <v>240</v>
      </c>
      <c r="B11" s="271">
        <v>603.70000000000005</v>
      </c>
      <c r="C11" s="271">
        <v>622</v>
      </c>
      <c r="D11" s="271">
        <v>931.9</v>
      </c>
      <c r="E11" s="271">
        <v>689</v>
      </c>
      <c r="F11" s="271">
        <v>858.2</v>
      </c>
      <c r="G11" s="271">
        <v>955.4</v>
      </c>
      <c r="H11" s="271">
        <v>967.7</v>
      </c>
      <c r="I11" s="271">
        <v>862.6</v>
      </c>
      <c r="J11" s="271">
        <v>2452.6</v>
      </c>
      <c r="K11" s="271">
        <v>1772.8</v>
      </c>
      <c r="L11" s="228">
        <v>1817.9</v>
      </c>
      <c r="M11" s="228">
        <v>3672.2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</row>
    <row r="12" spans="1:49" ht="24" x14ac:dyDescent="0.2">
      <c r="A12" s="272" t="s">
        <v>241</v>
      </c>
      <c r="B12" s="271">
        <v>663.2</v>
      </c>
      <c r="C12" s="271">
        <v>758.7</v>
      </c>
      <c r="D12" s="271">
        <v>751.3</v>
      </c>
      <c r="E12" s="271">
        <v>1248.2</v>
      </c>
      <c r="F12" s="271">
        <v>820.5</v>
      </c>
      <c r="G12" s="271">
        <v>515</v>
      </c>
      <c r="H12" s="271">
        <v>1202.9000000000001</v>
      </c>
      <c r="I12" s="271">
        <v>1096.5999999999999</v>
      </c>
      <c r="J12" s="271">
        <v>1680.7</v>
      </c>
      <c r="K12" s="271">
        <v>1318.2</v>
      </c>
      <c r="L12" s="228">
        <v>765.4</v>
      </c>
      <c r="M12" s="228">
        <v>884.2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</row>
    <row r="13" spans="1:49" ht="24" x14ac:dyDescent="0.2">
      <c r="A13" s="272" t="s">
        <v>242</v>
      </c>
      <c r="B13" s="271">
        <v>3.7</v>
      </c>
      <c r="C13" s="271">
        <v>2.4</v>
      </c>
      <c r="D13" s="271">
        <v>2.1</v>
      </c>
      <c r="E13" s="271">
        <v>1.8</v>
      </c>
      <c r="F13" s="271">
        <v>1.2</v>
      </c>
      <c r="G13" s="271">
        <v>1.2</v>
      </c>
      <c r="H13" s="271">
        <v>1.2</v>
      </c>
      <c r="I13" s="271">
        <v>15.8</v>
      </c>
      <c r="J13" s="271">
        <v>17.7</v>
      </c>
      <c r="K13" s="271">
        <v>63.8</v>
      </c>
      <c r="L13" s="228">
        <v>63.4</v>
      </c>
      <c r="M13" s="228">
        <v>193.8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</row>
    <row r="14" spans="1:49" ht="12.95" customHeight="1" x14ac:dyDescent="0.2">
      <c r="A14" s="272" t="s">
        <v>243</v>
      </c>
      <c r="B14" s="271">
        <v>1201.9000000000001</v>
      </c>
      <c r="C14" s="271">
        <v>1124</v>
      </c>
      <c r="D14" s="271">
        <v>1537.6</v>
      </c>
      <c r="E14" s="271">
        <v>1663.2</v>
      </c>
      <c r="F14" s="271">
        <v>1793.3</v>
      </c>
      <c r="G14" s="271">
        <v>1061.5</v>
      </c>
      <c r="H14" s="271">
        <v>1008.4</v>
      </c>
      <c r="I14" s="271">
        <v>664.1</v>
      </c>
      <c r="J14" s="271">
        <v>1171.0999999999999</v>
      </c>
      <c r="K14" s="271">
        <v>2267.6999999999998</v>
      </c>
      <c r="L14" s="228">
        <v>1485.9</v>
      </c>
      <c r="M14" s="228">
        <v>2049.4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</row>
    <row r="15" spans="1:49" ht="12.95" customHeight="1" x14ac:dyDescent="0.2">
      <c r="A15" s="272" t="s">
        <v>244</v>
      </c>
      <c r="B15" s="228">
        <v>218.9</v>
      </c>
      <c r="C15" s="228">
        <v>369.2</v>
      </c>
      <c r="D15" s="228">
        <v>392.7</v>
      </c>
      <c r="E15" s="228">
        <v>601.9</v>
      </c>
      <c r="F15" s="228">
        <v>851.2</v>
      </c>
      <c r="G15" s="228">
        <v>670.1</v>
      </c>
      <c r="H15" s="228">
        <v>497.3</v>
      </c>
      <c r="I15" s="228">
        <v>614.70000000000005</v>
      </c>
      <c r="J15" s="228">
        <v>708.5</v>
      </c>
      <c r="K15" s="228">
        <v>884.9</v>
      </c>
      <c r="L15" s="228">
        <v>1572.1</v>
      </c>
      <c r="M15" s="228">
        <v>1479.7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</row>
    <row r="16" spans="1:49" ht="12.95" customHeight="1" x14ac:dyDescent="0.2">
      <c r="A16" s="272" t="s">
        <v>245</v>
      </c>
      <c r="B16" s="228">
        <v>55.7</v>
      </c>
      <c r="C16" s="228">
        <v>41.4</v>
      </c>
      <c r="D16" s="228">
        <v>94.7</v>
      </c>
      <c r="E16" s="228">
        <v>160.4</v>
      </c>
      <c r="F16" s="228">
        <v>172.8</v>
      </c>
      <c r="G16" s="228">
        <v>48.5</v>
      </c>
      <c r="H16" s="228">
        <v>77.3</v>
      </c>
      <c r="I16" s="228">
        <v>62.4</v>
      </c>
      <c r="J16" s="228">
        <v>89.3</v>
      </c>
      <c r="K16" s="228">
        <v>77</v>
      </c>
      <c r="L16" s="228">
        <v>282.8</v>
      </c>
      <c r="M16" s="228">
        <v>317.89999999999998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</row>
    <row r="17" spans="1:49" ht="12.95" customHeight="1" x14ac:dyDescent="0.2">
      <c r="A17" s="245" t="s">
        <v>100</v>
      </c>
      <c r="B17" s="228">
        <v>12226.3</v>
      </c>
      <c r="C17" s="228">
        <v>17134.5</v>
      </c>
      <c r="D17" s="228">
        <v>19598.099999999999</v>
      </c>
      <c r="E17" s="228">
        <v>22208.2</v>
      </c>
      <c r="F17" s="228">
        <v>22534.9</v>
      </c>
      <c r="G17" s="228">
        <v>20879.3</v>
      </c>
      <c r="H17" s="228">
        <v>20681.3</v>
      </c>
      <c r="I17" s="228">
        <v>21873.9</v>
      </c>
      <c r="J17" s="228">
        <v>24086.799999999999</v>
      </c>
      <c r="K17" s="228">
        <v>25043.200000000001</v>
      </c>
      <c r="L17" s="228">
        <v>29111.1</v>
      </c>
      <c r="M17" s="228">
        <v>41896.5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</row>
    <row r="18" spans="1:49" ht="12.95" customHeight="1" x14ac:dyDescent="0.2">
      <c r="A18" s="272" t="s">
        <v>246</v>
      </c>
      <c r="B18" s="228">
        <v>9798.2999999999993</v>
      </c>
      <c r="C18" s="228">
        <v>9613.2000000000007</v>
      </c>
      <c r="D18" s="228">
        <v>11339.6</v>
      </c>
      <c r="E18" s="228">
        <v>14073.4</v>
      </c>
      <c r="F18" s="228">
        <v>14227.3</v>
      </c>
      <c r="G18" s="228">
        <v>17586.7</v>
      </c>
      <c r="H18" s="228">
        <v>17631.099999999999</v>
      </c>
      <c r="I18" s="228">
        <v>15747.1</v>
      </c>
      <c r="J18" s="228">
        <v>16762.900000000001</v>
      </c>
      <c r="K18" s="228">
        <v>17697.400000000001</v>
      </c>
      <c r="L18" s="228">
        <v>23540.400000000001</v>
      </c>
      <c r="M18" s="228">
        <v>35626.699999999997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</row>
    <row r="19" spans="1:49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0.3</v>
      </c>
      <c r="G19" s="228">
        <v>1.8</v>
      </c>
      <c r="H19" s="228">
        <v>1.7</v>
      </c>
      <c r="I19" s="228">
        <v>1.7</v>
      </c>
      <c r="J19" s="228">
        <v>1.7</v>
      </c>
      <c r="K19" s="228">
        <v>1.8</v>
      </c>
      <c r="L19" s="228">
        <v>1.8</v>
      </c>
      <c r="M19" s="228">
        <v>1.7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</row>
    <row r="20" spans="1:49" ht="12.95" customHeight="1" x14ac:dyDescent="0.2">
      <c r="A20" s="272" t="s">
        <v>249</v>
      </c>
      <c r="B20" s="228">
        <v>1147.7</v>
      </c>
      <c r="C20" s="228">
        <v>5343.3</v>
      </c>
      <c r="D20" s="228">
        <v>1725.3</v>
      </c>
      <c r="E20" s="228">
        <v>1616.4</v>
      </c>
      <c r="F20" s="228">
        <v>2102.5</v>
      </c>
      <c r="G20" s="228">
        <v>1024.0999999999999</v>
      </c>
      <c r="H20" s="228">
        <v>1300.2</v>
      </c>
      <c r="I20" s="228">
        <v>4354.3999999999996</v>
      </c>
      <c r="J20" s="228">
        <v>5856.4</v>
      </c>
      <c r="K20" s="228">
        <v>5731.8</v>
      </c>
      <c r="L20" s="228">
        <v>3386.6</v>
      </c>
      <c r="M20" s="228">
        <v>3890.6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</row>
    <row r="21" spans="1:49" ht="12.95" customHeight="1" x14ac:dyDescent="0.2">
      <c r="A21" s="272" t="s">
        <v>250</v>
      </c>
      <c r="B21" s="228">
        <v>8.9</v>
      </c>
      <c r="C21" s="228">
        <v>8.1999999999999993</v>
      </c>
      <c r="D21" s="228">
        <v>11.6</v>
      </c>
      <c r="E21" s="228">
        <v>13.5</v>
      </c>
      <c r="F21" s="228">
        <v>14.6</v>
      </c>
      <c r="G21" s="228">
        <v>27.2</v>
      </c>
      <c r="H21" s="228">
        <v>21.5</v>
      </c>
      <c r="I21" s="228">
        <v>29</v>
      </c>
      <c r="J21" s="228">
        <v>28.9</v>
      </c>
      <c r="K21" s="228">
        <v>38</v>
      </c>
      <c r="L21" s="228">
        <v>21.4</v>
      </c>
      <c r="M21" s="228">
        <v>23.4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</row>
    <row r="22" spans="1:49" ht="12.95" customHeight="1" x14ac:dyDescent="0.2">
      <c r="A22" s="272" t="s">
        <v>277</v>
      </c>
      <c r="B22" s="228">
        <v>4</v>
      </c>
      <c r="C22" s="228">
        <v>4.9000000000000004</v>
      </c>
      <c r="D22" s="228">
        <v>0.7</v>
      </c>
      <c r="E22" s="228">
        <v>0.7</v>
      </c>
      <c r="F22" s="228">
        <v>0.7</v>
      </c>
      <c r="G22" s="228">
        <v>0.8</v>
      </c>
      <c r="H22" s="228">
        <v>0.7</v>
      </c>
      <c r="I22" s="228">
        <v>0.6</v>
      </c>
      <c r="J22" s="228">
        <v>0.6</v>
      </c>
      <c r="K22" s="228">
        <v>0.6</v>
      </c>
      <c r="L22" s="228" t="s">
        <v>26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</row>
    <row r="23" spans="1:49" ht="12.95" customHeight="1" x14ac:dyDescent="0.2">
      <c r="A23" s="272" t="s">
        <v>252</v>
      </c>
      <c r="B23" s="228">
        <v>307.60000000000002</v>
      </c>
      <c r="C23" s="228">
        <v>313.3</v>
      </c>
      <c r="D23" s="228">
        <v>188.9</v>
      </c>
      <c r="E23" s="228">
        <v>212.8</v>
      </c>
      <c r="F23" s="228">
        <v>248.7</v>
      </c>
      <c r="G23" s="228">
        <v>234.1</v>
      </c>
      <c r="H23" s="228">
        <v>128.6</v>
      </c>
      <c r="I23" s="228">
        <v>105.8</v>
      </c>
      <c r="J23" s="228">
        <v>406.4</v>
      </c>
      <c r="K23" s="228">
        <v>440.6</v>
      </c>
      <c r="L23" s="228">
        <v>503.5</v>
      </c>
      <c r="M23" s="228">
        <v>672.4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</row>
    <row r="24" spans="1:49" ht="12.95" customHeight="1" x14ac:dyDescent="0.2">
      <c r="A24" s="272" t="s">
        <v>253</v>
      </c>
      <c r="B24" s="228">
        <v>932.7</v>
      </c>
      <c r="C24" s="228">
        <v>1826.9</v>
      </c>
      <c r="D24" s="228">
        <v>6304.4</v>
      </c>
      <c r="E24" s="228">
        <v>6284.4</v>
      </c>
      <c r="F24" s="228">
        <v>5933.2</v>
      </c>
      <c r="G24" s="228">
        <v>1991.2</v>
      </c>
      <c r="H24" s="228">
        <v>1584.9</v>
      </c>
      <c r="I24" s="228">
        <v>1603.4</v>
      </c>
      <c r="J24" s="228">
        <v>807.8</v>
      </c>
      <c r="K24" s="228">
        <v>893.8</v>
      </c>
      <c r="L24" s="228">
        <v>1403.2</v>
      </c>
      <c r="M24" s="228">
        <v>1452.5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</row>
    <row r="25" spans="1:49" ht="12.95" customHeight="1" x14ac:dyDescent="0.2">
      <c r="A25" s="245" t="s">
        <v>254</v>
      </c>
      <c r="B25" s="228">
        <v>27.1</v>
      </c>
      <c r="C25" s="228">
        <v>24.7</v>
      </c>
      <c r="D25" s="228">
        <v>27.6</v>
      </c>
      <c r="E25" s="228">
        <v>7</v>
      </c>
      <c r="F25" s="228">
        <v>7.6</v>
      </c>
      <c r="G25" s="228">
        <v>13.5</v>
      </c>
      <c r="H25" s="228">
        <v>12.6</v>
      </c>
      <c r="I25" s="228">
        <v>31.8</v>
      </c>
      <c r="J25" s="228">
        <v>222</v>
      </c>
      <c r="K25" s="228">
        <v>239.2</v>
      </c>
      <c r="L25" s="228">
        <v>254.2</v>
      </c>
      <c r="M25" s="228">
        <v>229.3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</row>
    <row r="26" spans="1:49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</row>
    <row r="27" spans="1:49" s="270" customFormat="1" ht="12.95" customHeight="1" x14ac:dyDescent="0.2">
      <c r="A27" s="268" t="s">
        <v>99</v>
      </c>
      <c r="B27" s="269">
        <v>8459.6</v>
      </c>
      <c r="C27" s="269">
        <v>15780.1</v>
      </c>
      <c r="D27" s="269">
        <v>18654</v>
      </c>
      <c r="E27" s="269">
        <v>21029.8</v>
      </c>
      <c r="F27" s="269">
        <v>21625.599999999999</v>
      </c>
      <c r="G27" s="269">
        <v>16030.6</v>
      </c>
      <c r="H27" s="269">
        <v>17931.099999999999</v>
      </c>
      <c r="I27" s="269">
        <v>16494.099999999999</v>
      </c>
      <c r="J27" s="269">
        <v>15764.3</v>
      </c>
      <c r="K27" s="269">
        <v>16520.599999999999</v>
      </c>
      <c r="L27" s="269">
        <v>19282.099999999999</v>
      </c>
      <c r="M27" s="269">
        <v>23347.7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</row>
    <row r="28" spans="1:49" s="234" customFormat="1" ht="12.95" customHeight="1" x14ac:dyDescent="0.2">
      <c r="A28" s="233" t="s">
        <v>98</v>
      </c>
      <c r="B28" s="271">
        <v>3724.7</v>
      </c>
      <c r="C28" s="271">
        <v>7222.5</v>
      </c>
      <c r="D28" s="271">
        <v>9884.6</v>
      </c>
      <c r="E28" s="271">
        <v>10958.3</v>
      </c>
      <c r="F28" s="271">
        <v>7431.8</v>
      </c>
      <c r="G28" s="271">
        <v>7250.1</v>
      </c>
      <c r="H28" s="271">
        <v>8714.1</v>
      </c>
      <c r="I28" s="271">
        <v>8014.4</v>
      </c>
      <c r="J28" s="271">
        <v>8296.6</v>
      </c>
      <c r="K28" s="271">
        <v>9393.7999999999993</v>
      </c>
      <c r="L28" s="271">
        <v>11386.3</v>
      </c>
      <c r="M28" s="271">
        <v>14527.1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</row>
    <row r="29" spans="1:49" ht="12.95" customHeight="1" x14ac:dyDescent="0.2">
      <c r="A29" s="272" t="s">
        <v>255</v>
      </c>
      <c r="B29" s="271">
        <v>477.5</v>
      </c>
      <c r="C29" s="271">
        <v>387</v>
      </c>
      <c r="D29" s="271">
        <v>729.7</v>
      </c>
      <c r="E29" s="271">
        <v>751.8</v>
      </c>
      <c r="F29" s="271">
        <v>728.1</v>
      </c>
      <c r="G29" s="271">
        <v>831.8</v>
      </c>
      <c r="H29" s="271">
        <v>952.8</v>
      </c>
      <c r="I29" s="271">
        <v>566.20000000000005</v>
      </c>
      <c r="J29" s="271">
        <v>718.1</v>
      </c>
      <c r="K29" s="271">
        <v>770.6</v>
      </c>
      <c r="L29" s="228">
        <v>1064.8</v>
      </c>
      <c r="M29" s="228">
        <v>3062.8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</row>
    <row r="30" spans="1:49" ht="12.95" customHeight="1" x14ac:dyDescent="0.2">
      <c r="A30" s="272" t="s">
        <v>256</v>
      </c>
      <c r="B30" s="271">
        <v>668.2</v>
      </c>
      <c r="C30" s="271">
        <v>984.1</v>
      </c>
      <c r="D30" s="271">
        <v>1263.3</v>
      </c>
      <c r="E30" s="271">
        <v>1486</v>
      </c>
      <c r="F30" s="271">
        <v>1224.5</v>
      </c>
      <c r="G30" s="271">
        <v>826.8</v>
      </c>
      <c r="H30" s="271">
        <v>809.9</v>
      </c>
      <c r="I30" s="271">
        <v>459.3</v>
      </c>
      <c r="J30" s="271">
        <v>386.6</v>
      </c>
      <c r="K30" s="271">
        <v>422.4</v>
      </c>
      <c r="L30" s="228">
        <v>969.8</v>
      </c>
      <c r="M30" s="228">
        <v>996.6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</row>
    <row r="31" spans="1:49" ht="12.95" customHeight="1" x14ac:dyDescent="0.2">
      <c r="A31" s="272" t="s">
        <v>257</v>
      </c>
      <c r="B31" s="271">
        <v>1830.9</v>
      </c>
      <c r="C31" s="271">
        <v>4972.2</v>
      </c>
      <c r="D31" s="271">
        <v>6743.6</v>
      </c>
      <c r="E31" s="271">
        <v>7021.1</v>
      </c>
      <c r="F31" s="271">
        <v>4148.5</v>
      </c>
      <c r="G31" s="271">
        <v>4147.8999999999996</v>
      </c>
      <c r="H31" s="271">
        <v>5375.8</v>
      </c>
      <c r="I31" s="271">
        <v>5726.1</v>
      </c>
      <c r="J31" s="271">
        <v>5835</v>
      </c>
      <c r="K31" s="271">
        <v>5852.4</v>
      </c>
      <c r="L31" s="228">
        <v>6484.9</v>
      </c>
      <c r="M31" s="228">
        <v>7145.2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</row>
    <row r="32" spans="1:49" ht="12.95" customHeight="1" x14ac:dyDescent="0.2">
      <c r="A32" s="272" t="s">
        <v>258</v>
      </c>
      <c r="B32" s="271">
        <v>89.7</v>
      </c>
      <c r="C32" s="271">
        <v>99</v>
      </c>
      <c r="D32" s="271">
        <v>129.6</v>
      </c>
      <c r="E32" s="271">
        <v>80.099999999999994</v>
      </c>
      <c r="F32" s="271">
        <v>76.099999999999994</v>
      </c>
      <c r="G32" s="271">
        <v>65.7</v>
      </c>
      <c r="H32" s="271">
        <v>66</v>
      </c>
      <c r="I32" s="271">
        <v>125.6</v>
      </c>
      <c r="J32" s="271">
        <v>109.8</v>
      </c>
      <c r="K32" s="271">
        <v>247.1</v>
      </c>
      <c r="L32" s="228">
        <v>311.10000000000002</v>
      </c>
      <c r="M32" s="228">
        <v>445.1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</row>
    <row r="33" spans="1:49" ht="12.95" customHeight="1" x14ac:dyDescent="0.2">
      <c r="A33" s="272" t="s">
        <v>259</v>
      </c>
      <c r="B33" s="271">
        <v>583.79999999999995</v>
      </c>
      <c r="C33" s="271">
        <v>689.7</v>
      </c>
      <c r="D33" s="271">
        <v>967.5</v>
      </c>
      <c r="E33" s="271">
        <v>1273.5</v>
      </c>
      <c r="F33" s="271">
        <v>1086.5999999999999</v>
      </c>
      <c r="G33" s="271">
        <v>1221</v>
      </c>
      <c r="H33" s="271">
        <v>1309.2</v>
      </c>
      <c r="I33" s="271">
        <v>964.9</v>
      </c>
      <c r="J33" s="271">
        <v>984.6</v>
      </c>
      <c r="K33" s="271">
        <v>860</v>
      </c>
      <c r="L33" s="228">
        <v>1527.1</v>
      </c>
      <c r="M33" s="228">
        <v>1656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</row>
    <row r="34" spans="1:49" ht="12.95" customHeight="1" x14ac:dyDescent="0.2">
      <c r="A34" s="272" t="s">
        <v>260</v>
      </c>
      <c r="B34" s="271">
        <v>65.3</v>
      </c>
      <c r="C34" s="271">
        <v>79.900000000000006</v>
      </c>
      <c r="D34" s="271">
        <v>40.5</v>
      </c>
      <c r="E34" s="271">
        <v>335.5</v>
      </c>
      <c r="F34" s="271">
        <v>157.30000000000001</v>
      </c>
      <c r="G34" s="271">
        <v>143</v>
      </c>
      <c r="H34" s="271">
        <v>185.3</v>
      </c>
      <c r="I34" s="271">
        <v>152.30000000000001</v>
      </c>
      <c r="J34" s="271">
        <v>239.2</v>
      </c>
      <c r="K34" s="271">
        <v>1210.0999999999999</v>
      </c>
      <c r="L34" s="228">
        <v>775.8</v>
      </c>
      <c r="M34" s="228">
        <v>946.4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</row>
    <row r="35" spans="1:49" ht="12.95" customHeight="1" x14ac:dyDescent="0.2">
      <c r="A35" s="272" t="s">
        <v>261</v>
      </c>
      <c r="B35" s="271">
        <v>9.1999999999999993</v>
      </c>
      <c r="C35" s="271">
        <v>10.7</v>
      </c>
      <c r="D35" s="271">
        <v>10.3</v>
      </c>
      <c r="E35" s="271">
        <v>10.199999999999999</v>
      </c>
      <c r="F35" s="271">
        <v>10.8</v>
      </c>
      <c r="G35" s="271">
        <v>13.8</v>
      </c>
      <c r="H35" s="271">
        <v>15.2</v>
      </c>
      <c r="I35" s="271">
        <v>20</v>
      </c>
      <c r="J35" s="271">
        <v>23.4</v>
      </c>
      <c r="K35" s="271">
        <v>31.1</v>
      </c>
      <c r="L35" s="228">
        <v>252.8</v>
      </c>
      <c r="M35" s="228">
        <v>275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</row>
    <row r="36" spans="1:49" ht="12.95" customHeight="1" x14ac:dyDescent="0.2">
      <c r="A36" s="245" t="s">
        <v>97</v>
      </c>
      <c r="B36" s="271">
        <v>4734.8999999999996</v>
      </c>
      <c r="C36" s="271">
        <v>8557.6</v>
      </c>
      <c r="D36" s="271">
        <v>8769.4</v>
      </c>
      <c r="E36" s="271">
        <v>10071.5</v>
      </c>
      <c r="F36" s="271">
        <v>14193.8</v>
      </c>
      <c r="G36" s="271">
        <v>8780.5</v>
      </c>
      <c r="H36" s="271">
        <v>9217</v>
      </c>
      <c r="I36" s="271">
        <v>8479.7000000000007</v>
      </c>
      <c r="J36" s="271">
        <v>7467.7</v>
      </c>
      <c r="K36" s="271">
        <v>7126.8</v>
      </c>
      <c r="L36" s="228">
        <v>7895.8</v>
      </c>
      <c r="M36" s="228">
        <v>8820.6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</row>
    <row r="37" spans="1:49" ht="12.95" customHeight="1" x14ac:dyDescent="0.2">
      <c r="A37" s="272" t="s">
        <v>262</v>
      </c>
      <c r="B37" s="271">
        <v>4445.7</v>
      </c>
      <c r="C37" s="271">
        <v>8340</v>
      </c>
      <c r="D37" s="271">
        <v>8588.1</v>
      </c>
      <c r="E37" s="271">
        <v>9864.2999999999993</v>
      </c>
      <c r="F37" s="271">
        <v>13911.6</v>
      </c>
      <c r="G37" s="271">
        <v>8482.2000000000007</v>
      </c>
      <c r="H37" s="271">
        <v>8984.2999999999993</v>
      </c>
      <c r="I37" s="271">
        <v>8146.1</v>
      </c>
      <c r="J37" s="271">
        <v>7038.5</v>
      </c>
      <c r="K37" s="271">
        <v>6733.5</v>
      </c>
      <c r="L37" s="228">
        <v>7471.6</v>
      </c>
      <c r="M37" s="228">
        <v>8428.2000000000007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</row>
    <row r="38" spans="1:49" ht="12.95" customHeight="1" x14ac:dyDescent="0.2">
      <c r="A38" s="272" t="s">
        <v>263</v>
      </c>
      <c r="B38" s="271">
        <v>12.2</v>
      </c>
      <c r="C38" s="271">
        <v>9.6</v>
      </c>
      <c r="D38" s="271">
        <v>44</v>
      </c>
      <c r="E38" s="271">
        <v>9.6999999999999993</v>
      </c>
      <c r="F38" s="271">
        <v>81.7</v>
      </c>
      <c r="G38" s="271">
        <v>84.5</v>
      </c>
      <c r="H38" s="271">
        <v>11.4</v>
      </c>
      <c r="I38" s="271">
        <v>9.4</v>
      </c>
      <c r="J38" s="271">
        <v>74.400000000000006</v>
      </c>
      <c r="K38" s="271">
        <v>6</v>
      </c>
      <c r="L38" s="228">
        <v>48.9</v>
      </c>
      <c r="M38" s="228">
        <v>36.299999999999997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</row>
    <row r="39" spans="1:49" ht="12" x14ac:dyDescent="0.2">
      <c r="A39" s="272" t="s">
        <v>264</v>
      </c>
      <c r="B39" s="271">
        <v>277</v>
      </c>
      <c r="C39" s="271">
        <v>208</v>
      </c>
      <c r="D39" s="271">
        <v>137.30000000000001</v>
      </c>
      <c r="E39" s="271">
        <v>197.5</v>
      </c>
      <c r="F39" s="271">
        <v>200.5</v>
      </c>
      <c r="G39" s="271">
        <v>213.8</v>
      </c>
      <c r="H39" s="271">
        <v>221.3</v>
      </c>
      <c r="I39" s="271">
        <v>324.2</v>
      </c>
      <c r="J39" s="271">
        <v>354.8</v>
      </c>
      <c r="K39" s="271">
        <v>387.3</v>
      </c>
      <c r="L39" s="228">
        <v>375.4</v>
      </c>
      <c r="M39" s="228">
        <v>356.1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</row>
    <row r="40" spans="1:49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</row>
    <row r="41" spans="1:49" s="270" customFormat="1" ht="12.95" customHeight="1" x14ac:dyDescent="0.2">
      <c r="A41" s="268" t="s">
        <v>96</v>
      </c>
      <c r="B41" s="269">
        <v>7481.4</v>
      </c>
      <c r="C41" s="269">
        <v>5762.9</v>
      </c>
      <c r="D41" s="269">
        <v>6468.4</v>
      </c>
      <c r="E41" s="269">
        <v>7317.6</v>
      </c>
      <c r="F41" s="269">
        <v>7181.2</v>
      </c>
      <c r="G41" s="269">
        <v>9433.7999999999993</v>
      </c>
      <c r="H41" s="269">
        <v>8438.4</v>
      </c>
      <c r="I41" s="269">
        <v>10342.200000000001</v>
      </c>
      <c r="J41" s="269">
        <v>16465.3</v>
      </c>
      <c r="K41" s="269">
        <v>17299.3</v>
      </c>
      <c r="L41" s="269">
        <v>19314.900000000001</v>
      </c>
      <c r="M41" s="269">
        <v>32701.200000000001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</row>
    <row r="42" spans="1:49" ht="12.95" customHeight="1" x14ac:dyDescent="0.2">
      <c r="A42" s="245" t="s">
        <v>265</v>
      </c>
      <c r="B42" s="228">
        <v>1952.4</v>
      </c>
      <c r="C42" s="228">
        <v>1372.1</v>
      </c>
      <c r="D42" s="228">
        <v>3870.4</v>
      </c>
      <c r="E42" s="228">
        <v>3666.6</v>
      </c>
      <c r="F42" s="228">
        <v>3687.8</v>
      </c>
      <c r="G42" s="228">
        <v>3883.9</v>
      </c>
      <c r="H42" s="228">
        <v>3811</v>
      </c>
      <c r="I42" s="228">
        <v>3757.4</v>
      </c>
      <c r="J42" s="228">
        <v>3769</v>
      </c>
      <c r="K42" s="228">
        <v>3958.8</v>
      </c>
      <c r="L42" s="228">
        <v>2956.7</v>
      </c>
      <c r="M42" s="228">
        <v>10150.6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</row>
    <row r="43" spans="1:49" ht="12.95" customHeight="1" x14ac:dyDescent="0.2">
      <c r="A43" s="245" t="s">
        <v>266</v>
      </c>
      <c r="B43" s="228">
        <v>3718.3</v>
      </c>
      <c r="C43" s="228">
        <v>3738.6</v>
      </c>
      <c r="D43" s="228">
        <v>2734.6</v>
      </c>
      <c r="E43" s="228">
        <v>3574.7</v>
      </c>
      <c r="F43" s="228">
        <v>3109.2</v>
      </c>
      <c r="G43" s="228">
        <v>4182.5</v>
      </c>
      <c r="H43" s="228">
        <v>4169.6000000000004</v>
      </c>
      <c r="I43" s="228">
        <v>4509.2</v>
      </c>
      <c r="J43" s="228">
        <v>6106.9</v>
      </c>
      <c r="K43" s="228">
        <v>5613.1</v>
      </c>
      <c r="L43" s="228">
        <v>7624.8</v>
      </c>
      <c r="M43" s="228">
        <v>9649.4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</row>
    <row r="44" spans="1:49" s="234" customFormat="1" ht="12.95" customHeight="1" x14ac:dyDescent="0.2">
      <c r="A44" s="274" t="s">
        <v>267</v>
      </c>
      <c r="B44" s="228">
        <v>916.8</v>
      </c>
      <c r="C44" s="228">
        <v>977.7</v>
      </c>
      <c r="D44" s="228">
        <v>951.3</v>
      </c>
      <c r="E44" s="228">
        <v>1127.9000000000001</v>
      </c>
      <c r="F44" s="228">
        <v>851.6</v>
      </c>
      <c r="G44" s="228">
        <v>1372.5</v>
      </c>
      <c r="H44" s="228">
        <v>1374.4</v>
      </c>
      <c r="I44" s="228">
        <v>1082.5999999999999</v>
      </c>
      <c r="J44" s="228">
        <v>668.4</v>
      </c>
      <c r="K44" s="228">
        <v>370.4</v>
      </c>
      <c r="L44" s="271">
        <v>417.1</v>
      </c>
      <c r="M44" s="271">
        <v>710.1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</row>
    <row r="45" spans="1:49" ht="12.95" customHeight="1" x14ac:dyDescent="0.2">
      <c r="A45" s="272" t="s">
        <v>268</v>
      </c>
      <c r="B45" s="228">
        <v>625.1</v>
      </c>
      <c r="C45" s="228">
        <v>802.7</v>
      </c>
      <c r="D45" s="228">
        <v>817.8</v>
      </c>
      <c r="E45" s="228">
        <v>1192.9000000000001</v>
      </c>
      <c r="F45" s="228">
        <v>685.2</v>
      </c>
      <c r="G45" s="228">
        <v>1243.5</v>
      </c>
      <c r="H45" s="228">
        <v>1191.0999999999999</v>
      </c>
      <c r="I45" s="228">
        <v>1658.5</v>
      </c>
      <c r="J45" s="228">
        <v>2897.4</v>
      </c>
      <c r="K45" s="228">
        <v>2150.5</v>
      </c>
      <c r="L45" s="228">
        <v>2775.3</v>
      </c>
      <c r="M45" s="228">
        <v>3730.1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</row>
    <row r="46" spans="1:49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354.6</v>
      </c>
      <c r="M46" s="228">
        <v>354.6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</row>
    <row r="47" spans="1:49" ht="12.95" customHeight="1" x14ac:dyDescent="0.2">
      <c r="A47" s="272" t="s">
        <v>269</v>
      </c>
      <c r="B47" s="228">
        <v>2176.3000000000002</v>
      </c>
      <c r="C47" s="228">
        <v>2059.6</v>
      </c>
      <c r="D47" s="228">
        <v>965.5</v>
      </c>
      <c r="E47" s="228">
        <v>1253.9000000000001</v>
      </c>
      <c r="F47" s="228">
        <v>1217.8</v>
      </c>
      <c r="G47" s="228">
        <v>1212</v>
      </c>
      <c r="H47" s="228">
        <v>1249.5999999999999</v>
      </c>
      <c r="I47" s="228">
        <v>1413.5</v>
      </c>
      <c r="J47" s="228">
        <v>2186.5</v>
      </c>
      <c r="K47" s="228">
        <v>2737.6</v>
      </c>
      <c r="L47" s="228">
        <v>4077.8</v>
      </c>
      <c r="M47" s="228">
        <v>4854.6000000000004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</row>
    <row r="48" spans="1:49" ht="12.95" customHeight="1" x14ac:dyDescent="0.2">
      <c r="A48" s="275" t="s">
        <v>271</v>
      </c>
      <c r="B48" s="228">
        <v>1757.6</v>
      </c>
      <c r="C48" s="228">
        <v>527.9</v>
      </c>
      <c r="D48" s="228">
        <v>-218.1</v>
      </c>
      <c r="E48" s="228">
        <v>-192.5</v>
      </c>
      <c r="F48" s="228">
        <v>153.30000000000001</v>
      </c>
      <c r="G48" s="228">
        <v>1002</v>
      </c>
      <c r="H48" s="228">
        <v>83.4</v>
      </c>
      <c r="I48" s="228">
        <v>1805.3</v>
      </c>
      <c r="J48" s="228">
        <v>6279.5</v>
      </c>
      <c r="K48" s="228">
        <v>7404.8</v>
      </c>
      <c r="L48" s="228">
        <v>8406.7000000000007</v>
      </c>
      <c r="M48" s="228">
        <v>12608.8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</row>
    <row r="49" spans="1:49" ht="12.95" customHeight="1" x14ac:dyDescent="0.2">
      <c r="A49" s="275" t="s">
        <v>272</v>
      </c>
      <c r="B49" s="228">
        <v>53</v>
      </c>
      <c r="C49" s="228">
        <v>124.4</v>
      </c>
      <c r="D49" s="228">
        <v>81.5</v>
      </c>
      <c r="E49" s="228">
        <v>268.8</v>
      </c>
      <c r="F49" s="228">
        <v>230.8</v>
      </c>
      <c r="G49" s="228">
        <v>365.4</v>
      </c>
      <c r="H49" s="228">
        <v>374.3</v>
      </c>
      <c r="I49" s="228">
        <v>270.2</v>
      </c>
      <c r="J49" s="228">
        <v>309.89999999999998</v>
      </c>
      <c r="K49" s="228">
        <v>322.60000000000002</v>
      </c>
      <c r="L49" s="228">
        <v>326.8</v>
      </c>
      <c r="M49" s="228">
        <v>292.5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</row>
    <row r="50" spans="1:49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</row>
    <row r="51" spans="1:49" ht="12.95" customHeight="1" x14ac:dyDescent="0.2">
      <c r="A51" s="268" t="s">
        <v>94</v>
      </c>
      <c r="B51" s="269">
        <v>15940.9</v>
      </c>
      <c r="C51" s="269">
        <v>21543</v>
      </c>
      <c r="D51" s="269">
        <v>25122.400000000001</v>
      </c>
      <c r="E51" s="269">
        <v>28347.4</v>
      </c>
      <c r="F51" s="269">
        <v>28806.799999999999</v>
      </c>
      <c r="G51" s="269">
        <v>25464.400000000001</v>
      </c>
      <c r="H51" s="269">
        <v>26369.5</v>
      </c>
      <c r="I51" s="269">
        <v>26836.2</v>
      </c>
      <c r="J51" s="269">
        <v>32229.599999999999</v>
      </c>
      <c r="K51" s="269">
        <v>33819.9</v>
      </c>
      <c r="L51" s="269">
        <v>38597.1</v>
      </c>
      <c r="M51" s="269">
        <v>56048.9</v>
      </c>
    </row>
    <row r="52" spans="1:49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49" ht="12.95" customHeight="1" x14ac:dyDescent="0.2">
      <c r="A54" s="249" t="s">
        <v>22</v>
      </c>
    </row>
    <row r="55" spans="1:49" ht="12.95" customHeight="1" x14ac:dyDescent="0.2">
      <c r="A55" s="233" t="s">
        <v>1</v>
      </c>
      <c r="B55" s="218">
        <v>219</v>
      </c>
      <c r="C55" s="218">
        <v>218</v>
      </c>
      <c r="D55" s="218">
        <v>222</v>
      </c>
      <c r="E55" s="218">
        <v>225</v>
      </c>
      <c r="F55" s="218">
        <v>218</v>
      </c>
      <c r="G55" s="218">
        <v>206</v>
      </c>
      <c r="H55" s="218">
        <v>200</v>
      </c>
      <c r="I55" s="218">
        <v>195</v>
      </c>
      <c r="J55" s="218">
        <v>196</v>
      </c>
      <c r="K55" s="218">
        <v>204</v>
      </c>
      <c r="L55" s="218">
        <v>198</v>
      </c>
      <c r="M55" s="218">
        <v>189</v>
      </c>
    </row>
  </sheetData>
  <hyperlinks>
    <hyperlink ref="A1" location="Содержание!A1" display="Вернуться в СОДЕРЖАНИЕ" xr:uid="{00000000-0004-0000-5A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Лист92"/>
  <dimension ref="A1:DU55"/>
  <sheetViews>
    <sheetView workbookViewId="0">
      <selection activeCell="A5" sqref="A5"/>
    </sheetView>
  </sheetViews>
  <sheetFormatPr defaultRowHeight="12.95" customHeight="1" x14ac:dyDescent="0.2"/>
  <cols>
    <col min="1" max="1" width="41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1" style="218" customWidth="1"/>
    <col min="258" max="262" width="0" style="218" hidden="1" customWidth="1"/>
    <col min="263" max="512" width="9.140625" style="218"/>
    <col min="513" max="513" width="41" style="218" customWidth="1"/>
    <col min="514" max="518" width="0" style="218" hidden="1" customWidth="1"/>
    <col min="519" max="768" width="9.140625" style="218"/>
    <col min="769" max="769" width="41" style="218" customWidth="1"/>
    <col min="770" max="774" width="0" style="218" hidden="1" customWidth="1"/>
    <col min="775" max="1024" width="9.140625" style="218"/>
    <col min="1025" max="1025" width="41" style="218" customWidth="1"/>
    <col min="1026" max="1030" width="0" style="218" hidden="1" customWidth="1"/>
    <col min="1031" max="1280" width="9.140625" style="218"/>
    <col min="1281" max="1281" width="41" style="218" customWidth="1"/>
    <col min="1282" max="1286" width="0" style="218" hidden="1" customWidth="1"/>
    <col min="1287" max="1536" width="9.140625" style="218"/>
    <col min="1537" max="1537" width="41" style="218" customWidth="1"/>
    <col min="1538" max="1542" width="0" style="218" hidden="1" customWidth="1"/>
    <col min="1543" max="1792" width="9.140625" style="218"/>
    <col min="1793" max="1793" width="41" style="218" customWidth="1"/>
    <col min="1794" max="1798" width="0" style="218" hidden="1" customWidth="1"/>
    <col min="1799" max="2048" width="9.140625" style="218"/>
    <col min="2049" max="2049" width="41" style="218" customWidth="1"/>
    <col min="2050" max="2054" width="0" style="218" hidden="1" customWidth="1"/>
    <col min="2055" max="2304" width="9.140625" style="218"/>
    <col min="2305" max="2305" width="41" style="218" customWidth="1"/>
    <col min="2306" max="2310" width="0" style="218" hidden="1" customWidth="1"/>
    <col min="2311" max="2560" width="9.140625" style="218"/>
    <col min="2561" max="2561" width="41" style="218" customWidth="1"/>
    <col min="2562" max="2566" width="0" style="218" hidden="1" customWidth="1"/>
    <col min="2567" max="2816" width="9.140625" style="218"/>
    <col min="2817" max="2817" width="41" style="218" customWidth="1"/>
    <col min="2818" max="2822" width="0" style="218" hidden="1" customWidth="1"/>
    <col min="2823" max="3072" width="9.140625" style="218"/>
    <col min="3073" max="3073" width="41" style="218" customWidth="1"/>
    <col min="3074" max="3078" width="0" style="218" hidden="1" customWidth="1"/>
    <col min="3079" max="3328" width="9.140625" style="218"/>
    <col min="3329" max="3329" width="41" style="218" customWidth="1"/>
    <col min="3330" max="3334" width="0" style="218" hidden="1" customWidth="1"/>
    <col min="3335" max="3584" width="9.140625" style="218"/>
    <col min="3585" max="3585" width="41" style="218" customWidth="1"/>
    <col min="3586" max="3590" width="0" style="218" hidden="1" customWidth="1"/>
    <col min="3591" max="3840" width="9.140625" style="218"/>
    <col min="3841" max="3841" width="41" style="218" customWidth="1"/>
    <col min="3842" max="3846" width="0" style="218" hidden="1" customWidth="1"/>
    <col min="3847" max="4096" width="9.140625" style="218"/>
    <col min="4097" max="4097" width="41" style="218" customWidth="1"/>
    <col min="4098" max="4102" width="0" style="218" hidden="1" customWidth="1"/>
    <col min="4103" max="4352" width="9.140625" style="218"/>
    <col min="4353" max="4353" width="41" style="218" customWidth="1"/>
    <col min="4354" max="4358" width="0" style="218" hidden="1" customWidth="1"/>
    <col min="4359" max="4608" width="9.140625" style="218"/>
    <col min="4609" max="4609" width="41" style="218" customWidth="1"/>
    <col min="4610" max="4614" width="0" style="218" hidden="1" customWidth="1"/>
    <col min="4615" max="4864" width="9.140625" style="218"/>
    <col min="4865" max="4865" width="41" style="218" customWidth="1"/>
    <col min="4866" max="4870" width="0" style="218" hidden="1" customWidth="1"/>
    <col min="4871" max="5120" width="9.140625" style="218"/>
    <col min="5121" max="5121" width="41" style="218" customWidth="1"/>
    <col min="5122" max="5126" width="0" style="218" hidden="1" customWidth="1"/>
    <col min="5127" max="5376" width="9.140625" style="218"/>
    <col min="5377" max="5377" width="41" style="218" customWidth="1"/>
    <col min="5378" max="5382" width="0" style="218" hidden="1" customWidth="1"/>
    <col min="5383" max="5632" width="9.140625" style="218"/>
    <col min="5633" max="5633" width="41" style="218" customWidth="1"/>
    <col min="5634" max="5638" width="0" style="218" hidden="1" customWidth="1"/>
    <col min="5639" max="5888" width="9.140625" style="218"/>
    <col min="5889" max="5889" width="41" style="218" customWidth="1"/>
    <col min="5890" max="5894" width="0" style="218" hidden="1" customWidth="1"/>
    <col min="5895" max="6144" width="9.140625" style="218"/>
    <col min="6145" max="6145" width="41" style="218" customWidth="1"/>
    <col min="6146" max="6150" width="0" style="218" hidden="1" customWidth="1"/>
    <col min="6151" max="6400" width="9.140625" style="218"/>
    <col min="6401" max="6401" width="41" style="218" customWidth="1"/>
    <col min="6402" max="6406" width="0" style="218" hidden="1" customWidth="1"/>
    <col min="6407" max="6656" width="9.140625" style="218"/>
    <col min="6657" max="6657" width="41" style="218" customWidth="1"/>
    <col min="6658" max="6662" width="0" style="218" hidden="1" customWidth="1"/>
    <col min="6663" max="6912" width="9.140625" style="218"/>
    <col min="6913" max="6913" width="41" style="218" customWidth="1"/>
    <col min="6914" max="6918" width="0" style="218" hidden="1" customWidth="1"/>
    <col min="6919" max="7168" width="9.140625" style="218"/>
    <col min="7169" max="7169" width="41" style="218" customWidth="1"/>
    <col min="7170" max="7174" width="0" style="218" hidden="1" customWidth="1"/>
    <col min="7175" max="7424" width="9.140625" style="218"/>
    <col min="7425" max="7425" width="41" style="218" customWidth="1"/>
    <col min="7426" max="7430" width="0" style="218" hidden="1" customWidth="1"/>
    <col min="7431" max="7680" width="9.140625" style="218"/>
    <col min="7681" max="7681" width="41" style="218" customWidth="1"/>
    <col min="7682" max="7686" width="0" style="218" hidden="1" customWidth="1"/>
    <col min="7687" max="7936" width="9.140625" style="218"/>
    <col min="7937" max="7937" width="41" style="218" customWidth="1"/>
    <col min="7938" max="7942" width="0" style="218" hidden="1" customWidth="1"/>
    <col min="7943" max="8192" width="9.140625" style="218"/>
    <col min="8193" max="8193" width="41" style="218" customWidth="1"/>
    <col min="8194" max="8198" width="0" style="218" hidden="1" customWidth="1"/>
    <col min="8199" max="8448" width="9.140625" style="218"/>
    <col min="8449" max="8449" width="41" style="218" customWidth="1"/>
    <col min="8450" max="8454" width="0" style="218" hidden="1" customWidth="1"/>
    <col min="8455" max="8704" width="9.140625" style="218"/>
    <col min="8705" max="8705" width="41" style="218" customWidth="1"/>
    <col min="8706" max="8710" width="0" style="218" hidden="1" customWidth="1"/>
    <col min="8711" max="8960" width="9.140625" style="218"/>
    <col min="8961" max="8961" width="41" style="218" customWidth="1"/>
    <col min="8962" max="8966" width="0" style="218" hidden="1" customWidth="1"/>
    <col min="8967" max="9216" width="9.140625" style="218"/>
    <col min="9217" max="9217" width="41" style="218" customWidth="1"/>
    <col min="9218" max="9222" width="0" style="218" hidden="1" customWidth="1"/>
    <col min="9223" max="9472" width="9.140625" style="218"/>
    <col min="9473" max="9473" width="41" style="218" customWidth="1"/>
    <col min="9474" max="9478" width="0" style="218" hidden="1" customWidth="1"/>
    <col min="9479" max="9728" width="9.140625" style="218"/>
    <col min="9729" max="9729" width="41" style="218" customWidth="1"/>
    <col min="9730" max="9734" width="0" style="218" hidden="1" customWidth="1"/>
    <col min="9735" max="9984" width="9.140625" style="218"/>
    <col min="9985" max="9985" width="41" style="218" customWidth="1"/>
    <col min="9986" max="9990" width="0" style="218" hidden="1" customWidth="1"/>
    <col min="9991" max="10240" width="9.140625" style="218"/>
    <col min="10241" max="10241" width="41" style="218" customWidth="1"/>
    <col min="10242" max="10246" width="0" style="218" hidden="1" customWidth="1"/>
    <col min="10247" max="10496" width="9.140625" style="218"/>
    <col min="10497" max="10497" width="41" style="218" customWidth="1"/>
    <col min="10498" max="10502" width="0" style="218" hidden="1" customWidth="1"/>
    <col min="10503" max="10752" width="9.140625" style="218"/>
    <col min="10753" max="10753" width="41" style="218" customWidth="1"/>
    <col min="10754" max="10758" width="0" style="218" hidden="1" customWidth="1"/>
    <col min="10759" max="11008" width="9.140625" style="218"/>
    <col min="11009" max="11009" width="41" style="218" customWidth="1"/>
    <col min="11010" max="11014" width="0" style="218" hidden="1" customWidth="1"/>
    <col min="11015" max="11264" width="9.140625" style="218"/>
    <col min="11265" max="11265" width="41" style="218" customWidth="1"/>
    <col min="11266" max="11270" width="0" style="218" hidden="1" customWidth="1"/>
    <col min="11271" max="11520" width="9.140625" style="218"/>
    <col min="11521" max="11521" width="41" style="218" customWidth="1"/>
    <col min="11522" max="11526" width="0" style="218" hidden="1" customWidth="1"/>
    <col min="11527" max="11776" width="9.140625" style="218"/>
    <col min="11777" max="11777" width="41" style="218" customWidth="1"/>
    <col min="11778" max="11782" width="0" style="218" hidden="1" customWidth="1"/>
    <col min="11783" max="12032" width="9.140625" style="218"/>
    <col min="12033" max="12033" width="41" style="218" customWidth="1"/>
    <col min="12034" max="12038" width="0" style="218" hidden="1" customWidth="1"/>
    <col min="12039" max="12288" width="9.140625" style="218"/>
    <col min="12289" max="12289" width="41" style="218" customWidth="1"/>
    <col min="12290" max="12294" width="0" style="218" hidden="1" customWidth="1"/>
    <col min="12295" max="12544" width="9.140625" style="218"/>
    <col min="12545" max="12545" width="41" style="218" customWidth="1"/>
    <col min="12546" max="12550" width="0" style="218" hidden="1" customWidth="1"/>
    <col min="12551" max="12800" width="9.140625" style="218"/>
    <col min="12801" max="12801" width="41" style="218" customWidth="1"/>
    <col min="12802" max="12806" width="0" style="218" hidden="1" customWidth="1"/>
    <col min="12807" max="13056" width="9.140625" style="218"/>
    <col min="13057" max="13057" width="41" style="218" customWidth="1"/>
    <col min="13058" max="13062" width="0" style="218" hidden="1" customWidth="1"/>
    <col min="13063" max="13312" width="9.140625" style="218"/>
    <col min="13313" max="13313" width="41" style="218" customWidth="1"/>
    <col min="13314" max="13318" width="0" style="218" hidden="1" customWidth="1"/>
    <col min="13319" max="13568" width="9.140625" style="218"/>
    <col min="13569" max="13569" width="41" style="218" customWidth="1"/>
    <col min="13570" max="13574" width="0" style="218" hidden="1" customWidth="1"/>
    <col min="13575" max="13824" width="9.140625" style="218"/>
    <col min="13825" max="13825" width="41" style="218" customWidth="1"/>
    <col min="13826" max="13830" width="0" style="218" hidden="1" customWidth="1"/>
    <col min="13831" max="14080" width="9.140625" style="218"/>
    <col min="14081" max="14081" width="41" style="218" customWidth="1"/>
    <col min="14082" max="14086" width="0" style="218" hidden="1" customWidth="1"/>
    <col min="14087" max="14336" width="9.140625" style="218"/>
    <col min="14337" max="14337" width="41" style="218" customWidth="1"/>
    <col min="14338" max="14342" width="0" style="218" hidden="1" customWidth="1"/>
    <col min="14343" max="14592" width="9.140625" style="218"/>
    <col min="14593" max="14593" width="41" style="218" customWidth="1"/>
    <col min="14594" max="14598" width="0" style="218" hidden="1" customWidth="1"/>
    <col min="14599" max="14848" width="9.140625" style="218"/>
    <col min="14849" max="14849" width="41" style="218" customWidth="1"/>
    <col min="14850" max="14854" width="0" style="218" hidden="1" customWidth="1"/>
    <col min="14855" max="15104" width="9.140625" style="218"/>
    <col min="15105" max="15105" width="41" style="218" customWidth="1"/>
    <col min="15106" max="15110" width="0" style="218" hidden="1" customWidth="1"/>
    <col min="15111" max="15360" width="9.140625" style="218"/>
    <col min="15361" max="15361" width="41" style="218" customWidth="1"/>
    <col min="15362" max="15366" width="0" style="218" hidden="1" customWidth="1"/>
    <col min="15367" max="15616" width="9.140625" style="218"/>
    <col min="15617" max="15617" width="41" style="218" customWidth="1"/>
    <col min="15618" max="15622" width="0" style="218" hidden="1" customWidth="1"/>
    <col min="15623" max="15872" width="9.140625" style="218"/>
    <col min="15873" max="15873" width="41" style="218" customWidth="1"/>
    <col min="15874" max="15878" width="0" style="218" hidden="1" customWidth="1"/>
    <col min="15879" max="16128" width="9.140625" style="218"/>
    <col min="16129" max="16129" width="41" style="218" customWidth="1"/>
    <col min="16130" max="16134" width="0" style="218" hidden="1" customWidth="1"/>
    <col min="16135" max="16384" width="9.140625" style="218"/>
  </cols>
  <sheetData>
    <row r="1" spans="1:125" ht="12.95" customHeight="1" x14ac:dyDescent="0.2">
      <c r="A1" s="950" t="s">
        <v>1346</v>
      </c>
    </row>
    <row r="2" spans="1:125" ht="18" customHeight="1" x14ac:dyDescent="0.2">
      <c r="A2" s="217" t="s">
        <v>328</v>
      </c>
    </row>
    <row r="3" spans="1:125" ht="18" customHeight="1" x14ac:dyDescent="0.2">
      <c r="A3" s="217" t="s">
        <v>329</v>
      </c>
    </row>
    <row r="4" spans="1:125" ht="18" customHeight="1" thickBot="1" x14ac:dyDescent="0.25">
      <c r="A4" s="263" t="s">
        <v>330</v>
      </c>
    </row>
    <row r="5" spans="1:125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25" s="226" customFormat="1" ht="12.95" customHeight="1" x14ac:dyDescent="0.2">
      <c r="A6" s="267"/>
    </row>
    <row r="7" spans="1:125" s="270" customFormat="1" ht="12.95" customHeight="1" x14ac:dyDescent="0.2">
      <c r="A7" s="268" t="s">
        <v>103</v>
      </c>
      <c r="B7" s="269">
        <v>50528.5</v>
      </c>
      <c r="C7" s="269">
        <v>43240.3</v>
      </c>
      <c r="D7" s="269">
        <v>30568.9</v>
      </c>
      <c r="E7" s="269">
        <v>41523.1</v>
      </c>
      <c r="F7" s="269">
        <v>54222.9</v>
      </c>
      <c r="G7" s="269">
        <v>45179.6</v>
      </c>
      <c r="H7" s="269">
        <v>62269.5</v>
      </c>
      <c r="I7" s="269">
        <v>38248</v>
      </c>
      <c r="J7" s="269">
        <v>37718.9</v>
      </c>
      <c r="K7" s="269">
        <v>36822.6</v>
      </c>
      <c r="L7" s="269">
        <v>38589.699999999997</v>
      </c>
      <c r="M7" s="269">
        <v>41766.300000000003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</row>
    <row r="8" spans="1:125" ht="12.95" customHeight="1" x14ac:dyDescent="0.2">
      <c r="A8" s="245" t="s">
        <v>101</v>
      </c>
      <c r="B8" s="271">
        <v>12262.3</v>
      </c>
      <c r="C8" s="271">
        <v>8946.7999999999993</v>
      </c>
      <c r="D8" s="271">
        <v>9781.5</v>
      </c>
      <c r="E8" s="271">
        <v>8144.1</v>
      </c>
      <c r="F8" s="271">
        <v>8201.6</v>
      </c>
      <c r="G8" s="271">
        <v>8317.1</v>
      </c>
      <c r="H8" s="271">
        <v>12427.5</v>
      </c>
      <c r="I8" s="271">
        <v>8980.2999999999993</v>
      </c>
      <c r="J8" s="271">
        <v>9112.7000000000007</v>
      </c>
      <c r="K8" s="271">
        <v>13801.4</v>
      </c>
      <c r="L8" s="228">
        <v>9683.5</v>
      </c>
      <c r="M8" s="228">
        <v>11288.9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</row>
    <row r="9" spans="1:125" ht="12.95" customHeight="1" x14ac:dyDescent="0.2">
      <c r="A9" s="272" t="s">
        <v>238</v>
      </c>
      <c r="B9" s="271">
        <v>1998</v>
      </c>
      <c r="C9" s="271">
        <v>959</v>
      </c>
      <c r="D9" s="271">
        <v>1024.0999999999999</v>
      </c>
      <c r="E9" s="271">
        <v>1443.6</v>
      </c>
      <c r="F9" s="271">
        <v>2025.4</v>
      </c>
      <c r="G9" s="271">
        <v>1494.2</v>
      </c>
      <c r="H9" s="271">
        <v>3785.6</v>
      </c>
      <c r="I9" s="271">
        <v>1434.2</v>
      </c>
      <c r="J9" s="271">
        <v>1707.6</v>
      </c>
      <c r="K9" s="271">
        <v>2045.6</v>
      </c>
      <c r="L9" s="228">
        <v>2953.5</v>
      </c>
      <c r="M9" s="228">
        <v>4910.6000000000004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</row>
    <row r="10" spans="1:125" ht="12.95" customHeight="1" x14ac:dyDescent="0.2">
      <c r="A10" s="272" t="s">
        <v>239</v>
      </c>
      <c r="B10" s="271">
        <v>524.4</v>
      </c>
      <c r="C10" s="271">
        <v>879.3</v>
      </c>
      <c r="D10" s="271">
        <v>407.8</v>
      </c>
      <c r="E10" s="271">
        <v>376.3</v>
      </c>
      <c r="F10" s="271">
        <v>285.3</v>
      </c>
      <c r="G10" s="271">
        <v>168.4</v>
      </c>
      <c r="H10" s="271">
        <v>458.2</v>
      </c>
      <c r="I10" s="271">
        <v>476.8</v>
      </c>
      <c r="J10" s="271">
        <v>578.29999999999995</v>
      </c>
      <c r="K10" s="271">
        <v>4507.8999999999996</v>
      </c>
      <c r="L10" s="228">
        <v>942.2</v>
      </c>
      <c r="M10" s="228">
        <v>547.79999999999995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8"/>
      <c r="CM10" s="228"/>
      <c r="CN10" s="228"/>
      <c r="CO10" s="228"/>
      <c r="CP10" s="228"/>
      <c r="CQ10" s="228"/>
      <c r="CR10" s="228"/>
      <c r="CS10" s="228"/>
      <c r="CT10" s="228"/>
      <c r="CU10" s="228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  <c r="DL10" s="228"/>
      <c r="DM10" s="228"/>
      <c r="DN10" s="228"/>
      <c r="DO10" s="228"/>
      <c r="DP10" s="228"/>
      <c r="DQ10" s="228"/>
      <c r="DR10" s="228"/>
      <c r="DS10" s="228"/>
      <c r="DT10" s="228"/>
      <c r="DU10" s="228"/>
    </row>
    <row r="11" spans="1:125" ht="12.95" customHeight="1" x14ac:dyDescent="0.2">
      <c r="A11" s="272" t="s">
        <v>240</v>
      </c>
      <c r="B11" s="271">
        <v>329.3</v>
      </c>
      <c r="C11" s="271">
        <v>321.5</v>
      </c>
      <c r="D11" s="271">
        <v>418.5</v>
      </c>
      <c r="E11" s="271">
        <v>439.9</v>
      </c>
      <c r="F11" s="271">
        <v>1131.7</v>
      </c>
      <c r="G11" s="271">
        <v>1367.5</v>
      </c>
      <c r="H11" s="271">
        <v>1653.8</v>
      </c>
      <c r="I11" s="271">
        <v>1476.7</v>
      </c>
      <c r="J11" s="271">
        <v>1892.5</v>
      </c>
      <c r="K11" s="271">
        <v>1798</v>
      </c>
      <c r="L11" s="228">
        <v>1572.4</v>
      </c>
      <c r="M11" s="228">
        <v>2039.6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  <c r="DL11" s="228"/>
      <c r="DM11" s="228"/>
      <c r="DN11" s="228"/>
      <c r="DO11" s="228"/>
      <c r="DP11" s="228"/>
      <c r="DQ11" s="228"/>
      <c r="DR11" s="228"/>
      <c r="DS11" s="228"/>
      <c r="DT11" s="228"/>
      <c r="DU11" s="228"/>
    </row>
    <row r="12" spans="1:125" ht="24" x14ac:dyDescent="0.2">
      <c r="A12" s="272" t="s">
        <v>241</v>
      </c>
      <c r="B12" s="271">
        <v>2095.3000000000002</v>
      </c>
      <c r="C12" s="271">
        <v>1152.5</v>
      </c>
      <c r="D12" s="271">
        <v>1776.5</v>
      </c>
      <c r="E12" s="271">
        <v>3114.2</v>
      </c>
      <c r="F12" s="271">
        <v>2259.6999999999998</v>
      </c>
      <c r="G12" s="271">
        <v>2378</v>
      </c>
      <c r="H12" s="271">
        <v>3294.9</v>
      </c>
      <c r="I12" s="271">
        <v>2297.8000000000002</v>
      </c>
      <c r="J12" s="271">
        <v>2231.6</v>
      </c>
      <c r="K12" s="271">
        <v>2237.9</v>
      </c>
      <c r="L12" s="228">
        <v>1282.7</v>
      </c>
      <c r="M12" s="228">
        <v>634.1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  <c r="BK12" s="228"/>
      <c r="BL12" s="228"/>
      <c r="BM12" s="228"/>
      <c r="BN12" s="228"/>
      <c r="BO12" s="228"/>
      <c r="BP12" s="228"/>
      <c r="BQ12" s="228"/>
      <c r="BR12" s="228"/>
      <c r="BS12" s="228"/>
      <c r="BT12" s="228"/>
      <c r="BU12" s="228"/>
      <c r="BV12" s="228"/>
      <c r="BW12" s="228"/>
      <c r="BX12" s="228"/>
      <c r="BY12" s="228"/>
      <c r="BZ12" s="228"/>
      <c r="CA12" s="228"/>
      <c r="CB12" s="228"/>
      <c r="CC12" s="228"/>
      <c r="CD12" s="228"/>
      <c r="CE12" s="228"/>
      <c r="CF12" s="228"/>
      <c r="CG12" s="228"/>
      <c r="CH12" s="228"/>
      <c r="CI12" s="228"/>
      <c r="CJ12" s="228"/>
      <c r="CK12" s="228"/>
      <c r="CL12" s="228"/>
      <c r="CM12" s="228"/>
      <c r="CN12" s="228"/>
      <c r="CO12" s="228"/>
      <c r="CP12" s="228"/>
      <c r="CQ12" s="228"/>
      <c r="CR12" s="228"/>
      <c r="CS12" s="228"/>
      <c r="CT12" s="228"/>
      <c r="CU12" s="228"/>
      <c r="CV12" s="228"/>
      <c r="CW12" s="228"/>
      <c r="CX12" s="228"/>
      <c r="CY12" s="228"/>
      <c r="CZ12" s="228"/>
      <c r="DA12" s="228"/>
      <c r="DB12" s="228"/>
      <c r="DC12" s="228"/>
      <c r="DD12" s="228"/>
      <c r="DE12" s="228"/>
      <c r="DF12" s="228"/>
      <c r="DG12" s="228"/>
      <c r="DH12" s="228"/>
      <c r="DI12" s="228"/>
      <c r="DJ12" s="228"/>
      <c r="DK12" s="228"/>
      <c r="DL12" s="228"/>
      <c r="DM12" s="228"/>
      <c r="DN12" s="228"/>
      <c r="DO12" s="228"/>
      <c r="DP12" s="228"/>
      <c r="DQ12" s="228"/>
      <c r="DR12" s="228"/>
      <c r="DS12" s="228"/>
      <c r="DT12" s="228"/>
      <c r="DU12" s="228"/>
    </row>
    <row r="13" spans="1:125" ht="24" x14ac:dyDescent="0.2">
      <c r="A13" s="272" t="s">
        <v>242</v>
      </c>
      <c r="B13" s="271">
        <v>6.6</v>
      </c>
      <c r="C13" s="271">
        <v>0.5</v>
      </c>
      <c r="D13" s="271">
        <v>0.6</v>
      </c>
      <c r="E13" s="271">
        <v>0.4</v>
      </c>
      <c r="F13" s="271">
        <v>1</v>
      </c>
      <c r="G13" s="271">
        <v>1</v>
      </c>
      <c r="H13" s="271">
        <v>0</v>
      </c>
      <c r="I13" s="271">
        <v>8.6</v>
      </c>
      <c r="J13" s="271" t="s">
        <v>26</v>
      </c>
      <c r="K13" s="271">
        <v>6.6</v>
      </c>
      <c r="L13" s="228">
        <v>0.4</v>
      </c>
      <c r="M13" s="228">
        <v>0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G13" s="228"/>
      <c r="CH13" s="228"/>
      <c r="CI13" s="228"/>
      <c r="CJ13" s="228"/>
      <c r="CK13" s="228"/>
      <c r="CL13" s="228"/>
      <c r="CM13" s="228"/>
      <c r="CN13" s="228"/>
      <c r="CO13" s="228"/>
      <c r="CP13" s="228"/>
      <c r="CQ13" s="228"/>
      <c r="CR13" s="228"/>
      <c r="CS13" s="228"/>
      <c r="CT13" s="228"/>
      <c r="CU13" s="228"/>
      <c r="CV13" s="228"/>
      <c r="CW13" s="228"/>
      <c r="CX13" s="228"/>
      <c r="CY13" s="228"/>
      <c r="CZ13" s="228"/>
      <c r="DA13" s="228"/>
      <c r="DB13" s="228"/>
      <c r="DC13" s="228"/>
      <c r="DD13" s="228"/>
      <c r="DE13" s="228"/>
      <c r="DF13" s="228"/>
      <c r="DG13" s="228"/>
      <c r="DH13" s="228"/>
      <c r="DI13" s="228"/>
      <c r="DJ13" s="228"/>
      <c r="DK13" s="228"/>
      <c r="DL13" s="228"/>
      <c r="DM13" s="228"/>
      <c r="DN13" s="228"/>
      <c r="DO13" s="228"/>
      <c r="DP13" s="228"/>
      <c r="DQ13" s="228"/>
      <c r="DR13" s="228"/>
      <c r="DS13" s="228"/>
      <c r="DT13" s="228"/>
      <c r="DU13" s="228"/>
    </row>
    <row r="14" spans="1:125" ht="12.95" customHeight="1" x14ac:dyDescent="0.2">
      <c r="A14" s="272" t="s">
        <v>243</v>
      </c>
      <c r="B14" s="271">
        <v>3357</v>
      </c>
      <c r="C14" s="271">
        <v>1928.9</v>
      </c>
      <c r="D14" s="271">
        <v>1194.5999999999999</v>
      </c>
      <c r="E14" s="271">
        <v>904.5</v>
      </c>
      <c r="F14" s="271">
        <v>1206.4000000000001</v>
      </c>
      <c r="G14" s="271">
        <v>1226.3</v>
      </c>
      <c r="H14" s="271">
        <v>1509.7</v>
      </c>
      <c r="I14" s="271">
        <v>1357.3</v>
      </c>
      <c r="J14" s="271">
        <v>1584.5</v>
      </c>
      <c r="K14" s="271">
        <v>1650.8</v>
      </c>
      <c r="L14" s="228">
        <v>1383.1</v>
      </c>
      <c r="M14" s="228">
        <v>1485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8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8"/>
      <c r="CH14" s="228"/>
      <c r="CI14" s="228"/>
      <c r="CJ14" s="228"/>
      <c r="CK14" s="228"/>
      <c r="CL14" s="228"/>
      <c r="CM14" s="228"/>
      <c r="CN14" s="228"/>
      <c r="CO14" s="228"/>
      <c r="CP14" s="228"/>
      <c r="CQ14" s="228"/>
      <c r="CR14" s="228"/>
      <c r="CS14" s="228"/>
      <c r="CT14" s="228"/>
      <c r="CU14" s="228"/>
      <c r="CV14" s="228"/>
      <c r="CW14" s="228"/>
      <c r="CX14" s="228"/>
      <c r="CY14" s="228"/>
      <c r="CZ14" s="228"/>
      <c r="DA14" s="228"/>
      <c r="DB14" s="228"/>
      <c r="DC14" s="228"/>
      <c r="DD14" s="228"/>
      <c r="DE14" s="228"/>
      <c r="DF14" s="228"/>
      <c r="DG14" s="228"/>
      <c r="DH14" s="228"/>
      <c r="DI14" s="228"/>
      <c r="DJ14" s="228"/>
      <c r="DK14" s="228"/>
      <c r="DL14" s="228"/>
      <c r="DM14" s="228"/>
      <c r="DN14" s="228"/>
      <c r="DO14" s="228"/>
      <c r="DP14" s="228"/>
      <c r="DQ14" s="228"/>
      <c r="DR14" s="228"/>
      <c r="DS14" s="228"/>
      <c r="DT14" s="228"/>
      <c r="DU14" s="228"/>
    </row>
    <row r="15" spans="1:125" ht="12.95" customHeight="1" x14ac:dyDescent="0.2">
      <c r="A15" s="272" t="s">
        <v>244</v>
      </c>
      <c r="B15" s="228">
        <v>1699.1</v>
      </c>
      <c r="C15" s="228">
        <v>1418.3</v>
      </c>
      <c r="D15" s="228">
        <v>2714.6</v>
      </c>
      <c r="E15" s="228">
        <v>1420.8</v>
      </c>
      <c r="F15" s="228">
        <v>656.2</v>
      </c>
      <c r="G15" s="228">
        <v>1216.4000000000001</v>
      </c>
      <c r="H15" s="228">
        <v>1264.7</v>
      </c>
      <c r="I15" s="228">
        <v>1265.8</v>
      </c>
      <c r="J15" s="228">
        <v>513.9</v>
      </c>
      <c r="K15" s="228">
        <v>775.9</v>
      </c>
      <c r="L15" s="228">
        <v>808.1</v>
      </c>
      <c r="M15" s="228">
        <v>937.4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  <c r="CS15" s="228"/>
      <c r="CT15" s="228"/>
      <c r="CU15" s="228"/>
      <c r="CV15" s="228"/>
      <c r="CW15" s="228"/>
      <c r="CX15" s="228"/>
      <c r="CY15" s="228"/>
      <c r="CZ15" s="228"/>
      <c r="DA15" s="228"/>
      <c r="DB15" s="228"/>
      <c r="DC15" s="228"/>
      <c r="DD15" s="228"/>
      <c r="DE15" s="228"/>
      <c r="DF15" s="228"/>
      <c r="DG15" s="228"/>
      <c r="DH15" s="228"/>
      <c r="DI15" s="228"/>
      <c r="DJ15" s="228"/>
      <c r="DK15" s="228"/>
      <c r="DL15" s="228"/>
      <c r="DM15" s="228"/>
      <c r="DN15" s="228"/>
      <c r="DO15" s="228"/>
      <c r="DP15" s="228"/>
      <c r="DQ15" s="228"/>
      <c r="DR15" s="228"/>
      <c r="DS15" s="228"/>
      <c r="DT15" s="228"/>
      <c r="DU15" s="228"/>
    </row>
    <row r="16" spans="1:125" ht="12.95" customHeight="1" x14ac:dyDescent="0.2">
      <c r="A16" s="272" t="s">
        <v>245</v>
      </c>
      <c r="B16" s="228">
        <v>2252.6999999999998</v>
      </c>
      <c r="C16" s="228">
        <v>2286.6999999999998</v>
      </c>
      <c r="D16" s="228">
        <v>2244.8000000000002</v>
      </c>
      <c r="E16" s="228">
        <v>444.5</v>
      </c>
      <c r="F16" s="228">
        <v>635.9</v>
      </c>
      <c r="G16" s="228">
        <v>465.4</v>
      </c>
      <c r="H16" s="228">
        <v>460.7</v>
      </c>
      <c r="I16" s="228">
        <v>663.3</v>
      </c>
      <c r="J16" s="228">
        <v>604.29999999999995</v>
      </c>
      <c r="K16" s="228">
        <v>778.7</v>
      </c>
      <c r="L16" s="228">
        <v>741.2</v>
      </c>
      <c r="M16" s="228">
        <v>734.4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8"/>
      <c r="BX16" s="228"/>
      <c r="BY16" s="228"/>
      <c r="BZ16" s="228"/>
      <c r="CA16" s="228"/>
      <c r="CB16" s="228"/>
      <c r="CC16" s="228"/>
      <c r="CD16" s="228"/>
      <c r="CE16" s="228"/>
      <c r="CF16" s="228"/>
      <c r="CG16" s="228"/>
      <c r="CH16" s="228"/>
      <c r="CI16" s="228"/>
      <c r="CJ16" s="228"/>
      <c r="CK16" s="228"/>
      <c r="CL16" s="228"/>
      <c r="CM16" s="228"/>
      <c r="CN16" s="228"/>
      <c r="CO16" s="228"/>
      <c r="CP16" s="228"/>
      <c r="CQ16" s="228"/>
      <c r="CR16" s="228"/>
      <c r="CS16" s="228"/>
      <c r="CT16" s="228"/>
      <c r="CU16" s="228"/>
      <c r="CV16" s="228"/>
      <c r="CW16" s="228"/>
      <c r="CX16" s="228"/>
      <c r="CY16" s="228"/>
      <c r="CZ16" s="228"/>
      <c r="DA16" s="228"/>
      <c r="DB16" s="228"/>
      <c r="DC16" s="228"/>
      <c r="DD16" s="228"/>
      <c r="DE16" s="228"/>
      <c r="DF16" s="228"/>
      <c r="DG16" s="228"/>
      <c r="DH16" s="228"/>
      <c r="DI16" s="228"/>
      <c r="DJ16" s="228"/>
      <c r="DK16" s="228"/>
      <c r="DL16" s="228"/>
      <c r="DM16" s="228"/>
      <c r="DN16" s="228"/>
      <c r="DO16" s="228"/>
      <c r="DP16" s="228"/>
      <c r="DQ16" s="228"/>
      <c r="DR16" s="228"/>
      <c r="DS16" s="228"/>
      <c r="DT16" s="228"/>
      <c r="DU16" s="228"/>
    </row>
    <row r="17" spans="1:125" ht="12.95" customHeight="1" x14ac:dyDescent="0.2">
      <c r="A17" s="245" t="s">
        <v>100</v>
      </c>
      <c r="B17" s="228">
        <v>38266.199999999997</v>
      </c>
      <c r="C17" s="228">
        <v>34293.5</v>
      </c>
      <c r="D17" s="228">
        <v>20787.400000000001</v>
      </c>
      <c r="E17" s="228">
        <v>33378.9</v>
      </c>
      <c r="F17" s="228">
        <v>46021.3</v>
      </c>
      <c r="G17" s="228">
        <v>36862.400000000001</v>
      </c>
      <c r="H17" s="228">
        <v>49842</v>
      </c>
      <c r="I17" s="228">
        <v>29267.7</v>
      </c>
      <c r="J17" s="228">
        <v>28606.2</v>
      </c>
      <c r="K17" s="228">
        <v>23021.200000000001</v>
      </c>
      <c r="L17" s="228">
        <v>28906.2</v>
      </c>
      <c r="M17" s="228">
        <v>30477.5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228"/>
      <c r="CY17" s="228"/>
      <c r="CZ17" s="228"/>
      <c r="DA17" s="228"/>
      <c r="DB17" s="228"/>
      <c r="DC17" s="228"/>
      <c r="DD17" s="228"/>
      <c r="DE17" s="228"/>
      <c r="DF17" s="228"/>
      <c r="DG17" s="228"/>
      <c r="DH17" s="228"/>
      <c r="DI17" s="228"/>
      <c r="DJ17" s="228"/>
      <c r="DK17" s="228"/>
      <c r="DL17" s="228"/>
      <c r="DM17" s="228"/>
      <c r="DN17" s="228"/>
      <c r="DO17" s="228"/>
      <c r="DP17" s="228"/>
      <c r="DQ17" s="228"/>
      <c r="DR17" s="228"/>
      <c r="DS17" s="228"/>
      <c r="DT17" s="228"/>
      <c r="DU17" s="228"/>
    </row>
    <row r="18" spans="1:125" ht="12.95" customHeight="1" x14ac:dyDescent="0.2">
      <c r="A18" s="272" t="s">
        <v>246</v>
      </c>
      <c r="B18" s="228">
        <v>35052.5</v>
      </c>
      <c r="C18" s="228">
        <v>30977.200000000001</v>
      </c>
      <c r="D18" s="228">
        <v>17222.5</v>
      </c>
      <c r="E18" s="228">
        <v>19739.599999999999</v>
      </c>
      <c r="F18" s="228">
        <v>39170.9</v>
      </c>
      <c r="G18" s="228">
        <v>25243.8</v>
      </c>
      <c r="H18" s="228">
        <v>29835.599999999999</v>
      </c>
      <c r="I18" s="228">
        <v>19864.599999999999</v>
      </c>
      <c r="J18" s="228">
        <v>12484.2</v>
      </c>
      <c r="K18" s="228">
        <v>11746.3</v>
      </c>
      <c r="L18" s="228">
        <v>17687.900000000001</v>
      </c>
      <c r="M18" s="228">
        <v>18632.599999999999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228"/>
      <c r="BT18" s="228"/>
      <c r="BU18" s="228"/>
      <c r="BV18" s="228"/>
      <c r="BW18" s="228"/>
      <c r="BX18" s="228"/>
      <c r="BY18" s="228"/>
      <c r="BZ18" s="228"/>
      <c r="CA18" s="228"/>
      <c r="CB18" s="228"/>
      <c r="CC18" s="228"/>
      <c r="CD18" s="228"/>
      <c r="CE18" s="228"/>
      <c r="CF18" s="228"/>
      <c r="CG18" s="228"/>
      <c r="CH18" s="228"/>
      <c r="CI18" s="228"/>
      <c r="CJ18" s="228"/>
      <c r="CK18" s="228"/>
      <c r="CL18" s="228"/>
      <c r="CM18" s="228"/>
      <c r="CN18" s="228"/>
      <c r="CO18" s="228"/>
      <c r="CP18" s="228"/>
      <c r="CQ18" s="228"/>
      <c r="CR18" s="228"/>
      <c r="CS18" s="228"/>
      <c r="CT18" s="228"/>
      <c r="CU18" s="228"/>
      <c r="CV18" s="228"/>
      <c r="CW18" s="228"/>
      <c r="CX18" s="228"/>
      <c r="CY18" s="228"/>
      <c r="CZ18" s="228"/>
      <c r="DA18" s="228"/>
      <c r="DB18" s="228"/>
      <c r="DC18" s="228"/>
      <c r="DD18" s="228"/>
      <c r="DE18" s="228"/>
      <c r="DF18" s="228"/>
      <c r="DG18" s="228"/>
      <c r="DH18" s="228"/>
      <c r="DI18" s="228"/>
      <c r="DJ18" s="228"/>
      <c r="DK18" s="228"/>
      <c r="DL18" s="228"/>
      <c r="DM18" s="228"/>
      <c r="DN18" s="228"/>
      <c r="DO18" s="228"/>
      <c r="DP18" s="228"/>
      <c r="DQ18" s="228"/>
      <c r="DR18" s="228"/>
      <c r="DS18" s="228"/>
      <c r="DT18" s="228"/>
      <c r="DU18" s="228"/>
    </row>
    <row r="19" spans="1:125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0.1</v>
      </c>
      <c r="G19" s="228">
        <v>0.1</v>
      </c>
      <c r="H19" s="228">
        <v>0</v>
      </c>
      <c r="I19" s="228">
        <v>1.5</v>
      </c>
      <c r="J19" s="228">
        <v>1.5</v>
      </c>
      <c r="K19" s="228">
        <v>0.7</v>
      </c>
      <c r="L19" s="228">
        <v>3.3</v>
      </c>
      <c r="M19" s="228">
        <v>2.4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  <c r="BZ19" s="228"/>
      <c r="CA19" s="228"/>
      <c r="CB19" s="228"/>
      <c r="CC19" s="228"/>
      <c r="CD19" s="228"/>
      <c r="CE19" s="228"/>
      <c r="CF19" s="228"/>
      <c r="CG19" s="228"/>
      <c r="CH19" s="228"/>
      <c r="CI19" s="228"/>
      <c r="CJ19" s="228"/>
      <c r="CK19" s="228"/>
      <c r="CL19" s="228"/>
      <c r="CM19" s="228"/>
      <c r="CN19" s="228"/>
      <c r="CO19" s="228"/>
      <c r="CP19" s="228"/>
      <c r="CQ19" s="228"/>
      <c r="CR19" s="228"/>
      <c r="CS19" s="228"/>
      <c r="CT19" s="228"/>
      <c r="CU19" s="228"/>
      <c r="CV19" s="228"/>
      <c r="CW19" s="228"/>
      <c r="CX19" s="228"/>
      <c r="CY19" s="228"/>
      <c r="CZ19" s="228"/>
      <c r="DA19" s="228"/>
      <c r="DB19" s="228"/>
      <c r="DC19" s="228"/>
      <c r="DD19" s="228"/>
      <c r="DE19" s="228"/>
      <c r="DF19" s="228"/>
      <c r="DG19" s="228"/>
      <c r="DH19" s="228"/>
      <c r="DI19" s="228"/>
      <c r="DJ19" s="228"/>
      <c r="DK19" s="228"/>
      <c r="DL19" s="228"/>
      <c r="DM19" s="228"/>
      <c r="DN19" s="228"/>
      <c r="DO19" s="228"/>
      <c r="DP19" s="228"/>
      <c r="DQ19" s="228"/>
      <c r="DR19" s="228"/>
      <c r="DS19" s="228"/>
      <c r="DT19" s="228"/>
      <c r="DU19" s="228"/>
    </row>
    <row r="20" spans="1:125" ht="12.95" customHeight="1" x14ac:dyDescent="0.2">
      <c r="A20" s="272" t="s">
        <v>249</v>
      </c>
      <c r="B20" s="228">
        <v>32.1</v>
      </c>
      <c r="C20" s="228">
        <v>90.1</v>
      </c>
      <c r="D20" s="228">
        <v>52.3</v>
      </c>
      <c r="E20" s="228">
        <v>8170.5</v>
      </c>
      <c r="F20" s="228" t="s">
        <v>26</v>
      </c>
      <c r="G20" s="228">
        <v>2116.6</v>
      </c>
      <c r="H20" s="228">
        <v>1824.4</v>
      </c>
      <c r="I20" s="228">
        <v>542.6</v>
      </c>
      <c r="J20" s="228">
        <v>665.3</v>
      </c>
      <c r="K20" s="228">
        <v>758.7</v>
      </c>
      <c r="L20" s="228">
        <v>177.3</v>
      </c>
      <c r="M20" s="228">
        <v>5.6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  <c r="CS20" s="228"/>
      <c r="CT20" s="228"/>
      <c r="CU20" s="228"/>
      <c r="CV20" s="228"/>
      <c r="CW20" s="228"/>
      <c r="CX20" s="228"/>
      <c r="CY20" s="228"/>
      <c r="CZ20" s="228"/>
      <c r="DA20" s="228"/>
      <c r="DB20" s="228"/>
      <c r="DC20" s="228"/>
      <c r="DD20" s="228"/>
      <c r="DE20" s="228"/>
      <c r="DF20" s="228"/>
      <c r="DG20" s="228"/>
      <c r="DH20" s="228"/>
      <c r="DI20" s="228"/>
      <c r="DJ20" s="228"/>
      <c r="DK20" s="228"/>
      <c r="DL20" s="228"/>
      <c r="DM20" s="228"/>
      <c r="DN20" s="228"/>
      <c r="DO20" s="228"/>
      <c r="DP20" s="228"/>
      <c r="DQ20" s="228"/>
      <c r="DR20" s="228"/>
      <c r="DS20" s="228"/>
      <c r="DT20" s="228"/>
      <c r="DU20" s="228"/>
    </row>
    <row r="21" spans="1:125" ht="12.95" customHeight="1" x14ac:dyDescent="0.2">
      <c r="A21" s="272" t="s">
        <v>250</v>
      </c>
      <c r="B21" s="228">
        <v>8.1</v>
      </c>
      <c r="C21" s="228">
        <v>17.2</v>
      </c>
      <c r="D21" s="228">
        <v>14.5</v>
      </c>
      <c r="E21" s="228">
        <v>16.7</v>
      </c>
      <c r="F21" s="228">
        <v>20.3</v>
      </c>
      <c r="G21" s="228">
        <v>10.7</v>
      </c>
      <c r="H21" s="228">
        <v>13.5</v>
      </c>
      <c r="I21" s="228">
        <v>8.9</v>
      </c>
      <c r="J21" s="228">
        <v>12.3</v>
      </c>
      <c r="K21" s="228">
        <v>12.2</v>
      </c>
      <c r="L21" s="228">
        <v>150.5</v>
      </c>
      <c r="M21" s="228">
        <v>147.9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228"/>
      <c r="BU21" s="228"/>
      <c r="BV21" s="228"/>
      <c r="BW21" s="228"/>
      <c r="BX21" s="228"/>
      <c r="BY21" s="228"/>
      <c r="BZ21" s="228"/>
      <c r="CA21" s="228"/>
      <c r="CB21" s="228"/>
      <c r="CC21" s="228"/>
      <c r="CD21" s="228"/>
      <c r="CE21" s="228"/>
      <c r="CF21" s="228"/>
      <c r="CG21" s="228"/>
      <c r="CH21" s="228"/>
      <c r="CI21" s="228"/>
      <c r="CJ21" s="228"/>
      <c r="CK21" s="228"/>
      <c r="CL21" s="228"/>
      <c r="CM21" s="228"/>
      <c r="CN21" s="228"/>
      <c r="CO21" s="228"/>
      <c r="CP21" s="228"/>
      <c r="CQ21" s="228"/>
      <c r="CR21" s="228"/>
      <c r="CS21" s="228"/>
      <c r="CT21" s="228"/>
      <c r="CU21" s="228"/>
      <c r="CV21" s="228"/>
      <c r="CW21" s="228"/>
      <c r="CX21" s="228"/>
      <c r="CY21" s="228"/>
      <c r="CZ21" s="228"/>
      <c r="DA21" s="228"/>
      <c r="DB21" s="228"/>
      <c r="DC21" s="228"/>
      <c r="DD21" s="228"/>
      <c r="DE21" s="228"/>
      <c r="DF21" s="228"/>
      <c r="DG21" s="228"/>
      <c r="DH21" s="228"/>
      <c r="DI21" s="228"/>
      <c r="DJ21" s="228"/>
      <c r="DK21" s="228"/>
      <c r="DL21" s="228"/>
      <c r="DM21" s="228"/>
      <c r="DN21" s="228"/>
      <c r="DO21" s="228"/>
      <c r="DP21" s="228"/>
      <c r="DQ21" s="228"/>
      <c r="DR21" s="228"/>
      <c r="DS21" s="228"/>
      <c r="DT21" s="228"/>
      <c r="DU21" s="228"/>
    </row>
    <row r="22" spans="1:125" ht="12.95" customHeight="1" x14ac:dyDescent="0.2">
      <c r="A22" s="272" t="s">
        <v>277</v>
      </c>
      <c r="B22" s="228">
        <v>0.8</v>
      </c>
      <c r="C22" s="228" t="s">
        <v>26</v>
      </c>
      <c r="D22" s="228">
        <v>0</v>
      </c>
      <c r="E22" s="228" t="s">
        <v>26</v>
      </c>
      <c r="F22" s="228">
        <v>0.9</v>
      </c>
      <c r="G22" s="228">
        <v>171.4</v>
      </c>
      <c r="H22" s="228">
        <v>2.5</v>
      </c>
      <c r="I22" s="228">
        <v>6.4</v>
      </c>
      <c r="J22" s="228">
        <v>10.4</v>
      </c>
      <c r="K22" s="228">
        <v>14.9</v>
      </c>
      <c r="L22" s="228">
        <v>24.5</v>
      </c>
      <c r="M22" s="228">
        <v>33.700000000000003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  <c r="CS22" s="228"/>
      <c r="CT22" s="228"/>
      <c r="CU22" s="228"/>
      <c r="CV22" s="228"/>
      <c r="CW22" s="228"/>
      <c r="CX22" s="228"/>
      <c r="CY22" s="228"/>
      <c r="CZ22" s="228"/>
      <c r="DA22" s="228"/>
      <c r="DB22" s="228"/>
      <c r="DC22" s="228"/>
      <c r="DD22" s="228"/>
      <c r="DE22" s="228"/>
      <c r="DF22" s="228"/>
      <c r="DG22" s="228"/>
      <c r="DH22" s="228"/>
      <c r="DI22" s="228"/>
      <c r="DJ22" s="228"/>
      <c r="DK22" s="228"/>
      <c r="DL22" s="228"/>
      <c r="DM22" s="228"/>
      <c r="DN22" s="228"/>
      <c r="DO22" s="228"/>
      <c r="DP22" s="228"/>
      <c r="DQ22" s="228"/>
      <c r="DR22" s="228"/>
      <c r="DS22" s="228"/>
      <c r="DT22" s="228"/>
      <c r="DU22" s="228"/>
    </row>
    <row r="23" spans="1:125" ht="12.95" customHeight="1" x14ac:dyDescent="0.2">
      <c r="A23" s="272" t="s">
        <v>252</v>
      </c>
      <c r="B23" s="228">
        <v>760.3</v>
      </c>
      <c r="C23" s="228">
        <v>923.3</v>
      </c>
      <c r="D23" s="228">
        <v>466.9</v>
      </c>
      <c r="E23" s="228">
        <v>537.5</v>
      </c>
      <c r="F23" s="228">
        <v>747.2</v>
      </c>
      <c r="G23" s="228">
        <v>436.1</v>
      </c>
      <c r="H23" s="228">
        <v>485.9</v>
      </c>
      <c r="I23" s="228">
        <v>32.5</v>
      </c>
      <c r="J23" s="228">
        <v>33.4</v>
      </c>
      <c r="K23" s="228">
        <v>301.60000000000002</v>
      </c>
      <c r="L23" s="228">
        <v>177.5</v>
      </c>
      <c r="M23" s="228">
        <v>246.4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28"/>
      <c r="BX23" s="228"/>
      <c r="BY23" s="228"/>
      <c r="BZ23" s="228"/>
      <c r="CA23" s="228"/>
      <c r="CB23" s="228"/>
      <c r="CC23" s="228"/>
      <c r="CD23" s="228"/>
      <c r="CE23" s="228"/>
      <c r="CF23" s="228"/>
      <c r="CG23" s="228"/>
      <c r="CH23" s="228"/>
      <c r="CI23" s="228"/>
      <c r="CJ23" s="228"/>
      <c r="CK23" s="228"/>
      <c r="CL23" s="228"/>
      <c r="CM23" s="228"/>
      <c r="CN23" s="228"/>
      <c r="CO23" s="228"/>
      <c r="CP23" s="228"/>
      <c r="CQ23" s="228"/>
      <c r="CR23" s="228"/>
      <c r="CS23" s="228"/>
      <c r="CT23" s="228"/>
      <c r="CU23" s="228"/>
      <c r="CV23" s="228"/>
      <c r="CW23" s="228"/>
      <c r="CX23" s="228"/>
      <c r="CY23" s="228"/>
      <c r="CZ23" s="228"/>
      <c r="DA23" s="228"/>
      <c r="DB23" s="228"/>
      <c r="DC23" s="228"/>
      <c r="DD23" s="228"/>
      <c r="DE23" s="228"/>
      <c r="DF23" s="228"/>
      <c r="DG23" s="228"/>
      <c r="DH23" s="228"/>
      <c r="DI23" s="228"/>
      <c r="DJ23" s="228"/>
      <c r="DK23" s="228"/>
      <c r="DL23" s="228"/>
      <c r="DM23" s="228"/>
      <c r="DN23" s="228"/>
      <c r="DO23" s="228"/>
      <c r="DP23" s="228"/>
      <c r="DQ23" s="228"/>
      <c r="DR23" s="228"/>
      <c r="DS23" s="228"/>
      <c r="DT23" s="228"/>
      <c r="DU23" s="228"/>
    </row>
    <row r="24" spans="1:125" ht="12.95" customHeight="1" x14ac:dyDescent="0.2">
      <c r="A24" s="272" t="s">
        <v>253</v>
      </c>
      <c r="B24" s="228">
        <v>248.8</v>
      </c>
      <c r="C24" s="228">
        <v>136.69999999999999</v>
      </c>
      <c r="D24" s="228">
        <v>1035</v>
      </c>
      <c r="E24" s="228">
        <v>258.89999999999998</v>
      </c>
      <c r="F24" s="228">
        <v>264.60000000000002</v>
      </c>
      <c r="G24" s="228">
        <v>438.5</v>
      </c>
      <c r="H24" s="228">
        <v>6785</v>
      </c>
      <c r="I24" s="228">
        <v>94.6</v>
      </c>
      <c r="J24" s="228">
        <v>6375.4</v>
      </c>
      <c r="K24" s="228">
        <v>153.9</v>
      </c>
      <c r="L24" s="228">
        <v>104.3</v>
      </c>
      <c r="M24" s="228">
        <v>172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  <c r="CS24" s="228"/>
      <c r="CT24" s="228"/>
      <c r="CU24" s="228"/>
      <c r="CV24" s="228"/>
      <c r="CW24" s="228"/>
      <c r="CX24" s="228"/>
      <c r="CY24" s="228"/>
      <c r="CZ24" s="228"/>
      <c r="DA24" s="228"/>
      <c r="DB24" s="228"/>
      <c r="DC24" s="228"/>
      <c r="DD24" s="228"/>
      <c r="DE24" s="228"/>
      <c r="DF24" s="228"/>
      <c r="DG24" s="228"/>
      <c r="DH24" s="228"/>
      <c r="DI24" s="228"/>
      <c r="DJ24" s="228"/>
      <c r="DK24" s="228"/>
      <c r="DL24" s="228"/>
      <c r="DM24" s="228"/>
      <c r="DN24" s="228"/>
      <c r="DO24" s="228"/>
      <c r="DP24" s="228"/>
      <c r="DQ24" s="228"/>
      <c r="DR24" s="228"/>
      <c r="DS24" s="228"/>
      <c r="DT24" s="228"/>
      <c r="DU24" s="228"/>
    </row>
    <row r="25" spans="1:125" ht="12.95" customHeight="1" x14ac:dyDescent="0.2">
      <c r="A25" s="245" t="s">
        <v>254</v>
      </c>
      <c r="B25" s="228">
        <v>2163.5</v>
      </c>
      <c r="C25" s="228">
        <v>2148.9</v>
      </c>
      <c r="D25" s="228">
        <v>1996.2</v>
      </c>
      <c r="E25" s="228">
        <v>4655.6000000000004</v>
      </c>
      <c r="F25" s="228">
        <v>5817.3</v>
      </c>
      <c r="G25" s="228">
        <v>8445.2999999999993</v>
      </c>
      <c r="H25" s="228">
        <v>10895.1</v>
      </c>
      <c r="I25" s="228">
        <v>8716.6</v>
      </c>
      <c r="J25" s="228">
        <v>9023.6</v>
      </c>
      <c r="K25" s="228">
        <v>10032.9</v>
      </c>
      <c r="L25" s="228">
        <v>10580.9</v>
      </c>
      <c r="M25" s="228">
        <v>11236.9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  <c r="CS25" s="228"/>
      <c r="CT25" s="228"/>
      <c r="CU25" s="228"/>
      <c r="CV25" s="228"/>
      <c r="CW25" s="228"/>
      <c r="CX25" s="228"/>
      <c r="CY25" s="228"/>
      <c r="CZ25" s="228"/>
      <c r="DA25" s="228"/>
      <c r="DB25" s="228"/>
      <c r="DC25" s="228"/>
      <c r="DD25" s="228"/>
      <c r="DE25" s="228"/>
      <c r="DF25" s="228"/>
      <c r="DG25" s="228"/>
      <c r="DH25" s="228"/>
      <c r="DI25" s="228"/>
      <c r="DJ25" s="228"/>
      <c r="DK25" s="228"/>
      <c r="DL25" s="228"/>
      <c r="DM25" s="228"/>
      <c r="DN25" s="228"/>
      <c r="DO25" s="228"/>
      <c r="DP25" s="228"/>
      <c r="DQ25" s="228"/>
      <c r="DR25" s="228"/>
      <c r="DS25" s="228"/>
      <c r="DT25" s="228"/>
      <c r="DU25" s="228"/>
    </row>
    <row r="26" spans="1:125" ht="12.95" customHeight="1" x14ac:dyDescent="0.2">
      <c r="A26" s="245"/>
      <c r="B26" s="228"/>
      <c r="C26" s="228"/>
      <c r="D26" s="228"/>
      <c r="E26" s="228"/>
      <c r="F26" s="228"/>
      <c r="G26" s="273"/>
      <c r="H26" s="273"/>
      <c r="I26" s="273"/>
      <c r="J26" s="273"/>
      <c r="K26" s="273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  <c r="BO26" s="228"/>
      <c r="BP26" s="228"/>
      <c r="BQ26" s="228"/>
      <c r="BR26" s="228"/>
      <c r="BS26" s="228"/>
      <c r="BT26" s="228"/>
      <c r="BU26" s="228"/>
      <c r="BV26" s="228"/>
      <c r="BW26" s="228"/>
      <c r="BX26" s="228"/>
      <c r="BY26" s="228"/>
      <c r="BZ26" s="228"/>
      <c r="CA26" s="228"/>
      <c r="CB26" s="228"/>
      <c r="CC26" s="228"/>
      <c r="CD26" s="228"/>
      <c r="CE26" s="228"/>
      <c r="CF26" s="228"/>
      <c r="CG26" s="228"/>
      <c r="CH26" s="228"/>
      <c r="CI26" s="228"/>
      <c r="CJ26" s="228"/>
      <c r="CK26" s="228"/>
      <c r="CL26" s="228"/>
      <c r="CM26" s="228"/>
      <c r="CN26" s="228"/>
      <c r="CO26" s="228"/>
      <c r="CP26" s="228"/>
      <c r="CQ26" s="228"/>
      <c r="CR26" s="228"/>
      <c r="CS26" s="228"/>
      <c r="CT26" s="228"/>
      <c r="CU26" s="228"/>
      <c r="CV26" s="228"/>
      <c r="CW26" s="228"/>
      <c r="CX26" s="228"/>
      <c r="CY26" s="228"/>
      <c r="CZ26" s="228"/>
      <c r="DA26" s="228"/>
      <c r="DB26" s="228"/>
      <c r="DC26" s="228"/>
      <c r="DD26" s="228"/>
      <c r="DE26" s="228"/>
      <c r="DF26" s="228"/>
      <c r="DG26" s="228"/>
      <c r="DH26" s="228"/>
      <c r="DI26" s="228"/>
      <c r="DJ26" s="228"/>
      <c r="DK26" s="228"/>
      <c r="DL26" s="228"/>
      <c r="DM26" s="228"/>
      <c r="DN26" s="228"/>
      <c r="DO26" s="228"/>
      <c r="DP26" s="228"/>
      <c r="DQ26" s="228"/>
      <c r="DR26" s="228"/>
      <c r="DS26" s="228"/>
      <c r="DT26" s="228"/>
      <c r="DU26" s="228"/>
    </row>
    <row r="27" spans="1:125" s="270" customFormat="1" ht="12.95" customHeight="1" x14ac:dyDescent="0.2">
      <c r="A27" s="268" t="s">
        <v>99</v>
      </c>
      <c r="B27" s="269">
        <v>63671</v>
      </c>
      <c r="C27" s="269">
        <v>54973.5</v>
      </c>
      <c r="D27" s="269">
        <v>33789.300000000003</v>
      </c>
      <c r="E27" s="269">
        <v>40490.6</v>
      </c>
      <c r="F27" s="269">
        <v>55078.7</v>
      </c>
      <c r="G27" s="269">
        <v>45361.8</v>
      </c>
      <c r="H27" s="269">
        <v>60402.2</v>
      </c>
      <c r="I27" s="269">
        <v>35349</v>
      </c>
      <c r="J27" s="269">
        <v>35821.199999999997</v>
      </c>
      <c r="K27" s="269">
        <v>41967</v>
      </c>
      <c r="L27" s="269">
        <v>41249.5</v>
      </c>
      <c r="M27" s="269">
        <v>45571.1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69"/>
      <c r="AZ27" s="269"/>
      <c r="BA27" s="269"/>
      <c r="BB27" s="269"/>
      <c r="BC27" s="269"/>
      <c r="BD27" s="269"/>
      <c r="BE27" s="269"/>
      <c r="BF27" s="269"/>
      <c r="BG27" s="269"/>
      <c r="BH27" s="269"/>
      <c r="BI27" s="269"/>
      <c r="BJ27" s="269"/>
      <c r="BK27" s="269"/>
      <c r="BL27" s="269"/>
      <c r="BM27" s="269"/>
      <c r="BN27" s="269"/>
      <c r="BO27" s="269"/>
      <c r="BP27" s="269"/>
      <c r="BQ27" s="269"/>
      <c r="BR27" s="269"/>
      <c r="BS27" s="269"/>
      <c r="BT27" s="269"/>
      <c r="BU27" s="269"/>
      <c r="BV27" s="269"/>
      <c r="BW27" s="269"/>
      <c r="BX27" s="269"/>
      <c r="BY27" s="269"/>
      <c r="BZ27" s="269"/>
      <c r="CA27" s="269"/>
      <c r="CB27" s="269"/>
      <c r="CC27" s="269"/>
      <c r="CD27" s="269"/>
      <c r="CE27" s="269"/>
      <c r="CF27" s="269"/>
      <c r="CG27" s="269"/>
      <c r="CH27" s="269"/>
      <c r="CI27" s="269"/>
      <c r="CJ27" s="269"/>
      <c r="CK27" s="269"/>
      <c r="CL27" s="269"/>
      <c r="CM27" s="269"/>
      <c r="CN27" s="269"/>
      <c r="CO27" s="269"/>
      <c r="CP27" s="269"/>
      <c r="CQ27" s="269"/>
      <c r="CR27" s="269"/>
      <c r="CS27" s="269"/>
      <c r="CT27" s="269"/>
      <c r="CU27" s="269"/>
      <c r="CV27" s="269"/>
      <c r="CW27" s="269"/>
      <c r="CX27" s="269"/>
      <c r="CY27" s="269"/>
      <c r="CZ27" s="269"/>
      <c r="DA27" s="269"/>
      <c r="DB27" s="269"/>
      <c r="DC27" s="269"/>
      <c r="DD27" s="269"/>
      <c r="DE27" s="269"/>
      <c r="DF27" s="269"/>
      <c r="DG27" s="269"/>
      <c r="DH27" s="269"/>
      <c r="DI27" s="269"/>
      <c r="DJ27" s="269"/>
      <c r="DK27" s="269"/>
      <c r="DL27" s="269"/>
      <c r="DM27" s="269"/>
      <c r="DN27" s="269"/>
      <c r="DO27" s="269"/>
      <c r="DP27" s="269"/>
      <c r="DQ27" s="269"/>
      <c r="DR27" s="269"/>
      <c r="DS27" s="269"/>
      <c r="DT27" s="269"/>
      <c r="DU27" s="269"/>
    </row>
    <row r="28" spans="1:125" s="234" customFormat="1" ht="12.95" customHeight="1" x14ac:dyDescent="0.2">
      <c r="A28" s="233" t="s">
        <v>98</v>
      </c>
      <c r="B28" s="271">
        <v>8148.8</v>
      </c>
      <c r="C28" s="271">
        <v>5117.1000000000004</v>
      </c>
      <c r="D28" s="271">
        <v>4014.5</v>
      </c>
      <c r="E28" s="271">
        <v>6254.5</v>
      </c>
      <c r="F28" s="271">
        <v>10421.1</v>
      </c>
      <c r="G28" s="271">
        <v>6284.2</v>
      </c>
      <c r="H28" s="271">
        <v>6005.9</v>
      </c>
      <c r="I28" s="271">
        <v>6600</v>
      </c>
      <c r="J28" s="271">
        <v>7260.6</v>
      </c>
      <c r="K28" s="271">
        <v>10321.299999999999</v>
      </c>
      <c r="L28" s="271">
        <v>8574.2999999999993</v>
      </c>
      <c r="M28" s="271">
        <v>10157.9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71"/>
      <c r="BY28" s="271"/>
      <c r="BZ28" s="271"/>
      <c r="CA28" s="271"/>
      <c r="CB28" s="271"/>
      <c r="CC28" s="271"/>
      <c r="CD28" s="271"/>
      <c r="CE28" s="271"/>
      <c r="CF28" s="271"/>
      <c r="CG28" s="271"/>
      <c r="CH28" s="271"/>
      <c r="CI28" s="271"/>
      <c r="CJ28" s="271"/>
      <c r="CK28" s="271"/>
      <c r="CL28" s="271"/>
      <c r="CM28" s="271"/>
      <c r="CN28" s="271"/>
      <c r="CO28" s="271"/>
      <c r="CP28" s="271"/>
      <c r="CQ28" s="271"/>
      <c r="CR28" s="271"/>
      <c r="CS28" s="271"/>
      <c r="CT28" s="271"/>
      <c r="CU28" s="271"/>
      <c r="CV28" s="271"/>
      <c r="CW28" s="271"/>
      <c r="CX28" s="271"/>
      <c r="CY28" s="271"/>
      <c r="CZ28" s="271"/>
      <c r="DA28" s="271"/>
      <c r="DB28" s="271"/>
      <c r="DC28" s="271"/>
      <c r="DD28" s="271"/>
      <c r="DE28" s="271"/>
      <c r="DF28" s="271"/>
      <c r="DG28" s="271"/>
      <c r="DH28" s="271"/>
      <c r="DI28" s="271"/>
      <c r="DJ28" s="271"/>
      <c r="DK28" s="271"/>
      <c r="DL28" s="271"/>
      <c r="DM28" s="271"/>
      <c r="DN28" s="271"/>
      <c r="DO28" s="271"/>
      <c r="DP28" s="271"/>
      <c r="DQ28" s="271"/>
      <c r="DR28" s="271"/>
      <c r="DS28" s="271"/>
      <c r="DT28" s="271"/>
      <c r="DU28" s="271"/>
    </row>
    <row r="29" spans="1:125" ht="12.95" customHeight="1" x14ac:dyDescent="0.2">
      <c r="A29" s="272" t="s">
        <v>255</v>
      </c>
      <c r="B29" s="271">
        <v>2001.3</v>
      </c>
      <c r="C29" s="271">
        <v>2033.4</v>
      </c>
      <c r="D29" s="271">
        <v>1337.4</v>
      </c>
      <c r="E29" s="271">
        <v>1744.5</v>
      </c>
      <c r="F29" s="271">
        <v>3295.8</v>
      </c>
      <c r="G29" s="271">
        <v>2449.6</v>
      </c>
      <c r="H29" s="271">
        <v>2532</v>
      </c>
      <c r="I29" s="271">
        <v>2661.4</v>
      </c>
      <c r="J29" s="271">
        <v>2699.2</v>
      </c>
      <c r="K29" s="271">
        <v>2882.6</v>
      </c>
      <c r="L29" s="228">
        <v>2236.1999999999998</v>
      </c>
      <c r="M29" s="228">
        <v>2193.6999999999998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8"/>
      <c r="BU29" s="228"/>
      <c r="BV29" s="228"/>
      <c r="BW29" s="228"/>
      <c r="BX29" s="228"/>
      <c r="BY29" s="228"/>
      <c r="BZ29" s="228"/>
      <c r="CA29" s="228"/>
      <c r="CB29" s="228"/>
      <c r="CC29" s="228"/>
      <c r="CD29" s="228"/>
      <c r="CE29" s="228"/>
      <c r="CF29" s="228"/>
      <c r="CG29" s="228"/>
      <c r="CH29" s="228"/>
      <c r="CI29" s="228"/>
      <c r="CJ29" s="228"/>
      <c r="CK29" s="228"/>
      <c r="CL29" s="228"/>
      <c r="CM29" s="228"/>
      <c r="CN29" s="228"/>
      <c r="CO29" s="228"/>
      <c r="CP29" s="228"/>
      <c r="CQ29" s="228"/>
      <c r="CR29" s="228"/>
      <c r="CS29" s="228"/>
      <c r="CT29" s="228"/>
      <c r="CU29" s="228"/>
      <c r="CV29" s="228"/>
      <c r="CW29" s="228"/>
      <c r="CX29" s="228"/>
      <c r="CY29" s="228"/>
      <c r="CZ29" s="228"/>
      <c r="DA29" s="228"/>
      <c r="DB29" s="228"/>
      <c r="DC29" s="228"/>
      <c r="DD29" s="228"/>
      <c r="DE29" s="228"/>
      <c r="DF29" s="228"/>
      <c r="DG29" s="228"/>
      <c r="DH29" s="228"/>
      <c r="DI29" s="228"/>
      <c r="DJ29" s="228"/>
      <c r="DK29" s="228"/>
      <c r="DL29" s="228"/>
      <c r="DM29" s="228"/>
      <c r="DN29" s="228"/>
      <c r="DO29" s="228"/>
      <c r="DP29" s="228"/>
      <c r="DQ29" s="228"/>
      <c r="DR29" s="228"/>
      <c r="DS29" s="228"/>
      <c r="DT29" s="228"/>
      <c r="DU29" s="228"/>
    </row>
    <row r="30" spans="1:125" ht="12.95" customHeight="1" x14ac:dyDescent="0.2">
      <c r="A30" s="272" t="s">
        <v>256</v>
      </c>
      <c r="B30" s="271">
        <v>676.6</v>
      </c>
      <c r="C30" s="271">
        <v>348.4</v>
      </c>
      <c r="D30" s="271">
        <v>463.8</v>
      </c>
      <c r="E30" s="271">
        <v>519.1</v>
      </c>
      <c r="F30" s="271">
        <v>584.6</v>
      </c>
      <c r="G30" s="271">
        <v>401.8</v>
      </c>
      <c r="H30" s="271">
        <v>305.5</v>
      </c>
      <c r="I30" s="271">
        <v>940.9</v>
      </c>
      <c r="J30" s="271">
        <v>1004.9</v>
      </c>
      <c r="K30" s="271">
        <v>1475.3</v>
      </c>
      <c r="L30" s="228">
        <v>1671.2</v>
      </c>
      <c r="M30" s="228">
        <v>1654.4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228"/>
      <c r="BO30" s="228"/>
      <c r="BP30" s="228"/>
      <c r="BQ30" s="228"/>
      <c r="BR30" s="228"/>
      <c r="BS30" s="228"/>
      <c r="BT30" s="228"/>
      <c r="BU30" s="228"/>
      <c r="BV30" s="228"/>
      <c r="BW30" s="228"/>
      <c r="BX30" s="228"/>
      <c r="BY30" s="228"/>
      <c r="BZ30" s="228"/>
      <c r="CA30" s="228"/>
      <c r="CB30" s="228"/>
      <c r="CC30" s="228"/>
      <c r="CD30" s="228"/>
      <c r="CE30" s="228"/>
      <c r="CF30" s="228"/>
      <c r="CG30" s="228"/>
      <c r="CH30" s="228"/>
      <c r="CI30" s="228"/>
      <c r="CJ30" s="228"/>
      <c r="CK30" s="228"/>
      <c r="CL30" s="228"/>
      <c r="CM30" s="228"/>
      <c r="CN30" s="228"/>
      <c r="CO30" s="228"/>
      <c r="CP30" s="228"/>
      <c r="CQ30" s="228"/>
      <c r="CR30" s="228"/>
      <c r="CS30" s="228"/>
      <c r="CT30" s="228"/>
      <c r="CU30" s="228"/>
      <c r="CV30" s="228"/>
      <c r="CW30" s="228"/>
      <c r="CX30" s="228"/>
      <c r="CY30" s="228"/>
      <c r="CZ30" s="228"/>
      <c r="DA30" s="228"/>
      <c r="DB30" s="228"/>
      <c r="DC30" s="228"/>
      <c r="DD30" s="228"/>
      <c r="DE30" s="228"/>
      <c r="DF30" s="228"/>
      <c r="DG30" s="228"/>
      <c r="DH30" s="228"/>
      <c r="DI30" s="228"/>
      <c r="DJ30" s="228"/>
      <c r="DK30" s="228"/>
      <c r="DL30" s="228"/>
      <c r="DM30" s="228"/>
      <c r="DN30" s="228"/>
      <c r="DO30" s="228"/>
      <c r="DP30" s="228"/>
      <c r="DQ30" s="228"/>
      <c r="DR30" s="228"/>
      <c r="DS30" s="228"/>
      <c r="DT30" s="228"/>
      <c r="DU30" s="228"/>
    </row>
    <row r="31" spans="1:125" ht="12.95" customHeight="1" x14ac:dyDescent="0.2">
      <c r="A31" s="272" t="s">
        <v>257</v>
      </c>
      <c r="B31" s="271">
        <v>670</v>
      </c>
      <c r="C31" s="271">
        <v>729.1</v>
      </c>
      <c r="D31" s="271">
        <v>1501.9</v>
      </c>
      <c r="E31" s="271">
        <v>3096.7</v>
      </c>
      <c r="F31" s="271">
        <v>5364.1</v>
      </c>
      <c r="G31" s="271">
        <v>2569.5</v>
      </c>
      <c r="H31" s="271">
        <v>1603.4</v>
      </c>
      <c r="I31" s="271">
        <v>1573.6</v>
      </c>
      <c r="J31" s="271">
        <v>1975.7</v>
      </c>
      <c r="K31" s="271">
        <v>4269</v>
      </c>
      <c r="L31" s="228">
        <v>1200.5</v>
      </c>
      <c r="M31" s="228">
        <v>1632.4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  <c r="BZ31" s="228"/>
      <c r="CA31" s="228"/>
      <c r="CB31" s="228"/>
      <c r="CC31" s="228"/>
      <c r="CD31" s="228"/>
      <c r="CE31" s="228"/>
      <c r="CF31" s="228"/>
      <c r="CG31" s="228"/>
      <c r="CH31" s="228"/>
      <c r="CI31" s="228"/>
      <c r="CJ31" s="228"/>
      <c r="CK31" s="228"/>
      <c r="CL31" s="228"/>
      <c r="CM31" s="228"/>
      <c r="CN31" s="228"/>
      <c r="CO31" s="228"/>
      <c r="CP31" s="228"/>
      <c r="CQ31" s="228"/>
      <c r="CR31" s="228"/>
      <c r="CS31" s="228"/>
      <c r="CT31" s="228"/>
      <c r="CU31" s="228"/>
      <c r="CV31" s="228"/>
      <c r="CW31" s="228"/>
      <c r="CX31" s="228"/>
      <c r="CY31" s="228"/>
      <c r="CZ31" s="228"/>
      <c r="DA31" s="228"/>
      <c r="DB31" s="228"/>
      <c r="DC31" s="228"/>
      <c r="DD31" s="228"/>
      <c r="DE31" s="228"/>
      <c r="DF31" s="228"/>
      <c r="DG31" s="228"/>
      <c r="DH31" s="228"/>
      <c r="DI31" s="228"/>
      <c r="DJ31" s="228"/>
      <c r="DK31" s="228"/>
      <c r="DL31" s="228"/>
      <c r="DM31" s="228"/>
      <c r="DN31" s="228"/>
      <c r="DO31" s="228"/>
      <c r="DP31" s="228"/>
      <c r="DQ31" s="228"/>
      <c r="DR31" s="228"/>
      <c r="DS31" s="228"/>
      <c r="DT31" s="228"/>
      <c r="DU31" s="228"/>
    </row>
    <row r="32" spans="1:125" ht="12.95" customHeight="1" x14ac:dyDescent="0.2">
      <c r="A32" s="272" t="s">
        <v>258</v>
      </c>
      <c r="B32" s="271">
        <v>81.5</v>
      </c>
      <c r="C32" s="271">
        <v>149.19999999999999</v>
      </c>
      <c r="D32" s="271">
        <v>-44.7</v>
      </c>
      <c r="E32" s="271">
        <v>62.9</v>
      </c>
      <c r="F32" s="271">
        <v>78.3</v>
      </c>
      <c r="G32" s="271">
        <v>53.9</v>
      </c>
      <c r="H32" s="271">
        <v>89.1</v>
      </c>
      <c r="I32" s="271">
        <v>104.1</v>
      </c>
      <c r="J32" s="271">
        <v>122.4</v>
      </c>
      <c r="K32" s="271">
        <v>101.5</v>
      </c>
      <c r="L32" s="228">
        <v>167.2</v>
      </c>
      <c r="M32" s="228">
        <v>388.8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8"/>
      <c r="CL32" s="228"/>
      <c r="CM32" s="228"/>
      <c r="CN32" s="228"/>
      <c r="CO32" s="228"/>
      <c r="CP32" s="228"/>
      <c r="CQ32" s="228"/>
      <c r="CR32" s="228"/>
      <c r="CS32" s="228"/>
      <c r="CT32" s="228"/>
      <c r="CU32" s="228"/>
      <c r="CV32" s="228"/>
      <c r="CW32" s="228"/>
      <c r="CX32" s="228"/>
      <c r="CY32" s="228"/>
      <c r="CZ32" s="228"/>
      <c r="DA32" s="228"/>
      <c r="DB32" s="228"/>
      <c r="DC32" s="228"/>
      <c r="DD32" s="228"/>
      <c r="DE32" s="228"/>
      <c r="DF32" s="228"/>
      <c r="DG32" s="228"/>
      <c r="DH32" s="228"/>
      <c r="DI32" s="228"/>
      <c r="DJ32" s="228"/>
      <c r="DK32" s="228"/>
      <c r="DL32" s="228"/>
      <c r="DM32" s="228"/>
      <c r="DN32" s="228"/>
      <c r="DO32" s="228"/>
      <c r="DP32" s="228"/>
      <c r="DQ32" s="228"/>
      <c r="DR32" s="228"/>
      <c r="DS32" s="228"/>
      <c r="DT32" s="228"/>
      <c r="DU32" s="228"/>
    </row>
    <row r="33" spans="1:125" ht="12.95" customHeight="1" x14ac:dyDescent="0.2">
      <c r="A33" s="272" t="s">
        <v>259</v>
      </c>
      <c r="B33" s="271">
        <v>3863.6</v>
      </c>
      <c r="C33" s="271">
        <v>325.3</v>
      </c>
      <c r="D33" s="271">
        <v>224.6</v>
      </c>
      <c r="E33" s="271">
        <v>-43.4</v>
      </c>
      <c r="F33" s="271">
        <v>696.1</v>
      </c>
      <c r="G33" s="271">
        <v>436</v>
      </c>
      <c r="H33" s="271">
        <v>675.3</v>
      </c>
      <c r="I33" s="271">
        <v>600.1</v>
      </c>
      <c r="J33" s="271">
        <v>677.4</v>
      </c>
      <c r="K33" s="271">
        <v>878.1</v>
      </c>
      <c r="L33" s="228">
        <v>2615.1999999999998</v>
      </c>
      <c r="M33" s="228">
        <v>3694.6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8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8"/>
      <c r="CH33" s="228"/>
      <c r="CI33" s="228"/>
      <c r="CJ33" s="228"/>
      <c r="CK33" s="228"/>
      <c r="CL33" s="228"/>
      <c r="CM33" s="228"/>
      <c r="CN33" s="228"/>
      <c r="CO33" s="228"/>
      <c r="CP33" s="228"/>
      <c r="CQ33" s="228"/>
      <c r="CR33" s="228"/>
      <c r="CS33" s="228"/>
      <c r="CT33" s="228"/>
      <c r="CU33" s="228"/>
      <c r="CV33" s="228"/>
      <c r="CW33" s="228"/>
      <c r="CX33" s="228"/>
      <c r="CY33" s="228"/>
      <c r="CZ33" s="228"/>
      <c r="DA33" s="228"/>
      <c r="DB33" s="228"/>
      <c r="DC33" s="228"/>
      <c r="DD33" s="228"/>
      <c r="DE33" s="228"/>
      <c r="DF33" s="228"/>
      <c r="DG33" s="228"/>
      <c r="DH33" s="228"/>
      <c r="DI33" s="228"/>
      <c r="DJ33" s="228"/>
      <c r="DK33" s="228"/>
      <c r="DL33" s="228"/>
      <c r="DM33" s="228"/>
      <c r="DN33" s="228"/>
      <c r="DO33" s="228"/>
      <c r="DP33" s="228"/>
      <c r="DQ33" s="228"/>
      <c r="DR33" s="228"/>
      <c r="DS33" s="228"/>
      <c r="DT33" s="228"/>
      <c r="DU33" s="228"/>
    </row>
    <row r="34" spans="1:125" ht="12.95" customHeight="1" x14ac:dyDescent="0.2">
      <c r="A34" s="272" t="s">
        <v>260</v>
      </c>
      <c r="B34" s="271">
        <v>521.1</v>
      </c>
      <c r="C34" s="271">
        <v>1483.7</v>
      </c>
      <c r="D34" s="271">
        <v>506</v>
      </c>
      <c r="E34" s="271">
        <v>831.1</v>
      </c>
      <c r="F34" s="271">
        <v>332.2</v>
      </c>
      <c r="G34" s="271">
        <v>289.5</v>
      </c>
      <c r="H34" s="271">
        <v>420.3</v>
      </c>
      <c r="I34" s="271">
        <v>475.9</v>
      </c>
      <c r="J34" s="271">
        <v>270.2</v>
      </c>
      <c r="K34" s="271">
        <v>249.9</v>
      </c>
      <c r="L34" s="228">
        <v>243.1</v>
      </c>
      <c r="M34" s="228">
        <v>251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G34" s="228"/>
      <c r="CH34" s="228"/>
      <c r="CI34" s="228"/>
      <c r="CJ34" s="228"/>
      <c r="CK34" s="228"/>
      <c r="CL34" s="228"/>
      <c r="CM34" s="228"/>
      <c r="CN34" s="228"/>
      <c r="CO34" s="228"/>
      <c r="CP34" s="228"/>
      <c r="CQ34" s="228"/>
      <c r="CR34" s="228"/>
      <c r="CS34" s="228"/>
      <c r="CT34" s="228"/>
      <c r="CU34" s="228"/>
      <c r="CV34" s="228"/>
      <c r="CW34" s="228"/>
      <c r="CX34" s="228"/>
      <c r="CY34" s="228"/>
      <c r="CZ34" s="228"/>
      <c r="DA34" s="228"/>
      <c r="DB34" s="228"/>
      <c r="DC34" s="228"/>
      <c r="DD34" s="228"/>
      <c r="DE34" s="228"/>
      <c r="DF34" s="228"/>
      <c r="DG34" s="228"/>
      <c r="DH34" s="228"/>
      <c r="DI34" s="228"/>
      <c r="DJ34" s="228"/>
      <c r="DK34" s="228"/>
      <c r="DL34" s="228"/>
      <c r="DM34" s="228"/>
      <c r="DN34" s="228"/>
      <c r="DO34" s="228"/>
      <c r="DP34" s="228"/>
      <c r="DQ34" s="228"/>
      <c r="DR34" s="228"/>
      <c r="DS34" s="228"/>
      <c r="DT34" s="228"/>
      <c r="DU34" s="228"/>
    </row>
    <row r="35" spans="1:125" ht="12.95" customHeight="1" x14ac:dyDescent="0.2">
      <c r="A35" s="272" t="s">
        <v>261</v>
      </c>
      <c r="B35" s="271">
        <v>334.8</v>
      </c>
      <c r="C35" s="271">
        <v>48</v>
      </c>
      <c r="D35" s="271">
        <v>25.4</v>
      </c>
      <c r="E35" s="271">
        <v>43.6</v>
      </c>
      <c r="F35" s="271">
        <v>70</v>
      </c>
      <c r="G35" s="271">
        <v>83.9</v>
      </c>
      <c r="H35" s="271">
        <v>380.3</v>
      </c>
      <c r="I35" s="271">
        <v>244.1</v>
      </c>
      <c r="J35" s="271">
        <v>510.7</v>
      </c>
      <c r="K35" s="271">
        <v>465</v>
      </c>
      <c r="L35" s="228">
        <v>440.9</v>
      </c>
      <c r="M35" s="228">
        <v>342.9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8"/>
      <c r="CL35" s="228"/>
      <c r="CM35" s="228"/>
      <c r="CN35" s="228"/>
      <c r="CO35" s="228"/>
      <c r="CP35" s="228"/>
      <c r="CQ35" s="228"/>
      <c r="CR35" s="228"/>
      <c r="CS35" s="228"/>
      <c r="CT35" s="228"/>
      <c r="CU35" s="228"/>
      <c r="CV35" s="228"/>
      <c r="CW35" s="228"/>
      <c r="CX35" s="228"/>
      <c r="CY35" s="228"/>
      <c r="CZ35" s="228"/>
      <c r="DA35" s="228"/>
      <c r="DB35" s="228"/>
      <c r="DC35" s="228"/>
      <c r="DD35" s="228"/>
      <c r="DE35" s="228"/>
      <c r="DF35" s="228"/>
      <c r="DG35" s="228"/>
      <c r="DH35" s="228"/>
      <c r="DI35" s="228"/>
      <c r="DJ35" s="228"/>
      <c r="DK35" s="228"/>
      <c r="DL35" s="228"/>
      <c r="DM35" s="228"/>
      <c r="DN35" s="228"/>
      <c r="DO35" s="228"/>
      <c r="DP35" s="228"/>
      <c r="DQ35" s="228"/>
      <c r="DR35" s="228"/>
      <c r="DS35" s="228"/>
      <c r="DT35" s="228"/>
      <c r="DU35" s="228"/>
    </row>
    <row r="36" spans="1:125" ht="12.95" customHeight="1" x14ac:dyDescent="0.2">
      <c r="A36" s="245" t="s">
        <v>97</v>
      </c>
      <c r="B36" s="271">
        <v>55522.1</v>
      </c>
      <c r="C36" s="271">
        <v>49856.4</v>
      </c>
      <c r="D36" s="271">
        <v>29774.9</v>
      </c>
      <c r="E36" s="271">
        <v>34236.199999999997</v>
      </c>
      <c r="F36" s="271">
        <v>44657.599999999999</v>
      </c>
      <c r="G36" s="271">
        <v>39077.599999999999</v>
      </c>
      <c r="H36" s="271">
        <v>54396.3</v>
      </c>
      <c r="I36" s="271">
        <v>28749</v>
      </c>
      <c r="J36" s="271">
        <v>28560.6</v>
      </c>
      <c r="K36" s="271">
        <v>31645.7</v>
      </c>
      <c r="L36" s="228">
        <v>32675.1</v>
      </c>
      <c r="M36" s="228">
        <v>35413.199999999997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228"/>
      <c r="CQ36" s="228"/>
      <c r="CR36" s="228"/>
      <c r="CS36" s="228"/>
      <c r="CT36" s="228"/>
      <c r="CU36" s="228"/>
      <c r="CV36" s="228"/>
      <c r="CW36" s="228"/>
      <c r="CX36" s="228"/>
      <c r="CY36" s="228"/>
      <c r="CZ36" s="228"/>
      <c r="DA36" s="228"/>
      <c r="DB36" s="228"/>
      <c r="DC36" s="228"/>
      <c r="DD36" s="228"/>
      <c r="DE36" s="228"/>
      <c r="DF36" s="228"/>
      <c r="DG36" s="228"/>
      <c r="DH36" s="228"/>
      <c r="DI36" s="228"/>
      <c r="DJ36" s="228"/>
      <c r="DK36" s="228"/>
      <c r="DL36" s="228"/>
      <c r="DM36" s="228"/>
      <c r="DN36" s="228"/>
      <c r="DO36" s="228"/>
      <c r="DP36" s="228"/>
      <c r="DQ36" s="228"/>
      <c r="DR36" s="228"/>
      <c r="DS36" s="228"/>
      <c r="DT36" s="228"/>
      <c r="DU36" s="228"/>
    </row>
    <row r="37" spans="1:125" ht="12.95" customHeight="1" x14ac:dyDescent="0.2">
      <c r="A37" s="272" t="s">
        <v>262</v>
      </c>
      <c r="B37" s="271">
        <v>55370.6</v>
      </c>
      <c r="C37" s="271">
        <v>49695.5</v>
      </c>
      <c r="D37" s="271">
        <v>29603.5</v>
      </c>
      <c r="E37" s="271">
        <v>34057.9</v>
      </c>
      <c r="F37" s="271">
        <v>44438.6</v>
      </c>
      <c r="G37" s="271">
        <v>38911.699999999997</v>
      </c>
      <c r="H37" s="271">
        <v>53975.199999999997</v>
      </c>
      <c r="I37" s="271">
        <v>28313.3</v>
      </c>
      <c r="J37" s="271">
        <v>28168</v>
      </c>
      <c r="K37" s="271">
        <v>31400.7</v>
      </c>
      <c r="L37" s="228">
        <v>31676.799999999999</v>
      </c>
      <c r="M37" s="228">
        <v>34534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228"/>
      <c r="CO37" s="228"/>
      <c r="CP37" s="228"/>
      <c r="CQ37" s="228"/>
      <c r="CR37" s="228"/>
      <c r="CS37" s="228"/>
      <c r="CT37" s="228"/>
      <c r="CU37" s="228"/>
      <c r="CV37" s="228"/>
      <c r="CW37" s="228"/>
      <c r="CX37" s="228"/>
      <c r="CY37" s="228"/>
      <c r="CZ37" s="228"/>
      <c r="DA37" s="228"/>
      <c r="DB37" s="228"/>
      <c r="DC37" s="228"/>
      <c r="DD37" s="228"/>
      <c r="DE37" s="228"/>
      <c r="DF37" s="228"/>
      <c r="DG37" s="228"/>
      <c r="DH37" s="228"/>
      <c r="DI37" s="228"/>
      <c r="DJ37" s="228"/>
      <c r="DK37" s="228"/>
      <c r="DL37" s="228"/>
      <c r="DM37" s="228"/>
      <c r="DN37" s="228"/>
      <c r="DO37" s="228"/>
      <c r="DP37" s="228"/>
      <c r="DQ37" s="228"/>
      <c r="DR37" s="228"/>
      <c r="DS37" s="228"/>
      <c r="DT37" s="228"/>
      <c r="DU37" s="228"/>
    </row>
    <row r="38" spans="1:125" ht="12.95" customHeight="1" x14ac:dyDescent="0.2">
      <c r="A38" s="272" t="s">
        <v>263</v>
      </c>
      <c r="B38" s="271">
        <v>66.7</v>
      </c>
      <c r="C38" s="271">
        <v>69.8</v>
      </c>
      <c r="D38" s="271">
        <v>68.400000000000006</v>
      </c>
      <c r="E38" s="271">
        <v>65.400000000000006</v>
      </c>
      <c r="F38" s="271">
        <v>86.2</v>
      </c>
      <c r="G38" s="271">
        <v>46.1</v>
      </c>
      <c r="H38" s="271">
        <v>288.3</v>
      </c>
      <c r="I38" s="271">
        <v>295.8</v>
      </c>
      <c r="J38" s="271">
        <v>242.6</v>
      </c>
      <c r="K38" s="271">
        <v>224.9</v>
      </c>
      <c r="L38" s="228">
        <v>968.6</v>
      </c>
      <c r="M38" s="228">
        <v>835.3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  <c r="BW38" s="228"/>
      <c r="BX38" s="228"/>
      <c r="BY38" s="228"/>
      <c r="BZ38" s="228"/>
      <c r="CA38" s="228"/>
      <c r="CB38" s="228"/>
      <c r="CC38" s="228"/>
      <c r="CD38" s="228"/>
      <c r="CE38" s="228"/>
      <c r="CF38" s="228"/>
      <c r="CG38" s="228"/>
      <c r="CH38" s="228"/>
      <c r="CI38" s="228"/>
      <c r="CJ38" s="228"/>
      <c r="CK38" s="228"/>
      <c r="CL38" s="228"/>
      <c r="CM38" s="228"/>
      <c r="CN38" s="228"/>
      <c r="CO38" s="228"/>
      <c r="CP38" s="228"/>
      <c r="CQ38" s="228"/>
      <c r="CR38" s="228"/>
      <c r="CS38" s="228"/>
      <c r="CT38" s="228"/>
      <c r="CU38" s="228"/>
      <c r="CV38" s="228"/>
      <c r="CW38" s="228"/>
      <c r="CX38" s="228"/>
      <c r="CY38" s="228"/>
      <c r="CZ38" s="228"/>
      <c r="DA38" s="228"/>
      <c r="DB38" s="228"/>
      <c r="DC38" s="228"/>
      <c r="DD38" s="228"/>
      <c r="DE38" s="228"/>
      <c r="DF38" s="228"/>
      <c r="DG38" s="228"/>
      <c r="DH38" s="228"/>
      <c r="DI38" s="228"/>
      <c r="DJ38" s="228"/>
      <c r="DK38" s="228"/>
      <c r="DL38" s="228"/>
      <c r="DM38" s="228"/>
      <c r="DN38" s="228"/>
      <c r="DO38" s="228"/>
      <c r="DP38" s="228"/>
      <c r="DQ38" s="228"/>
      <c r="DR38" s="228"/>
      <c r="DS38" s="228"/>
      <c r="DT38" s="228"/>
      <c r="DU38" s="228"/>
    </row>
    <row r="39" spans="1:125" ht="12" x14ac:dyDescent="0.2">
      <c r="A39" s="272" t="s">
        <v>264</v>
      </c>
      <c r="B39" s="271">
        <v>84.8</v>
      </c>
      <c r="C39" s="271">
        <v>91.1</v>
      </c>
      <c r="D39" s="271">
        <v>102.9</v>
      </c>
      <c r="E39" s="271">
        <v>112.9</v>
      </c>
      <c r="F39" s="271">
        <v>132.69999999999999</v>
      </c>
      <c r="G39" s="271">
        <v>119.8</v>
      </c>
      <c r="H39" s="271">
        <v>132.80000000000001</v>
      </c>
      <c r="I39" s="271">
        <v>139.80000000000001</v>
      </c>
      <c r="J39" s="271">
        <v>149.9</v>
      </c>
      <c r="K39" s="271">
        <v>20.100000000000001</v>
      </c>
      <c r="L39" s="228">
        <v>29.6</v>
      </c>
      <c r="M39" s="228">
        <v>43.9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  <c r="BZ39" s="228"/>
      <c r="CA39" s="228"/>
      <c r="CB39" s="228"/>
      <c r="CC39" s="228"/>
      <c r="CD39" s="228"/>
      <c r="CE39" s="228"/>
      <c r="CF39" s="228"/>
      <c r="CG39" s="228"/>
      <c r="CH39" s="228"/>
      <c r="CI39" s="228"/>
      <c r="CJ39" s="228"/>
      <c r="CK39" s="228"/>
      <c r="CL39" s="228"/>
      <c r="CM39" s="228"/>
      <c r="CN39" s="228"/>
      <c r="CO39" s="228"/>
      <c r="CP39" s="228"/>
      <c r="CQ39" s="228"/>
      <c r="CR39" s="228"/>
      <c r="CS39" s="228"/>
      <c r="CT39" s="228"/>
      <c r="CU39" s="228"/>
      <c r="CV39" s="228"/>
      <c r="CW39" s="228"/>
      <c r="CX39" s="228"/>
      <c r="CY39" s="228"/>
      <c r="CZ39" s="228"/>
      <c r="DA39" s="228"/>
      <c r="DB39" s="228"/>
      <c r="DC39" s="228"/>
      <c r="DD39" s="228"/>
      <c r="DE39" s="228"/>
      <c r="DF39" s="228"/>
      <c r="DG39" s="228"/>
      <c r="DH39" s="228"/>
      <c r="DI39" s="228"/>
      <c r="DJ39" s="228"/>
      <c r="DK39" s="228"/>
      <c r="DL39" s="228"/>
      <c r="DM39" s="228"/>
      <c r="DN39" s="228"/>
      <c r="DO39" s="228"/>
      <c r="DP39" s="228"/>
      <c r="DQ39" s="228"/>
      <c r="DR39" s="228"/>
      <c r="DS39" s="228"/>
      <c r="DT39" s="228"/>
      <c r="DU39" s="228"/>
    </row>
    <row r="40" spans="1:125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  <c r="BK40" s="228"/>
      <c r="BL40" s="228"/>
      <c r="BM40" s="228"/>
      <c r="BN40" s="228"/>
      <c r="BO40" s="228"/>
      <c r="BP40" s="228"/>
      <c r="BQ40" s="228"/>
      <c r="BR40" s="228"/>
      <c r="BS40" s="228"/>
      <c r="BT40" s="228"/>
      <c r="BU40" s="228"/>
      <c r="BV40" s="228"/>
      <c r="BW40" s="228"/>
      <c r="BX40" s="228"/>
      <c r="BY40" s="228"/>
      <c r="BZ40" s="228"/>
      <c r="CA40" s="228"/>
      <c r="CB40" s="228"/>
      <c r="CC40" s="228"/>
      <c r="CD40" s="228"/>
      <c r="CE40" s="228"/>
      <c r="CF40" s="228"/>
      <c r="CG40" s="228"/>
      <c r="CH40" s="228"/>
      <c r="CI40" s="228"/>
      <c r="CJ40" s="228"/>
      <c r="CK40" s="228"/>
      <c r="CL40" s="228"/>
      <c r="CM40" s="228"/>
      <c r="CN40" s="228"/>
      <c r="CO40" s="228"/>
      <c r="CP40" s="228"/>
      <c r="CQ40" s="228"/>
      <c r="CR40" s="228"/>
      <c r="CS40" s="228"/>
      <c r="CT40" s="228"/>
      <c r="CU40" s="228"/>
      <c r="CV40" s="228"/>
      <c r="CW40" s="228"/>
      <c r="CX40" s="228"/>
      <c r="CY40" s="228"/>
      <c r="CZ40" s="228"/>
      <c r="DA40" s="228"/>
      <c r="DB40" s="228"/>
      <c r="DC40" s="228"/>
      <c r="DD40" s="228"/>
      <c r="DE40" s="228"/>
      <c r="DF40" s="228"/>
      <c r="DG40" s="228"/>
      <c r="DH40" s="228"/>
      <c r="DI40" s="228"/>
      <c r="DJ40" s="228"/>
      <c r="DK40" s="228"/>
      <c r="DL40" s="228"/>
      <c r="DM40" s="228"/>
      <c r="DN40" s="228"/>
      <c r="DO40" s="228"/>
      <c r="DP40" s="228"/>
      <c r="DQ40" s="228"/>
      <c r="DR40" s="228"/>
      <c r="DS40" s="228"/>
      <c r="DT40" s="228"/>
      <c r="DU40" s="228"/>
    </row>
    <row r="41" spans="1:125" s="270" customFormat="1" ht="12.95" customHeight="1" x14ac:dyDescent="0.2">
      <c r="A41" s="268" t="s">
        <v>96</v>
      </c>
      <c r="B41" s="269">
        <v>-13142.4</v>
      </c>
      <c r="C41" s="269">
        <v>-11733.2</v>
      </c>
      <c r="D41" s="269">
        <v>-3220.4</v>
      </c>
      <c r="E41" s="269">
        <v>1032.4000000000001</v>
      </c>
      <c r="F41" s="269">
        <v>-855.8</v>
      </c>
      <c r="G41" s="269">
        <v>-182.3</v>
      </c>
      <c r="H41" s="269">
        <v>1867.4</v>
      </c>
      <c r="I41" s="269">
        <v>2899</v>
      </c>
      <c r="J41" s="269">
        <v>1897.7</v>
      </c>
      <c r="K41" s="269">
        <v>-5144.3</v>
      </c>
      <c r="L41" s="269">
        <v>-2659.7</v>
      </c>
      <c r="M41" s="269">
        <v>-3804.8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  <c r="BK41" s="269"/>
      <c r="BL41" s="269"/>
      <c r="BM41" s="269"/>
      <c r="BN41" s="269"/>
      <c r="BO41" s="269"/>
      <c r="BP41" s="269"/>
      <c r="BQ41" s="269"/>
      <c r="BR41" s="269"/>
      <c r="BS41" s="269"/>
      <c r="BT41" s="269"/>
      <c r="BU41" s="269"/>
      <c r="BV41" s="269"/>
      <c r="BW41" s="269"/>
      <c r="BX41" s="269"/>
      <c r="BY41" s="269"/>
      <c r="BZ41" s="269"/>
      <c r="CA41" s="269"/>
      <c r="CB41" s="269"/>
      <c r="CC41" s="269"/>
      <c r="CD41" s="269"/>
      <c r="CE41" s="269"/>
      <c r="CF41" s="269"/>
      <c r="CG41" s="269"/>
      <c r="CH41" s="269"/>
      <c r="CI41" s="269"/>
      <c r="CJ41" s="269"/>
      <c r="CK41" s="269"/>
      <c r="CL41" s="269"/>
      <c r="CM41" s="269"/>
      <c r="CN41" s="269"/>
      <c r="CO41" s="269"/>
      <c r="CP41" s="269"/>
      <c r="CQ41" s="269"/>
      <c r="CR41" s="269"/>
      <c r="CS41" s="269"/>
      <c r="CT41" s="269"/>
      <c r="CU41" s="269"/>
      <c r="CV41" s="269"/>
      <c r="CW41" s="269"/>
      <c r="CX41" s="269"/>
      <c r="CY41" s="269"/>
      <c r="CZ41" s="269"/>
      <c r="DA41" s="269"/>
      <c r="DB41" s="269"/>
      <c r="DC41" s="269"/>
      <c r="DD41" s="269"/>
      <c r="DE41" s="269"/>
      <c r="DF41" s="269"/>
      <c r="DG41" s="269"/>
      <c r="DH41" s="269"/>
      <c r="DI41" s="269"/>
      <c r="DJ41" s="269"/>
      <c r="DK41" s="269"/>
      <c r="DL41" s="269"/>
      <c r="DM41" s="269"/>
      <c r="DN41" s="269"/>
      <c r="DO41" s="269"/>
      <c r="DP41" s="269"/>
      <c r="DQ41" s="269"/>
      <c r="DR41" s="269"/>
      <c r="DS41" s="269"/>
      <c r="DT41" s="269"/>
      <c r="DU41" s="269"/>
    </row>
    <row r="42" spans="1:125" ht="12.95" customHeight="1" x14ac:dyDescent="0.2">
      <c r="A42" s="245" t="s">
        <v>265</v>
      </c>
      <c r="B42" s="228">
        <v>3618.9</v>
      </c>
      <c r="C42" s="228">
        <v>3248.6</v>
      </c>
      <c r="D42" s="228">
        <v>3245.5</v>
      </c>
      <c r="E42" s="228">
        <v>2683.8</v>
      </c>
      <c r="F42" s="228">
        <v>2992.1</v>
      </c>
      <c r="G42" s="228">
        <v>3590.9</v>
      </c>
      <c r="H42" s="228">
        <v>3958.1</v>
      </c>
      <c r="I42" s="228">
        <v>3903.3</v>
      </c>
      <c r="J42" s="228">
        <v>4465.7</v>
      </c>
      <c r="K42" s="228">
        <v>5159.8999999999996</v>
      </c>
      <c r="L42" s="228">
        <v>6488.1</v>
      </c>
      <c r="M42" s="228">
        <v>5592.4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28"/>
      <c r="BZ42" s="228"/>
      <c r="CA42" s="228"/>
      <c r="CB42" s="228"/>
      <c r="CC42" s="228"/>
      <c r="CD42" s="228"/>
      <c r="CE42" s="228"/>
      <c r="CF42" s="228"/>
      <c r="CG42" s="228"/>
      <c r="CH42" s="228"/>
      <c r="CI42" s="228"/>
      <c r="CJ42" s="228"/>
      <c r="CK42" s="228"/>
      <c r="CL42" s="228"/>
      <c r="CM42" s="228"/>
      <c r="CN42" s="228"/>
      <c r="CO42" s="228"/>
      <c r="CP42" s="228"/>
      <c r="CQ42" s="228"/>
      <c r="CR42" s="228"/>
      <c r="CS42" s="228"/>
      <c r="CT42" s="228"/>
      <c r="CU42" s="228"/>
      <c r="CV42" s="228"/>
      <c r="CW42" s="228"/>
      <c r="CX42" s="228"/>
      <c r="CY42" s="228"/>
      <c r="CZ42" s="228"/>
      <c r="DA42" s="228"/>
      <c r="DB42" s="228"/>
      <c r="DC42" s="228"/>
      <c r="DD42" s="228"/>
      <c r="DE42" s="228"/>
      <c r="DF42" s="228"/>
      <c r="DG42" s="228"/>
      <c r="DH42" s="228"/>
      <c r="DI42" s="228"/>
      <c r="DJ42" s="228"/>
      <c r="DK42" s="228"/>
      <c r="DL42" s="228"/>
      <c r="DM42" s="228"/>
      <c r="DN42" s="228"/>
      <c r="DO42" s="228"/>
      <c r="DP42" s="228"/>
      <c r="DQ42" s="228"/>
      <c r="DR42" s="228"/>
      <c r="DS42" s="228"/>
      <c r="DT42" s="228"/>
      <c r="DU42" s="228"/>
    </row>
    <row r="43" spans="1:125" ht="12.95" customHeight="1" x14ac:dyDescent="0.2">
      <c r="A43" s="245" t="s">
        <v>266</v>
      </c>
      <c r="B43" s="228">
        <v>1488</v>
      </c>
      <c r="C43" s="228">
        <v>2303.5</v>
      </c>
      <c r="D43" s="228">
        <v>9960.6</v>
      </c>
      <c r="E43" s="228">
        <v>13781.3</v>
      </c>
      <c r="F43" s="228">
        <v>14185.2</v>
      </c>
      <c r="G43" s="228">
        <v>13153.3</v>
      </c>
      <c r="H43" s="228">
        <v>19525.8</v>
      </c>
      <c r="I43" s="228">
        <v>13246.9</v>
      </c>
      <c r="J43" s="228">
        <v>12564.9</v>
      </c>
      <c r="K43" s="228">
        <v>6783.2</v>
      </c>
      <c r="L43" s="228">
        <v>4772</v>
      </c>
      <c r="M43" s="228">
        <v>8903.2999999999993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8"/>
      <c r="BV43" s="228"/>
      <c r="BW43" s="228"/>
      <c r="BX43" s="228"/>
      <c r="BY43" s="228"/>
      <c r="BZ43" s="228"/>
      <c r="CA43" s="228"/>
      <c r="CB43" s="228"/>
      <c r="CC43" s="228"/>
      <c r="CD43" s="228"/>
      <c r="CE43" s="228"/>
      <c r="CF43" s="228"/>
      <c r="CG43" s="228"/>
      <c r="CH43" s="228"/>
      <c r="CI43" s="228"/>
      <c r="CJ43" s="228"/>
      <c r="CK43" s="228"/>
      <c r="CL43" s="228"/>
      <c r="CM43" s="228"/>
      <c r="CN43" s="228"/>
      <c r="CO43" s="228"/>
      <c r="CP43" s="228"/>
      <c r="CQ43" s="228"/>
      <c r="CR43" s="228"/>
      <c r="CS43" s="228"/>
      <c r="CT43" s="228"/>
      <c r="CU43" s="228"/>
      <c r="CV43" s="228"/>
      <c r="CW43" s="228"/>
      <c r="CX43" s="228"/>
      <c r="CY43" s="228"/>
      <c r="CZ43" s="228"/>
      <c r="DA43" s="228"/>
      <c r="DB43" s="228"/>
      <c r="DC43" s="228"/>
      <c r="DD43" s="228"/>
      <c r="DE43" s="228"/>
      <c r="DF43" s="228"/>
      <c r="DG43" s="228"/>
      <c r="DH43" s="228"/>
      <c r="DI43" s="228"/>
      <c r="DJ43" s="228"/>
      <c r="DK43" s="228"/>
      <c r="DL43" s="228"/>
      <c r="DM43" s="228"/>
      <c r="DN43" s="228"/>
      <c r="DO43" s="228"/>
      <c r="DP43" s="228"/>
      <c r="DQ43" s="228"/>
      <c r="DR43" s="228"/>
      <c r="DS43" s="228"/>
      <c r="DT43" s="228"/>
      <c r="DU43" s="228"/>
    </row>
    <row r="44" spans="1:125" s="234" customFormat="1" ht="12.95" customHeight="1" x14ac:dyDescent="0.2">
      <c r="A44" s="274" t="s">
        <v>267</v>
      </c>
      <c r="B44" s="228">
        <v>470.6</v>
      </c>
      <c r="C44" s="228">
        <v>1249.4000000000001</v>
      </c>
      <c r="D44" s="228">
        <v>1645.5</v>
      </c>
      <c r="E44" s="228">
        <v>2612</v>
      </c>
      <c r="F44" s="228">
        <v>2666.6</v>
      </c>
      <c r="G44" s="228">
        <v>2617.1999999999998</v>
      </c>
      <c r="H44" s="228">
        <v>8860.2999999999993</v>
      </c>
      <c r="I44" s="228">
        <v>2715.2</v>
      </c>
      <c r="J44" s="228">
        <v>7539.8</v>
      </c>
      <c r="K44" s="228">
        <v>1233.5999999999999</v>
      </c>
      <c r="L44" s="271">
        <v>1396.1</v>
      </c>
      <c r="M44" s="271">
        <v>1441.2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71"/>
      <c r="BZ44" s="271"/>
      <c r="CA44" s="271"/>
      <c r="CB44" s="271"/>
      <c r="CC44" s="271"/>
      <c r="CD44" s="271"/>
      <c r="CE44" s="271"/>
      <c r="CF44" s="271"/>
      <c r="CG44" s="271"/>
      <c r="CH44" s="271"/>
      <c r="CI44" s="271"/>
      <c r="CJ44" s="271"/>
      <c r="CK44" s="271"/>
      <c r="CL44" s="271"/>
      <c r="CM44" s="271"/>
      <c r="CN44" s="271"/>
      <c r="CO44" s="271"/>
      <c r="CP44" s="271"/>
      <c r="CQ44" s="271"/>
      <c r="CR44" s="271"/>
      <c r="CS44" s="271"/>
      <c r="CT44" s="271"/>
      <c r="CU44" s="271"/>
      <c r="CV44" s="271"/>
      <c r="CW44" s="271"/>
      <c r="CX44" s="271"/>
      <c r="CY44" s="271"/>
      <c r="CZ44" s="271"/>
      <c r="DA44" s="271"/>
      <c r="DB44" s="271"/>
      <c r="DC44" s="271"/>
      <c r="DD44" s="271"/>
      <c r="DE44" s="271"/>
      <c r="DF44" s="271"/>
      <c r="DG44" s="271"/>
      <c r="DH44" s="271"/>
      <c r="DI44" s="271"/>
      <c r="DJ44" s="271"/>
      <c r="DK44" s="271"/>
      <c r="DL44" s="271"/>
      <c r="DM44" s="271"/>
      <c r="DN44" s="271"/>
      <c r="DO44" s="271"/>
      <c r="DP44" s="271"/>
      <c r="DQ44" s="271"/>
      <c r="DR44" s="271"/>
      <c r="DS44" s="271"/>
      <c r="DT44" s="271"/>
      <c r="DU44" s="271"/>
    </row>
    <row r="45" spans="1:125" ht="12.95" customHeight="1" x14ac:dyDescent="0.2">
      <c r="A45" s="272" t="s">
        <v>268</v>
      </c>
      <c r="B45" s="228">
        <v>814.6</v>
      </c>
      <c r="C45" s="228">
        <v>1024.5</v>
      </c>
      <c r="D45" s="228">
        <v>8289.2999999999993</v>
      </c>
      <c r="E45" s="228">
        <v>10815.7</v>
      </c>
      <c r="F45" s="228">
        <v>11191.6</v>
      </c>
      <c r="G45" s="228">
        <v>10069</v>
      </c>
      <c r="H45" s="228">
        <v>10542.7</v>
      </c>
      <c r="I45" s="228">
        <v>10351.5</v>
      </c>
      <c r="J45" s="228">
        <v>3149.3</v>
      </c>
      <c r="K45" s="228">
        <v>3146.5</v>
      </c>
      <c r="L45" s="228">
        <v>735.8</v>
      </c>
      <c r="M45" s="228">
        <v>3028.8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  <c r="BW45" s="228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  <c r="DU45" s="228"/>
    </row>
    <row r="46" spans="1:125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1532.8</v>
      </c>
      <c r="M46" s="228">
        <v>1532.8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8"/>
      <c r="CQ46" s="228"/>
      <c r="CR46" s="228"/>
      <c r="CS46" s="228"/>
      <c r="CT46" s="228"/>
      <c r="CU46" s="228"/>
      <c r="CV46" s="228"/>
      <c r="CW46" s="228"/>
      <c r="CX46" s="228"/>
      <c r="CY46" s="228"/>
      <c r="CZ46" s="228"/>
      <c r="DA46" s="228"/>
      <c r="DB46" s="228"/>
      <c r="DC46" s="228"/>
      <c r="DD46" s="228"/>
      <c r="DE46" s="228"/>
      <c r="DF46" s="228"/>
      <c r="DG46" s="228"/>
      <c r="DH46" s="228"/>
      <c r="DI46" s="228"/>
      <c r="DJ46" s="228"/>
      <c r="DK46" s="228"/>
      <c r="DL46" s="228"/>
      <c r="DM46" s="228"/>
      <c r="DN46" s="228"/>
      <c r="DO46" s="228"/>
      <c r="DP46" s="228"/>
      <c r="DQ46" s="228"/>
      <c r="DR46" s="228"/>
      <c r="DS46" s="228"/>
      <c r="DT46" s="228"/>
      <c r="DU46" s="228"/>
    </row>
    <row r="47" spans="1:125" ht="12.95" customHeight="1" x14ac:dyDescent="0.2">
      <c r="A47" s="272" t="s">
        <v>269</v>
      </c>
      <c r="B47" s="228">
        <v>202.8</v>
      </c>
      <c r="C47" s="228">
        <v>29.6</v>
      </c>
      <c r="D47" s="228">
        <v>25.8</v>
      </c>
      <c r="E47" s="228">
        <v>26.6</v>
      </c>
      <c r="F47" s="228">
        <v>49.4</v>
      </c>
      <c r="G47" s="228">
        <v>467.2</v>
      </c>
      <c r="H47" s="228">
        <v>122.9</v>
      </c>
      <c r="I47" s="228">
        <v>180.3</v>
      </c>
      <c r="J47" s="228">
        <v>343.1</v>
      </c>
      <c r="K47" s="228">
        <v>869.6</v>
      </c>
      <c r="L47" s="228">
        <v>1107.4000000000001</v>
      </c>
      <c r="M47" s="228">
        <v>2900.6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T47" s="228"/>
      <c r="BU47" s="228"/>
      <c r="BV47" s="228"/>
      <c r="BW47" s="228"/>
      <c r="BX47" s="228"/>
      <c r="BY47" s="228"/>
      <c r="BZ47" s="228"/>
      <c r="CA47" s="228"/>
      <c r="CB47" s="228"/>
      <c r="CC47" s="228"/>
      <c r="CD47" s="228"/>
      <c r="CE47" s="228"/>
      <c r="CF47" s="228"/>
      <c r="CG47" s="228"/>
      <c r="CH47" s="228"/>
      <c r="CI47" s="228"/>
      <c r="CJ47" s="228"/>
      <c r="CK47" s="228"/>
      <c r="CL47" s="228"/>
      <c r="CM47" s="228"/>
      <c r="CN47" s="228"/>
      <c r="CO47" s="228"/>
      <c r="CP47" s="228"/>
      <c r="CQ47" s="228"/>
      <c r="CR47" s="228"/>
      <c r="CS47" s="228"/>
      <c r="CT47" s="228"/>
      <c r="CU47" s="228"/>
      <c r="CV47" s="228"/>
      <c r="CW47" s="228"/>
      <c r="CX47" s="228"/>
      <c r="CY47" s="228"/>
      <c r="CZ47" s="228"/>
      <c r="DA47" s="228"/>
      <c r="DB47" s="228"/>
      <c r="DC47" s="228"/>
      <c r="DD47" s="228"/>
      <c r="DE47" s="228"/>
      <c r="DF47" s="228"/>
      <c r="DG47" s="228"/>
      <c r="DH47" s="228"/>
      <c r="DI47" s="228"/>
      <c r="DJ47" s="228"/>
      <c r="DK47" s="228"/>
      <c r="DL47" s="228"/>
      <c r="DM47" s="228"/>
      <c r="DN47" s="228"/>
      <c r="DO47" s="228"/>
      <c r="DP47" s="228"/>
      <c r="DQ47" s="228"/>
      <c r="DR47" s="228"/>
      <c r="DS47" s="228"/>
      <c r="DT47" s="228"/>
      <c r="DU47" s="228"/>
    </row>
    <row r="48" spans="1:125" ht="12.95" customHeight="1" x14ac:dyDescent="0.2">
      <c r="A48" s="275" t="s">
        <v>271</v>
      </c>
      <c r="B48" s="228">
        <v>-18590.900000000001</v>
      </c>
      <c r="C48" s="228">
        <v>-17634.5</v>
      </c>
      <c r="D48" s="228">
        <v>-16733.599999999999</v>
      </c>
      <c r="E48" s="228">
        <v>-15775.2</v>
      </c>
      <c r="F48" s="228">
        <v>-18389.5</v>
      </c>
      <c r="G48" s="228">
        <v>-17269.7</v>
      </c>
      <c r="H48" s="228">
        <v>-21962.6</v>
      </c>
      <c r="I48" s="228">
        <v>-14690.1</v>
      </c>
      <c r="J48" s="228">
        <v>-15595.4</v>
      </c>
      <c r="K48" s="228">
        <v>-17690.7</v>
      </c>
      <c r="L48" s="228">
        <v>-14747.9</v>
      </c>
      <c r="M48" s="228">
        <v>-19174.8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  <c r="CS48" s="228"/>
      <c r="CT48" s="228"/>
      <c r="CU48" s="228"/>
      <c r="CV48" s="228"/>
      <c r="CW48" s="228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  <c r="DL48" s="228"/>
      <c r="DM48" s="228"/>
      <c r="DN48" s="228"/>
      <c r="DO48" s="228"/>
      <c r="DP48" s="228"/>
      <c r="DQ48" s="228"/>
      <c r="DR48" s="228"/>
      <c r="DS48" s="228"/>
      <c r="DT48" s="228"/>
      <c r="DU48" s="228"/>
    </row>
    <row r="49" spans="1:125" ht="12.95" customHeight="1" x14ac:dyDescent="0.2">
      <c r="A49" s="275" t="s">
        <v>272</v>
      </c>
      <c r="B49" s="228">
        <v>341.5</v>
      </c>
      <c r="C49" s="228">
        <v>349.2</v>
      </c>
      <c r="D49" s="228">
        <v>307.10000000000002</v>
      </c>
      <c r="E49" s="228">
        <v>342.5</v>
      </c>
      <c r="F49" s="228">
        <v>356.4</v>
      </c>
      <c r="G49" s="228">
        <v>343.3</v>
      </c>
      <c r="H49" s="228">
        <v>346</v>
      </c>
      <c r="I49" s="228">
        <v>438.9</v>
      </c>
      <c r="J49" s="228">
        <v>462.5</v>
      </c>
      <c r="K49" s="228">
        <v>603.29999999999995</v>
      </c>
      <c r="L49" s="228">
        <v>828.1</v>
      </c>
      <c r="M49" s="228">
        <v>874.4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8"/>
      <c r="BN49" s="228"/>
      <c r="BO49" s="228"/>
      <c r="BP49" s="228"/>
      <c r="BQ49" s="228"/>
      <c r="BR49" s="228"/>
      <c r="BS49" s="228"/>
      <c r="BT49" s="228"/>
      <c r="BU49" s="228"/>
      <c r="BV49" s="228"/>
      <c r="BW49" s="228"/>
      <c r="BX49" s="228"/>
      <c r="BY49" s="228"/>
      <c r="BZ49" s="228"/>
      <c r="CA49" s="228"/>
      <c r="CB49" s="228"/>
      <c r="CC49" s="228"/>
      <c r="CD49" s="228"/>
      <c r="CE49" s="228"/>
      <c r="CF49" s="228"/>
      <c r="CG49" s="228"/>
      <c r="CH49" s="228"/>
      <c r="CI49" s="228"/>
      <c r="CJ49" s="228"/>
      <c r="CK49" s="228"/>
      <c r="CL49" s="228"/>
      <c r="CM49" s="228"/>
      <c r="CN49" s="228"/>
      <c r="CO49" s="228"/>
      <c r="CP49" s="228"/>
      <c r="CQ49" s="228"/>
      <c r="CR49" s="228"/>
      <c r="CS49" s="228"/>
      <c r="CT49" s="228"/>
      <c r="CU49" s="228"/>
      <c r="CV49" s="228"/>
      <c r="CW49" s="228"/>
      <c r="CX49" s="228"/>
      <c r="CY49" s="228"/>
      <c r="CZ49" s="228"/>
      <c r="DA49" s="228"/>
      <c r="DB49" s="228"/>
      <c r="DC49" s="228"/>
      <c r="DD49" s="228"/>
      <c r="DE49" s="228"/>
      <c r="DF49" s="228"/>
      <c r="DG49" s="228"/>
      <c r="DH49" s="228"/>
      <c r="DI49" s="228"/>
      <c r="DJ49" s="228"/>
      <c r="DK49" s="228"/>
      <c r="DL49" s="228"/>
      <c r="DM49" s="228"/>
      <c r="DN49" s="228"/>
      <c r="DO49" s="228"/>
      <c r="DP49" s="228"/>
      <c r="DQ49" s="228"/>
      <c r="DR49" s="228"/>
      <c r="DS49" s="228"/>
      <c r="DT49" s="228"/>
      <c r="DU49" s="228"/>
    </row>
    <row r="50" spans="1:125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69"/>
      <c r="AZ50" s="269"/>
      <c r="BA50" s="269"/>
      <c r="BB50" s="269"/>
      <c r="BC50" s="269"/>
      <c r="BD50" s="269"/>
      <c r="BE50" s="269"/>
      <c r="BF50" s="269"/>
      <c r="BG50" s="269"/>
      <c r="BH50" s="269"/>
      <c r="BI50" s="269"/>
      <c r="BJ50" s="269"/>
      <c r="BK50" s="269"/>
      <c r="BL50" s="269"/>
      <c r="BM50" s="269"/>
      <c r="BN50" s="269"/>
      <c r="BO50" s="269"/>
      <c r="BP50" s="269"/>
      <c r="BQ50" s="269"/>
      <c r="BR50" s="269"/>
      <c r="BS50" s="269"/>
      <c r="BT50" s="269"/>
      <c r="BU50" s="269"/>
      <c r="BV50" s="269"/>
      <c r="BW50" s="269"/>
      <c r="BX50" s="269"/>
      <c r="BY50" s="269"/>
      <c r="BZ50" s="269"/>
      <c r="CA50" s="269"/>
      <c r="CB50" s="269"/>
      <c r="CC50" s="269"/>
      <c r="CD50" s="269"/>
      <c r="CE50" s="269"/>
      <c r="CF50" s="269"/>
      <c r="CG50" s="269"/>
      <c r="CH50" s="269"/>
      <c r="CI50" s="269"/>
      <c r="CJ50" s="269"/>
      <c r="CK50" s="269"/>
      <c r="CL50" s="269"/>
      <c r="CM50" s="269"/>
      <c r="CN50" s="269"/>
      <c r="CO50" s="269"/>
      <c r="CP50" s="269"/>
      <c r="CQ50" s="269"/>
      <c r="CR50" s="269"/>
      <c r="CS50" s="269"/>
      <c r="CT50" s="269"/>
      <c r="CU50" s="269"/>
      <c r="CV50" s="269"/>
      <c r="CW50" s="269"/>
      <c r="CX50" s="269"/>
      <c r="CY50" s="269"/>
      <c r="CZ50" s="269"/>
      <c r="DA50" s="269"/>
      <c r="DB50" s="269"/>
      <c r="DC50" s="269"/>
      <c r="DD50" s="269"/>
      <c r="DE50" s="269"/>
      <c r="DF50" s="269"/>
      <c r="DG50" s="269"/>
      <c r="DH50" s="269"/>
      <c r="DI50" s="269"/>
      <c r="DJ50" s="269"/>
      <c r="DK50" s="269"/>
      <c r="DL50" s="269"/>
      <c r="DM50" s="269"/>
      <c r="DN50" s="269"/>
      <c r="DO50" s="269"/>
      <c r="DP50" s="269"/>
      <c r="DQ50" s="269"/>
      <c r="DR50" s="269"/>
      <c r="DS50" s="269"/>
      <c r="DT50" s="269"/>
      <c r="DU50" s="269"/>
    </row>
    <row r="51" spans="1:125" ht="12.95" customHeight="1" x14ac:dyDescent="0.2">
      <c r="A51" s="268" t="s">
        <v>94</v>
      </c>
      <c r="B51" s="269">
        <v>50528.5</v>
      </c>
      <c r="C51" s="269">
        <v>43240.3</v>
      </c>
      <c r="D51" s="269">
        <v>30568.9</v>
      </c>
      <c r="E51" s="269">
        <v>41523.1</v>
      </c>
      <c r="F51" s="269">
        <v>54222.9</v>
      </c>
      <c r="G51" s="269">
        <v>45179.6</v>
      </c>
      <c r="H51" s="269">
        <v>62269.5</v>
      </c>
      <c r="I51" s="269">
        <v>38248</v>
      </c>
      <c r="J51" s="269">
        <v>37718.9</v>
      </c>
      <c r="K51" s="269">
        <v>36822.6</v>
      </c>
      <c r="L51" s="269">
        <v>38589.699999999997</v>
      </c>
      <c r="M51" s="269">
        <v>41766.300000000003</v>
      </c>
    </row>
    <row r="52" spans="1:125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25" ht="12.95" customHeight="1" x14ac:dyDescent="0.2">
      <c r="A54" s="249" t="s">
        <v>22</v>
      </c>
    </row>
    <row r="55" spans="1:125" ht="12.95" customHeight="1" x14ac:dyDescent="0.2">
      <c r="A55" s="233" t="s">
        <v>1</v>
      </c>
      <c r="B55" s="218">
        <v>279</v>
      </c>
      <c r="C55" s="218">
        <v>265</v>
      </c>
      <c r="D55" s="218">
        <v>253</v>
      </c>
      <c r="E55" s="218">
        <v>251</v>
      </c>
      <c r="F55" s="218">
        <v>250</v>
      </c>
      <c r="G55" s="218">
        <v>253</v>
      </c>
      <c r="H55" s="218">
        <v>242</v>
      </c>
      <c r="I55" s="218">
        <v>240</v>
      </c>
      <c r="J55" s="218">
        <v>245</v>
      </c>
      <c r="K55" s="218">
        <v>247</v>
      </c>
      <c r="L55" s="218">
        <v>236</v>
      </c>
      <c r="M55" s="218">
        <v>238</v>
      </c>
    </row>
  </sheetData>
  <hyperlinks>
    <hyperlink ref="A1" location="Содержание!A1" display="Вернуться в СОДЕРЖАНИЕ" xr:uid="{00000000-0004-0000-5B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Лист93"/>
  <dimension ref="A1:BE55"/>
  <sheetViews>
    <sheetView workbookViewId="0">
      <selection activeCell="A5" sqref="A5"/>
    </sheetView>
  </sheetViews>
  <sheetFormatPr defaultRowHeight="12.95" customHeight="1" x14ac:dyDescent="0.2"/>
  <cols>
    <col min="1" max="1" width="41.140625" style="249" customWidth="1"/>
    <col min="2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1.140625" style="218" customWidth="1"/>
    <col min="258" max="262" width="0" style="218" hidden="1" customWidth="1"/>
    <col min="263" max="512" width="9.140625" style="218"/>
    <col min="513" max="513" width="41.140625" style="218" customWidth="1"/>
    <col min="514" max="518" width="0" style="218" hidden="1" customWidth="1"/>
    <col min="519" max="768" width="9.140625" style="218"/>
    <col min="769" max="769" width="41.140625" style="218" customWidth="1"/>
    <col min="770" max="774" width="0" style="218" hidden="1" customWidth="1"/>
    <col min="775" max="1024" width="9.140625" style="218"/>
    <col min="1025" max="1025" width="41.140625" style="218" customWidth="1"/>
    <col min="1026" max="1030" width="0" style="218" hidden="1" customWidth="1"/>
    <col min="1031" max="1280" width="9.140625" style="218"/>
    <col min="1281" max="1281" width="41.140625" style="218" customWidth="1"/>
    <col min="1282" max="1286" width="0" style="218" hidden="1" customWidth="1"/>
    <col min="1287" max="1536" width="9.140625" style="218"/>
    <col min="1537" max="1537" width="41.140625" style="218" customWidth="1"/>
    <col min="1538" max="1542" width="0" style="218" hidden="1" customWidth="1"/>
    <col min="1543" max="1792" width="9.140625" style="218"/>
    <col min="1793" max="1793" width="41.140625" style="218" customWidth="1"/>
    <col min="1794" max="1798" width="0" style="218" hidden="1" customWidth="1"/>
    <col min="1799" max="2048" width="9.140625" style="218"/>
    <col min="2049" max="2049" width="41.140625" style="218" customWidth="1"/>
    <col min="2050" max="2054" width="0" style="218" hidden="1" customWidth="1"/>
    <col min="2055" max="2304" width="9.140625" style="218"/>
    <col min="2305" max="2305" width="41.140625" style="218" customWidth="1"/>
    <col min="2306" max="2310" width="0" style="218" hidden="1" customWidth="1"/>
    <col min="2311" max="2560" width="9.140625" style="218"/>
    <col min="2561" max="2561" width="41.140625" style="218" customWidth="1"/>
    <col min="2562" max="2566" width="0" style="218" hidden="1" customWidth="1"/>
    <col min="2567" max="2816" width="9.140625" style="218"/>
    <col min="2817" max="2817" width="41.140625" style="218" customWidth="1"/>
    <col min="2818" max="2822" width="0" style="218" hidden="1" customWidth="1"/>
    <col min="2823" max="3072" width="9.140625" style="218"/>
    <col min="3073" max="3073" width="41.140625" style="218" customWidth="1"/>
    <col min="3074" max="3078" width="0" style="218" hidden="1" customWidth="1"/>
    <col min="3079" max="3328" width="9.140625" style="218"/>
    <col min="3329" max="3329" width="41.140625" style="218" customWidth="1"/>
    <col min="3330" max="3334" width="0" style="218" hidden="1" customWidth="1"/>
    <col min="3335" max="3584" width="9.140625" style="218"/>
    <col min="3585" max="3585" width="41.140625" style="218" customWidth="1"/>
    <col min="3586" max="3590" width="0" style="218" hidden="1" customWidth="1"/>
    <col min="3591" max="3840" width="9.140625" style="218"/>
    <col min="3841" max="3841" width="41.140625" style="218" customWidth="1"/>
    <col min="3842" max="3846" width="0" style="218" hidden="1" customWidth="1"/>
    <col min="3847" max="4096" width="9.140625" style="218"/>
    <col min="4097" max="4097" width="41.140625" style="218" customWidth="1"/>
    <col min="4098" max="4102" width="0" style="218" hidden="1" customWidth="1"/>
    <col min="4103" max="4352" width="9.140625" style="218"/>
    <col min="4353" max="4353" width="41.140625" style="218" customWidth="1"/>
    <col min="4354" max="4358" width="0" style="218" hidden="1" customWidth="1"/>
    <col min="4359" max="4608" width="9.140625" style="218"/>
    <col min="4609" max="4609" width="41.140625" style="218" customWidth="1"/>
    <col min="4610" max="4614" width="0" style="218" hidden="1" customWidth="1"/>
    <col min="4615" max="4864" width="9.140625" style="218"/>
    <col min="4865" max="4865" width="41.140625" style="218" customWidth="1"/>
    <col min="4866" max="4870" width="0" style="218" hidden="1" customWidth="1"/>
    <col min="4871" max="5120" width="9.140625" style="218"/>
    <col min="5121" max="5121" width="41.140625" style="218" customWidth="1"/>
    <col min="5122" max="5126" width="0" style="218" hidden="1" customWidth="1"/>
    <col min="5127" max="5376" width="9.140625" style="218"/>
    <col min="5377" max="5377" width="41.140625" style="218" customWidth="1"/>
    <col min="5378" max="5382" width="0" style="218" hidden="1" customWidth="1"/>
    <col min="5383" max="5632" width="9.140625" style="218"/>
    <col min="5633" max="5633" width="41.140625" style="218" customWidth="1"/>
    <col min="5634" max="5638" width="0" style="218" hidden="1" customWidth="1"/>
    <col min="5639" max="5888" width="9.140625" style="218"/>
    <col min="5889" max="5889" width="41.140625" style="218" customWidth="1"/>
    <col min="5890" max="5894" width="0" style="218" hidden="1" customWidth="1"/>
    <col min="5895" max="6144" width="9.140625" style="218"/>
    <col min="6145" max="6145" width="41.140625" style="218" customWidth="1"/>
    <col min="6146" max="6150" width="0" style="218" hidden="1" customWidth="1"/>
    <col min="6151" max="6400" width="9.140625" style="218"/>
    <col min="6401" max="6401" width="41.140625" style="218" customWidth="1"/>
    <col min="6402" max="6406" width="0" style="218" hidden="1" customWidth="1"/>
    <col min="6407" max="6656" width="9.140625" style="218"/>
    <col min="6657" max="6657" width="41.140625" style="218" customWidth="1"/>
    <col min="6658" max="6662" width="0" style="218" hidden="1" customWidth="1"/>
    <col min="6663" max="6912" width="9.140625" style="218"/>
    <col min="6913" max="6913" width="41.140625" style="218" customWidth="1"/>
    <col min="6914" max="6918" width="0" style="218" hidden="1" customWidth="1"/>
    <col min="6919" max="7168" width="9.140625" style="218"/>
    <col min="7169" max="7169" width="41.140625" style="218" customWidth="1"/>
    <col min="7170" max="7174" width="0" style="218" hidden="1" customWidth="1"/>
    <col min="7175" max="7424" width="9.140625" style="218"/>
    <col min="7425" max="7425" width="41.140625" style="218" customWidth="1"/>
    <col min="7426" max="7430" width="0" style="218" hidden="1" customWidth="1"/>
    <col min="7431" max="7680" width="9.140625" style="218"/>
    <col min="7681" max="7681" width="41.140625" style="218" customWidth="1"/>
    <col min="7682" max="7686" width="0" style="218" hidden="1" customWidth="1"/>
    <col min="7687" max="7936" width="9.140625" style="218"/>
    <col min="7937" max="7937" width="41.140625" style="218" customWidth="1"/>
    <col min="7938" max="7942" width="0" style="218" hidden="1" customWidth="1"/>
    <col min="7943" max="8192" width="9.140625" style="218"/>
    <col min="8193" max="8193" width="41.140625" style="218" customWidth="1"/>
    <col min="8194" max="8198" width="0" style="218" hidden="1" customWidth="1"/>
    <col min="8199" max="8448" width="9.140625" style="218"/>
    <col min="8449" max="8449" width="41.140625" style="218" customWidth="1"/>
    <col min="8450" max="8454" width="0" style="218" hidden="1" customWidth="1"/>
    <col min="8455" max="8704" width="9.140625" style="218"/>
    <col min="8705" max="8705" width="41.140625" style="218" customWidth="1"/>
    <col min="8706" max="8710" width="0" style="218" hidden="1" customWidth="1"/>
    <col min="8711" max="8960" width="9.140625" style="218"/>
    <col min="8961" max="8961" width="41.140625" style="218" customWidth="1"/>
    <col min="8962" max="8966" width="0" style="218" hidden="1" customWidth="1"/>
    <col min="8967" max="9216" width="9.140625" style="218"/>
    <col min="9217" max="9217" width="41.140625" style="218" customWidth="1"/>
    <col min="9218" max="9222" width="0" style="218" hidden="1" customWidth="1"/>
    <col min="9223" max="9472" width="9.140625" style="218"/>
    <col min="9473" max="9473" width="41.140625" style="218" customWidth="1"/>
    <col min="9474" max="9478" width="0" style="218" hidden="1" customWidth="1"/>
    <col min="9479" max="9728" width="9.140625" style="218"/>
    <col min="9729" max="9729" width="41.140625" style="218" customWidth="1"/>
    <col min="9730" max="9734" width="0" style="218" hidden="1" customWidth="1"/>
    <col min="9735" max="9984" width="9.140625" style="218"/>
    <col min="9985" max="9985" width="41.140625" style="218" customWidth="1"/>
    <col min="9986" max="9990" width="0" style="218" hidden="1" customWidth="1"/>
    <col min="9991" max="10240" width="9.140625" style="218"/>
    <col min="10241" max="10241" width="41.140625" style="218" customWidth="1"/>
    <col min="10242" max="10246" width="0" style="218" hidden="1" customWidth="1"/>
    <col min="10247" max="10496" width="9.140625" style="218"/>
    <col min="10497" max="10497" width="41.140625" style="218" customWidth="1"/>
    <col min="10498" max="10502" width="0" style="218" hidden="1" customWidth="1"/>
    <col min="10503" max="10752" width="9.140625" style="218"/>
    <col min="10753" max="10753" width="41.140625" style="218" customWidth="1"/>
    <col min="10754" max="10758" width="0" style="218" hidden="1" customWidth="1"/>
    <col min="10759" max="11008" width="9.140625" style="218"/>
    <col min="11009" max="11009" width="41.140625" style="218" customWidth="1"/>
    <col min="11010" max="11014" width="0" style="218" hidden="1" customWidth="1"/>
    <col min="11015" max="11264" width="9.140625" style="218"/>
    <col min="11265" max="11265" width="41.140625" style="218" customWidth="1"/>
    <col min="11266" max="11270" width="0" style="218" hidden="1" customWidth="1"/>
    <col min="11271" max="11520" width="9.140625" style="218"/>
    <col min="11521" max="11521" width="41.140625" style="218" customWidth="1"/>
    <col min="11522" max="11526" width="0" style="218" hidden="1" customWidth="1"/>
    <col min="11527" max="11776" width="9.140625" style="218"/>
    <col min="11777" max="11777" width="41.140625" style="218" customWidth="1"/>
    <col min="11778" max="11782" width="0" style="218" hidden="1" customWidth="1"/>
    <col min="11783" max="12032" width="9.140625" style="218"/>
    <col min="12033" max="12033" width="41.140625" style="218" customWidth="1"/>
    <col min="12034" max="12038" width="0" style="218" hidden="1" customWidth="1"/>
    <col min="12039" max="12288" width="9.140625" style="218"/>
    <col min="12289" max="12289" width="41.140625" style="218" customWidth="1"/>
    <col min="12290" max="12294" width="0" style="218" hidden="1" customWidth="1"/>
    <col min="12295" max="12544" width="9.140625" style="218"/>
    <col min="12545" max="12545" width="41.140625" style="218" customWidth="1"/>
    <col min="12546" max="12550" width="0" style="218" hidden="1" customWidth="1"/>
    <col min="12551" max="12800" width="9.140625" style="218"/>
    <col min="12801" max="12801" width="41.140625" style="218" customWidth="1"/>
    <col min="12802" max="12806" width="0" style="218" hidden="1" customWidth="1"/>
    <col min="12807" max="13056" width="9.140625" style="218"/>
    <col min="13057" max="13057" width="41.140625" style="218" customWidth="1"/>
    <col min="13058" max="13062" width="0" style="218" hidden="1" customWidth="1"/>
    <col min="13063" max="13312" width="9.140625" style="218"/>
    <col min="13313" max="13313" width="41.140625" style="218" customWidth="1"/>
    <col min="13314" max="13318" width="0" style="218" hidden="1" customWidth="1"/>
    <col min="13319" max="13568" width="9.140625" style="218"/>
    <col min="13569" max="13569" width="41.140625" style="218" customWidth="1"/>
    <col min="13570" max="13574" width="0" style="218" hidden="1" customWidth="1"/>
    <col min="13575" max="13824" width="9.140625" style="218"/>
    <col min="13825" max="13825" width="41.140625" style="218" customWidth="1"/>
    <col min="13826" max="13830" width="0" style="218" hidden="1" customWidth="1"/>
    <col min="13831" max="14080" width="9.140625" style="218"/>
    <col min="14081" max="14081" width="41.140625" style="218" customWidth="1"/>
    <col min="14082" max="14086" width="0" style="218" hidden="1" customWidth="1"/>
    <col min="14087" max="14336" width="9.140625" style="218"/>
    <col min="14337" max="14337" width="41.140625" style="218" customWidth="1"/>
    <col min="14338" max="14342" width="0" style="218" hidden="1" customWidth="1"/>
    <col min="14343" max="14592" width="9.140625" style="218"/>
    <col min="14593" max="14593" width="41.140625" style="218" customWidth="1"/>
    <col min="14594" max="14598" width="0" style="218" hidden="1" customWidth="1"/>
    <col min="14599" max="14848" width="9.140625" style="218"/>
    <col min="14849" max="14849" width="41.140625" style="218" customWidth="1"/>
    <col min="14850" max="14854" width="0" style="218" hidden="1" customWidth="1"/>
    <col min="14855" max="15104" width="9.140625" style="218"/>
    <col min="15105" max="15105" width="41.140625" style="218" customWidth="1"/>
    <col min="15106" max="15110" width="0" style="218" hidden="1" customWidth="1"/>
    <col min="15111" max="15360" width="9.140625" style="218"/>
    <col min="15361" max="15361" width="41.140625" style="218" customWidth="1"/>
    <col min="15362" max="15366" width="0" style="218" hidden="1" customWidth="1"/>
    <col min="15367" max="15616" width="9.140625" style="218"/>
    <col min="15617" max="15617" width="41.140625" style="218" customWidth="1"/>
    <col min="15618" max="15622" width="0" style="218" hidden="1" customWidth="1"/>
    <col min="15623" max="15872" width="9.140625" style="218"/>
    <col min="15873" max="15873" width="41.140625" style="218" customWidth="1"/>
    <col min="15874" max="15878" width="0" style="218" hidden="1" customWidth="1"/>
    <col min="15879" max="16128" width="9.140625" style="218"/>
    <col min="16129" max="16129" width="41.140625" style="218" customWidth="1"/>
    <col min="16130" max="16134" width="0" style="218" hidden="1" customWidth="1"/>
    <col min="16135" max="16384" width="9.140625" style="218"/>
  </cols>
  <sheetData>
    <row r="1" spans="1:57" ht="12.95" customHeight="1" x14ac:dyDescent="0.2">
      <c r="A1" s="950" t="s">
        <v>1346</v>
      </c>
    </row>
    <row r="2" spans="1:57" ht="18" customHeight="1" x14ac:dyDescent="0.2">
      <c r="A2" s="217" t="s">
        <v>331</v>
      </c>
    </row>
    <row r="3" spans="1:57" ht="18" customHeight="1" x14ac:dyDescent="0.2">
      <c r="A3" s="217" t="s">
        <v>332</v>
      </c>
    </row>
    <row r="4" spans="1:57" ht="18" customHeight="1" thickBot="1" x14ac:dyDescent="0.25">
      <c r="A4" s="263" t="s">
        <v>137</v>
      </c>
    </row>
    <row r="5" spans="1:57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57" s="226" customFormat="1" ht="12.95" customHeight="1" x14ac:dyDescent="0.2">
      <c r="A6" s="267"/>
    </row>
    <row r="7" spans="1:57" s="270" customFormat="1" ht="12.95" customHeight="1" x14ac:dyDescent="0.2">
      <c r="A7" s="268" t="s">
        <v>103</v>
      </c>
      <c r="B7" s="269">
        <v>1635.3</v>
      </c>
      <c r="C7" s="269">
        <v>1478</v>
      </c>
      <c r="D7" s="269">
        <v>1630.6</v>
      </c>
      <c r="E7" s="269">
        <v>1827.5</v>
      </c>
      <c r="F7" s="269">
        <v>2026.2</v>
      </c>
      <c r="G7" s="269">
        <v>1946.1</v>
      </c>
      <c r="H7" s="269">
        <v>1789.5</v>
      </c>
      <c r="I7" s="269">
        <v>2520.9</v>
      </c>
      <c r="J7" s="269">
        <v>5272.9</v>
      </c>
      <c r="K7" s="269">
        <v>5360.5</v>
      </c>
      <c r="L7" s="269">
        <v>11212.3</v>
      </c>
      <c r="M7" s="269">
        <v>23538.3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</row>
    <row r="8" spans="1:57" ht="12.95" customHeight="1" x14ac:dyDescent="0.2">
      <c r="A8" s="245" t="s">
        <v>101</v>
      </c>
      <c r="B8" s="271">
        <v>815.7</v>
      </c>
      <c r="C8" s="271">
        <v>801.6</v>
      </c>
      <c r="D8" s="271">
        <v>908.3</v>
      </c>
      <c r="E8" s="271">
        <v>1037.8</v>
      </c>
      <c r="F8" s="271">
        <v>1153.3</v>
      </c>
      <c r="G8" s="271">
        <v>1057.0999999999999</v>
      </c>
      <c r="H8" s="271">
        <v>1082.7</v>
      </c>
      <c r="I8" s="271">
        <v>1296.0999999999999</v>
      </c>
      <c r="J8" s="271">
        <v>3317.3</v>
      </c>
      <c r="K8" s="271">
        <v>3058.4</v>
      </c>
      <c r="L8" s="228">
        <v>6691.2</v>
      </c>
      <c r="M8" s="228">
        <v>7202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</row>
    <row r="9" spans="1:57" ht="12.95" customHeight="1" x14ac:dyDescent="0.2">
      <c r="A9" s="272" t="s">
        <v>238</v>
      </c>
      <c r="B9" s="271">
        <v>176.9</v>
      </c>
      <c r="C9" s="271">
        <v>238.9</v>
      </c>
      <c r="D9" s="271">
        <v>204.5</v>
      </c>
      <c r="E9" s="271">
        <v>170.2</v>
      </c>
      <c r="F9" s="271">
        <v>274.89999999999998</v>
      </c>
      <c r="G9" s="271">
        <v>242</v>
      </c>
      <c r="H9" s="271">
        <v>270.39999999999998</v>
      </c>
      <c r="I9" s="271">
        <v>289.5</v>
      </c>
      <c r="J9" s="271">
        <v>1368.6</v>
      </c>
      <c r="K9" s="271">
        <v>895.8</v>
      </c>
      <c r="L9" s="228">
        <v>2249.5</v>
      </c>
      <c r="M9" s="228">
        <v>2288.1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</row>
    <row r="10" spans="1:57" ht="12.95" customHeight="1" x14ac:dyDescent="0.2">
      <c r="A10" s="272" t="s">
        <v>239</v>
      </c>
      <c r="B10" s="271">
        <v>57.6</v>
      </c>
      <c r="C10" s="271">
        <v>56.1</v>
      </c>
      <c r="D10" s="271">
        <v>170.2</v>
      </c>
      <c r="E10" s="271">
        <v>283.10000000000002</v>
      </c>
      <c r="F10" s="271">
        <v>294.8</v>
      </c>
      <c r="G10" s="271">
        <v>287.39999999999998</v>
      </c>
      <c r="H10" s="271">
        <v>182.3</v>
      </c>
      <c r="I10" s="271">
        <v>316.10000000000002</v>
      </c>
      <c r="J10" s="271">
        <v>613.9</v>
      </c>
      <c r="K10" s="271">
        <v>208.5</v>
      </c>
      <c r="L10" s="228">
        <v>711.7</v>
      </c>
      <c r="M10" s="228">
        <v>535.20000000000005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</row>
    <row r="11" spans="1:57" ht="12.95" customHeight="1" x14ac:dyDescent="0.2">
      <c r="A11" s="272" t="s">
        <v>240</v>
      </c>
      <c r="B11" s="271">
        <v>78.400000000000006</v>
      </c>
      <c r="C11" s="271">
        <v>101.4</v>
      </c>
      <c r="D11" s="271">
        <v>85.5</v>
      </c>
      <c r="E11" s="271">
        <v>162.19999999999999</v>
      </c>
      <c r="F11" s="271">
        <v>155.69999999999999</v>
      </c>
      <c r="G11" s="271">
        <v>122.9</v>
      </c>
      <c r="H11" s="271">
        <v>135</v>
      </c>
      <c r="I11" s="271">
        <v>188.4</v>
      </c>
      <c r="J11" s="271">
        <v>479.7</v>
      </c>
      <c r="K11" s="271">
        <v>585.5</v>
      </c>
      <c r="L11" s="228">
        <v>913.4</v>
      </c>
      <c r="M11" s="228">
        <v>779.7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</row>
    <row r="12" spans="1:57" ht="24" x14ac:dyDescent="0.2">
      <c r="A12" s="272" t="s">
        <v>241</v>
      </c>
      <c r="B12" s="271">
        <v>163.6</v>
      </c>
      <c r="C12" s="271">
        <v>76.900000000000006</v>
      </c>
      <c r="D12" s="271">
        <v>111.6</v>
      </c>
      <c r="E12" s="271">
        <v>129.5</v>
      </c>
      <c r="F12" s="271">
        <v>148.19999999999999</v>
      </c>
      <c r="G12" s="271">
        <v>118.7</v>
      </c>
      <c r="H12" s="271">
        <v>106.3</v>
      </c>
      <c r="I12" s="271">
        <v>108.4</v>
      </c>
      <c r="J12" s="271">
        <v>177.2</v>
      </c>
      <c r="K12" s="271">
        <v>221</v>
      </c>
      <c r="L12" s="228">
        <v>813.4</v>
      </c>
      <c r="M12" s="228">
        <v>541.79999999999995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</row>
    <row r="13" spans="1:57" ht="24" x14ac:dyDescent="0.2">
      <c r="A13" s="272" t="s">
        <v>242</v>
      </c>
      <c r="B13" s="271">
        <v>13.4</v>
      </c>
      <c r="C13" s="271">
        <v>13.4</v>
      </c>
      <c r="D13" s="271">
        <v>13.2</v>
      </c>
      <c r="E13" s="271">
        <v>11.9</v>
      </c>
      <c r="F13" s="271">
        <v>11.9</v>
      </c>
      <c r="G13" s="271">
        <v>11.9</v>
      </c>
      <c r="H13" s="271">
        <v>13.1</v>
      </c>
      <c r="I13" s="271">
        <v>0.9</v>
      </c>
      <c r="J13" s="271">
        <v>1.2</v>
      </c>
      <c r="K13" s="271">
        <v>4.5999999999999996</v>
      </c>
      <c r="L13" s="228">
        <v>11.4</v>
      </c>
      <c r="M13" s="228">
        <v>3.8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</row>
    <row r="14" spans="1:57" ht="12.95" customHeight="1" x14ac:dyDescent="0.2">
      <c r="A14" s="272" t="s">
        <v>243</v>
      </c>
      <c r="B14" s="271">
        <v>252.9</v>
      </c>
      <c r="C14" s="271">
        <v>248.2</v>
      </c>
      <c r="D14" s="271">
        <v>259.89999999999998</v>
      </c>
      <c r="E14" s="271">
        <v>205.1</v>
      </c>
      <c r="F14" s="271">
        <v>193.9</v>
      </c>
      <c r="G14" s="271">
        <v>185.3</v>
      </c>
      <c r="H14" s="271">
        <v>223.1</v>
      </c>
      <c r="I14" s="271">
        <v>205.6</v>
      </c>
      <c r="J14" s="271">
        <v>223.1</v>
      </c>
      <c r="K14" s="271">
        <v>644.20000000000005</v>
      </c>
      <c r="L14" s="228">
        <v>874.8</v>
      </c>
      <c r="M14" s="228">
        <v>1807.9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</row>
    <row r="15" spans="1:57" ht="12.95" customHeight="1" x14ac:dyDescent="0.2">
      <c r="A15" s="272" t="s">
        <v>244</v>
      </c>
      <c r="B15" s="228">
        <v>58.1</v>
      </c>
      <c r="C15" s="228">
        <v>54.8</v>
      </c>
      <c r="D15" s="228">
        <v>37.299999999999997</v>
      </c>
      <c r="E15" s="228">
        <v>38.799999999999997</v>
      </c>
      <c r="F15" s="228">
        <v>40.4</v>
      </c>
      <c r="G15" s="228">
        <v>44.9</v>
      </c>
      <c r="H15" s="228">
        <v>125.1</v>
      </c>
      <c r="I15" s="228">
        <v>183.8</v>
      </c>
      <c r="J15" s="228">
        <v>431.7</v>
      </c>
      <c r="K15" s="228">
        <v>490</v>
      </c>
      <c r="L15" s="228">
        <v>983.1</v>
      </c>
      <c r="M15" s="228">
        <v>1234.8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</row>
    <row r="16" spans="1:57" ht="12.95" customHeight="1" x14ac:dyDescent="0.2">
      <c r="A16" s="272" t="s">
        <v>245</v>
      </c>
      <c r="B16" s="228">
        <v>14.8</v>
      </c>
      <c r="C16" s="228">
        <v>11.9</v>
      </c>
      <c r="D16" s="228">
        <v>26.1</v>
      </c>
      <c r="E16" s="228">
        <v>37</v>
      </c>
      <c r="F16" s="228">
        <v>33.299999999999997</v>
      </c>
      <c r="G16" s="228">
        <v>44</v>
      </c>
      <c r="H16" s="228">
        <v>27.5</v>
      </c>
      <c r="I16" s="228">
        <v>3.4</v>
      </c>
      <c r="J16" s="228">
        <v>22</v>
      </c>
      <c r="K16" s="228">
        <v>8.8000000000000007</v>
      </c>
      <c r="L16" s="228">
        <v>134</v>
      </c>
      <c r="M16" s="228">
        <v>10.6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</row>
    <row r="17" spans="1:57" ht="12.95" customHeight="1" x14ac:dyDescent="0.2">
      <c r="A17" s="245" t="s">
        <v>100</v>
      </c>
      <c r="B17" s="228">
        <v>819.6</v>
      </c>
      <c r="C17" s="228">
        <v>676.3</v>
      </c>
      <c r="D17" s="228">
        <v>722.2</v>
      </c>
      <c r="E17" s="228">
        <v>789.8</v>
      </c>
      <c r="F17" s="228">
        <v>872.9</v>
      </c>
      <c r="G17" s="228">
        <v>889.1</v>
      </c>
      <c r="H17" s="228">
        <v>706.8</v>
      </c>
      <c r="I17" s="228">
        <v>1224.9000000000001</v>
      </c>
      <c r="J17" s="228">
        <v>1955.6</v>
      </c>
      <c r="K17" s="228">
        <v>2302.1</v>
      </c>
      <c r="L17" s="228">
        <v>4521.2</v>
      </c>
      <c r="M17" s="228">
        <v>16336.3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</row>
    <row r="18" spans="1:57" ht="12.95" customHeight="1" x14ac:dyDescent="0.2">
      <c r="A18" s="272" t="s">
        <v>246</v>
      </c>
      <c r="B18" s="228">
        <v>802.7</v>
      </c>
      <c r="C18" s="228">
        <v>658.8</v>
      </c>
      <c r="D18" s="228">
        <v>707.6</v>
      </c>
      <c r="E18" s="228">
        <v>773.3</v>
      </c>
      <c r="F18" s="228">
        <v>856.2</v>
      </c>
      <c r="G18" s="228">
        <v>866.8</v>
      </c>
      <c r="H18" s="228">
        <v>636.6</v>
      </c>
      <c r="I18" s="228">
        <v>770.8</v>
      </c>
      <c r="J18" s="228">
        <v>1364.3</v>
      </c>
      <c r="K18" s="228">
        <v>1579.5</v>
      </c>
      <c r="L18" s="228">
        <v>4255.3999999999996</v>
      </c>
      <c r="M18" s="228">
        <v>15661.4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</row>
    <row r="19" spans="1:57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0.4</v>
      </c>
      <c r="G19" s="228">
        <v>0.9</v>
      </c>
      <c r="H19" s="228">
        <v>0.8</v>
      </c>
      <c r="I19" s="228">
        <v>0.4</v>
      </c>
      <c r="J19" s="228" t="s">
        <v>26</v>
      </c>
      <c r="K19" s="228" t="s">
        <v>26</v>
      </c>
      <c r="L19" s="228">
        <v>0.7</v>
      </c>
      <c r="M19" s="228">
        <v>0.7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</row>
    <row r="20" spans="1:57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</row>
    <row r="21" spans="1:57" ht="12.95" customHeight="1" x14ac:dyDescent="0.2">
      <c r="A21" s="272" t="s">
        <v>250</v>
      </c>
      <c r="B21" s="228">
        <v>0.5</v>
      </c>
      <c r="C21" s="228">
        <v>1.3</v>
      </c>
      <c r="D21" s="228">
        <v>1.2</v>
      </c>
      <c r="E21" s="228">
        <v>1.2</v>
      </c>
      <c r="F21" s="228">
        <v>1.4</v>
      </c>
      <c r="G21" s="228">
        <v>1.6</v>
      </c>
      <c r="H21" s="228">
        <v>2.2999999999999998</v>
      </c>
      <c r="I21" s="228">
        <v>3.5</v>
      </c>
      <c r="J21" s="228">
        <v>4.4000000000000004</v>
      </c>
      <c r="K21" s="228">
        <v>8.1</v>
      </c>
      <c r="L21" s="228">
        <v>5.9</v>
      </c>
      <c r="M21" s="228">
        <v>6.5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</row>
    <row r="22" spans="1:57" ht="12.95" customHeight="1" x14ac:dyDescent="0.2">
      <c r="A22" s="272" t="s">
        <v>277</v>
      </c>
      <c r="B22" s="228">
        <v>0</v>
      </c>
      <c r="C22" s="228">
        <v>4.5999999999999996</v>
      </c>
      <c r="D22" s="228">
        <v>0.6</v>
      </c>
      <c r="E22" s="228">
        <v>0.6</v>
      </c>
      <c r="F22" s="228">
        <v>0.6</v>
      </c>
      <c r="G22" s="228">
        <v>0.6</v>
      </c>
      <c r="H22" s="228">
        <v>0.6</v>
      </c>
      <c r="I22" s="228">
        <v>0.6</v>
      </c>
      <c r="J22" s="228">
        <v>0.7</v>
      </c>
      <c r="K22" s="228">
        <v>7.4</v>
      </c>
      <c r="L22" s="228">
        <v>7.5</v>
      </c>
      <c r="M22" s="228">
        <v>0.2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</row>
    <row r="23" spans="1:57" ht="12.95" customHeight="1" x14ac:dyDescent="0.2">
      <c r="A23" s="272" t="s">
        <v>252</v>
      </c>
      <c r="B23" s="228">
        <v>3.3</v>
      </c>
      <c r="C23" s="228">
        <v>2.6</v>
      </c>
      <c r="D23" s="228">
        <v>7.3</v>
      </c>
      <c r="E23" s="228">
        <v>12.2</v>
      </c>
      <c r="F23" s="228">
        <v>13</v>
      </c>
      <c r="G23" s="228">
        <v>14.4</v>
      </c>
      <c r="H23" s="228">
        <v>27.2</v>
      </c>
      <c r="I23" s="228">
        <v>49.3</v>
      </c>
      <c r="J23" s="228">
        <v>36.6</v>
      </c>
      <c r="K23" s="228">
        <v>29.7</v>
      </c>
      <c r="L23" s="228">
        <v>38.700000000000003</v>
      </c>
      <c r="M23" s="228">
        <v>44.5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</row>
    <row r="24" spans="1:57" ht="12.95" customHeight="1" x14ac:dyDescent="0.2">
      <c r="A24" s="272" t="s">
        <v>253</v>
      </c>
      <c r="B24" s="228">
        <v>12.2</v>
      </c>
      <c r="C24" s="228">
        <v>8.1</v>
      </c>
      <c r="D24" s="228">
        <v>4.5</v>
      </c>
      <c r="E24" s="228">
        <v>0.6</v>
      </c>
      <c r="F24" s="228">
        <v>0.1</v>
      </c>
      <c r="G24" s="228">
        <v>3.4</v>
      </c>
      <c r="H24" s="228">
        <v>38.1</v>
      </c>
      <c r="I24" s="228">
        <v>398.7</v>
      </c>
      <c r="J24" s="228">
        <v>483.1</v>
      </c>
      <c r="K24" s="228">
        <v>671.2</v>
      </c>
      <c r="L24" s="228">
        <v>203.2</v>
      </c>
      <c r="M24" s="228">
        <v>618.5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</row>
    <row r="25" spans="1:57" ht="12.95" customHeight="1" x14ac:dyDescent="0.2">
      <c r="A25" s="245" t="s">
        <v>254</v>
      </c>
      <c r="B25" s="228">
        <v>0.7</v>
      </c>
      <c r="C25" s="228">
        <v>0.9</v>
      </c>
      <c r="D25" s="228">
        <v>1.1000000000000001</v>
      </c>
      <c r="E25" s="228">
        <v>1.9</v>
      </c>
      <c r="F25" s="228">
        <v>1.3</v>
      </c>
      <c r="G25" s="228">
        <v>1.2</v>
      </c>
      <c r="H25" s="228">
        <v>1.2</v>
      </c>
      <c r="I25" s="228">
        <v>1.6</v>
      </c>
      <c r="J25" s="228">
        <v>66.7</v>
      </c>
      <c r="K25" s="228">
        <v>6.3</v>
      </c>
      <c r="L25" s="228">
        <v>9.8000000000000007</v>
      </c>
      <c r="M25" s="228">
        <v>4.5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</row>
    <row r="26" spans="1:57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</row>
    <row r="27" spans="1:57" s="270" customFormat="1" ht="12.95" customHeight="1" x14ac:dyDescent="0.2">
      <c r="A27" s="268" t="s">
        <v>99</v>
      </c>
      <c r="B27" s="269">
        <v>1160.0999999999999</v>
      </c>
      <c r="C27" s="269">
        <v>1171.5</v>
      </c>
      <c r="D27" s="269">
        <v>1274.9000000000001</v>
      </c>
      <c r="E27" s="269">
        <v>1255.9000000000001</v>
      </c>
      <c r="F27" s="269">
        <v>1291</v>
      </c>
      <c r="G27" s="269">
        <v>1270.9000000000001</v>
      </c>
      <c r="H27" s="269">
        <v>1191.5</v>
      </c>
      <c r="I27" s="269">
        <v>1336.1</v>
      </c>
      <c r="J27" s="269">
        <v>2217.6</v>
      </c>
      <c r="K27" s="269">
        <v>2353.6999999999998</v>
      </c>
      <c r="L27" s="269">
        <v>7282.8</v>
      </c>
      <c r="M27" s="269">
        <v>5116.1000000000004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69"/>
      <c r="AZ27" s="269"/>
      <c r="BA27" s="269"/>
      <c r="BB27" s="269"/>
      <c r="BC27" s="269"/>
      <c r="BD27" s="269"/>
      <c r="BE27" s="269"/>
    </row>
    <row r="28" spans="1:57" s="234" customFormat="1" ht="12.95" customHeight="1" x14ac:dyDescent="0.2">
      <c r="A28" s="233" t="s">
        <v>98</v>
      </c>
      <c r="B28" s="271">
        <v>741.6</v>
      </c>
      <c r="C28" s="271">
        <v>750.9</v>
      </c>
      <c r="D28" s="271">
        <v>699.4</v>
      </c>
      <c r="E28" s="271">
        <v>714.2</v>
      </c>
      <c r="F28" s="271">
        <v>885.9</v>
      </c>
      <c r="G28" s="271">
        <v>893</v>
      </c>
      <c r="H28" s="271">
        <v>1060.0999999999999</v>
      </c>
      <c r="I28" s="271">
        <v>1051.5</v>
      </c>
      <c r="J28" s="271">
        <v>1638.7</v>
      </c>
      <c r="K28" s="271">
        <v>1777</v>
      </c>
      <c r="L28" s="271">
        <v>3895.8</v>
      </c>
      <c r="M28" s="271">
        <v>4432.5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</row>
    <row r="29" spans="1:57" ht="12.95" customHeight="1" x14ac:dyDescent="0.2">
      <c r="A29" s="272" t="s">
        <v>255</v>
      </c>
      <c r="B29" s="271">
        <v>57.8</v>
      </c>
      <c r="C29" s="271">
        <v>65.099999999999994</v>
      </c>
      <c r="D29" s="271">
        <v>80</v>
      </c>
      <c r="E29" s="271">
        <v>121.9</v>
      </c>
      <c r="F29" s="271">
        <v>117</v>
      </c>
      <c r="G29" s="271">
        <v>113.6</v>
      </c>
      <c r="H29" s="271">
        <v>106.9</v>
      </c>
      <c r="I29" s="271">
        <v>200.5</v>
      </c>
      <c r="J29" s="271">
        <v>238.6</v>
      </c>
      <c r="K29" s="271">
        <v>580.79999999999995</v>
      </c>
      <c r="L29" s="228">
        <v>1434.5</v>
      </c>
      <c r="M29" s="228">
        <v>1112.9000000000001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</row>
    <row r="30" spans="1:57" ht="12.95" customHeight="1" x14ac:dyDescent="0.2">
      <c r="A30" s="272" t="s">
        <v>256</v>
      </c>
      <c r="B30" s="271">
        <v>215.5</v>
      </c>
      <c r="C30" s="271">
        <v>68</v>
      </c>
      <c r="D30" s="271">
        <v>69.900000000000006</v>
      </c>
      <c r="E30" s="271">
        <v>51.4</v>
      </c>
      <c r="F30" s="271">
        <v>125</v>
      </c>
      <c r="G30" s="271">
        <v>84.9</v>
      </c>
      <c r="H30" s="271">
        <v>166.9</v>
      </c>
      <c r="I30" s="271">
        <v>127.3</v>
      </c>
      <c r="J30" s="271">
        <v>224.7</v>
      </c>
      <c r="K30" s="271">
        <v>82.4</v>
      </c>
      <c r="L30" s="228">
        <v>300.10000000000002</v>
      </c>
      <c r="M30" s="228">
        <v>823.2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</row>
    <row r="31" spans="1:57" ht="12.95" customHeight="1" x14ac:dyDescent="0.2">
      <c r="A31" s="272" t="s">
        <v>257</v>
      </c>
      <c r="B31" s="271">
        <v>245.8</v>
      </c>
      <c r="C31" s="271">
        <v>269.39999999999998</v>
      </c>
      <c r="D31" s="271">
        <v>279.8</v>
      </c>
      <c r="E31" s="271">
        <v>414.9</v>
      </c>
      <c r="F31" s="271">
        <v>490.8</v>
      </c>
      <c r="G31" s="271">
        <v>513.70000000000005</v>
      </c>
      <c r="H31" s="271">
        <v>581.4</v>
      </c>
      <c r="I31" s="271">
        <v>458.6</v>
      </c>
      <c r="J31" s="271">
        <v>588</v>
      </c>
      <c r="K31" s="271">
        <v>530.20000000000005</v>
      </c>
      <c r="L31" s="228">
        <v>473.3</v>
      </c>
      <c r="M31" s="228">
        <v>538.5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</row>
    <row r="32" spans="1:57" ht="12.95" customHeight="1" x14ac:dyDescent="0.2">
      <c r="A32" s="272" t="s">
        <v>258</v>
      </c>
      <c r="B32" s="271">
        <v>22.8</v>
      </c>
      <c r="C32" s="271">
        <v>23</v>
      </c>
      <c r="D32" s="271">
        <v>17.100000000000001</v>
      </c>
      <c r="E32" s="271">
        <v>23.3</v>
      </c>
      <c r="F32" s="271">
        <v>31.3</v>
      </c>
      <c r="G32" s="271">
        <v>33.1</v>
      </c>
      <c r="H32" s="271">
        <v>39.700000000000003</v>
      </c>
      <c r="I32" s="271">
        <v>58</v>
      </c>
      <c r="J32" s="271">
        <v>110.4</v>
      </c>
      <c r="K32" s="271">
        <v>101.9</v>
      </c>
      <c r="L32" s="228">
        <v>150.30000000000001</v>
      </c>
      <c r="M32" s="228">
        <v>187.9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</row>
    <row r="33" spans="1:57" ht="12.95" customHeight="1" x14ac:dyDescent="0.2">
      <c r="A33" s="272" t="s">
        <v>259</v>
      </c>
      <c r="B33" s="271">
        <v>179.8</v>
      </c>
      <c r="C33" s="271">
        <v>243.1</v>
      </c>
      <c r="D33" s="271">
        <v>219.5</v>
      </c>
      <c r="E33" s="271">
        <v>71.599999999999994</v>
      </c>
      <c r="F33" s="271">
        <v>75.900000000000006</v>
      </c>
      <c r="G33" s="271">
        <v>80.3</v>
      </c>
      <c r="H33" s="271">
        <v>87.6</v>
      </c>
      <c r="I33" s="271">
        <v>123.1</v>
      </c>
      <c r="J33" s="271">
        <v>360</v>
      </c>
      <c r="K33" s="271">
        <v>255.1</v>
      </c>
      <c r="L33" s="228">
        <v>1063.8</v>
      </c>
      <c r="M33" s="228">
        <v>420.3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</row>
    <row r="34" spans="1:57" ht="12.95" customHeight="1" x14ac:dyDescent="0.2">
      <c r="A34" s="272" t="s">
        <v>260</v>
      </c>
      <c r="B34" s="271">
        <v>18.3</v>
      </c>
      <c r="C34" s="271">
        <v>81.2</v>
      </c>
      <c r="D34" s="271">
        <v>32.6</v>
      </c>
      <c r="E34" s="271">
        <v>26.9</v>
      </c>
      <c r="F34" s="271">
        <v>34.1</v>
      </c>
      <c r="G34" s="271">
        <v>58.2</v>
      </c>
      <c r="H34" s="271">
        <v>59.2</v>
      </c>
      <c r="I34" s="271">
        <v>64.2</v>
      </c>
      <c r="J34" s="271">
        <v>96</v>
      </c>
      <c r="K34" s="271">
        <v>198.6</v>
      </c>
      <c r="L34" s="228">
        <v>448</v>
      </c>
      <c r="M34" s="228">
        <v>1317.2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</row>
    <row r="35" spans="1:57" ht="12.95" customHeight="1" x14ac:dyDescent="0.2">
      <c r="A35" s="272" t="s">
        <v>261</v>
      </c>
      <c r="B35" s="271">
        <v>1.6</v>
      </c>
      <c r="C35" s="271">
        <v>1.1000000000000001</v>
      </c>
      <c r="D35" s="271">
        <v>0.5</v>
      </c>
      <c r="E35" s="271">
        <v>4.2</v>
      </c>
      <c r="F35" s="271">
        <v>11.8</v>
      </c>
      <c r="G35" s="271">
        <v>9.1999999999999993</v>
      </c>
      <c r="H35" s="271">
        <v>18.600000000000001</v>
      </c>
      <c r="I35" s="271">
        <v>19.7</v>
      </c>
      <c r="J35" s="271">
        <v>21.1</v>
      </c>
      <c r="K35" s="271">
        <v>28</v>
      </c>
      <c r="L35" s="228">
        <v>25.9</v>
      </c>
      <c r="M35" s="228">
        <v>32.6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</row>
    <row r="36" spans="1:57" ht="12.95" customHeight="1" x14ac:dyDescent="0.2">
      <c r="A36" s="245" t="s">
        <v>97</v>
      </c>
      <c r="B36" s="271">
        <v>418.5</v>
      </c>
      <c r="C36" s="271">
        <v>420.6</v>
      </c>
      <c r="D36" s="271">
        <v>575.5</v>
      </c>
      <c r="E36" s="271">
        <v>541.79999999999995</v>
      </c>
      <c r="F36" s="271">
        <v>405.1</v>
      </c>
      <c r="G36" s="271">
        <v>378</v>
      </c>
      <c r="H36" s="271">
        <v>131.4</v>
      </c>
      <c r="I36" s="271">
        <v>284.7</v>
      </c>
      <c r="J36" s="271">
        <v>578.79999999999995</v>
      </c>
      <c r="K36" s="271">
        <v>576.70000000000005</v>
      </c>
      <c r="L36" s="228">
        <v>3387</v>
      </c>
      <c r="M36" s="228">
        <v>683.5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</row>
    <row r="37" spans="1:57" ht="12.95" customHeight="1" x14ac:dyDescent="0.2">
      <c r="A37" s="272" t="s">
        <v>262</v>
      </c>
      <c r="B37" s="271">
        <v>415.6</v>
      </c>
      <c r="C37" s="271">
        <v>419.4</v>
      </c>
      <c r="D37" s="271">
        <v>573.4</v>
      </c>
      <c r="E37" s="271">
        <v>539.4</v>
      </c>
      <c r="F37" s="271">
        <v>403.7</v>
      </c>
      <c r="G37" s="271">
        <v>375.6</v>
      </c>
      <c r="H37" s="271">
        <v>130.80000000000001</v>
      </c>
      <c r="I37" s="271">
        <v>284.39999999999998</v>
      </c>
      <c r="J37" s="271">
        <v>529.4</v>
      </c>
      <c r="K37" s="271">
        <v>529.1</v>
      </c>
      <c r="L37" s="228">
        <v>3354.4</v>
      </c>
      <c r="M37" s="228">
        <v>648.6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</row>
    <row r="38" spans="1:57" ht="12.95" customHeight="1" x14ac:dyDescent="0.2">
      <c r="A38" s="272" t="s">
        <v>263</v>
      </c>
      <c r="B38" s="271">
        <v>0.9</v>
      </c>
      <c r="C38" s="271" t="s">
        <v>26</v>
      </c>
      <c r="D38" s="271">
        <v>0.3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>
        <v>0</v>
      </c>
      <c r="J38" s="271">
        <v>1.4</v>
      </c>
      <c r="K38" s="271">
        <v>1</v>
      </c>
      <c r="L38" s="228">
        <v>0.6</v>
      </c>
      <c r="M38" s="228">
        <v>0.7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</row>
    <row r="39" spans="1:57" ht="12" x14ac:dyDescent="0.2">
      <c r="A39" s="272" t="s">
        <v>264</v>
      </c>
      <c r="B39" s="271">
        <v>1.9</v>
      </c>
      <c r="C39" s="271">
        <v>1.2</v>
      </c>
      <c r="D39" s="271">
        <v>1.8</v>
      </c>
      <c r="E39" s="271">
        <v>2.4</v>
      </c>
      <c r="F39" s="271">
        <v>1.3</v>
      </c>
      <c r="G39" s="271">
        <v>2.4</v>
      </c>
      <c r="H39" s="271">
        <v>0.6</v>
      </c>
      <c r="I39" s="271">
        <v>0.2</v>
      </c>
      <c r="J39" s="271">
        <v>48.1</v>
      </c>
      <c r="K39" s="271">
        <v>46.6</v>
      </c>
      <c r="L39" s="228">
        <v>31.9</v>
      </c>
      <c r="M39" s="228">
        <v>34.200000000000003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</row>
    <row r="40" spans="1:57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</row>
    <row r="41" spans="1:57" s="270" customFormat="1" ht="12.95" customHeight="1" x14ac:dyDescent="0.2">
      <c r="A41" s="268" t="s">
        <v>96</v>
      </c>
      <c r="B41" s="269">
        <v>475.2</v>
      </c>
      <c r="C41" s="269">
        <v>306.5</v>
      </c>
      <c r="D41" s="269">
        <v>355.6</v>
      </c>
      <c r="E41" s="269">
        <v>571.6</v>
      </c>
      <c r="F41" s="269">
        <v>735.2</v>
      </c>
      <c r="G41" s="269">
        <v>675.2</v>
      </c>
      <c r="H41" s="269">
        <v>598</v>
      </c>
      <c r="I41" s="269">
        <v>1184.8</v>
      </c>
      <c r="J41" s="269">
        <v>3055.4</v>
      </c>
      <c r="K41" s="269">
        <v>3006.8</v>
      </c>
      <c r="L41" s="269">
        <v>3929.5</v>
      </c>
      <c r="M41" s="269">
        <v>18422.2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</row>
    <row r="42" spans="1:57" ht="12.95" customHeight="1" x14ac:dyDescent="0.2">
      <c r="A42" s="245" t="s">
        <v>265</v>
      </c>
      <c r="B42" s="228">
        <v>202.7</v>
      </c>
      <c r="C42" s="228">
        <v>216.8</v>
      </c>
      <c r="D42" s="228">
        <v>227.6</v>
      </c>
      <c r="E42" s="228">
        <v>234.9</v>
      </c>
      <c r="F42" s="228">
        <v>246.3</v>
      </c>
      <c r="G42" s="228">
        <v>252.2</v>
      </c>
      <c r="H42" s="228">
        <v>397.1</v>
      </c>
      <c r="I42" s="228">
        <v>899</v>
      </c>
      <c r="J42" s="228">
        <v>1900.3</v>
      </c>
      <c r="K42" s="228">
        <v>1973.7</v>
      </c>
      <c r="L42" s="228">
        <v>1983.5</v>
      </c>
      <c r="M42" s="228">
        <v>2121.8000000000002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</row>
    <row r="43" spans="1:57" ht="12.95" customHeight="1" x14ac:dyDescent="0.2">
      <c r="A43" s="245" t="s">
        <v>266</v>
      </c>
      <c r="B43" s="228">
        <v>80</v>
      </c>
      <c r="C43" s="228">
        <v>87</v>
      </c>
      <c r="D43" s="228">
        <v>81.400000000000006</v>
      </c>
      <c r="E43" s="228">
        <v>59.9</v>
      </c>
      <c r="F43" s="228">
        <v>67.5</v>
      </c>
      <c r="G43" s="228">
        <v>87.5</v>
      </c>
      <c r="H43" s="228">
        <v>64.2</v>
      </c>
      <c r="I43" s="228">
        <v>69.7</v>
      </c>
      <c r="J43" s="228">
        <v>203.9</v>
      </c>
      <c r="K43" s="228">
        <v>219.8</v>
      </c>
      <c r="L43" s="228">
        <v>255.9</v>
      </c>
      <c r="M43" s="228">
        <v>14025.9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</row>
    <row r="44" spans="1:57" s="234" customFormat="1" ht="12.95" customHeight="1" x14ac:dyDescent="0.2">
      <c r="A44" s="274" t="s">
        <v>267</v>
      </c>
      <c r="B44" s="228">
        <v>52.7</v>
      </c>
      <c r="C44" s="228">
        <v>56.9</v>
      </c>
      <c r="D44" s="228">
        <v>55.5</v>
      </c>
      <c r="E44" s="228">
        <v>43.4</v>
      </c>
      <c r="F44" s="228">
        <v>19.5</v>
      </c>
      <c r="G44" s="228">
        <v>34.200000000000003</v>
      </c>
      <c r="H44" s="228">
        <v>11.9</v>
      </c>
      <c r="I44" s="228">
        <v>11.9</v>
      </c>
      <c r="J44" s="228">
        <v>29.7</v>
      </c>
      <c r="K44" s="228">
        <v>33.4</v>
      </c>
      <c r="L44" s="271">
        <v>162.6</v>
      </c>
      <c r="M44" s="271">
        <v>168.1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</row>
    <row r="45" spans="1:57" ht="12.95" customHeight="1" x14ac:dyDescent="0.2">
      <c r="A45" s="272" t="s">
        <v>268</v>
      </c>
      <c r="B45" s="228">
        <v>10.6</v>
      </c>
      <c r="C45" s="228">
        <v>10</v>
      </c>
      <c r="D45" s="228">
        <v>10</v>
      </c>
      <c r="E45" s="228">
        <v>1.7</v>
      </c>
      <c r="F45" s="228">
        <v>1.7</v>
      </c>
      <c r="G45" s="228">
        <v>1.7</v>
      </c>
      <c r="H45" s="228">
        <v>1.9</v>
      </c>
      <c r="I45" s="228">
        <v>2.1</v>
      </c>
      <c r="J45" s="228">
        <v>69</v>
      </c>
      <c r="K45" s="228">
        <v>70</v>
      </c>
      <c r="L45" s="228">
        <v>69</v>
      </c>
      <c r="M45" s="228">
        <v>79.2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</row>
    <row r="46" spans="1:57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</row>
    <row r="47" spans="1:57" ht="12.95" customHeight="1" x14ac:dyDescent="0.2">
      <c r="A47" s="272" t="s">
        <v>269</v>
      </c>
      <c r="B47" s="228">
        <v>16.3</v>
      </c>
      <c r="C47" s="228">
        <v>19.7</v>
      </c>
      <c r="D47" s="228">
        <v>15.5</v>
      </c>
      <c r="E47" s="228">
        <v>14.6</v>
      </c>
      <c r="F47" s="228">
        <v>46.3</v>
      </c>
      <c r="G47" s="228">
        <v>51.5</v>
      </c>
      <c r="H47" s="228">
        <v>50.4</v>
      </c>
      <c r="I47" s="228">
        <v>55.8</v>
      </c>
      <c r="J47" s="228">
        <v>105.3</v>
      </c>
      <c r="K47" s="228">
        <v>116.4</v>
      </c>
      <c r="L47" s="228">
        <v>24.3</v>
      </c>
      <c r="M47" s="228">
        <v>13778.6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</row>
    <row r="48" spans="1:57" ht="12.95" customHeight="1" x14ac:dyDescent="0.2">
      <c r="A48" s="275" t="s">
        <v>271</v>
      </c>
      <c r="B48" s="228">
        <v>63.7</v>
      </c>
      <c r="C48" s="228">
        <v>-119.6</v>
      </c>
      <c r="D48" s="228">
        <v>-147.80000000000001</v>
      </c>
      <c r="E48" s="228">
        <v>60.8</v>
      </c>
      <c r="F48" s="228">
        <v>205.5</v>
      </c>
      <c r="G48" s="228">
        <v>120.9</v>
      </c>
      <c r="H48" s="228">
        <v>33.700000000000003</v>
      </c>
      <c r="I48" s="228">
        <v>162.80000000000001</v>
      </c>
      <c r="J48" s="228">
        <v>869.7</v>
      </c>
      <c r="K48" s="228">
        <v>731</v>
      </c>
      <c r="L48" s="228">
        <v>1512.7</v>
      </c>
      <c r="M48" s="228">
        <v>2223.9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</row>
    <row r="49" spans="1:57" ht="12.95" customHeight="1" x14ac:dyDescent="0.2">
      <c r="A49" s="275" t="s">
        <v>272</v>
      </c>
      <c r="B49" s="228">
        <v>128.80000000000001</v>
      </c>
      <c r="C49" s="228">
        <v>122.3</v>
      </c>
      <c r="D49" s="228">
        <v>194.4</v>
      </c>
      <c r="E49" s="228">
        <v>216</v>
      </c>
      <c r="F49" s="228">
        <v>215.9</v>
      </c>
      <c r="G49" s="228">
        <v>214.6</v>
      </c>
      <c r="H49" s="228">
        <v>102.9</v>
      </c>
      <c r="I49" s="228">
        <v>53.3</v>
      </c>
      <c r="J49" s="228">
        <v>81.400000000000006</v>
      </c>
      <c r="K49" s="228">
        <v>82.3</v>
      </c>
      <c r="L49" s="228">
        <v>177.4</v>
      </c>
      <c r="M49" s="228">
        <v>50.6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</row>
    <row r="50" spans="1:57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69"/>
      <c r="AZ50" s="269"/>
      <c r="BA50" s="269"/>
      <c r="BB50" s="269"/>
      <c r="BC50" s="269"/>
      <c r="BD50" s="269"/>
      <c r="BE50" s="269"/>
    </row>
    <row r="51" spans="1:57" ht="12.95" customHeight="1" x14ac:dyDescent="0.2">
      <c r="A51" s="268" t="s">
        <v>94</v>
      </c>
      <c r="B51" s="269">
        <v>1635.3</v>
      </c>
      <c r="C51" s="269">
        <v>1478</v>
      </c>
      <c r="D51" s="269">
        <v>1630.6</v>
      </c>
      <c r="E51" s="269">
        <v>1827.5</v>
      </c>
      <c r="F51" s="269">
        <v>2026.2</v>
      </c>
      <c r="G51" s="269">
        <v>1946.1</v>
      </c>
      <c r="H51" s="269">
        <v>1789.5</v>
      </c>
      <c r="I51" s="269">
        <v>2520.9</v>
      </c>
      <c r="J51" s="269">
        <v>5272.9</v>
      </c>
      <c r="K51" s="269">
        <v>5360.5</v>
      </c>
      <c r="L51" s="269">
        <v>11212.3</v>
      </c>
      <c r="M51" s="269">
        <v>23538.3</v>
      </c>
    </row>
    <row r="52" spans="1:57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57" ht="12.95" customHeight="1" x14ac:dyDescent="0.2">
      <c r="A54" s="249" t="s">
        <v>22</v>
      </c>
    </row>
    <row r="55" spans="1:57" ht="12.95" customHeight="1" x14ac:dyDescent="0.2">
      <c r="A55" s="233" t="s">
        <v>1</v>
      </c>
      <c r="B55" s="218">
        <v>135</v>
      </c>
      <c r="C55" s="218">
        <v>121</v>
      </c>
      <c r="D55" s="218">
        <v>118</v>
      </c>
      <c r="E55" s="218">
        <v>116</v>
      </c>
      <c r="F55" s="218">
        <v>112</v>
      </c>
      <c r="G55" s="218">
        <v>117</v>
      </c>
      <c r="H55" s="218">
        <v>109</v>
      </c>
      <c r="I55" s="218">
        <v>107</v>
      </c>
      <c r="J55" s="218">
        <v>119</v>
      </c>
      <c r="K55" s="218">
        <v>135</v>
      </c>
      <c r="L55" s="218">
        <v>143</v>
      </c>
      <c r="M55" s="218">
        <v>141</v>
      </c>
    </row>
  </sheetData>
  <hyperlinks>
    <hyperlink ref="A1" location="Содержание!A1" display="Вернуться в СОДЕРЖАНИЕ" xr:uid="{00000000-0004-0000-5C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Лист94"/>
  <dimension ref="A1:DT54"/>
  <sheetViews>
    <sheetView workbookViewId="0">
      <selection activeCell="A5" sqref="A5"/>
    </sheetView>
  </sheetViews>
  <sheetFormatPr defaultRowHeight="12.95" customHeight="1" x14ac:dyDescent="0.2"/>
  <cols>
    <col min="1" max="1" width="40.7109375" style="249" customWidth="1"/>
    <col min="2" max="2" width="9.28515625" style="218" hidden="1" customWidth="1"/>
    <col min="3" max="8" width="0" style="218" hidden="1" customWidth="1"/>
    <col min="9" max="12" width="9.140625" style="218"/>
    <col min="13" max="13" width="8.85546875" style="218"/>
    <col min="14" max="256" width="9.140625" style="218"/>
    <col min="257" max="257" width="40.7109375" style="218" customWidth="1"/>
    <col min="258" max="262" width="0" style="218" hidden="1" customWidth="1"/>
    <col min="263" max="512" width="9.140625" style="218"/>
    <col min="513" max="513" width="40.7109375" style="218" customWidth="1"/>
    <col min="514" max="518" width="0" style="218" hidden="1" customWidth="1"/>
    <col min="519" max="768" width="9.140625" style="218"/>
    <col min="769" max="769" width="40.7109375" style="218" customWidth="1"/>
    <col min="770" max="774" width="0" style="218" hidden="1" customWidth="1"/>
    <col min="775" max="1024" width="9.140625" style="218"/>
    <col min="1025" max="1025" width="40.7109375" style="218" customWidth="1"/>
    <col min="1026" max="1030" width="0" style="218" hidden="1" customWidth="1"/>
    <col min="1031" max="1280" width="9.140625" style="218"/>
    <col min="1281" max="1281" width="40.7109375" style="218" customWidth="1"/>
    <col min="1282" max="1286" width="0" style="218" hidden="1" customWidth="1"/>
    <col min="1287" max="1536" width="9.140625" style="218"/>
    <col min="1537" max="1537" width="40.7109375" style="218" customWidth="1"/>
    <col min="1538" max="1542" width="0" style="218" hidden="1" customWidth="1"/>
    <col min="1543" max="1792" width="9.140625" style="218"/>
    <col min="1793" max="1793" width="40.7109375" style="218" customWidth="1"/>
    <col min="1794" max="1798" width="0" style="218" hidden="1" customWidth="1"/>
    <col min="1799" max="2048" width="9.140625" style="218"/>
    <col min="2049" max="2049" width="40.7109375" style="218" customWidth="1"/>
    <col min="2050" max="2054" width="0" style="218" hidden="1" customWidth="1"/>
    <col min="2055" max="2304" width="9.140625" style="218"/>
    <col min="2305" max="2305" width="40.7109375" style="218" customWidth="1"/>
    <col min="2306" max="2310" width="0" style="218" hidden="1" customWidth="1"/>
    <col min="2311" max="2560" width="9.140625" style="218"/>
    <col min="2561" max="2561" width="40.7109375" style="218" customWidth="1"/>
    <col min="2562" max="2566" width="0" style="218" hidden="1" customWidth="1"/>
    <col min="2567" max="2816" width="9.140625" style="218"/>
    <col min="2817" max="2817" width="40.7109375" style="218" customWidth="1"/>
    <col min="2818" max="2822" width="0" style="218" hidden="1" customWidth="1"/>
    <col min="2823" max="3072" width="9.140625" style="218"/>
    <col min="3073" max="3073" width="40.7109375" style="218" customWidth="1"/>
    <col min="3074" max="3078" width="0" style="218" hidden="1" customWidth="1"/>
    <col min="3079" max="3328" width="9.140625" style="218"/>
    <col min="3329" max="3329" width="40.7109375" style="218" customWidth="1"/>
    <col min="3330" max="3334" width="0" style="218" hidden="1" customWidth="1"/>
    <col min="3335" max="3584" width="9.140625" style="218"/>
    <col min="3585" max="3585" width="40.7109375" style="218" customWidth="1"/>
    <col min="3586" max="3590" width="0" style="218" hidden="1" customWidth="1"/>
    <col min="3591" max="3840" width="9.140625" style="218"/>
    <col min="3841" max="3841" width="40.7109375" style="218" customWidth="1"/>
    <col min="3842" max="3846" width="0" style="218" hidden="1" customWidth="1"/>
    <col min="3847" max="4096" width="9.140625" style="218"/>
    <col min="4097" max="4097" width="40.7109375" style="218" customWidth="1"/>
    <col min="4098" max="4102" width="0" style="218" hidden="1" customWidth="1"/>
    <col min="4103" max="4352" width="9.140625" style="218"/>
    <col min="4353" max="4353" width="40.7109375" style="218" customWidth="1"/>
    <col min="4354" max="4358" width="0" style="218" hidden="1" customWidth="1"/>
    <col min="4359" max="4608" width="9.140625" style="218"/>
    <col min="4609" max="4609" width="40.7109375" style="218" customWidth="1"/>
    <col min="4610" max="4614" width="0" style="218" hidden="1" customWidth="1"/>
    <col min="4615" max="4864" width="9.140625" style="218"/>
    <col min="4865" max="4865" width="40.7109375" style="218" customWidth="1"/>
    <col min="4866" max="4870" width="0" style="218" hidden="1" customWidth="1"/>
    <col min="4871" max="5120" width="9.140625" style="218"/>
    <col min="5121" max="5121" width="40.7109375" style="218" customWidth="1"/>
    <col min="5122" max="5126" width="0" style="218" hidden="1" customWidth="1"/>
    <col min="5127" max="5376" width="9.140625" style="218"/>
    <col min="5377" max="5377" width="40.7109375" style="218" customWidth="1"/>
    <col min="5378" max="5382" width="0" style="218" hidden="1" customWidth="1"/>
    <col min="5383" max="5632" width="9.140625" style="218"/>
    <col min="5633" max="5633" width="40.7109375" style="218" customWidth="1"/>
    <col min="5634" max="5638" width="0" style="218" hidden="1" customWidth="1"/>
    <col min="5639" max="5888" width="9.140625" style="218"/>
    <col min="5889" max="5889" width="40.7109375" style="218" customWidth="1"/>
    <col min="5890" max="5894" width="0" style="218" hidden="1" customWidth="1"/>
    <col min="5895" max="6144" width="9.140625" style="218"/>
    <col min="6145" max="6145" width="40.7109375" style="218" customWidth="1"/>
    <col min="6146" max="6150" width="0" style="218" hidden="1" customWidth="1"/>
    <col min="6151" max="6400" width="9.140625" style="218"/>
    <col min="6401" max="6401" width="40.7109375" style="218" customWidth="1"/>
    <col min="6402" max="6406" width="0" style="218" hidden="1" customWidth="1"/>
    <col min="6407" max="6656" width="9.140625" style="218"/>
    <col min="6657" max="6657" width="40.7109375" style="218" customWidth="1"/>
    <col min="6658" max="6662" width="0" style="218" hidden="1" customWidth="1"/>
    <col min="6663" max="6912" width="9.140625" style="218"/>
    <col min="6913" max="6913" width="40.7109375" style="218" customWidth="1"/>
    <col min="6914" max="6918" width="0" style="218" hidden="1" customWidth="1"/>
    <col min="6919" max="7168" width="9.140625" style="218"/>
    <col min="7169" max="7169" width="40.7109375" style="218" customWidth="1"/>
    <col min="7170" max="7174" width="0" style="218" hidden="1" customWidth="1"/>
    <col min="7175" max="7424" width="9.140625" style="218"/>
    <col min="7425" max="7425" width="40.7109375" style="218" customWidth="1"/>
    <col min="7426" max="7430" width="0" style="218" hidden="1" customWidth="1"/>
    <col min="7431" max="7680" width="9.140625" style="218"/>
    <col min="7681" max="7681" width="40.7109375" style="218" customWidth="1"/>
    <col min="7682" max="7686" width="0" style="218" hidden="1" customWidth="1"/>
    <col min="7687" max="7936" width="9.140625" style="218"/>
    <col min="7937" max="7937" width="40.7109375" style="218" customWidth="1"/>
    <col min="7938" max="7942" width="0" style="218" hidden="1" customWidth="1"/>
    <col min="7943" max="8192" width="9.140625" style="218"/>
    <col min="8193" max="8193" width="40.7109375" style="218" customWidth="1"/>
    <col min="8194" max="8198" width="0" style="218" hidden="1" customWidth="1"/>
    <col min="8199" max="8448" width="9.140625" style="218"/>
    <col min="8449" max="8449" width="40.7109375" style="218" customWidth="1"/>
    <col min="8450" max="8454" width="0" style="218" hidden="1" customWidth="1"/>
    <col min="8455" max="8704" width="9.140625" style="218"/>
    <col min="8705" max="8705" width="40.7109375" style="218" customWidth="1"/>
    <col min="8706" max="8710" width="0" style="218" hidden="1" customWidth="1"/>
    <col min="8711" max="8960" width="9.140625" style="218"/>
    <col min="8961" max="8961" width="40.7109375" style="218" customWidth="1"/>
    <col min="8962" max="8966" width="0" style="218" hidden="1" customWidth="1"/>
    <col min="8967" max="9216" width="9.140625" style="218"/>
    <col min="9217" max="9217" width="40.7109375" style="218" customWidth="1"/>
    <col min="9218" max="9222" width="0" style="218" hidden="1" customWidth="1"/>
    <col min="9223" max="9472" width="9.140625" style="218"/>
    <col min="9473" max="9473" width="40.7109375" style="218" customWidth="1"/>
    <col min="9474" max="9478" width="0" style="218" hidden="1" customWidth="1"/>
    <col min="9479" max="9728" width="9.140625" style="218"/>
    <col min="9729" max="9729" width="40.7109375" style="218" customWidth="1"/>
    <col min="9730" max="9734" width="0" style="218" hidden="1" customWidth="1"/>
    <col min="9735" max="9984" width="9.140625" style="218"/>
    <col min="9985" max="9985" width="40.7109375" style="218" customWidth="1"/>
    <col min="9986" max="9990" width="0" style="218" hidden="1" customWidth="1"/>
    <col min="9991" max="10240" width="9.140625" style="218"/>
    <col min="10241" max="10241" width="40.7109375" style="218" customWidth="1"/>
    <col min="10242" max="10246" width="0" style="218" hidden="1" customWidth="1"/>
    <col min="10247" max="10496" width="9.140625" style="218"/>
    <col min="10497" max="10497" width="40.7109375" style="218" customWidth="1"/>
    <col min="10498" max="10502" width="0" style="218" hidden="1" customWidth="1"/>
    <col min="10503" max="10752" width="9.140625" style="218"/>
    <col min="10753" max="10753" width="40.7109375" style="218" customWidth="1"/>
    <col min="10754" max="10758" width="0" style="218" hidden="1" customWidth="1"/>
    <col min="10759" max="11008" width="9.140625" style="218"/>
    <col min="11009" max="11009" width="40.7109375" style="218" customWidth="1"/>
    <col min="11010" max="11014" width="0" style="218" hidden="1" customWidth="1"/>
    <col min="11015" max="11264" width="9.140625" style="218"/>
    <col min="11265" max="11265" width="40.7109375" style="218" customWidth="1"/>
    <col min="11266" max="11270" width="0" style="218" hidden="1" customWidth="1"/>
    <col min="11271" max="11520" width="9.140625" style="218"/>
    <col min="11521" max="11521" width="40.7109375" style="218" customWidth="1"/>
    <col min="11522" max="11526" width="0" style="218" hidden="1" customWidth="1"/>
    <col min="11527" max="11776" width="9.140625" style="218"/>
    <col min="11777" max="11777" width="40.7109375" style="218" customWidth="1"/>
    <col min="11778" max="11782" width="0" style="218" hidden="1" customWidth="1"/>
    <col min="11783" max="12032" width="9.140625" style="218"/>
    <col min="12033" max="12033" width="40.7109375" style="218" customWidth="1"/>
    <col min="12034" max="12038" width="0" style="218" hidden="1" customWidth="1"/>
    <col min="12039" max="12288" width="9.140625" style="218"/>
    <col min="12289" max="12289" width="40.7109375" style="218" customWidth="1"/>
    <col min="12290" max="12294" width="0" style="218" hidden="1" customWidth="1"/>
    <col min="12295" max="12544" width="9.140625" style="218"/>
    <col min="12545" max="12545" width="40.7109375" style="218" customWidth="1"/>
    <col min="12546" max="12550" width="0" style="218" hidden="1" customWidth="1"/>
    <col min="12551" max="12800" width="9.140625" style="218"/>
    <col min="12801" max="12801" width="40.7109375" style="218" customWidth="1"/>
    <col min="12802" max="12806" width="0" style="218" hidden="1" customWidth="1"/>
    <col min="12807" max="13056" width="9.140625" style="218"/>
    <col min="13057" max="13057" width="40.7109375" style="218" customWidth="1"/>
    <col min="13058" max="13062" width="0" style="218" hidden="1" customWidth="1"/>
    <col min="13063" max="13312" width="9.140625" style="218"/>
    <col min="13313" max="13313" width="40.7109375" style="218" customWidth="1"/>
    <col min="13314" max="13318" width="0" style="218" hidden="1" customWidth="1"/>
    <col min="13319" max="13568" width="9.140625" style="218"/>
    <col min="13569" max="13569" width="40.7109375" style="218" customWidth="1"/>
    <col min="13570" max="13574" width="0" style="218" hidden="1" customWidth="1"/>
    <col min="13575" max="13824" width="9.140625" style="218"/>
    <col min="13825" max="13825" width="40.7109375" style="218" customWidth="1"/>
    <col min="13826" max="13830" width="0" style="218" hidden="1" customWidth="1"/>
    <col min="13831" max="14080" width="9.140625" style="218"/>
    <col min="14081" max="14081" width="40.7109375" style="218" customWidth="1"/>
    <col min="14082" max="14086" width="0" style="218" hidden="1" customWidth="1"/>
    <col min="14087" max="14336" width="9.140625" style="218"/>
    <col min="14337" max="14337" width="40.7109375" style="218" customWidth="1"/>
    <col min="14338" max="14342" width="0" style="218" hidden="1" customWidth="1"/>
    <col min="14343" max="14592" width="9.140625" style="218"/>
    <col min="14593" max="14593" width="40.7109375" style="218" customWidth="1"/>
    <col min="14594" max="14598" width="0" style="218" hidden="1" customWidth="1"/>
    <col min="14599" max="14848" width="9.140625" style="218"/>
    <col min="14849" max="14849" width="40.7109375" style="218" customWidth="1"/>
    <col min="14850" max="14854" width="0" style="218" hidden="1" customWidth="1"/>
    <col min="14855" max="15104" width="9.140625" style="218"/>
    <col min="15105" max="15105" width="40.7109375" style="218" customWidth="1"/>
    <col min="15106" max="15110" width="0" style="218" hidden="1" customWidth="1"/>
    <col min="15111" max="15360" width="9.140625" style="218"/>
    <col min="15361" max="15361" width="40.7109375" style="218" customWidth="1"/>
    <col min="15362" max="15366" width="0" style="218" hidden="1" customWidth="1"/>
    <col min="15367" max="15616" width="9.140625" style="218"/>
    <col min="15617" max="15617" width="40.7109375" style="218" customWidth="1"/>
    <col min="15618" max="15622" width="0" style="218" hidden="1" customWidth="1"/>
    <col min="15623" max="15872" width="9.140625" style="218"/>
    <col min="15873" max="15873" width="40.7109375" style="218" customWidth="1"/>
    <col min="15874" max="15878" width="0" style="218" hidden="1" customWidth="1"/>
    <col min="15879" max="16128" width="9.140625" style="218"/>
    <col min="16129" max="16129" width="40.7109375" style="218" customWidth="1"/>
    <col min="16130" max="16134" width="0" style="218" hidden="1" customWidth="1"/>
    <col min="16135" max="16384" width="9.140625" style="218"/>
  </cols>
  <sheetData>
    <row r="1" spans="1:124" ht="12.95" customHeight="1" x14ac:dyDescent="0.2">
      <c r="A1" s="950" t="s">
        <v>1346</v>
      </c>
    </row>
    <row r="2" spans="1:124" ht="18" customHeight="1" x14ac:dyDescent="0.2">
      <c r="A2" s="217" t="s">
        <v>333</v>
      </c>
    </row>
    <row r="3" spans="1:124" ht="18" customHeight="1" thickBot="1" x14ac:dyDescent="0.25">
      <c r="A3" s="263" t="s">
        <v>137</v>
      </c>
    </row>
    <row r="4" spans="1:124" s="266" customFormat="1" ht="18" customHeight="1" thickBot="1" x14ac:dyDescent="0.25">
      <c r="A4" s="264"/>
      <c r="B4" s="265">
        <v>2014</v>
      </c>
      <c r="C4" s="265">
        <v>2015</v>
      </c>
      <c r="D4" s="265">
        <v>2016</v>
      </c>
      <c r="E4" s="265">
        <v>2017</v>
      </c>
      <c r="F4" s="265">
        <v>2018</v>
      </c>
      <c r="G4" s="265">
        <v>2019</v>
      </c>
      <c r="H4" s="265">
        <v>2020</v>
      </c>
      <c r="I4" s="265">
        <v>2021</v>
      </c>
      <c r="J4" s="265">
        <v>2022</v>
      </c>
      <c r="K4" s="265">
        <v>2023</v>
      </c>
      <c r="L4" s="265">
        <v>2024</v>
      </c>
      <c r="M4" s="265">
        <v>2025</v>
      </c>
    </row>
    <row r="5" spans="1:124" s="226" customFormat="1" ht="12.95" customHeight="1" x14ac:dyDescent="0.2">
      <c r="A5" s="267"/>
    </row>
    <row r="6" spans="1:124" s="270" customFormat="1" ht="12.95" customHeight="1" x14ac:dyDescent="0.2">
      <c r="A6" s="268" t="s">
        <v>103</v>
      </c>
      <c r="B6" s="269">
        <v>173.7</v>
      </c>
      <c r="C6" s="269">
        <v>204.2</v>
      </c>
      <c r="D6" s="269">
        <v>215.7</v>
      </c>
      <c r="E6" s="269">
        <v>184.8</v>
      </c>
      <c r="F6" s="269">
        <v>229.8</v>
      </c>
      <c r="G6" s="269">
        <v>238.7</v>
      </c>
      <c r="H6" s="269">
        <v>228.4</v>
      </c>
      <c r="I6" s="269">
        <v>617.29999999999995</v>
      </c>
      <c r="J6" s="269">
        <v>1158.5</v>
      </c>
      <c r="K6" s="269">
        <v>1763.8</v>
      </c>
      <c r="L6" s="269">
        <v>2512.6999999999998</v>
      </c>
      <c r="M6" s="269">
        <v>2832.4</v>
      </c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  <c r="DE6" s="269"/>
      <c r="DF6" s="269"/>
      <c r="DG6" s="269"/>
      <c r="DH6" s="269"/>
      <c r="DI6" s="269"/>
      <c r="DJ6" s="269"/>
      <c r="DK6" s="269"/>
      <c r="DL6" s="269"/>
      <c r="DM6" s="269"/>
      <c r="DN6" s="269"/>
      <c r="DO6" s="269"/>
      <c r="DP6" s="269"/>
      <c r="DQ6" s="269"/>
      <c r="DR6" s="269"/>
      <c r="DS6" s="269"/>
      <c r="DT6" s="269"/>
    </row>
    <row r="7" spans="1:124" ht="12.95" customHeight="1" x14ac:dyDescent="0.2">
      <c r="A7" s="245" t="s">
        <v>101</v>
      </c>
      <c r="B7" s="271">
        <v>40.200000000000003</v>
      </c>
      <c r="C7" s="271">
        <v>40.6</v>
      </c>
      <c r="D7" s="271">
        <v>43.4</v>
      </c>
      <c r="E7" s="271">
        <v>31</v>
      </c>
      <c r="F7" s="271">
        <v>35</v>
      </c>
      <c r="G7" s="271">
        <v>47</v>
      </c>
      <c r="H7" s="271">
        <v>51.6</v>
      </c>
      <c r="I7" s="271">
        <v>239.5</v>
      </c>
      <c r="J7" s="271">
        <v>475.1</v>
      </c>
      <c r="K7" s="271">
        <v>655.29999999999995</v>
      </c>
      <c r="L7" s="228">
        <v>1081.7</v>
      </c>
      <c r="M7" s="228">
        <v>1361.2</v>
      </c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8"/>
      <c r="CR7" s="228"/>
      <c r="CS7" s="228"/>
      <c r="CT7" s="22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  <c r="DL7" s="228"/>
      <c r="DM7" s="228"/>
      <c r="DN7" s="228"/>
      <c r="DO7" s="228"/>
      <c r="DP7" s="228"/>
      <c r="DQ7" s="228"/>
      <c r="DR7" s="228"/>
      <c r="DS7" s="228"/>
      <c r="DT7" s="228"/>
    </row>
    <row r="8" spans="1:124" ht="12.95" customHeight="1" x14ac:dyDescent="0.2">
      <c r="A8" s="272" t="s">
        <v>238</v>
      </c>
      <c r="B8" s="271">
        <v>11.2</v>
      </c>
      <c r="C8" s="271">
        <v>12.6</v>
      </c>
      <c r="D8" s="271">
        <v>13.3</v>
      </c>
      <c r="E8" s="271">
        <v>9.6</v>
      </c>
      <c r="F8" s="271">
        <v>13</v>
      </c>
      <c r="G8" s="271">
        <v>19.8</v>
      </c>
      <c r="H8" s="271">
        <v>23.7</v>
      </c>
      <c r="I8" s="271">
        <v>55.4</v>
      </c>
      <c r="J8" s="271">
        <v>91.6</v>
      </c>
      <c r="K8" s="271">
        <v>135.6</v>
      </c>
      <c r="L8" s="228">
        <v>257.2</v>
      </c>
      <c r="M8" s="228">
        <v>472.6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</row>
    <row r="9" spans="1:124" ht="12.95" customHeight="1" x14ac:dyDescent="0.2">
      <c r="A9" s="272" t="s">
        <v>239</v>
      </c>
      <c r="B9" s="271" t="s">
        <v>26</v>
      </c>
      <c r="C9" s="271" t="s">
        <v>26</v>
      </c>
      <c r="D9" s="271" t="s">
        <v>26</v>
      </c>
      <c r="E9" s="271" t="s">
        <v>26</v>
      </c>
      <c r="F9" s="271" t="s">
        <v>26</v>
      </c>
      <c r="G9" s="271">
        <v>0.1</v>
      </c>
      <c r="H9" s="271">
        <v>0.9</v>
      </c>
      <c r="I9" s="271">
        <v>10.4</v>
      </c>
      <c r="J9" s="271">
        <v>10.8</v>
      </c>
      <c r="K9" s="271">
        <v>10.8</v>
      </c>
      <c r="L9" s="228">
        <v>268.10000000000002</v>
      </c>
      <c r="M9" s="228">
        <v>7.2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</row>
    <row r="10" spans="1:124" ht="12.95" customHeight="1" x14ac:dyDescent="0.2">
      <c r="A10" s="272" t="s">
        <v>240</v>
      </c>
      <c r="B10" s="271">
        <v>0.5</v>
      </c>
      <c r="C10" s="271">
        <v>1.2</v>
      </c>
      <c r="D10" s="271">
        <v>3.1</v>
      </c>
      <c r="E10" s="271">
        <v>1.9</v>
      </c>
      <c r="F10" s="271">
        <v>2.2999999999999998</v>
      </c>
      <c r="G10" s="271">
        <v>4.0999999999999996</v>
      </c>
      <c r="H10" s="271">
        <v>8</v>
      </c>
      <c r="I10" s="271">
        <v>29.7</v>
      </c>
      <c r="J10" s="271">
        <v>60.4</v>
      </c>
      <c r="K10" s="271">
        <v>59.4</v>
      </c>
      <c r="L10" s="228">
        <v>220.1</v>
      </c>
      <c r="M10" s="228">
        <v>153.9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8"/>
      <c r="CM10" s="228"/>
      <c r="CN10" s="228"/>
      <c r="CO10" s="228"/>
      <c r="CP10" s="228"/>
      <c r="CQ10" s="228"/>
      <c r="CR10" s="228"/>
      <c r="CS10" s="228"/>
      <c r="CT10" s="228"/>
      <c r="CU10" s="228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  <c r="DL10" s="228"/>
      <c r="DM10" s="228"/>
      <c r="DN10" s="228"/>
      <c r="DO10" s="228"/>
      <c r="DP10" s="228"/>
      <c r="DQ10" s="228"/>
      <c r="DR10" s="228"/>
      <c r="DS10" s="228"/>
      <c r="DT10" s="228"/>
    </row>
    <row r="11" spans="1:124" ht="24" x14ac:dyDescent="0.2">
      <c r="A11" s="272" t="s">
        <v>241</v>
      </c>
      <c r="B11" s="271">
        <v>8.4</v>
      </c>
      <c r="C11" s="271">
        <v>8.1</v>
      </c>
      <c r="D11" s="271">
        <v>15.4</v>
      </c>
      <c r="E11" s="271">
        <v>5.6</v>
      </c>
      <c r="F11" s="271">
        <v>3.7</v>
      </c>
      <c r="G11" s="271">
        <v>5.6</v>
      </c>
      <c r="H11" s="271">
        <v>2.6</v>
      </c>
      <c r="I11" s="271">
        <v>84.9</v>
      </c>
      <c r="J11" s="271">
        <v>146.30000000000001</v>
      </c>
      <c r="K11" s="271">
        <v>272.10000000000002</v>
      </c>
      <c r="L11" s="228">
        <v>83.4</v>
      </c>
      <c r="M11" s="228">
        <v>356.1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  <c r="DL11" s="228"/>
      <c r="DM11" s="228"/>
      <c r="DN11" s="228"/>
      <c r="DO11" s="228"/>
      <c r="DP11" s="228"/>
      <c r="DQ11" s="228"/>
      <c r="DR11" s="228"/>
      <c r="DS11" s="228"/>
      <c r="DT11" s="228"/>
    </row>
    <row r="12" spans="1:124" ht="24" x14ac:dyDescent="0.2">
      <c r="A12" s="272" t="s">
        <v>242</v>
      </c>
      <c r="B12" s="271" t="s">
        <v>26</v>
      </c>
      <c r="C12" s="271">
        <v>0.1</v>
      </c>
      <c r="D12" s="271">
        <v>0.2</v>
      </c>
      <c r="E12" s="271">
        <v>0.2</v>
      </c>
      <c r="F12" s="271">
        <v>0.2</v>
      </c>
      <c r="G12" s="271">
        <v>0.2</v>
      </c>
      <c r="H12" s="271">
        <v>0</v>
      </c>
      <c r="I12" s="271" t="s">
        <v>26</v>
      </c>
      <c r="J12" s="271" t="s">
        <v>26</v>
      </c>
      <c r="K12" s="271" t="s">
        <v>26</v>
      </c>
      <c r="L12" s="228" t="s">
        <v>26</v>
      </c>
      <c r="M12" s="228">
        <v>0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  <c r="BK12" s="228"/>
      <c r="BL12" s="228"/>
      <c r="BM12" s="228"/>
      <c r="BN12" s="228"/>
      <c r="BO12" s="228"/>
      <c r="BP12" s="228"/>
      <c r="BQ12" s="228"/>
      <c r="BR12" s="228"/>
      <c r="BS12" s="228"/>
      <c r="BT12" s="228"/>
      <c r="BU12" s="228"/>
      <c r="BV12" s="228"/>
      <c r="BW12" s="228"/>
      <c r="BX12" s="228"/>
      <c r="BY12" s="228"/>
      <c r="BZ12" s="228"/>
      <c r="CA12" s="228"/>
      <c r="CB12" s="228"/>
      <c r="CC12" s="228"/>
      <c r="CD12" s="228"/>
      <c r="CE12" s="228"/>
      <c r="CF12" s="228"/>
      <c r="CG12" s="228"/>
      <c r="CH12" s="228"/>
      <c r="CI12" s="228"/>
      <c r="CJ12" s="228"/>
      <c r="CK12" s="228"/>
      <c r="CL12" s="228"/>
      <c r="CM12" s="228"/>
      <c r="CN12" s="228"/>
      <c r="CO12" s="228"/>
      <c r="CP12" s="228"/>
      <c r="CQ12" s="228"/>
      <c r="CR12" s="228"/>
      <c r="CS12" s="228"/>
      <c r="CT12" s="228"/>
      <c r="CU12" s="228"/>
      <c r="CV12" s="228"/>
      <c r="CW12" s="228"/>
      <c r="CX12" s="228"/>
      <c r="CY12" s="228"/>
      <c r="CZ12" s="228"/>
      <c r="DA12" s="228"/>
      <c r="DB12" s="228"/>
      <c r="DC12" s="228"/>
      <c r="DD12" s="228"/>
      <c r="DE12" s="228"/>
      <c r="DF12" s="228"/>
      <c r="DG12" s="228"/>
      <c r="DH12" s="228"/>
      <c r="DI12" s="228"/>
      <c r="DJ12" s="228"/>
      <c r="DK12" s="228"/>
      <c r="DL12" s="228"/>
      <c r="DM12" s="228"/>
      <c r="DN12" s="228"/>
      <c r="DO12" s="228"/>
      <c r="DP12" s="228"/>
      <c r="DQ12" s="228"/>
      <c r="DR12" s="228"/>
      <c r="DS12" s="228"/>
      <c r="DT12" s="228"/>
    </row>
    <row r="13" spans="1:124" ht="12.95" customHeight="1" x14ac:dyDescent="0.2">
      <c r="A13" s="272" t="s">
        <v>243</v>
      </c>
      <c r="B13" s="271">
        <v>16.7</v>
      </c>
      <c r="C13" s="271">
        <v>11.8</v>
      </c>
      <c r="D13" s="271">
        <v>6.4</v>
      </c>
      <c r="E13" s="271">
        <v>9.5</v>
      </c>
      <c r="F13" s="271">
        <v>11.2</v>
      </c>
      <c r="G13" s="271">
        <v>10.9</v>
      </c>
      <c r="H13" s="271">
        <v>9.8000000000000007</v>
      </c>
      <c r="I13" s="271">
        <v>23.2</v>
      </c>
      <c r="J13" s="271">
        <v>95.1</v>
      </c>
      <c r="K13" s="271">
        <v>60.9</v>
      </c>
      <c r="L13" s="228">
        <v>72.400000000000006</v>
      </c>
      <c r="M13" s="228">
        <v>158.1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G13" s="228"/>
      <c r="CH13" s="228"/>
      <c r="CI13" s="228"/>
      <c r="CJ13" s="228"/>
      <c r="CK13" s="228"/>
      <c r="CL13" s="228"/>
      <c r="CM13" s="228"/>
      <c r="CN13" s="228"/>
      <c r="CO13" s="228"/>
      <c r="CP13" s="228"/>
      <c r="CQ13" s="228"/>
      <c r="CR13" s="228"/>
      <c r="CS13" s="228"/>
      <c r="CT13" s="228"/>
      <c r="CU13" s="228"/>
      <c r="CV13" s="228"/>
      <c r="CW13" s="228"/>
      <c r="CX13" s="228"/>
      <c r="CY13" s="228"/>
      <c r="CZ13" s="228"/>
      <c r="DA13" s="228"/>
      <c r="DB13" s="228"/>
      <c r="DC13" s="228"/>
      <c r="DD13" s="228"/>
      <c r="DE13" s="228"/>
      <c r="DF13" s="228"/>
      <c r="DG13" s="228"/>
      <c r="DH13" s="228"/>
      <c r="DI13" s="228"/>
      <c r="DJ13" s="228"/>
      <c r="DK13" s="228"/>
      <c r="DL13" s="228"/>
      <c r="DM13" s="228"/>
      <c r="DN13" s="228"/>
      <c r="DO13" s="228"/>
      <c r="DP13" s="228"/>
      <c r="DQ13" s="228"/>
      <c r="DR13" s="228"/>
      <c r="DS13" s="228"/>
      <c r="DT13" s="228"/>
    </row>
    <row r="14" spans="1:124" ht="12.95" customHeight="1" x14ac:dyDescent="0.2">
      <c r="A14" s="272" t="s">
        <v>244</v>
      </c>
      <c r="B14" s="228">
        <v>2.2000000000000002</v>
      </c>
      <c r="C14" s="228">
        <v>5.0999999999999996</v>
      </c>
      <c r="D14" s="228">
        <v>3.1</v>
      </c>
      <c r="E14" s="228">
        <v>2.4</v>
      </c>
      <c r="F14" s="228">
        <v>2.1</v>
      </c>
      <c r="G14" s="228">
        <v>2.7</v>
      </c>
      <c r="H14" s="228">
        <v>1.7</v>
      </c>
      <c r="I14" s="228">
        <v>30.4</v>
      </c>
      <c r="J14" s="228">
        <v>57.1</v>
      </c>
      <c r="K14" s="228">
        <v>93.9</v>
      </c>
      <c r="L14" s="228">
        <v>170.2</v>
      </c>
      <c r="M14" s="228">
        <v>182.1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8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8"/>
      <c r="CH14" s="228"/>
      <c r="CI14" s="228"/>
      <c r="CJ14" s="228"/>
      <c r="CK14" s="228"/>
      <c r="CL14" s="228"/>
      <c r="CM14" s="228"/>
      <c r="CN14" s="228"/>
      <c r="CO14" s="228"/>
      <c r="CP14" s="228"/>
      <c r="CQ14" s="228"/>
      <c r="CR14" s="228"/>
      <c r="CS14" s="228"/>
      <c r="CT14" s="228"/>
      <c r="CU14" s="228"/>
      <c r="CV14" s="228"/>
      <c r="CW14" s="228"/>
      <c r="CX14" s="228"/>
      <c r="CY14" s="228"/>
      <c r="CZ14" s="228"/>
      <c r="DA14" s="228"/>
      <c r="DB14" s="228"/>
      <c r="DC14" s="228"/>
      <c r="DD14" s="228"/>
      <c r="DE14" s="228"/>
      <c r="DF14" s="228"/>
      <c r="DG14" s="228"/>
      <c r="DH14" s="228"/>
      <c r="DI14" s="228"/>
      <c r="DJ14" s="228"/>
      <c r="DK14" s="228"/>
      <c r="DL14" s="228"/>
      <c r="DM14" s="228"/>
      <c r="DN14" s="228"/>
      <c r="DO14" s="228"/>
      <c r="DP14" s="228"/>
      <c r="DQ14" s="228"/>
      <c r="DR14" s="228"/>
      <c r="DS14" s="228"/>
      <c r="DT14" s="228"/>
    </row>
    <row r="15" spans="1:124" ht="12.95" customHeight="1" x14ac:dyDescent="0.2">
      <c r="A15" s="272" t="s">
        <v>245</v>
      </c>
      <c r="B15" s="228">
        <v>1.3</v>
      </c>
      <c r="C15" s="228">
        <v>1.7</v>
      </c>
      <c r="D15" s="228">
        <v>1.9</v>
      </c>
      <c r="E15" s="228">
        <v>1.8</v>
      </c>
      <c r="F15" s="228">
        <v>2.5</v>
      </c>
      <c r="G15" s="228">
        <v>3.6</v>
      </c>
      <c r="H15" s="228">
        <v>5.0999999999999996</v>
      </c>
      <c r="I15" s="228">
        <v>5.5</v>
      </c>
      <c r="J15" s="228">
        <v>13.9</v>
      </c>
      <c r="K15" s="228">
        <v>22.7</v>
      </c>
      <c r="L15" s="228">
        <v>10.199999999999999</v>
      </c>
      <c r="M15" s="228">
        <v>31.1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  <c r="CS15" s="228"/>
      <c r="CT15" s="228"/>
      <c r="CU15" s="228"/>
      <c r="CV15" s="228"/>
      <c r="CW15" s="228"/>
      <c r="CX15" s="228"/>
      <c r="CY15" s="228"/>
      <c r="CZ15" s="228"/>
      <c r="DA15" s="228"/>
      <c r="DB15" s="228"/>
      <c r="DC15" s="228"/>
      <c r="DD15" s="228"/>
      <c r="DE15" s="228"/>
      <c r="DF15" s="228"/>
      <c r="DG15" s="228"/>
      <c r="DH15" s="228"/>
      <c r="DI15" s="228"/>
      <c r="DJ15" s="228"/>
      <c r="DK15" s="228"/>
      <c r="DL15" s="228"/>
      <c r="DM15" s="228"/>
      <c r="DN15" s="228"/>
      <c r="DO15" s="228"/>
      <c r="DP15" s="228"/>
      <c r="DQ15" s="228"/>
      <c r="DR15" s="228"/>
      <c r="DS15" s="228"/>
      <c r="DT15" s="228"/>
    </row>
    <row r="16" spans="1:124" ht="12.95" customHeight="1" x14ac:dyDescent="0.2">
      <c r="A16" s="245" t="s">
        <v>100</v>
      </c>
      <c r="B16" s="228">
        <v>133.5</v>
      </c>
      <c r="C16" s="228">
        <v>163.6</v>
      </c>
      <c r="D16" s="228">
        <v>172.2</v>
      </c>
      <c r="E16" s="228">
        <v>153.80000000000001</v>
      </c>
      <c r="F16" s="228">
        <v>194.7</v>
      </c>
      <c r="G16" s="228">
        <v>191.7</v>
      </c>
      <c r="H16" s="228">
        <v>176.8</v>
      </c>
      <c r="I16" s="228">
        <v>377.8</v>
      </c>
      <c r="J16" s="228">
        <v>683.3</v>
      </c>
      <c r="K16" s="228">
        <v>1108.5</v>
      </c>
      <c r="L16" s="228">
        <v>1431</v>
      </c>
      <c r="M16" s="228">
        <v>1471.2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8"/>
      <c r="BX16" s="228"/>
      <c r="BY16" s="228"/>
      <c r="BZ16" s="228"/>
      <c r="CA16" s="228"/>
      <c r="CB16" s="228"/>
      <c r="CC16" s="228"/>
      <c r="CD16" s="228"/>
      <c r="CE16" s="228"/>
      <c r="CF16" s="228"/>
      <c r="CG16" s="228"/>
      <c r="CH16" s="228"/>
      <c r="CI16" s="228"/>
      <c r="CJ16" s="228"/>
      <c r="CK16" s="228"/>
      <c r="CL16" s="228"/>
      <c r="CM16" s="228"/>
      <c r="CN16" s="228"/>
      <c r="CO16" s="228"/>
      <c r="CP16" s="228"/>
      <c r="CQ16" s="228"/>
      <c r="CR16" s="228"/>
      <c r="CS16" s="228"/>
      <c r="CT16" s="228"/>
      <c r="CU16" s="228"/>
      <c r="CV16" s="228"/>
      <c r="CW16" s="228"/>
      <c r="CX16" s="228"/>
      <c r="CY16" s="228"/>
      <c r="CZ16" s="228"/>
      <c r="DA16" s="228"/>
      <c r="DB16" s="228"/>
      <c r="DC16" s="228"/>
      <c r="DD16" s="228"/>
      <c r="DE16" s="228"/>
      <c r="DF16" s="228"/>
      <c r="DG16" s="228"/>
      <c r="DH16" s="228"/>
      <c r="DI16" s="228"/>
      <c r="DJ16" s="228"/>
      <c r="DK16" s="228"/>
      <c r="DL16" s="228"/>
      <c r="DM16" s="228"/>
      <c r="DN16" s="228"/>
      <c r="DO16" s="228"/>
      <c r="DP16" s="228"/>
      <c r="DQ16" s="228"/>
      <c r="DR16" s="228"/>
      <c r="DS16" s="228"/>
      <c r="DT16" s="228"/>
    </row>
    <row r="17" spans="1:124" ht="12.95" customHeight="1" x14ac:dyDescent="0.2">
      <c r="A17" s="272" t="s">
        <v>246</v>
      </c>
      <c r="B17" s="228">
        <v>133.30000000000001</v>
      </c>
      <c r="C17" s="228">
        <v>163.19999999999999</v>
      </c>
      <c r="D17" s="228">
        <v>171.7</v>
      </c>
      <c r="E17" s="228">
        <v>153.30000000000001</v>
      </c>
      <c r="F17" s="228">
        <v>194.4</v>
      </c>
      <c r="G17" s="228">
        <v>190.8</v>
      </c>
      <c r="H17" s="228">
        <v>145.80000000000001</v>
      </c>
      <c r="I17" s="228">
        <v>282.89999999999998</v>
      </c>
      <c r="J17" s="228">
        <v>582.1</v>
      </c>
      <c r="K17" s="228">
        <v>700.1</v>
      </c>
      <c r="L17" s="228">
        <v>970.7</v>
      </c>
      <c r="M17" s="228">
        <v>1058.0999999999999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228"/>
      <c r="CY17" s="228"/>
      <c r="CZ17" s="228"/>
      <c r="DA17" s="228"/>
      <c r="DB17" s="228"/>
      <c r="DC17" s="228"/>
      <c r="DD17" s="228"/>
      <c r="DE17" s="228"/>
      <c r="DF17" s="228"/>
      <c r="DG17" s="228"/>
      <c r="DH17" s="228"/>
      <c r="DI17" s="228"/>
      <c r="DJ17" s="228"/>
      <c r="DK17" s="228"/>
      <c r="DL17" s="228"/>
      <c r="DM17" s="228"/>
      <c r="DN17" s="228"/>
      <c r="DO17" s="228"/>
      <c r="DP17" s="228"/>
      <c r="DQ17" s="228"/>
      <c r="DR17" s="228"/>
      <c r="DS17" s="228"/>
      <c r="DT17" s="228"/>
    </row>
    <row r="18" spans="1:124" ht="12.95" customHeight="1" x14ac:dyDescent="0.2">
      <c r="A18" s="272" t="s">
        <v>247</v>
      </c>
      <c r="B18" s="228" t="s">
        <v>248</v>
      </c>
      <c r="C18" s="228" t="s">
        <v>248</v>
      </c>
      <c r="D18" s="228" t="s">
        <v>248</v>
      </c>
      <c r="E18" s="228" t="s">
        <v>248</v>
      </c>
      <c r="F18" s="228">
        <v>0.3</v>
      </c>
      <c r="G18" s="228">
        <v>0.3</v>
      </c>
      <c r="H18" s="228">
        <v>0.3</v>
      </c>
      <c r="I18" s="228">
        <v>0.3</v>
      </c>
      <c r="J18" s="228">
        <v>0.3</v>
      </c>
      <c r="K18" s="228" t="s">
        <v>26</v>
      </c>
      <c r="L18" s="228" t="s">
        <v>26</v>
      </c>
      <c r="M18" s="228" t="s">
        <v>26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228"/>
      <c r="BT18" s="228"/>
      <c r="BU18" s="228"/>
      <c r="BV18" s="228"/>
      <c r="BW18" s="228"/>
      <c r="BX18" s="228"/>
      <c r="BY18" s="228"/>
      <c r="BZ18" s="228"/>
      <c r="CA18" s="228"/>
      <c r="CB18" s="228"/>
      <c r="CC18" s="228"/>
      <c r="CD18" s="228"/>
      <c r="CE18" s="228"/>
      <c r="CF18" s="228"/>
      <c r="CG18" s="228"/>
      <c r="CH18" s="228"/>
      <c r="CI18" s="228"/>
      <c r="CJ18" s="228"/>
      <c r="CK18" s="228"/>
      <c r="CL18" s="228"/>
      <c r="CM18" s="228"/>
      <c r="CN18" s="228"/>
      <c r="CO18" s="228"/>
      <c r="CP18" s="228"/>
      <c r="CQ18" s="228"/>
      <c r="CR18" s="228"/>
      <c r="CS18" s="228"/>
      <c r="CT18" s="228"/>
      <c r="CU18" s="228"/>
      <c r="CV18" s="228"/>
      <c r="CW18" s="228"/>
      <c r="CX18" s="228"/>
      <c r="CY18" s="228"/>
      <c r="CZ18" s="228"/>
      <c r="DA18" s="228"/>
      <c r="DB18" s="228"/>
      <c r="DC18" s="228"/>
      <c r="DD18" s="228"/>
      <c r="DE18" s="228"/>
      <c r="DF18" s="228"/>
      <c r="DG18" s="228"/>
      <c r="DH18" s="228"/>
      <c r="DI18" s="228"/>
      <c r="DJ18" s="228"/>
      <c r="DK18" s="228"/>
      <c r="DL18" s="228"/>
      <c r="DM18" s="228"/>
      <c r="DN18" s="228"/>
      <c r="DO18" s="228"/>
      <c r="DP18" s="228"/>
      <c r="DQ18" s="228"/>
      <c r="DR18" s="228"/>
      <c r="DS18" s="228"/>
      <c r="DT18" s="228"/>
    </row>
    <row r="19" spans="1:124" ht="12.95" customHeight="1" x14ac:dyDescent="0.2">
      <c r="A19" s="272" t="s">
        <v>249</v>
      </c>
      <c r="B19" s="228" t="s">
        <v>26</v>
      </c>
      <c r="C19" s="228" t="s">
        <v>26</v>
      </c>
      <c r="D19" s="228" t="s">
        <v>26</v>
      </c>
      <c r="E19" s="228" t="s">
        <v>26</v>
      </c>
      <c r="F19" s="228" t="s">
        <v>26</v>
      </c>
      <c r="G19" s="228" t="s">
        <v>26</v>
      </c>
      <c r="H19" s="228">
        <v>29.7</v>
      </c>
      <c r="I19" s="228">
        <v>91.8</v>
      </c>
      <c r="J19" s="228">
        <v>91.8</v>
      </c>
      <c r="K19" s="228">
        <v>400.8</v>
      </c>
      <c r="L19" s="228">
        <v>400.8</v>
      </c>
      <c r="M19" s="228">
        <v>400.8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  <c r="BZ19" s="228"/>
      <c r="CA19" s="228"/>
      <c r="CB19" s="228"/>
      <c r="CC19" s="228"/>
      <c r="CD19" s="228"/>
      <c r="CE19" s="228"/>
      <c r="CF19" s="228"/>
      <c r="CG19" s="228"/>
      <c r="CH19" s="228"/>
      <c r="CI19" s="228"/>
      <c r="CJ19" s="228"/>
      <c r="CK19" s="228"/>
      <c r="CL19" s="228"/>
      <c r="CM19" s="228"/>
      <c r="CN19" s="228"/>
      <c r="CO19" s="228"/>
      <c r="CP19" s="228"/>
      <c r="CQ19" s="228"/>
      <c r="CR19" s="228"/>
      <c r="CS19" s="228"/>
      <c r="CT19" s="228"/>
      <c r="CU19" s="228"/>
      <c r="CV19" s="228"/>
      <c r="CW19" s="228"/>
      <c r="CX19" s="228"/>
      <c r="CY19" s="228"/>
      <c r="CZ19" s="228"/>
      <c r="DA19" s="228"/>
      <c r="DB19" s="228"/>
      <c r="DC19" s="228"/>
      <c r="DD19" s="228"/>
      <c r="DE19" s="228"/>
      <c r="DF19" s="228"/>
      <c r="DG19" s="228"/>
      <c r="DH19" s="228"/>
      <c r="DI19" s="228"/>
      <c r="DJ19" s="228"/>
      <c r="DK19" s="228"/>
      <c r="DL19" s="228"/>
      <c r="DM19" s="228"/>
      <c r="DN19" s="228"/>
      <c r="DO19" s="228"/>
      <c r="DP19" s="228"/>
      <c r="DQ19" s="228"/>
      <c r="DR19" s="228"/>
      <c r="DS19" s="228"/>
      <c r="DT19" s="228"/>
    </row>
    <row r="20" spans="1:124" ht="12.95" customHeight="1" x14ac:dyDescent="0.2">
      <c r="A20" s="272" t="s">
        <v>250</v>
      </c>
      <c r="B20" s="228" t="s">
        <v>26</v>
      </c>
      <c r="C20" s="228" t="s">
        <v>26</v>
      </c>
      <c r="D20" s="228">
        <v>0</v>
      </c>
      <c r="E20" s="228">
        <v>0</v>
      </c>
      <c r="F20" s="228" t="s">
        <v>26</v>
      </c>
      <c r="G20" s="228">
        <v>0.1</v>
      </c>
      <c r="H20" s="228">
        <v>0.1</v>
      </c>
      <c r="I20" s="228">
        <v>0.1</v>
      </c>
      <c r="J20" s="228">
        <v>0</v>
      </c>
      <c r="K20" s="228" t="s">
        <v>26</v>
      </c>
      <c r="L20" s="228">
        <v>0.2</v>
      </c>
      <c r="M20" s="228">
        <v>0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  <c r="CS20" s="228"/>
      <c r="CT20" s="228"/>
      <c r="CU20" s="228"/>
      <c r="CV20" s="228"/>
      <c r="CW20" s="228"/>
      <c r="CX20" s="228"/>
      <c r="CY20" s="228"/>
      <c r="CZ20" s="228"/>
      <c r="DA20" s="228"/>
      <c r="DB20" s="228"/>
      <c r="DC20" s="228"/>
      <c r="DD20" s="228"/>
      <c r="DE20" s="228"/>
      <c r="DF20" s="228"/>
      <c r="DG20" s="228"/>
      <c r="DH20" s="228"/>
      <c r="DI20" s="228"/>
      <c r="DJ20" s="228"/>
      <c r="DK20" s="228"/>
      <c r="DL20" s="228"/>
      <c r="DM20" s="228"/>
      <c r="DN20" s="228"/>
      <c r="DO20" s="228"/>
      <c r="DP20" s="228"/>
      <c r="DQ20" s="228"/>
      <c r="DR20" s="228"/>
      <c r="DS20" s="228"/>
      <c r="DT20" s="228"/>
    </row>
    <row r="21" spans="1:124" ht="12.95" customHeight="1" x14ac:dyDescent="0.2">
      <c r="A21" s="272" t="s">
        <v>277</v>
      </c>
      <c r="B21" s="228" t="s">
        <v>26</v>
      </c>
      <c r="C21" s="228" t="s">
        <v>26</v>
      </c>
      <c r="D21" s="228" t="s">
        <v>26</v>
      </c>
      <c r="E21" s="228" t="s">
        <v>26</v>
      </c>
      <c r="F21" s="228" t="s">
        <v>26</v>
      </c>
      <c r="G21" s="228" t="s">
        <v>26</v>
      </c>
      <c r="H21" s="228" t="s">
        <v>26</v>
      </c>
      <c r="I21" s="228" t="s">
        <v>26</v>
      </c>
      <c r="J21" s="228">
        <v>8.3000000000000007</v>
      </c>
      <c r="K21" s="228">
        <v>7</v>
      </c>
      <c r="L21" s="228" t="s">
        <v>26</v>
      </c>
      <c r="M21" s="228" t="s">
        <v>26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228"/>
      <c r="BU21" s="228"/>
      <c r="BV21" s="228"/>
      <c r="BW21" s="228"/>
      <c r="BX21" s="228"/>
      <c r="BY21" s="228"/>
      <c r="BZ21" s="228"/>
      <c r="CA21" s="228"/>
      <c r="CB21" s="228"/>
      <c r="CC21" s="228"/>
      <c r="CD21" s="228"/>
      <c r="CE21" s="228"/>
      <c r="CF21" s="228"/>
      <c r="CG21" s="228"/>
      <c r="CH21" s="228"/>
      <c r="CI21" s="228"/>
      <c r="CJ21" s="228"/>
      <c r="CK21" s="228"/>
      <c r="CL21" s="228"/>
      <c r="CM21" s="228"/>
      <c r="CN21" s="228"/>
      <c r="CO21" s="228"/>
      <c r="CP21" s="228"/>
      <c r="CQ21" s="228"/>
      <c r="CR21" s="228"/>
      <c r="CS21" s="228"/>
      <c r="CT21" s="228"/>
      <c r="CU21" s="228"/>
      <c r="CV21" s="228"/>
      <c r="CW21" s="228"/>
      <c r="CX21" s="228"/>
      <c r="CY21" s="228"/>
      <c r="CZ21" s="228"/>
      <c r="DA21" s="228"/>
      <c r="DB21" s="228"/>
      <c r="DC21" s="228"/>
      <c r="DD21" s="228"/>
      <c r="DE21" s="228"/>
      <c r="DF21" s="228"/>
      <c r="DG21" s="228"/>
      <c r="DH21" s="228"/>
      <c r="DI21" s="228"/>
      <c r="DJ21" s="228"/>
      <c r="DK21" s="228"/>
      <c r="DL21" s="228"/>
      <c r="DM21" s="228"/>
      <c r="DN21" s="228"/>
      <c r="DO21" s="228"/>
      <c r="DP21" s="228"/>
      <c r="DQ21" s="228"/>
      <c r="DR21" s="228"/>
      <c r="DS21" s="228"/>
      <c r="DT21" s="228"/>
    </row>
    <row r="22" spans="1:124" ht="12.95" customHeight="1" x14ac:dyDescent="0.2">
      <c r="A22" s="272" t="s">
        <v>252</v>
      </c>
      <c r="B22" s="228">
        <v>0.1</v>
      </c>
      <c r="C22" s="228">
        <v>0.4</v>
      </c>
      <c r="D22" s="228">
        <v>0.5</v>
      </c>
      <c r="E22" s="228">
        <v>0.5</v>
      </c>
      <c r="F22" s="228">
        <v>0.1</v>
      </c>
      <c r="G22" s="228" t="s">
        <v>26</v>
      </c>
      <c r="H22" s="228">
        <v>0.4</v>
      </c>
      <c r="I22" s="228">
        <v>2</v>
      </c>
      <c r="J22" s="228" t="s">
        <v>26</v>
      </c>
      <c r="K22" s="228" t="s">
        <v>26</v>
      </c>
      <c r="L22" s="228" t="s">
        <v>26</v>
      </c>
      <c r="M22" s="228" t="s">
        <v>26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  <c r="CS22" s="228"/>
      <c r="CT22" s="228"/>
      <c r="CU22" s="228"/>
      <c r="CV22" s="228"/>
      <c r="CW22" s="228"/>
      <c r="CX22" s="228"/>
      <c r="CY22" s="228"/>
      <c r="CZ22" s="228"/>
      <c r="DA22" s="228"/>
      <c r="DB22" s="228"/>
      <c r="DC22" s="228"/>
      <c r="DD22" s="228"/>
      <c r="DE22" s="228"/>
      <c r="DF22" s="228"/>
      <c r="DG22" s="228"/>
      <c r="DH22" s="228"/>
      <c r="DI22" s="228"/>
      <c r="DJ22" s="228"/>
      <c r="DK22" s="228"/>
      <c r="DL22" s="228"/>
      <c r="DM22" s="228"/>
      <c r="DN22" s="228"/>
      <c r="DO22" s="228"/>
      <c r="DP22" s="228"/>
      <c r="DQ22" s="228"/>
      <c r="DR22" s="228"/>
      <c r="DS22" s="228"/>
      <c r="DT22" s="228"/>
    </row>
    <row r="23" spans="1:124" ht="12.95" customHeight="1" x14ac:dyDescent="0.2">
      <c r="A23" s="272" t="s">
        <v>253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 t="s">
        <v>26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>
        <v>0</v>
      </c>
      <c r="L23" s="228">
        <v>58.8</v>
      </c>
      <c r="M23" s="228">
        <v>9.6999999999999993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28"/>
      <c r="BX23" s="228"/>
      <c r="BY23" s="228"/>
      <c r="BZ23" s="228"/>
      <c r="CA23" s="228"/>
      <c r="CB23" s="228"/>
      <c r="CC23" s="228"/>
      <c r="CD23" s="228"/>
      <c r="CE23" s="228"/>
      <c r="CF23" s="228"/>
      <c r="CG23" s="228"/>
      <c r="CH23" s="228"/>
      <c r="CI23" s="228"/>
      <c r="CJ23" s="228"/>
      <c r="CK23" s="228"/>
      <c r="CL23" s="228"/>
      <c r="CM23" s="228"/>
      <c r="CN23" s="228"/>
      <c r="CO23" s="228"/>
      <c r="CP23" s="228"/>
      <c r="CQ23" s="228"/>
      <c r="CR23" s="228"/>
      <c r="CS23" s="228"/>
      <c r="CT23" s="228"/>
      <c r="CU23" s="228"/>
      <c r="CV23" s="228"/>
      <c r="CW23" s="228"/>
      <c r="CX23" s="228"/>
      <c r="CY23" s="228"/>
      <c r="CZ23" s="228"/>
      <c r="DA23" s="228"/>
      <c r="DB23" s="228"/>
      <c r="DC23" s="228"/>
      <c r="DD23" s="228"/>
      <c r="DE23" s="228"/>
      <c r="DF23" s="228"/>
      <c r="DG23" s="228"/>
      <c r="DH23" s="228"/>
      <c r="DI23" s="228"/>
      <c r="DJ23" s="228"/>
      <c r="DK23" s="228"/>
      <c r="DL23" s="228"/>
      <c r="DM23" s="228"/>
      <c r="DN23" s="228"/>
      <c r="DO23" s="228"/>
      <c r="DP23" s="228"/>
      <c r="DQ23" s="228"/>
      <c r="DR23" s="228"/>
      <c r="DS23" s="228"/>
      <c r="DT23" s="228"/>
    </row>
    <row r="24" spans="1:124" ht="12.95" customHeight="1" x14ac:dyDescent="0.2">
      <c r="A24" s="245" t="s">
        <v>254</v>
      </c>
      <c r="B24" s="228">
        <v>0</v>
      </c>
      <c r="C24" s="228">
        <v>0</v>
      </c>
      <c r="D24" s="228">
        <v>0.1</v>
      </c>
      <c r="E24" s="228">
        <v>0</v>
      </c>
      <c r="F24" s="228">
        <v>0</v>
      </c>
      <c r="G24" s="228">
        <v>0.5</v>
      </c>
      <c r="H24" s="228">
        <v>0.5</v>
      </c>
      <c r="I24" s="228">
        <v>0.8</v>
      </c>
      <c r="J24" s="228">
        <v>0.8</v>
      </c>
      <c r="K24" s="228">
        <v>0.6</v>
      </c>
      <c r="L24" s="228">
        <v>0.5</v>
      </c>
      <c r="M24" s="228">
        <v>2.5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  <c r="CS24" s="228"/>
      <c r="CT24" s="228"/>
      <c r="CU24" s="228"/>
      <c r="CV24" s="228"/>
      <c r="CW24" s="228"/>
      <c r="CX24" s="228"/>
      <c r="CY24" s="228"/>
      <c r="CZ24" s="228"/>
      <c r="DA24" s="228"/>
      <c r="DB24" s="228"/>
      <c r="DC24" s="228"/>
      <c r="DD24" s="228"/>
      <c r="DE24" s="228"/>
      <c r="DF24" s="228"/>
      <c r="DG24" s="228"/>
      <c r="DH24" s="228"/>
      <c r="DI24" s="228"/>
      <c r="DJ24" s="228"/>
      <c r="DK24" s="228"/>
      <c r="DL24" s="228"/>
      <c r="DM24" s="228"/>
      <c r="DN24" s="228"/>
      <c r="DO24" s="228"/>
      <c r="DP24" s="228"/>
      <c r="DQ24" s="228"/>
      <c r="DR24" s="228"/>
      <c r="DS24" s="228"/>
      <c r="DT24" s="228"/>
    </row>
    <row r="25" spans="1:124" ht="12.95" customHeight="1" x14ac:dyDescent="0.2">
      <c r="A25" s="245"/>
      <c r="B25" s="228"/>
      <c r="C25" s="228"/>
      <c r="D25" s="228"/>
      <c r="E25" s="228"/>
      <c r="F25" s="228"/>
      <c r="G25" s="273"/>
      <c r="H25" s="273"/>
      <c r="I25" s="273"/>
      <c r="J25" s="273"/>
      <c r="K25" s="273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  <c r="CS25" s="228"/>
      <c r="CT25" s="228"/>
      <c r="CU25" s="228"/>
      <c r="CV25" s="228"/>
      <c r="CW25" s="228"/>
      <c r="CX25" s="228"/>
      <c r="CY25" s="228"/>
      <c r="CZ25" s="228"/>
      <c r="DA25" s="228"/>
      <c r="DB25" s="228"/>
      <c r="DC25" s="228"/>
      <c r="DD25" s="228"/>
      <c r="DE25" s="228"/>
      <c r="DF25" s="228"/>
      <c r="DG25" s="228"/>
      <c r="DH25" s="228"/>
      <c r="DI25" s="228"/>
      <c r="DJ25" s="228"/>
      <c r="DK25" s="228"/>
      <c r="DL25" s="228"/>
      <c r="DM25" s="228"/>
      <c r="DN25" s="228"/>
      <c r="DO25" s="228"/>
      <c r="DP25" s="228"/>
      <c r="DQ25" s="228"/>
      <c r="DR25" s="228"/>
      <c r="DS25" s="228"/>
      <c r="DT25" s="228"/>
    </row>
    <row r="26" spans="1:124" s="270" customFormat="1" ht="12.95" customHeight="1" x14ac:dyDescent="0.2">
      <c r="A26" s="268" t="s">
        <v>99</v>
      </c>
      <c r="B26" s="269">
        <v>210.5</v>
      </c>
      <c r="C26" s="269">
        <v>148.6</v>
      </c>
      <c r="D26" s="269">
        <v>159.19999999999999</v>
      </c>
      <c r="E26" s="269">
        <v>137.1</v>
      </c>
      <c r="F26" s="269">
        <v>122.6</v>
      </c>
      <c r="G26" s="269">
        <v>123.5</v>
      </c>
      <c r="H26" s="269">
        <v>146.9</v>
      </c>
      <c r="I26" s="269">
        <v>754.9</v>
      </c>
      <c r="J26" s="269">
        <v>1019.5</v>
      </c>
      <c r="K26" s="269">
        <v>1209.9000000000001</v>
      </c>
      <c r="L26" s="269">
        <v>1627.8</v>
      </c>
      <c r="M26" s="269">
        <v>1536.8</v>
      </c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  <c r="BH26" s="269"/>
      <c r="BI26" s="269"/>
      <c r="BJ26" s="269"/>
      <c r="BK26" s="269"/>
      <c r="BL26" s="269"/>
      <c r="BM26" s="269"/>
      <c r="BN26" s="269"/>
      <c r="BO26" s="269"/>
      <c r="BP26" s="269"/>
      <c r="BQ26" s="269"/>
      <c r="BR26" s="269"/>
      <c r="BS26" s="269"/>
      <c r="BT26" s="269"/>
      <c r="BU26" s="269"/>
      <c r="BV26" s="269"/>
      <c r="BW26" s="269"/>
      <c r="BX26" s="269"/>
      <c r="BY26" s="269"/>
      <c r="BZ26" s="269"/>
      <c r="CA26" s="269"/>
      <c r="CB26" s="269"/>
      <c r="CC26" s="269"/>
      <c r="CD26" s="269"/>
      <c r="CE26" s="269"/>
      <c r="CF26" s="269"/>
      <c r="CG26" s="269"/>
      <c r="CH26" s="269"/>
      <c r="CI26" s="269"/>
      <c r="CJ26" s="269"/>
      <c r="CK26" s="269"/>
      <c r="CL26" s="269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69"/>
      <c r="CX26" s="269"/>
      <c r="CY26" s="269"/>
      <c r="CZ26" s="269"/>
      <c r="DA26" s="269"/>
      <c r="DB26" s="269"/>
      <c r="DC26" s="269"/>
      <c r="DD26" s="269"/>
      <c r="DE26" s="269"/>
      <c r="DF26" s="269"/>
      <c r="DG26" s="269"/>
      <c r="DH26" s="269"/>
      <c r="DI26" s="269"/>
      <c r="DJ26" s="269"/>
      <c r="DK26" s="269"/>
      <c r="DL26" s="269"/>
      <c r="DM26" s="269"/>
      <c r="DN26" s="269"/>
      <c r="DO26" s="269"/>
      <c r="DP26" s="269"/>
      <c r="DQ26" s="269"/>
      <c r="DR26" s="269"/>
      <c r="DS26" s="269"/>
      <c r="DT26" s="269"/>
    </row>
    <row r="27" spans="1:124" s="234" customFormat="1" ht="12.95" customHeight="1" x14ac:dyDescent="0.2">
      <c r="A27" s="233" t="s">
        <v>98</v>
      </c>
      <c r="B27" s="271">
        <v>96.2</v>
      </c>
      <c r="C27" s="271">
        <v>106</v>
      </c>
      <c r="D27" s="271">
        <v>133.80000000000001</v>
      </c>
      <c r="E27" s="271">
        <v>107.9</v>
      </c>
      <c r="F27" s="271">
        <v>97.6</v>
      </c>
      <c r="G27" s="271">
        <v>89.8</v>
      </c>
      <c r="H27" s="271">
        <v>115</v>
      </c>
      <c r="I27" s="271">
        <v>195.3</v>
      </c>
      <c r="J27" s="271">
        <v>145.4</v>
      </c>
      <c r="K27" s="271">
        <v>311.60000000000002</v>
      </c>
      <c r="L27" s="271">
        <v>899.7</v>
      </c>
      <c r="M27" s="271">
        <v>1006.4</v>
      </c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1"/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71"/>
      <c r="BY27" s="271"/>
      <c r="BZ27" s="271"/>
      <c r="CA27" s="271"/>
      <c r="CB27" s="271"/>
      <c r="CC27" s="271"/>
      <c r="CD27" s="271"/>
      <c r="CE27" s="271"/>
      <c r="CF27" s="271"/>
      <c r="CG27" s="271"/>
      <c r="CH27" s="271"/>
      <c r="CI27" s="271"/>
      <c r="CJ27" s="271"/>
      <c r="CK27" s="271"/>
      <c r="CL27" s="271"/>
      <c r="CM27" s="271"/>
      <c r="CN27" s="271"/>
      <c r="CO27" s="271"/>
      <c r="CP27" s="271"/>
      <c r="CQ27" s="271"/>
      <c r="CR27" s="271"/>
      <c r="CS27" s="271"/>
      <c r="CT27" s="271"/>
      <c r="CU27" s="271"/>
      <c r="CV27" s="271"/>
      <c r="CW27" s="271"/>
      <c r="CX27" s="271"/>
      <c r="CY27" s="271"/>
      <c r="CZ27" s="271"/>
      <c r="DA27" s="271"/>
      <c r="DB27" s="271"/>
      <c r="DC27" s="271"/>
      <c r="DD27" s="271"/>
      <c r="DE27" s="271"/>
      <c r="DF27" s="271"/>
      <c r="DG27" s="271"/>
      <c r="DH27" s="271"/>
      <c r="DI27" s="271"/>
      <c r="DJ27" s="271"/>
      <c r="DK27" s="271"/>
      <c r="DL27" s="271"/>
      <c r="DM27" s="271"/>
      <c r="DN27" s="271"/>
      <c r="DO27" s="271"/>
      <c r="DP27" s="271"/>
      <c r="DQ27" s="271"/>
      <c r="DR27" s="271"/>
      <c r="DS27" s="271"/>
      <c r="DT27" s="271"/>
    </row>
    <row r="28" spans="1:124" ht="12.95" customHeight="1" x14ac:dyDescent="0.2">
      <c r="A28" s="272" t="s">
        <v>255</v>
      </c>
      <c r="B28" s="271">
        <v>6.4</v>
      </c>
      <c r="C28" s="271">
        <v>9.3000000000000007</v>
      </c>
      <c r="D28" s="271">
        <v>10</v>
      </c>
      <c r="E28" s="271">
        <v>6.3</v>
      </c>
      <c r="F28" s="271">
        <v>4.8</v>
      </c>
      <c r="G28" s="271">
        <v>6.3</v>
      </c>
      <c r="H28" s="271">
        <v>4.5999999999999996</v>
      </c>
      <c r="I28" s="271">
        <v>22.8</v>
      </c>
      <c r="J28" s="271">
        <v>-87.5</v>
      </c>
      <c r="K28" s="271">
        <v>49.2</v>
      </c>
      <c r="L28" s="228">
        <v>80.599999999999994</v>
      </c>
      <c r="M28" s="228">
        <v>216</v>
      </c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8"/>
      <c r="BI28" s="228"/>
      <c r="BJ28" s="228"/>
      <c r="BK28" s="228"/>
      <c r="BL28" s="228"/>
      <c r="BM28" s="228"/>
      <c r="BN28" s="228"/>
      <c r="BO28" s="228"/>
      <c r="BP28" s="228"/>
      <c r="BQ28" s="228"/>
      <c r="BR28" s="228"/>
      <c r="BS28" s="228"/>
      <c r="BT28" s="228"/>
      <c r="BU28" s="228"/>
      <c r="BV28" s="228"/>
      <c r="BW28" s="228"/>
      <c r="BX28" s="228"/>
      <c r="BY28" s="228"/>
      <c r="BZ28" s="228"/>
      <c r="CA28" s="228"/>
      <c r="CB28" s="228"/>
      <c r="CC28" s="228"/>
      <c r="CD28" s="228"/>
      <c r="CE28" s="228"/>
      <c r="CF28" s="228"/>
      <c r="CG28" s="228"/>
      <c r="CH28" s="228"/>
      <c r="CI28" s="228"/>
      <c r="CJ28" s="228"/>
      <c r="CK28" s="228"/>
      <c r="CL28" s="228"/>
      <c r="CM28" s="228"/>
      <c r="CN28" s="228"/>
      <c r="CO28" s="228"/>
      <c r="CP28" s="228"/>
      <c r="CQ28" s="228"/>
      <c r="CR28" s="228"/>
      <c r="CS28" s="228"/>
      <c r="CT28" s="228"/>
      <c r="CU28" s="228"/>
      <c r="CV28" s="228"/>
      <c r="CW28" s="228"/>
      <c r="CX28" s="228"/>
      <c r="CY28" s="228"/>
      <c r="CZ28" s="228"/>
      <c r="DA28" s="228"/>
      <c r="DB28" s="228"/>
      <c r="DC28" s="228"/>
      <c r="DD28" s="228"/>
      <c r="DE28" s="228"/>
      <c r="DF28" s="228"/>
      <c r="DG28" s="228"/>
      <c r="DH28" s="228"/>
      <c r="DI28" s="228"/>
      <c r="DJ28" s="228"/>
      <c r="DK28" s="228"/>
      <c r="DL28" s="228"/>
      <c r="DM28" s="228"/>
      <c r="DN28" s="228"/>
      <c r="DO28" s="228"/>
      <c r="DP28" s="228"/>
      <c r="DQ28" s="228"/>
      <c r="DR28" s="228"/>
      <c r="DS28" s="228"/>
      <c r="DT28" s="228"/>
    </row>
    <row r="29" spans="1:124" ht="12.95" customHeight="1" x14ac:dyDescent="0.2">
      <c r="A29" s="272" t="s">
        <v>256</v>
      </c>
      <c r="B29" s="271">
        <v>69.099999999999994</v>
      </c>
      <c r="C29" s="271">
        <v>56.7</v>
      </c>
      <c r="D29" s="271">
        <v>84.2</v>
      </c>
      <c r="E29" s="271">
        <v>74.2</v>
      </c>
      <c r="F29" s="271">
        <v>67.599999999999994</v>
      </c>
      <c r="G29" s="271">
        <v>54.6</v>
      </c>
      <c r="H29" s="271">
        <v>54.2</v>
      </c>
      <c r="I29" s="271">
        <v>79.8</v>
      </c>
      <c r="J29" s="271">
        <v>76.2</v>
      </c>
      <c r="K29" s="271">
        <v>105.6</v>
      </c>
      <c r="L29" s="228">
        <v>311</v>
      </c>
      <c r="M29" s="228">
        <v>200.9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8"/>
      <c r="BU29" s="228"/>
      <c r="BV29" s="228"/>
      <c r="BW29" s="228"/>
      <c r="BX29" s="228"/>
      <c r="BY29" s="228"/>
      <c r="BZ29" s="228"/>
      <c r="CA29" s="228"/>
      <c r="CB29" s="228"/>
      <c r="CC29" s="228"/>
      <c r="CD29" s="228"/>
      <c r="CE29" s="228"/>
      <c r="CF29" s="228"/>
      <c r="CG29" s="228"/>
      <c r="CH29" s="228"/>
      <c r="CI29" s="228"/>
      <c r="CJ29" s="228"/>
      <c r="CK29" s="228"/>
      <c r="CL29" s="228"/>
      <c r="CM29" s="228"/>
      <c r="CN29" s="228"/>
      <c r="CO29" s="228"/>
      <c r="CP29" s="228"/>
      <c r="CQ29" s="228"/>
      <c r="CR29" s="228"/>
      <c r="CS29" s="228"/>
      <c r="CT29" s="228"/>
      <c r="CU29" s="228"/>
      <c r="CV29" s="228"/>
      <c r="CW29" s="228"/>
      <c r="CX29" s="228"/>
      <c r="CY29" s="228"/>
      <c r="CZ29" s="228"/>
      <c r="DA29" s="228"/>
      <c r="DB29" s="228"/>
      <c r="DC29" s="228"/>
      <c r="DD29" s="228"/>
      <c r="DE29" s="228"/>
      <c r="DF29" s="228"/>
      <c r="DG29" s="228"/>
      <c r="DH29" s="228"/>
      <c r="DI29" s="228"/>
      <c r="DJ29" s="228"/>
      <c r="DK29" s="228"/>
      <c r="DL29" s="228"/>
      <c r="DM29" s="228"/>
      <c r="DN29" s="228"/>
      <c r="DO29" s="228"/>
      <c r="DP29" s="228"/>
      <c r="DQ29" s="228"/>
      <c r="DR29" s="228"/>
      <c r="DS29" s="228"/>
      <c r="DT29" s="228"/>
    </row>
    <row r="30" spans="1:124" ht="12.95" customHeight="1" x14ac:dyDescent="0.2">
      <c r="A30" s="272" t="s">
        <v>257</v>
      </c>
      <c r="B30" s="271">
        <v>15.9</v>
      </c>
      <c r="C30" s="271">
        <v>32.200000000000003</v>
      </c>
      <c r="D30" s="271">
        <v>32.700000000000003</v>
      </c>
      <c r="E30" s="271">
        <v>18.399999999999999</v>
      </c>
      <c r="F30" s="271">
        <v>11.1</v>
      </c>
      <c r="G30" s="271">
        <v>15.6</v>
      </c>
      <c r="H30" s="271">
        <v>43.2</v>
      </c>
      <c r="I30" s="271">
        <v>56.9</v>
      </c>
      <c r="J30" s="271">
        <v>90.5</v>
      </c>
      <c r="K30" s="271">
        <v>83.8</v>
      </c>
      <c r="L30" s="228">
        <v>432.6</v>
      </c>
      <c r="M30" s="228">
        <v>362.9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228"/>
      <c r="BO30" s="228"/>
      <c r="BP30" s="228"/>
      <c r="BQ30" s="228"/>
      <c r="BR30" s="228"/>
      <c r="BS30" s="228"/>
      <c r="BT30" s="228"/>
      <c r="BU30" s="228"/>
      <c r="BV30" s="228"/>
      <c r="BW30" s="228"/>
      <c r="BX30" s="228"/>
      <c r="BY30" s="228"/>
      <c r="BZ30" s="228"/>
      <c r="CA30" s="228"/>
      <c r="CB30" s="228"/>
      <c r="CC30" s="228"/>
      <c r="CD30" s="228"/>
      <c r="CE30" s="228"/>
      <c r="CF30" s="228"/>
      <c r="CG30" s="228"/>
      <c r="CH30" s="228"/>
      <c r="CI30" s="228"/>
      <c r="CJ30" s="228"/>
      <c r="CK30" s="228"/>
      <c r="CL30" s="228"/>
      <c r="CM30" s="228"/>
      <c r="CN30" s="228"/>
      <c r="CO30" s="228"/>
      <c r="CP30" s="228"/>
      <c r="CQ30" s="228"/>
      <c r="CR30" s="228"/>
      <c r="CS30" s="228"/>
      <c r="CT30" s="228"/>
      <c r="CU30" s="228"/>
      <c r="CV30" s="228"/>
      <c r="CW30" s="228"/>
      <c r="CX30" s="228"/>
      <c r="CY30" s="228"/>
      <c r="CZ30" s="228"/>
      <c r="DA30" s="228"/>
      <c r="DB30" s="228"/>
      <c r="DC30" s="228"/>
      <c r="DD30" s="228"/>
      <c r="DE30" s="228"/>
      <c r="DF30" s="228"/>
      <c r="DG30" s="228"/>
      <c r="DH30" s="228"/>
      <c r="DI30" s="228"/>
      <c r="DJ30" s="228"/>
      <c r="DK30" s="228"/>
      <c r="DL30" s="228"/>
      <c r="DM30" s="228"/>
      <c r="DN30" s="228"/>
      <c r="DO30" s="228"/>
      <c r="DP30" s="228"/>
      <c r="DQ30" s="228"/>
      <c r="DR30" s="228"/>
      <c r="DS30" s="228"/>
      <c r="DT30" s="228"/>
    </row>
    <row r="31" spans="1:124" ht="12.95" customHeight="1" x14ac:dyDescent="0.2">
      <c r="A31" s="272" t="s">
        <v>258</v>
      </c>
      <c r="B31" s="271">
        <v>0.8</v>
      </c>
      <c r="C31" s="271">
        <v>0.8</v>
      </c>
      <c r="D31" s="271">
        <v>0.8</v>
      </c>
      <c r="E31" s="271">
        <v>0.7</v>
      </c>
      <c r="F31" s="271">
        <v>0.6</v>
      </c>
      <c r="G31" s="271">
        <v>2.1</v>
      </c>
      <c r="H31" s="271">
        <v>3.3</v>
      </c>
      <c r="I31" s="271">
        <v>17.899999999999999</v>
      </c>
      <c r="J31" s="271">
        <v>20.399999999999999</v>
      </c>
      <c r="K31" s="271">
        <v>15</v>
      </c>
      <c r="L31" s="228">
        <v>15.7</v>
      </c>
      <c r="M31" s="228">
        <v>35.299999999999997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  <c r="BZ31" s="228"/>
      <c r="CA31" s="228"/>
      <c r="CB31" s="228"/>
      <c r="CC31" s="228"/>
      <c r="CD31" s="228"/>
      <c r="CE31" s="228"/>
      <c r="CF31" s="228"/>
      <c r="CG31" s="228"/>
      <c r="CH31" s="228"/>
      <c r="CI31" s="228"/>
      <c r="CJ31" s="228"/>
      <c r="CK31" s="228"/>
      <c r="CL31" s="228"/>
      <c r="CM31" s="228"/>
      <c r="CN31" s="228"/>
      <c r="CO31" s="228"/>
      <c r="CP31" s="228"/>
      <c r="CQ31" s="228"/>
      <c r="CR31" s="228"/>
      <c r="CS31" s="228"/>
      <c r="CT31" s="228"/>
      <c r="CU31" s="228"/>
      <c r="CV31" s="228"/>
      <c r="CW31" s="228"/>
      <c r="CX31" s="228"/>
      <c r="CY31" s="228"/>
      <c r="CZ31" s="228"/>
      <c r="DA31" s="228"/>
      <c r="DB31" s="228"/>
      <c r="DC31" s="228"/>
      <c r="DD31" s="228"/>
      <c r="DE31" s="228"/>
      <c r="DF31" s="228"/>
      <c r="DG31" s="228"/>
      <c r="DH31" s="228"/>
      <c r="DI31" s="228"/>
      <c r="DJ31" s="228"/>
      <c r="DK31" s="228"/>
      <c r="DL31" s="228"/>
      <c r="DM31" s="228"/>
      <c r="DN31" s="228"/>
      <c r="DO31" s="228"/>
      <c r="DP31" s="228"/>
      <c r="DQ31" s="228"/>
      <c r="DR31" s="228"/>
      <c r="DS31" s="228"/>
      <c r="DT31" s="228"/>
    </row>
    <row r="32" spans="1:124" ht="12.95" customHeight="1" x14ac:dyDescent="0.2">
      <c r="A32" s="272" t="s">
        <v>259</v>
      </c>
      <c r="B32" s="271">
        <v>3.6</v>
      </c>
      <c r="C32" s="271">
        <v>4.9000000000000004</v>
      </c>
      <c r="D32" s="271">
        <v>4.3</v>
      </c>
      <c r="E32" s="271">
        <v>4.5999999999999996</v>
      </c>
      <c r="F32" s="271">
        <v>4.2</v>
      </c>
      <c r="G32" s="271">
        <v>4.5999999999999996</v>
      </c>
      <c r="H32" s="271">
        <v>2.8</v>
      </c>
      <c r="I32" s="271">
        <v>4.5</v>
      </c>
      <c r="J32" s="271">
        <v>29.2</v>
      </c>
      <c r="K32" s="271">
        <v>33</v>
      </c>
      <c r="L32" s="228">
        <v>9.6</v>
      </c>
      <c r="M32" s="228">
        <v>154.9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8"/>
      <c r="CL32" s="228"/>
      <c r="CM32" s="228"/>
      <c r="CN32" s="228"/>
      <c r="CO32" s="228"/>
      <c r="CP32" s="228"/>
      <c r="CQ32" s="228"/>
      <c r="CR32" s="228"/>
      <c r="CS32" s="228"/>
      <c r="CT32" s="228"/>
      <c r="CU32" s="228"/>
      <c r="CV32" s="228"/>
      <c r="CW32" s="228"/>
      <c r="CX32" s="228"/>
      <c r="CY32" s="228"/>
      <c r="CZ32" s="228"/>
      <c r="DA32" s="228"/>
      <c r="DB32" s="228"/>
      <c r="DC32" s="228"/>
      <c r="DD32" s="228"/>
      <c r="DE32" s="228"/>
      <c r="DF32" s="228"/>
      <c r="DG32" s="228"/>
      <c r="DH32" s="228"/>
      <c r="DI32" s="228"/>
      <c r="DJ32" s="228"/>
      <c r="DK32" s="228"/>
      <c r="DL32" s="228"/>
      <c r="DM32" s="228"/>
      <c r="DN32" s="228"/>
      <c r="DO32" s="228"/>
      <c r="DP32" s="228"/>
      <c r="DQ32" s="228"/>
      <c r="DR32" s="228"/>
      <c r="DS32" s="228"/>
      <c r="DT32" s="228"/>
    </row>
    <row r="33" spans="1:124" ht="12.95" customHeight="1" x14ac:dyDescent="0.2">
      <c r="A33" s="272" t="s">
        <v>260</v>
      </c>
      <c r="B33" s="271">
        <v>0.3</v>
      </c>
      <c r="C33" s="271">
        <v>1.8</v>
      </c>
      <c r="D33" s="271">
        <v>1.9</v>
      </c>
      <c r="E33" s="271">
        <v>3.7</v>
      </c>
      <c r="F33" s="271">
        <v>7.4</v>
      </c>
      <c r="G33" s="271">
        <v>4.7</v>
      </c>
      <c r="H33" s="271">
        <v>3.5</v>
      </c>
      <c r="I33" s="271">
        <v>9.9</v>
      </c>
      <c r="J33" s="271">
        <v>8.8000000000000007</v>
      </c>
      <c r="K33" s="271">
        <v>12.8</v>
      </c>
      <c r="L33" s="228">
        <v>47</v>
      </c>
      <c r="M33" s="228">
        <v>34.9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8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8"/>
      <c r="CH33" s="228"/>
      <c r="CI33" s="228"/>
      <c r="CJ33" s="228"/>
      <c r="CK33" s="228"/>
      <c r="CL33" s="228"/>
      <c r="CM33" s="228"/>
      <c r="CN33" s="228"/>
      <c r="CO33" s="228"/>
      <c r="CP33" s="228"/>
      <c r="CQ33" s="228"/>
      <c r="CR33" s="228"/>
      <c r="CS33" s="228"/>
      <c r="CT33" s="228"/>
      <c r="CU33" s="228"/>
      <c r="CV33" s="228"/>
      <c r="CW33" s="228"/>
      <c r="CX33" s="228"/>
      <c r="CY33" s="228"/>
      <c r="CZ33" s="228"/>
      <c r="DA33" s="228"/>
      <c r="DB33" s="228"/>
      <c r="DC33" s="228"/>
      <c r="DD33" s="228"/>
      <c r="DE33" s="228"/>
      <c r="DF33" s="228"/>
      <c r="DG33" s="228"/>
      <c r="DH33" s="228"/>
      <c r="DI33" s="228"/>
      <c r="DJ33" s="228"/>
      <c r="DK33" s="228"/>
      <c r="DL33" s="228"/>
      <c r="DM33" s="228"/>
      <c r="DN33" s="228"/>
      <c r="DO33" s="228"/>
      <c r="DP33" s="228"/>
      <c r="DQ33" s="228"/>
      <c r="DR33" s="228"/>
      <c r="DS33" s="228"/>
      <c r="DT33" s="228"/>
    </row>
    <row r="34" spans="1:124" ht="12.95" customHeight="1" x14ac:dyDescent="0.2">
      <c r="A34" s="272" t="s">
        <v>261</v>
      </c>
      <c r="B34" s="271">
        <v>0.1</v>
      </c>
      <c r="C34" s="271">
        <v>0.2</v>
      </c>
      <c r="D34" s="271" t="s">
        <v>26</v>
      </c>
      <c r="E34" s="271" t="s">
        <v>26</v>
      </c>
      <c r="F34" s="271">
        <v>1.8</v>
      </c>
      <c r="G34" s="271">
        <v>1.8</v>
      </c>
      <c r="H34" s="271">
        <v>3.4</v>
      </c>
      <c r="I34" s="271">
        <v>3.5</v>
      </c>
      <c r="J34" s="271">
        <v>7.7</v>
      </c>
      <c r="K34" s="271">
        <v>12.2</v>
      </c>
      <c r="L34" s="228">
        <v>3.2</v>
      </c>
      <c r="M34" s="228">
        <v>1.5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G34" s="228"/>
      <c r="CH34" s="228"/>
      <c r="CI34" s="228"/>
      <c r="CJ34" s="228"/>
      <c r="CK34" s="228"/>
      <c r="CL34" s="228"/>
      <c r="CM34" s="228"/>
      <c r="CN34" s="228"/>
      <c r="CO34" s="228"/>
      <c r="CP34" s="228"/>
      <c r="CQ34" s="228"/>
      <c r="CR34" s="228"/>
      <c r="CS34" s="228"/>
      <c r="CT34" s="228"/>
      <c r="CU34" s="228"/>
      <c r="CV34" s="228"/>
      <c r="CW34" s="228"/>
      <c r="CX34" s="228"/>
      <c r="CY34" s="228"/>
      <c r="CZ34" s="228"/>
      <c r="DA34" s="228"/>
      <c r="DB34" s="228"/>
      <c r="DC34" s="228"/>
      <c r="DD34" s="228"/>
      <c r="DE34" s="228"/>
      <c r="DF34" s="228"/>
      <c r="DG34" s="228"/>
      <c r="DH34" s="228"/>
      <c r="DI34" s="228"/>
      <c r="DJ34" s="228"/>
      <c r="DK34" s="228"/>
      <c r="DL34" s="228"/>
      <c r="DM34" s="228"/>
      <c r="DN34" s="228"/>
      <c r="DO34" s="228"/>
      <c r="DP34" s="228"/>
      <c r="DQ34" s="228"/>
      <c r="DR34" s="228"/>
      <c r="DS34" s="228"/>
      <c r="DT34" s="228"/>
    </row>
    <row r="35" spans="1:124" ht="12.95" customHeight="1" x14ac:dyDescent="0.2">
      <c r="A35" s="245" t="s">
        <v>97</v>
      </c>
      <c r="B35" s="271">
        <v>114.3</v>
      </c>
      <c r="C35" s="271">
        <v>42.7</v>
      </c>
      <c r="D35" s="271">
        <v>25.4</v>
      </c>
      <c r="E35" s="271">
        <v>29.2</v>
      </c>
      <c r="F35" s="271">
        <v>25.1</v>
      </c>
      <c r="G35" s="271">
        <v>33.700000000000003</v>
      </c>
      <c r="H35" s="271">
        <v>31.9</v>
      </c>
      <c r="I35" s="271">
        <v>559.5</v>
      </c>
      <c r="J35" s="271">
        <v>874.1</v>
      </c>
      <c r="K35" s="271">
        <v>898.3</v>
      </c>
      <c r="L35" s="228">
        <v>728.1</v>
      </c>
      <c r="M35" s="228">
        <v>530.4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8"/>
      <c r="CL35" s="228"/>
      <c r="CM35" s="228"/>
      <c r="CN35" s="228"/>
      <c r="CO35" s="228"/>
      <c r="CP35" s="228"/>
      <c r="CQ35" s="228"/>
      <c r="CR35" s="228"/>
      <c r="CS35" s="228"/>
      <c r="CT35" s="228"/>
      <c r="CU35" s="228"/>
      <c r="CV35" s="228"/>
      <c r="CW35" s="228"/>
      <c r="CX35" s="228"/>
      <c r="CY35" s="228"/>
      <c r="CZ35" s="228"/>
      <c r="DA35" s="228"/>
      <c r="DB35" s="228"/>
      <c r="DC35" s="228"/>
      <c r="DD35" s="228"/>
      <c r="DE35" s="228"/>
      <c r="DF35" s="228"/>
      <c r="DG35" s="228"/>
      <c r="DH35" s="228"/>
      <c r="DI35" s="228"/>
      <c r="DJ35" s="228"/>
      <c r="DK35" s="228"/>
      <c r="DL35" s="228"/>
      <c r="DM35" s="228"/>
      <c r="DN35" s="228"/>
      <c r="DO35" s="228"/>
      <c r="DP35" s="228"/>
      <c r="DQ35" s="228"/>
      <c r="DR35" s="228"/>
      <c r="DS35" s="228"/>
      <c r="DT35" s="228"/>
    </row>
    <row r="36" spans="1:124" ht="12.95" customHeight="1" x14ac:dyDescent="0.2">
      <c r="A36" s="272" t="s">
        <v>262</v>
      </c>
      <c r="B36" s="271">
        <v>114.1</v>
      </c>
      <c r="C36" s="271">
        <v>42.3</v>
      </c>
      <c r="D36" s="271">
        <v>25.1</v>
      </c>
      <c r="E36" s="271">
        <v>28.9</v>
      </c>
      <c r="F36" s="271">
        <v>24</v>
      </c>
      <c r="G36" s="271">
        <v>33.299999999999997</v>
      </c>
      <c r="H36" s="271">
        <v>30.8</v>
      </c>
      <c r="I36" s="271">
        <v>555.29999999999995</v>
      </c>
      <c r="J36" s="271">
        <v>873.5</v>
      </c>
      <c r="K36" s="271">
        <v>898.8</v>
      </c>
      <c r="L36" s="228">
        <v>728.8</v>
      </c>
      <c r="M36" s="228">
        <v>529.1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228"/>
      <c r="CQ36" s="228"/>
      <c r="CR36" s="228"/>
      <c r="CS36" s="228"/>
      <c r="CT36" s="228"/>
      <c r="CU36" s="228"/>
      <c r="CV36" s="228"/>
      <c r="CW36" s="228"/>
      <c r="CX36" s="228"/>
      <c r="CY36" s="228"/>
      <c r="CZ36" s="228"/>
      <c r="DA36" s="228"/>
      <c r="DB36" s="228"/>
      <c r="DC36" s="228"/>
      <c r="DD36" s="228"/>
      <c r="DE36" s="228"/>
      <c r="DF36" s="228"/>
      <c r="DG36" s="228"/>
      <c r="DH36" s="228"/>
      <c r="DI36" s="228"/>
      <c r="DJ36" s="228"/>
      <c r="DK36" s="228"/>
      <c r="DL36" s="228"/>
      <c r="DM36" s="228"/>
      <c r="DN36" s="228"/>
      <c r="DO36" s="228"/>
      <c r="DP36" s="228"/>
      <c r="DQ36" s="228"/>
      <c r="DR36" s="228"/>
      <c r="DS36" s="228"/>
      <c r="DT36" s="228"/>
    </row>
    <row r="37" spans="1:124" ht="12.95" customHeight="1" x14ac:dyDescent="0.2">
      <c r="A37" s="272" t="s">
        <v>263</v>
      </c>
      <c r="B37" s="271" t="s">
        <v>26</v>
      </c>
      <c r="C37" s="271" t="s">
        <v>26</v>
      </c>
      <c r="D37" s="271" t="s">
        <v>26</v>
      </c>
      <c r="E37" s="271">
        <v>0.1</v>
      </c>
      <c r="F37" s="271">
        <v>0.7</v>
      </c>
      <c r="G37" s="271">
        <v>0.1</v>
      </c>
      <c r="H37" s="271">
        <v>0.8</v>
      </c>
      <c r="I37" s="271">
        <v>3.8</v>
      </c>
      <c r="J37" s="271">
        <v>0</v>
      </c>
      <c r="K37" s="271">
        <v>-0.9</v>
      </c>
      <c r="L37" s="228">
        <v>-0.7</v>
      </c>
      <c r="M37" s="228">
        <v>1.3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228"/>
      <c r="CO37" s="228"/>
      <c r="CP37" s="228"/>
      <c r="CQ37" s="228"/>
      <c r="CR37" s="228"/>
      <c r="CS37" s="228"/>
      <c r="CT37" s="228"/>
      <c r="CU37" s="228"/>
      <c r="CV37" s="228"/>
      <c r="CW37" s="228"/>
      <c r="CX37" s="228"/>
      <c r="CY37" s="228"/>
      <c r="CZ37" s="228"/>
      <c r="DA37" s="228"/>
      <c r="DB37" s="228"/>
      <c r="DC37" s="228"/>
      <c r="DD37" s="228"/>
      <c r="DE37" s="228"/>
      <c r="DF37" s="228"/>
      <c r="DG37" s="228"/>
      <c r="DH37" s="228"/>
      <c r="DI37" s="228"/>
      <c r="DJ37" s="228"/>
      <c r="DK37" s="228"/>
      <c r="DL37" s="228"/>
      <c r="DM37" s="228"/>
      <c r="DN37" s="228"/>
      <c r="DO37" s="228"/>
      <c r="DP37" s="228"/>
      <c r="DQ37" s="228"/>
      <c r="DR37" s="228"/>
      <c r="DS37" s="228"/>
      <c r="DT37" s="228"/>
    </row>
    <row r="38" spans="1:124" ht="12" x14ac:dyDescent="0.2">
      <c r="A38" s="272" t="s">
        <v>264</v>
      </c>
      <c r="B38" s="271">
        <v>0.2</v>
      </c>
      <c r="C38" s="271">
        <v>0.4</v>
      </c>
      <c r="D38" s="271">
        <v>0.4</v>
      </c>
      <c r="E38" s="271">
        <v>0.2</v>
      </c>
      <c r="F38" s="271">
        <v>0.4</v>
      </c>
      <c r="G38" s="271">
        <v>0.4</v>
      </c>
      <c r="H38" s="271">
        <v>0.3</v>
      </c>
      <c r="I38" s="271">
        <v>0.4</v>
      </c>
      <c r="J38" s="271">
        <v>0.6</v>
      </c>
      <c r="K38" s="271">
        <v>0.4</v>
      </c>
      <c r="L38" s="228">
        <v>0</v>
      </c>
      <c r="M38" s="228">
        <v>0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  <c r="BW38" s="228"/>
      <c r="BX38" s="228"/>
      <c r="BY38" s="228"/>
      <c r="BZ38" s="228"/>
      <c r="CA38" s="228"/>
      <c r="CB38" s="228"/>
      <c r="CC38" s="228"/>
      <c r="CD38" s="228"/>
      <c r="CE38" s="228"/>
      <c r="CF38" s="228"/>
      <c r="CG38" s="228"/>
      <c r="CH38" s="228"/>
      <c r="CI38" s="228"/>
      <c r="CJ38" s="228"/>
      <c r="CK38" s="228"/>
      <c r="CL38" s="228"/>
      <c r="CM38" s="228"/>
      <c r="CN38" s="228"/>
      <c r="CO38" s="228"/>
      <c r="CP38" s="228"/>
      <c r="CQ38" s="228"/>
      <c r="CR38" s="228"/>
      <c r="CS38" s="228"/>
      <c r="CT38" s="228"/>
      <c r="CU38" s="228"/>
      <c r="CV38" s="228"/>
      <c r="CW38" s="228"/>
      <c r="CX38" s="228"/>
      <c r="CY38" s="228"/>
      <c r="CZ38" s="228"/>
      <c r="DA38" s="228"/>
      <c r="DB38" s="228"/>
      <c r="DC38" s="228"/>
      <c r="DD38" s="228"/>
      <c r="DE38" s="228"/>
      <c r="DF38" s="228"/>
      <c r="DG38" s="228"/>
      <c r="DH38" s="228"/>
      <c r="DI38" s="228"/>
      <c r="DJ38" s="228"/>
      <c r="DK38" s="228"/>
      <c r="DL38" s="228"/>
      <c r="DM38" s="228"/>
      <c r="DN38" s="228"/>
      <c r="DO38" s="228"/>
      <c r="DP38" s="228"/>
      <c r="DQ38" s="228"/>
      <c r="DR38" s="228"/>
      <c r="DS38" s="228"/>
      <c r="DT38" s="228"/>
    </row>
    <row r="39" spans="1:124" ht="12.95" customHeight="1" x14ac:dyDescent="0.2">
      <c r="A39" s="245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  <c r="BZ39" s="228"/>
      <c r="CA39" s="228"/>
      <c r="CB39" s="228"/>
      <c r="CC39" s="228"/>
      <c r="CD39" s="228"/>
      <c r="CE39" s="228"/>
      <c r="CF39" s="228"/>
      <c r="CG39" s="228"/>
      <c r="CH39" s="228"/>
      <c r="CI39" s="228"/>
      <c r="CJ39" s="228"/>
      <c r="CK39" s="228"/>
      <c r="CL39" s="228"/>
      <c r="CM39" s="228"/>
      <c r="CN39" s="228"/>
      <c r="CO39" s="228"/>
      <c r="CP39" s="228"/>
      <c r="CQ39" s="228"/>
      <c r="CR39" s="228"/>
      <c r="CS39" s="228"/>
      <c r="CT39" s="228"/>
      <c r="CU39" s="228"/>
      <c r="CV39" s="228"/>
      <c r="CW39" s="228"/>
      <c r="CX39" s="228"/>
      <c r="CY39" s="228"/>
      <c r="CZ39" s="228"/>
      <c r="DA39" s="228"/>
      <c r="DB39" s="228"/>
      <c r="DC39" s="228"/>
      <c r="DD39" s="228"/>
      <c r="DE39" s="228"/>
      <c r="DF39" s="228"/>
      <c r="DG39" s="228"/>
      <c r="DH39" s="228"/>
      <c r="DI39" s="228"/>
      <c r="DJ39" s="228"/>
      <c r="DK39" s="228"/>
      <c r="DL39" s="228"/>
      <c r="DM39" s="228"/>
      <c r="DN39" s="228"/>
      <c r="DO39" s="228"/>
      <c r="DP39" s="228"/>
      <c r="DQ39" s="228"/>
      <c r="DR39" s="228"/>
      <c r="DS39" s="228"/>
      <c r="DT39" s="228"/>
    </row>
    <row r="40" spans="1:124" s="270" customFormat="1" ht="12.95" customHeight="1" x14ac:dyDescent="0.2">
      <c r="A40" s="268" t="s">
        <v>96</v>
      </c>
      <c r="B40" s="269">
        <v>-36.700000000000003</v>
      </c>
      <c r="C40" s="269">
        <v>55.6</v>
      </c>
      <c r="D40" s="269">
        <v>56.5</v>
      </c>
      <c r="E40" s="269">
        <v>47.7</v>
      </c>
      <c r="F40" s="269">
        <v>107.1</v>
      </c>
      <c r="G40" s="269">
        <v>115.1</v>
      </c>
      <c r="H40" s="269">
        <v>81.599999999999994</v>
      </c>
      <c r="I40" s="269">
        <v>-137.5</v>
      </c>
      <c r="J40" s="269">
        <v>139</v>
      </c>
      <c r="K40" s="269">
        <v>553.9</v>
      </c>
      <c r="L40" s="269">
        <v>884.9</v>
      </c>
      <c r="M40" s="269">
        <v>1295.5999999999999</v>
      </c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9"/>
      <c r="BB40" s="269"/>
      <c r="BC40" s="269"/>
      <c r="BD40" s="269"/>
      <c r="BE40" s="269"/>
      <c r="BF40" s="269"/>
      <c r="BG40" s="269"/>
      <c r="BH40" s="269"/>
      <c r="BI40" s="269"/>
      <c r="BJ40" s="269"/>
      <c r="BK40" s="269"/>
      <c r="BL40" s="269"/>
      <c r="BM40" s="269"/>
      <c r="BN40" s="269"/>
      <c r="BO40" s="269"/>
      <c r="BP40" s="269"/>
      <c r="BQ40" s="269"/>
      <c r="BR40" s="269"/>
      <c r="BS40" s="269"/>
      <c r="BT40" s="269"/>
      <c r="BU40" s="269"/>
      <c r="BV40" s="269"/>
      <c r="BW40" s="269"/>
      <c r="BX40" s="269"/>
      <c r="BY40" s="269"/>
      <c r="BZ40" s="269"/>
      <c r="CA40" s="269"/>
      <c r="CB40" s="269"/>
      <c r="CC40" s="269"/>
      <c r="CD40" s="269"/>
      <c r="CE40" s="269"/>
      <c r="CF40" s="269"/>
      <c r="CG40" s="269"/>
      <c r="CH40" s="269"/>
      <c r="CI40" s="269"/>
      <c r="CJ40" s="269"/>
      <c r="CK40" s="269"/>
      <c r="CL40" s="269"/>
      <c r="CM40" s="269"/>
      <c r="CN40" s="269"/>
      <c r="CO40" s="269"/>
      <c r="CP40" s="269"/>
      <c r="CQ40" s="269"/>
      <c r="CR40" s="269"/>
      <c r="CS40" s="269"/>
      <c r="CT40" s="269"/>
      <c r="CU40" s="269"/>
      <c r="CV40" s="269"/>
      <c r="CW40" s="269"/>
      <c r="CX40" s="269"/>
      <c r="CY40" s="269"/>
      <c r="CZ40" s="269"/>
      <c r="DA40" s="269"/>
      <c r="DB40" s="269"/>
      <c r="DC40" s="269"/>
      <c r="DD40" s="269"/>
      <c r="DE40" s="269"/>
      <c r="DF40" s="269"/>
      <c r="DG40" s="269"/>
      <c r="DH40" s="269"/>
      <c r="DI40" s="269"/>
      <c r="DJ40" s="269"/>
      <c r="DK40" s="269"/>
      <c r="DL40" s="269"/>
      <c r="DM40" s="269"/>
      <c r="DN40" s="269"/>
      <c r="DO40" s="269"/>
      <c r="DP40" s="269"/>
      <c r="DQ40" s="269"/>
      <c r="DR40" s="269"/>
      <c r="DS40" s="269"/>
      <c r="DT40" s="269"/>
    </row>
    <row r="41" spans="1:124" ht="12.95" customHeight="1" x14ac:dyDescent="0.2">
      <c r="A41" s="245" t="s">
        <v>265</v>
      </c>
      <c r="B41" s="228">
        <v>39.200000000000003</v>
      </c>
      <c r="C41" s="228">
        <v>40.6</v>
      </c>
      <c r="D41" s="228">
        <v>41.8</v>
      </c>
      <c r="E41" s="228">
        <v>41</v>
      </c>
      <c r="F41" s="228">
        <v>100.2</v>
      </c>
      <c r="G41" s="228">
        <v>100.9</v>
      </c>
      <c r="H41" s="228">
        <v>49.7</v>
      </c>
      <c r="I41" s="228">
        <v>50.1</v>
      </c>
      <c r="J41" s="228">
        <v>103.7</v>
      </c>
      <c r="K41" s="228">
        <v>105.9</v>
      </c>
      <c r="L41" s="228">
        <v>168.6</v>
      </c>
      <c r="M41" s="228">
        <v>183.7</v>
      </c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  <c r="BK41" s="228"/>
      <c r="BL41" s="228"/>
      <c r="BM41" s="228"/>
      <c r="BN41" s="228"/>
      <c r="BO41" s="228"/>
      <c r="BP41" s="228"/>
      <c r="BQ41" s="228"/>
      <c r="BR41" s="228"/>
      <c r="BS41" s="228"/>
      <c r="BT41" s="228"/>
      <c r="BU41" s="228"/>
      <c r="BV41" s="228"/>
      <c r="BW41" s="228"/>
      <c r="BX41" s="228"/>
      <c r="BY41" s="228"/>
      <c r="BZ41" s="228"/>
      <c r="CA41" s="228"/>
      <c r="CB41" s="228"/>
      <c r="CC41" s="228"/>
      <c r="CD41" s="228"/>
      <c r="CE41" s="228"/>
      <c r="CF41" s="228"/>
      <c r="CG41" s="228"/>
      <c r="CH41" s="228"/>
      <c r="CI41" s="228"/>
      <c r="CJ41" s="228"/>
      <c r="CK41" s="228"/>
      <c r="CL41" s="228"/>
      <c r="CM41" s="228"/>
      <c r="CN41" s="228"/>
      <c r="CO41" s="228"/>
      <c r="CP41" s="228"/>
      <c r="CQ41" s="228"/>
      <c r="CR41" s="228"/>
      <c r="CS41" s="228"/>
      <c r="CT41" s="228"/>
      <c r="CU41" s="228"/>
      <c r="CV41" s="228"/>
      <c r="CW41" s="228"/>
      <c r="CX41" s="228"/>
      <c r="CY41" s="228"/>
      <c r="CZ41" s="228"/>
      <c r="DA41" s="228"/>
      <c r="DB41" s="228"/>
      <c r="DC41" s="228"/>
      <c r="DD41" s="228"/>
      <c r="DE41" s="228"/>
      <c r="DF41" s="228"/>
      <c r="DG41" s="228"/>
      <c r="DH41" s="228"/>
      <c r="DI41" s="228"/>
      <c r="DJ41" s="228"/>
      <c r="DK41" s="228"/>
      <c r="DL41" s="228"/>
      <c r="DM41" s="228"/>
      <c r="DN41" s="228"/>
      <c r="DO41" s="228"/>
      <c r="DP41" s="228"/>
      <c r="DQ41" s="228"/>
      <c r="DR41" s="228"/>
      <c r="DS41" s="228"/>
      <c r="DT41" s="228"/>
    </row>
    <row r="42" spans="1:124" ht="12.95" customHeight="1" x14ac:dyDescent="0.2">
      <c r="A42" s="245" t="s">
        <v>266</v>
      </c>
      <c r="B42" s="228">
        <v>18.8</v>
      </c>
      <c r="C42" s="228">
        <v>12.2</v>
      </c>
      <c r="D42" s="228">
        <v>13</v>
      </c>
      <c r="E42" s="228">
        <v>13.4</v>
      </c>
      <c r="F42" s="228">
        <v>10.1</v>
      </c>
      <c r="G42" s="228">
        <v>8.6</v>
      </c>
      <c r="H42" s="228">
        <v>8</v>
      </c>
      <c r="I42" s="228">
        <v>15.6</v>
      </c>
      <c r="J42" s="228">
        <v>125.1</v>
      </c>
      <c r="K42" s="228">
        <v>186</v>
      </c>
      <c r="L42" s="228">
        <v>236.4</v>
      </c>
      <c r="M42" s="228">
        <v>293.39999999999998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28"/>
      <c r="BZ42" s="228"/>
      <c r="CA42" s="228"/>
      <c r="CB42" s="228"/>
      <c r="CC42" s="228"/>
      <c r="CD42" s="228"/>
      <c r="CE42" s="228"/>
      <c r="CF42" s="228"/>
      <c r="CG42" s="228"/>
      <c r="CH42" s="228"/>
      <c r="CI42" s="228"/>
      <c r="CJ42" s="228"/>
      <c r="CK42" s="228"/>
      <c r="CL42" s="228"/>
      <c r="CM42" s="228"/>
      <c r="CN42" s="228"/>
      <c r="CO42" s="228"/>
      <c r="CP42" s="228"/>
      <c r="CQ42" s="228"/>
      <c r="CR42" s="228"/>
      <c r="CS42" s="228"/>
      <c r="CT42" s="228"/>
      <c r="CU42" s="228"/>
      <c r="CV42" s="228"/>
      <c r="CW42" s="228"/>
      <c r="CX42" s="228"/>
      <c r="CY42" s="228"/>
      <c r="CZ42" s="228"/>
      <c r="DA42" s="228"/>
      <c r="DB42" s="228"/>
      <c r="DC42" s="228"/>
      <c r="DD42" s="228"/>
      <c r="DE42" s="228"/>
      <c r="DF42" s="228"/>
      <c r="DG42" s="228"/>
      <c r="DH42" s="228"/>
      <c r="DI42" s="228"/>
      <c r="DJ42" s="228"/>
      <c r="DK42" s="228"/>
      <c r="DL42" s="228"/>
      <c r="DM42" s="228"/>
      <c r="DN42" s="228"/>
      <c r="DO42" s="228"/>
      <c r="DP42" s="228"/>
      <c r="DQ42" s="228"/>
      <c r="DR42" s="228"/>
      <c r="DS42" s="228"/>
      <c r="DT42" s="228"/>
    </row>
    <row r="43" spans="1:124" s="234" customFormat="1" ht="12.95" customHeight="1" x14ac:dyDescent="0.2">
      <c r="A43" s="274" t="s">
        <v>267</v>
      </c>
      <c r="B43" s="228">
        <v>0.6</v>
      </c>
      <c r="C43" s="228">
        <v>0.4</v>
      </c>
      <c r="D43" s="228">
        <v>0.1</v>
      </c>
      <c r="E43" s="228">
        <v>0</v>
      </c>
      <c r="F43" s="228">
        <v>0</v>
      </c>
      <c r="G43" s="228">
        <v>0</v>
      </c>
      <c r="H43" s="228">
        <v>0.1</v>
      </c>
      <c r="I43" s="228">
        <v>0</v>
      </c>
      <c r="J43" s="228">
        <v>0</v>
      </c>
      <c r="K43" s="228">
        <v>2</v>
      </c>
      <c r="L43" s="271">
        <v>2</v>
      </c>
      <c r="M43" s="271">
        <v>23.3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  <c r="CM43" s="271"/>
      <c r="CN43" s="271"/>
      <c r="CO43" s="271"/>
      <c r="CP43" s="271"/>
      <c r="CQ43" s="271"/>
      <c r="CR43" s="271"/>
      <c r="CS43" s="271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  <c r="DL43" s="271"/>
      <c r="DM43" s="271"/>
      <c r="DN43" s="271"/>
      <c r="DO43" s="271"/>
      <c r="DP43" s="271"/>
      <c r="DQ43" s="271"/>
      <c r="DR43" s="271"/>
      <c r="DS43" s="271"/>
      <c r="DT43" s="271"/>
    </row>
    <row r="44" spans="1:124" ht="12.95" customHeight="1" x14ac:dyDescent="0.2">
      <c r="A44" s="272" t="s">
        <v>268</v>
      </c>
      <c r="B44" s="228">
        <v>7.7</v>
      </c>
      <c r="C44" s="228">
        <v>7.7</v>
      </c>
      <c r="D44" s="228">
        <v>7.7</v>
      </c>
      <c r="E44" s="228">
        <v>7.7</v>
      </c>
      <c r="F44" s="228">
        <v>7.7</v>
      </c>
      <c r="G44" s="228">
        <v>7.8</v>
      </c>
      <c r="H44" s="228">
        <v>7.8</v>
      </c>
      <c r="I44" s="228">
        <v>7.8</v>
      </c>
      <c r="J44" s="228">
        <v>7.8</v>
      </c>
      <c r="K44" s="228">
        <v>7.7</v>
      </c>
      <c r="L44" s="228">
        <v>7.7</v>
      </c>
      <c r="M44" s="228">
        <v>5.7</v>
      </c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  <c r="BK44" s="228"/>
      <c r="BL44" s="228"/>
      <c r="BM44" s="228"/>
      <c r="BN44" s="228"/>
      <c r="BO44" s="228"/>
      <c r="BP44" s="228"/>
      <c r="BQ44" s="228"/>
      <c r="BR44" s="228"/>
      <c r="BS44" s="228"/>
      <c r="BT44" s="228"/>
      <c r="BU44" s="228"/>
      <c r="BV44" s="228"/>
      <c r="BW44" s="228"/>
      <c r="BX44" s="228"/>
      <c r="BY44" s="228"/>
      <c r="BZ44" s="228"/>
      <c r="CA44" s="228"/>
      <c r="CB44" s="228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</row>
    <row r="45" spans="1:124" ht="24" x14ac:dyDescent="0.2">
      <c r="A45" s="272" t="s">
        <v>270</v>
      </c>
      <c r="B45" s="228"/>
      <c r="C45" s="228"/>
      <c r="D45" s="228"/>
      <c r="E45" s="228"/>
      <c r="F45" s="228"/>
      <c r="G45" s="228" t="s">
        <v>26</v>
      </c>
      <c r="H45" s="228" t="s">
        <v>26</v>
      </c>
      <c r="I45" s="228" t="s">
        <v>26</v>
      </c>
      <c r="J45" s="228" t="s">
        <v>26</v>
      </c>
      <c r="K45" s="228" t="s">
        <v>26</v>
      </c>
      <c r="L45" s="228" t="s">
        <v>26</v>
      </c>
      <c r="M45" s="228" t="s">
        <v>26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  <c r="BW45" s="228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</row>
    <row r="46" spans="1:124" ht="12.95" customHeight="1" x14ac:dyDescent="0.2">
      <c r="A46" s="272" t="s">
        <v>269</v>
      </c>
      <c r="B46" s="228">
        <v>10.5</v>
      </c>
      <c r="C46" s="228">
        <v>4.0999999999999996</v>
      </c>
      <c r="D46" s="228">
        <v>5.2</v>
      </c>
      <c r="E46" s="228">
        <v>5.7</v>
      </c>
      <c r="F46" s="228">
        <v>2.4</v>
      </c>
      <c r="G46" s="228">
        <v>0.8</v>
      </c>
      <c r="H46" s="228">
        <v>0.1</v>
      </c>
      <c r="I46" s="228">
        <v>7.8</v>
      </c>
      <c r="J46" s="228">
        <v>117.2</v>
      </c>
      <c r="K46" s="228">
        <v>176.2</v>
      </c>
      <c r="L46" s="228">
        <v>226.7</v>
      </c>
      <c r="M46" s="228">
        <v>264.39999999999998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8"/>
      <c r="CQ46" s="228"/>
      <c r="CR46" s="228"/>
      <c r="CS46" s="228"/>
      <c r="CT46" s="228"/>
      <c r="CU46" s="228"/>
      <c r="CV46" s="228"/>
      <c r="CW46" s="228"/>
      <c r="CX46" s="228"/>
      <c r="CY46" s="228"/>
      <c r="CZ46" s="228"/>
      <c r="DA46" s="228"/>
      <c r="DB46" s="228"/>
      <c r="DC46" s="228"/>
      <c r="DD46" s="228"/>
      <c r="DE46" s="228"/>
      <c r="DF46" s="228"/>
      <c r="DG46" s="228"/>
      <c r="DH46" s="228"/>
      <c r="DI46" s="228"/>
      <c r="DJ46" s="228"/>
      <c r="DK46" s="228"/>
      <c r="DL46" s="228"/>
      <c r="DM46" s="228"/>
      <c r="DN46" s="228"/>
      <c r="DO46" s="228"/>
      <c r="DP46" s="228"/>
      <c r="DQ46" s="228"/>
      <c r="DR46" s="228"/>
      <c r="DS46" s="228"/>
      <c r="DT46" s="228"/>
    </row>
    <row r="47" spans="1:124" ht="12.95" customHeight="1" x14ac:dyDescent="0.2">
      <c r="A47" s="275" t="s">
        <v>271</v>
      </c>
      <c r="B47" s="228">
        <v>-97.3</v>
      </c>
      <c r="C47" s="228">
        <v>0.1</v>
      </c>
      <c r="D47" s="228">
        <v>-0.7</v>
      </c>
      <c r="E47" s="228">
        <v>-9.8000000000000007</v>
      </c>
      <c r="F47" s="228">
        <v>-6.1</v>
      </c>
      <c r="G47" s="228">
        <v>0.6</v>
      </c>
      <c r="H47" s="228">
        <v>18.399999999999999</v>
      </c>
      <c r="I47" s="228">
        <v>-209.3</v>
      </c>
      <c r="J47" s="228">
        <v>-101.7</v>
      </c>
      <c r="K47" s="228">
        <v>242.2</v>
      </c>
      <c r="L47" s="228">
        <v>457.2</v>
      </c>
      <c r="M47" s="228">
        <v>784.9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T47" s="228"/>
      <c r="BU47" s="228"/>
      <c r="BV47" s="228"/>
      <c r="BW47" s="228"/>
      <c r="BX47" s="228"/>
      <c r="BY47" s="228"/>
      <c r="BZ47" s="228"/>
      <c r="CA47" s="228"/>
      <c r="CB47" s="228"/>
      <c r="CC47" s="228"/>
      <c r="CD47" s="228"/>
      <c r="CE47" s="228"/>
      <c r="CF47" s="228"/>
      <c r="CG47" s="228"/>
      <c r="CH47" s="228"/>
      <c r="CI47" s="228"/>
      <c r="CJ47" s="228"/>
      <c r="CK47" s="228"/>
      <c r="CL47" s="228"/>
      <c r="CM47" s="228"/>
      <c r="CN47" s="228"/>
      <c r="CO47" s="228"/>
      <c r="CP47" s="228"/>
      <c r="CQ47" s="228"/>
      <c r="CR47" s="228"/>
      <c r="CS47" s="228"/>
      <c r="CT47" s="228"/>
      <c r="CU47" s="228"/>
      <c r="CV47" s="228"/>
      <c r="CW47" s="228"/>
      <c r="CX47" s="228"/>
      <c r="CY47" s="228"/>
      <c r="CZ47" s="228"/>
      <c r="DA47" s="228"/>
      <c r="DB47" s="228"/>
      <c r="DC47" s="228"/>
      <c r="DD47" s="228"/>
      <c r="DE47" s="228"/>
      <c r="DF47" s="228"/>
      <c r="DG47" s="228"/>
      <c r="DH47" s="228"/>
      <c r="DI47" s="228"/>
      <c r="DJ47" s="228"/>
      <c r="DK47" s="228"/>
      <c r="DL47" s="228"/>
      <c r="DM47" s="228"/>
      <c r="DN47" s="228"/>
      <c r="DO47" s="228"/>
      <c r="DP47" s="228"/>
      <c r="DQ47" s="228"/>
      <c r="DR47" s="228"/>
      <c r="DS47" s="228"/>
      <c r="DT47" s="228"/>
    </row>
    <row r="48" spans="1:124" ht="12.95" customHeight="1" x14ac:dyDescent="0.2">
      <c r="A48" s="275" t="s">
        <v>272</v>
      </c>
      <c r="B48" s="228">
        <v>2.5</v>
      </c>
      <c r="C48" s="228">
        <v>2.6</v>
      </c>
      <c r="D48" s="228">
        <v>2.5</v>
      </c>
      <c r="E48" s="228">
        <v>3</v>
      </c>
      <c r="F48" s="228">
        <v>2.9</v>
      </c>
      <c r="G48" s="228">
        <v>5.0999999999999996</v>
      </c>
      <c r="H48" s="228">
        <v>5.5</v>
      </c>
      <c r="I48" s="228">
        <v>6.1</v>
      </c>
      <c r="J48" s="228">
        <v>11.9</v>
      </c>
      <c r="K48" s="228">
        <v>19.899999999999999</v>
      </c>
      <c r="L48" s="228">
        <v>22.7</v>
      </c>
      <c r="M48" s="228">
        <v>33.6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  <c r="CS48" s="228"/>
      <c r="CT48" s="228"/>
      <c r="CU48" s="228"/>
      <c r="CV48" s="228"/>
      <c r="CW48" s="228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  <c r="DL48" s="228"/>
      <c r="DM48" s="228"/>
      <c r="DN48" s="228"/>
      <c r="DO48" s="228"/>
      <c r="DP48" s="228"/>
      <c r="DQ48" s="228"/>
      <c r="DR48" s="228"/>
      <c r="DS48" s="228"/>
      <c r="DT48" s="228"/>
    </row>
    <row r="49" spans="1:124" s="270" customFormat="1" ht="12.95" customHeight="1" x14ac:dyDescent="0.2">
      <c r="A49" s="275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69"/>
      <c r="AZ49" s="269"/>
      <c r="BA49" s="269"/>
      <c r="BB49" s="269"/>
      <c r="BC49" s="269"/>
      <c r="BD49" s="269"/>
      <c r="BE49" s="269"/>
      <c r="BF49" s="269"/>
      <c r="BG49" s="269"/>
      <c r="BH49" s="269"/>
      <c r="BI49" s="269"/>
      <c r="BJ49" s="269"/>
      <c r="BK49" s="269"/>
      <c r="BL49" s="269"/>
      <c r="BM49" s="269"/>
      <c r="BN49" s="269"/>
      <c r="BO49" s="269"/>
      <c r="BP49" s="269"/>
      <c r="BQ49" s="269"/>
      <c r="BR49" s="269"/>
      <c r="BS49" s="269"/>
      <c r="BT49" s="269"/>
      <c r="BU49" s="269"/>
      <c r="BV49" s="269"/>
      <c r="BW49" s="269"/>
      <c r="BX49" s="269"/>
      <c r="BY49" s="269"/>
      <c r="BZ49" s="269"/>
      <c r="CA49" s="269"/>
      <c r="CB49" s="269"/>
      <c r="CC49" s="269"/>
      <c r="CD49" s="269"/>
      <c r="CE49" s="269"/>
      <c r="CF49" s="269"/>
      <c r="CG49" s="269"/>
      <c r="CH49" s="269"/>
      <c r="CI49" s="269"/>
      <c r="CJ49" s="269"/>
      <c r="CK49" s="269"/>
      <c r="CL49" s="269"/>
      <c r="CM49" s="269"/>
      <c r="CN49" s="269"/>
      <c r="CO49" s="269"/>
      <c r="CP49" s="269"/>
      <c r="CQ49" s="269"/>
      <c r="CR49" s="269"/>
      <c r="CS49" s="269"/>
      <c r="CT49" s="269"/>
      <c r="CU49" s="269"/>
      <c r="CV49" s="269"/>
      <c r="CW49" s="269"/>
      <c r="CX49" s="269"/>
      <c r="CY49" s="269"/>
      <c r="CZ49" s="269"/>
      <c r="DA49" s="269"/>
      <c r="DB49" s="269"/>
      <c r="DC49" s="269"/>
      <c r="DD49" s="269"/>
      <c r="DE49" s="269"/>
      <c r="DF49" s="269"/>
      <c r="DG49" s="269"/>
      <c r="DH49" s="269"/>
      <c r="DI49" s="269"/>
      <c r="DJ49" s="269"/>
      <c r="DK49" s="269"/>
      <c r="DL49" s="269"/>
      <c r="DM49" s="269"/>
      <c r="DN49" s="269"/>
      <c r="DO49" s="269"/>
      <c r="DP49" s="269"/>
      <c r="DQ49" s="269"/>
      <c r="DR49" s="269"/>
      <c r="DS49" s="269"/>
      <c r="DT49" s="269"/>
    </row>
    <row r="50" spans="1:124" ht="12.95" customHeight="1" x14ac:dyDescent="0.2">
      <c r="A50" s="268" t="s">
        <v>94</v>
      </c>
      <c r="B50" s="269">
        <v>173.7</v>
      </c>
      <c r="C50" s="269">
        <v>204.2</v>
      </c>
      <c r="D50" s="269">
        <v>215.7</v>
      </c>
      <c r="E50" s="269">
        <v>184.8</v>
      </c>
      <c r="F50" s="269">
        <v>229.8</v>
      </c>
      <c r="G50" s="269">
        <v>238.7</v>
      </c>
      <c r="H50" s="269">
        <v>228.4</v>
      </c>
      <c r="I50" s="269">
        <v>617.29999999999995</v>
      </c>
      <c r="J50" s="269">
        <v>1158.5</v>
      </c>
      <c r="K50" s="269">
        <v>1763.8</v>
      </c>
      <c r="L50" s="269">
        <v>2512.6999999999998</v>
      </c>
      <c r="M50" s="269">
        <v>2832.4</v>
      </c>
    </row>
    <row r="51" spans="1:124" ht="12.95" customHeight="1" thickBot="1" x14ac:dyDescent="0.25">
      <c r="A51" s="235"/>
      <c r="B51" s="236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</row>
    <row r="53" spans="1:124" ht="12.95" customHeight="1" x14ac:dyDescent="0.2">
      <c r="A53" s="249" t="s">
        <v>22</v>
      </c>
    </row>
    <row r="54" spans="1:124" ht="12.95" customHeight="1" x14ac:dyDescent="0.2">
      <c r="A54" s="233" t="s">
        <v>1</v>
      </c>
      <c r="B54" s="218">
        <v>36</v>
      </c>
      <c r="C54" s="218">
        <v>35</v>
      </c>
      <c r="D54" s="218">
        <v>39</v>
      </c>
      <c r="E54" s="218">
        <v>41</v>
      </c>
      <c r="F54" s="218">
        <v>40</v>
      </c>
      <c r="G54" s="218">
        <v>37</v>
      </c>
      <c r="H54" s="218">
        <v>37</v>
      </c>
      <c r="I54" s="218">
        <v>40</v>
      </c>
      <c r="J54" s="218">
        <v>47</v>
      </c>
      <c r="K54" s="218">
        <v>57</v>
      </c>
      <c r="L54" s="218">
        <v>75</v>
      </c>
      <c r="M54" s="218">
        <v>107</v>
      </c>
    </row>
  </sheetData>
  <hyperlinks>
    <hyperlink ref="A1" location="Содержание!A1" display="Вернуться в СОДЕРЖАНИЕ" xr:uid="{00000000-0004-0000-5D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Лист95"/>
  <dimension ref="A1:BD55"/>
  <sheetViews>
    <sheetView workbookViewId="0">
      <selection activeCell="A5" sqref="A5"/>
    </sheetView>
  </sheetViews>
  <sheetFormatPr defaultRowHeight="12.95" customHeight="1" x14ac:dyDescent="0.2"/>
  <cols>
    <col min="1" max="1" width="41" style="249" customWidth="1"/>
    <col min="2" max="2" width="9.28515625" style="218" hidden="1" customWidth="1"/>
    <col min="3" max="6" width="9.140625" style="218" hidden="1" customWidth="1"/>
    <col min="7" max="8" width="0" style="218" hidden="1" customWidth="1"/>
    <col min="9" max="12" width="9.140625" style="218"/>
    <col min="13" max="13" width="8.85546875" style="218"/>
    <col min="14" max="256" width="9.140625" style="218"/>
    <col min="257" max="257" width="41" style="218" customWidth="1"/>
    <col min="258" max="262" width="0" style="218" hidden="1" customWidth="1"/>
    <col min="263" max="512" width="9.140625" style="218"/>
    <col min="513" max="513" width="41" style="218" customWidth="1"/>
    <col min="514" max="518" width="0" style="218" hidden="1" customWidth="1"/>
    <col min="519" max="768" width="9.140625" style="218"/>
    <col min="769" max="769" width="41" style="218" customWidth="1"/>
    <col min="770" max="774" width="0" style="218" hidden="1" customWidth="1"/>
    <col min="775" max="1024" width="9.140625" style="218"/>
    <col min="1025" max="1025" width="41" style="218" customWidth="1"/>
    <col min="1026" max="1030" width="0" style="218" hidden="1" customWidth="1"/>
    <col min="1031" max="1280" width="9.140625" style="218"/>
    <col min="1281" max="1281" width="41" style="218" customWidth="1"/>
    <col min="1282" max="1286" width="0" style="218" hidden="1" customWidth="1"/>
    <col min="1287" max="1536" width="9.140625" style="218"/>
    <col min="1537" max="1537" width="41" style="218" customWidth="1"/>
    <col min="1538" max="1542" width="0" style="218" hidden="1" customWidth="1"/>
    <col min="1543" max="1792" width="9.140625" style="218"/>
    <col min="1793" max="1793" width="41" style="218" customWidth="1"/>
    <col min="1794" max="1798" width="0" style="218" hidden="1" customWidth="1"/>
    <col min="1799" max="2048" width="9.140625" style="218"/>
    <col min="2049" max="2049" width="41" style="218" customWidth="1"/>
    <col min="2050" max="2054" width="0" style="218" hidden="1" customWidth="1"/>
    <col min="2055" max="2304" width="9.140625" style="218"/>
    <col min="2305" max="2305" width="41" style="218" customWidth="1"/>
    <col min="2306" max="2310" width="0" style="218" hidden="1" customWidth="1"/>
    <col min="2311" max="2560" width="9.140625" style="218"/>
    <col min="2561" max="2561" width="41" style="218" customWidth="1"/>
    <col min="2562" max="2566" width="0" style="218" hidden="1" customWidth="1"/>
    <col min="2567" max="2816" width="9.140625" style="218"/>
    <col min="2817" max="2817" width="41" style="218" customWidth="1"/>
    <col min="2818" max="2822" width="0" style="218" hidden="1" customWidth="1"/>
    <col min="2823" max="3072" width="9.140625" style="218"/>
    <col min="3073" max="3073" width="41" style="218" customWidth="1"/>
    <col min="3074" max="3078" width="0" style="218" hidden="1" customWidth="1"/>
    <col min="3079" max="3328" width="9.140625" style="218"/>
    <col min="3329" max="3329" width="41" style="218" customWidth="1"/>
    <col min="3330" max="3334" width="0" style="218" hidden="1" customWidth="1"/>
    <col min="3335" max="3584" width="9.140625" style="218"/>
    <col min="3585" max="3585" width="41" style="218" customWidth="1"/>
    <col min="3586" max="3590" width="0" style="218" hidden="1" customWidth="1"/>
    <col min="3591" max="3840" width="9.140625" style="218"/>
    <col min="3841" max="3841" width="41" style="218" customWidth="1"/>
    <col min="3842" max="3846" width="0" style="218" hidden="1" customWidth="1"/>
    <col min="3847" max="4096" width="9.140625" style="218"/>
    <col min="4097" max="4097" width="41" style="218" customWidth="1"/>
    <col min="4098" max="4102" width="0" style="218" hidden="1" customWidth="1"/>
    <col min="4103" max="4352" width="9.140625" style="218"/>
    <col min="4353" max="4353" width="41" style="218" customWidth="1"/>
    <col min="4354" max="4358" width="0" style="218" hidden="1" customWidth="1"/>
    <col min="4359" max="4608" width="9.140625" style="218"/>
    <col min="4609" max="4609" width="41" style="218" customWidth="1"/>
    <col min="4610" max="4614" width="0" style="218" hidden="1" customWidth="1"/>
    <col min="4615" max="4864" width="9.140625" style="218"/>
    <col min="4865" max="4865" width="41" style="218" customWidth="1"/>
    <col min="4866" max="4870" width="0" style="218" hidden="1" customWidth="1"/>
    <col min="4871" max="5120" width="9.140625" style="218"/>
    <col min="5121" max="5121" width="41" style="218" customWidth="1"/>
    <col min="5122" max="5126" width="0" style="218" hidden="1" customWidth="1"/>
    <col min="5127" max="5376" width="9.140625" style="218"/>
    <col min="5377" max="5377" width="41" style="218" customWidth="1"/>
    <col min="5378" max="5382" width="0" style="218" hidden="1" customWidth="1"/>
    <col min="5383" max="5632" width="9.140625" style="218"/>
    <col min="5633" max="5633" width="41" style="218" customWidth="1"/>
    <col min="5634" max="5638" width="0" style="218" hidden="1" customWidth="1"/>
    <col min="5639" max="5888" width="9.140625" style="218"/>
    <col min="5889" max="5889" width="41" style="218" customWidth="1"/>
    <col min="5890" max="5894" width="0" style="218" hidden="1" customWidth="1"/>
    <col min="5895" max="6144" width="9.140625" style="218"/>
    <col min="6145" max="6145" width="41" style="218" customWidth="1"/>
    <col min="6146" max="6150" width="0" style="218" hidden="1" customWidth="1"/>
    <col min="6151" max="6400" width="9.140625" style="218"/>
    <col min="6401" max="6401" width="41" style="218" customWidth="1"/>
    <col min="6402" max="6406" width="0" style="218" hidden="1" customWidth="1"/>
    <col min="6407" max="6656" width="9.140625" style="218"/>
    <col min="6657" max="6657" width="41" style="218" customWidth="1"/>
    <col min="6658" max="6662" width="0" style="218" hidden="1" customWidth="1"/>
    <col min="6663" max="6912" width="9.140625" style="218"/>
    <col min="6913" max="6913" width="41" style="218" customWidth="1"/>
    <col min="6914" max="6918" width="0" style="218" hidden="1" customWidth="1"/>
    <col min="6919" max="7168" width="9.140625" style="218"/>
    <col min="7169" max="7169" width="41" style="218" customWidth="1"/>
    <col min="7170" max="7174" width="0" style="218" hidden="1" customWidth="1"/>
    <col min="7175" max="7424" width="9.140625" style="218"/>
    <col min="7425" max="7425" width="41" style="218" customWidth="1"/>
    <col min="7426" max="7430" width="0" style="218" hidden="1" customWidth="1"/>
    <col min="7431" max="7680" width="9.140625" style="218"/>
    <col min="7681" max="7681" width="41" style="218" customWidth="1"/>
    <col min="7682" max="7686" width="0" style="218" hidden="1" customWidth="1"/>
    <col min="7687" max="7936" width="9.140625" style="218"/>
    <col min="7937" max="7937" width="41" style="218" customWidth="1"/>
    <col min="7938" max="7942" width="0" style="218" hidden="1" customWidth="1"/>
    <col min="7943" max="8192" width="9.140625" style="218"/>
    <col min="8193" max="8193" width="41" style="218" customWidth="1"/>
    <col min="8194" max="8198" width="0" style="218" hidden="1" customWidth="1"/>
    <col min="8199" max="8448" width="9.140625" style="218"/>
    <col min="8449" max="8449" width="41" style="218" customWidth="1"/>
    <col min="8450" max="8454" width="0" style="218" hidden="1" customWidth="1"/>
    <col min="8455" max="8704" width="9.140625" style="218"/>
    <col min="8705" max="8705" width="41" style="218" customWidth="1"/>
    <col min="8706" max="8710" width="0" style="218" hidden="1" customWidth="1"/>
    <col min="8711" max="8960" width="9.140625" style="218"/>
    <col min="8961" max="8961" width="41" style="218" customWidth="1"/>
    <col min="8962" max="8966" width="0" style="218" hidden="1" customWidth="1"/>
    <col min="8967" max="9216" width="9.140625" style="218"/>
    <col min="9217" max="9217" width="41" style="218" customWidth="1"/>
    <col min="9218" max="9222" width="0" style="218" hidden="1" customWidth="1"/>
    <col min="9223" max="9472" width="9.140625" style="218"/>
    <col min="9473" max="9473" width="41" style="218" customWidth="1"/>
    <col min="9474" max="9478" width="0" style="218" hidden="1" customWidth="1"/>
    <col min="9479" max="9728" width="9.140625" style="218"/>
    <col min="9729" max="9729" width="41" style="218" customWidth="1"/>
    <col min="9730" max="9734" width="0" style="218" hidden="1" customWidth="1"/>
    <col min="9735" max="9984" width="9.140625" style="218"/>
    <col min="9985" max="9985" width="41" style="218" customWidth="1"/>
    <col min="9986" max="9990" width="0" style="218" hidden="1" customWidth="1"/>
    <col min="9991" max="10240" width="9.140625" style="218"/>
    <col min="10241" max="10241" width="41" style="218" customWidth="1"/>
    <col min="10242" max="10246" width="0" style="218" hidden="1" customWidth="1"/>
    <col min="10247" max="10496" width="9.140625" style="218"/>
    <col min="10497" max="10497" width="41" style="218" customWidth="1"/>
    <col min="10498" max="10502" width="0" style="218" hidden="1" customWidth="1"/>
    <col min="10503" max="10752" width="9.140625" style="218"/>
    <col min="10753" max="10753" width="41" style="218" customWidth="1"/>
    <col min="10754" max="10758" width="0" style="218" hidden="1" customWidth="1"/>
    <col min="10759" max="11008" width="9.140625" style="218"/>
    <col min="11009" max="11009" width="41" style="218" customWidth="1"/>
    <col min="11010" max="11014" width="0" style="218" hidden="1" customWidth="1"/>
    <col min="11015" max="11264" width="9.140625" style="218"/>
    <col min="11265" max="11265" width="41" style="218" customWidth="1"/>
    <col min="11266" max="11270" width="0" style="218" hidden="1" customWidth="1"/>
    <col min="11271" max="11520" width="9.140625" style="218"/>
    <col min="11521" max="11521" width="41" style="218" customWidth="1"/>
    <col min="11522" max="11526" width="0" style="218" hidden="1" customWidth="1"/>
    <col min="11527" max="11776" width="9.140625" style="218"/>
    <col min="11777" max="11777" width="41" style="218" customWidth="1"/>
    <col min="11778" max="11782" width="0" style="218" hidden="1" customWidth="1"/>
    <col min="11783" max="12032" width="9.140625" style="218"/>
    <col min="12033" max="12033" width="41" style="218" customWidth="1"/>
    <col min="12034" max="12038" width="0" style="218" hidden="1" customWidth="1"/>
    <col min="12039" max="12288" width="9.140625" style="218"/>
    <col min="12289" max="12289" width="41" style="218" customWidth="1"/>
    <col min="12290" max="12294" width="0" style="218" hidden="1" customWidth="1"/>
    <col min="12295" max="12544" width="9.140625" style="218"/>
    <col min="12545" max="12545" width="41" style="218" customWidth="1"/>
    <col min="12546" max="12550" width="0" style="218" hidden="1" customWidth="1"/>
    <col min="12551" max="12800" width="9.140625" style="218"/>
    <col min="12801" max="12801" width="41" style="218" customWidth="1"/>
    <col min="12802" max="12806" width="0" style="218" hidden="1" customWidth="1"/>
    <col min="12807" max="13056" width="9.140625" style="218"/>
    <col min="13057" max="13057" width="41" style="218" customWidth="1"/>
    <col min="13058" max="13062" width="0" style="218" hidden="1" customWidth="1"/>
    <col min="13063" max="13312" width="9.140625" style="218"/>
    <col min="13313" max="13313" width="41" style="218" customWidth="1"/>
    <col min="13314" max="13318" width="0" style="218" hidden="1" customWidth="1"/>
    <col min="13319" max="13568" width="9.140625" style="218"/>
    <col min="13569" max="13569" width="41" style="218" customWidth="1"/>
    <col min="13570" max="13574" width="0" style="218" hidden="1" customWidth="1"/>
    <col min="13575" max="13824" width="9.140625" style="218"/>
    <col min="13825" max="13825" width="41" style="218" customWidth="1"/>
    <col min="13826" max="13830" width="0" style="218" hidden="1" customWidth="1"/>
    <col min="13831" max="14080" width="9.140625" style="218"/>
    <col min="14081" max="14081" width="41" style="218" customWidth="1"/>
    <col min="14082" max="14086" width="0" style="218" hidden="1" customWidth="1"/>
    <col min="14087" max="14336" width="9.140625" style="218"/>
    <col min="14337" max="14337" width="41" style="218" customWidth="1"/>
    <col min="14338" max="14342" width="0" style="218" hidden="1" customWidth="1"/>
    <col min="14343" max="14592" width="9.140625" style="218"/>
    <col min="14593" max="14593" width="41" style="218" customWidth="1"/>
    <col min="14594" max="14598" width="0" style="218" hidden="1" customWidth="1"/>
    <col min="14599" max="14848" width="9.140625" style="218"/>
    <col min="14849" max="14849" width="41" style="218" customWidth="1"/>
    <col min="14850" max="14854" width="0" style="218" hidden="1" customWidth="1"/>
    <col min="14855" max="15104" width="9.140625" style="218"/>
    <col min="15105" max="15105" width="41" style="218" customWidth="1"/>
    <col min="15106" max="15110" width="0" style="218" hidden="1" customWidth="1"/>
    <col min="15111" max="15360" width="9.140625" style="218"/>
    <col min="15361" max="15361" width="41" style="218" customWidth="1"/>
    <col min="15362" max="15366" width="0" style="218" hidden="1" customWidth="1"/>
    <col min="15367" max="15616" width="9.140625" style="218"/>
    <col min="15617" max="15617" width="41" style="218" customWidth="1"/>
    <col min="15618" max="15622" width="0" style="218" hidden="1" customWidth="1"/>
    <col min="15623" max="15872" width="9.140625" style="218"/>
    <col min="15873" max="15873" width="41" style="218" customWidth="1"/>
    <col min="15874" max="15878" width="0" style="218" hidden="1" customWidth="1"/>
    <col min="15879" max="16128" width="9.140625" style="218"/>
    <col min="16129" max="16129" width="41" style="218" customWidth="1"/>
    <col min="16130" max="16134" width="0" style="218" hidden="1" customWidth="1"/>
    <col min="16135" max="16384" width="9.140625" style="218"/>
  </cols>
  <sheetData>
    <row r="1" spans="1:56" ht="12.95" customHeight="1" x14ac:dyDescent="0.2">
      <c r="A1" s="950" t="s">
        <v>1346</v>
      </c>
    </row>
    <row r="2" spans="1:56" ht="18" customHeight="1" x14ac:dyDescent="0.2">
      <c r="A2" s="217" t="s">
        <v>334</v>
      </c>
    </row>
    <row r="3" spans="1:56" ht="18" customHeight="1" x14ac:dyDescent="0.2">
      <c r="A3" s="217" t="s">
        <v>335</v>
      </c>
    </row>
    <row r="4" spans="1:56" ht="18" customHeight="1" thickBot="1" x14ac:dyDescent="0.25">
      <c r="A4" s="263" t="s">
        <v>137</v>
      </c>
    </row>
    <row r="5" spans="1:56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56" s="226" customFormat="1" ht="12.95" customHeight="1" x14ac:dyDescent="0.2">
      <c r="A6" s="267"/>
    </row>
    <row r="7" spans="1:56" s="270" customFormat="1" ht="12.95" customHeight="1" x14ac:dyDescent="0.2">
      <c r="A7" s="268" t="s">
        <v>103</v>
      </c>
      <c r="B7" s="269">
        <v>1106.5</v>
      </c>
      <c r="C7" s="269">
        <v>1364</v>
      </c>
      <c r="D7" s="269">
        <v>1680.6</v>
      </c>
      <c r="E7" s="269">
        <v>1929.2</v>
      </c>
      <c r="F7" s="269">
        <v>2475</v>
      </c>
      <c r="G7" s="269">
        <v>3307.1</v>
      </c>
      <c r="H7" s="269">
        <v>3924</v>
      </c>
      <c r="I7" s="269">
        <v>6464.8</v>
      </c>
      <c r="J7" s="269">
        <v>6398.2</v>
      </c>
      <c r="K7" s="269">
        <v>8694.5</v>
      </c>
      <c r="L7" s="269">
        <v>9876.7999999999993</v>
      </c>
      <c r="M7" s="269">
        <v>12538.8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</row>
    <row r="8" spans="1:56" ht="12.95" customHeight="1" x14ac:dyDescent="0.2">
      <c r="A8" s="245" t="s">
        <v>101</v>
      </c>
      <c r="B8" s="271">
        <v>228.6</v>
      </c>
      <c r="C8" s="271">
        <v>256.39999999999998</v>
      </c>
      <c r="D8" s="271">
        <v>400.2</v>
      </c>
      <c r="E8" s="271">
        <v>430.9</v>
      </c>
      <c r="F8" s="271">
        <v>654.29999999999995</v>
      </c>
      <c r="G8" s="271">
        <v>1161.7</v>
      </c>
      <c r="H8" s="271">
        <v>1318.7</v>
      </c>
      <c r="I8" s="271">
        <v>1783.9</v>
      </c>
      <c r="J8" s="271">
        <v>1805.5</v>
      </c>
      <c r="K8" s="271">
        <v>2621</v>
      </c>
      <c r="L8" s="228">
        <v>3534.7</v>
      </c>
      <c r="M8" s="228">
        <v>4098.3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</row>
    <row r="9" spans="1:56" ht="12.95" customHeight="1" x14ac:dyDescent="0.2">
      <c r="A9" s="272" t="s">
        <v>238</v>
      </c>
      <c r="B9" s="271">
        <v>27.8</v>
      </c>
      <c r="C9" s="271">
        <v>45.4</v>
      </c>
      <c r="D9" s="271">
        <v>85.6</v>
      </c>
      <c r="E9" s="271">
        <v>105</v>
      </c>
      <c r="F9" s="271">
        <v>208.2</v>
      </c>
      <c r="G9" s="271">
        <v>278.2</v>
      </c>
      <c r="H9" s="271">
        <v>296.89999999999998</v>
      </c>
      <c r="I9" s="271">
        <v>483.1</v>
      </c>
      <c r="J9" s="271">
        <v>432.7</v>
      </c>
      <c r="K9" s="271">
        <v>700.1</v>
      </c>
      <c r="L9" s="228">
        <v>990</v>
      </c>
      <c r="M9" s="228">
        <v>1200.5999999999999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</row>
    <row r="10" spans="1:56" ht="12.95" customHeight="1" x14ac:dyDescent="0.2">
      <c r="A10" s="272" t="s">
        <v>239</v>
      </c>
      <c r="B10" s="271">
        <v>0</v>
      </c>
      <c r="C10" s="271">
        <v>0.1</v>
      </c>
      <c r="D10" s="271">
        <v>0</v>
      </c>
      <c r="E10" s="271">
        <v>1.2</v>
      </c>
      <c r="F10" s="271">
        <v>0.4</v>
      </c>
      <c r="G10" s="271">
        <v>10</v>
      </c>
      <c r="H10" s="271">
        <v>29.3</v>
      </c>
      <c r="I10" s="271">
        <v>7.1</v>
      </c>
      <c r="J10" s="271">
        <v>5.8</v>
      </c>
      <c r="K10" s="271">
        <v>5.8</v>
      </c>
      <c r="L10" s="228">
        <v>6</v>
      </c>
      <c r="M10" s="228">
        <v>11.8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</row>
    <row r="11" spans="1:56" ht="12.95" customHeight="1" x14ac:dyDescent="0.2">
      <c r="A11" s="272" t="s">
        <v>240</v>
      </c>
      <c r="B11" s="271">
        <v>14.2</v>
      </c>
      <c r="C11" s="271">
        <v>16.399999999999999</v>
      </c>
      <c r="D11" s="271">
        <v>26</v>
      </c>
      <c r="E11" s="271">
        <v>36.6</v>
      </c>
      <c r="F11" s="271">
        <v>25.3</v>
      </c>
      <c r="G11" s="271">
        <v>36.799999999999997</v>
      </c>
      <c r="H11" s="271">
        <v>35</v>
      </c>
      <c r="I11" s="271">
        <v>127.5</v>
      </c>
      <c r="J11" s="271">
        <v>148.9</v>
      </c>
      <c r="K11" s="271">
        <v>152.6</v>
      </c>
      <c r="L11" s="228">
        <v>441.3</v>
      </c>
      <c r="M11" s="228">
        <v>305.89999999999998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</row>
    <row r="12" spans="1:56" ht="24" x14ac:dyDescent="0.2">
      <c r="A12" s="272" t="s">
        <v>241</v>
      </c>
      <c r="B12" s="271">
        <v>27.6</v>
      </c>
      <c r="C12" s="271">
        <v>19.3</v>
      </c>
      <c r="D12" s="271">
        <v>49</v>
      </c>
      <c r="E12" s="271">
        <v>31.1</v>
      </c>
      <c r="F12" s="271">
        <v>24.4</v>
      </c>
      <c r="G12" s="271">
        <v>54.2</v>
      </c>
      <c r="H12" s="271">
        <v>116.7</v>
      </c>
      <c r="I12" s="271">
        <v>191</v>
      </c>
      <c r="J12" s="271">
        <v>206.4</v>
      </c>
      <c r="K12" s="271">
        <v>147.30000000000001</v>
      </c>
      <c r="L12" s="228">
        <v>298.39999999999998</v>
      </c>
      <c r="M12" s="228">
        <v>482.1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</row>
    <row r="13" spans="1:56" ht="24" x14ac:dyDescent="0.2">
      <c r="A13" s="272" t="s">
        <v>242</v>
      </c>
      <c r="B13" s="271" t="s">
        <v>26</v>
      </c>
      <c r="C13" s="271">
        <v>0</v>
      </c>
      <c r="D13" s="271">
        <v>0.3</v>
      </c>
      <c r="E13" s="271">
        <v>0.3</v>
      </c>
      <c r="F13" s="271">
        <v>55.3</v>
      </c>
      <c r="G13" s="271">
        <v>66.099999999999994</v>
      </c>
      <c r="H13" s="271">
        <v>62.2</v>
      </c>
      <c r="I13" s="271">
        <v>53.3</v>
      </c>
      <c r="J13" s="271">
        <v>53.3</v>
      </c>
      <c r="K13" s="271">
        <v>65</v>
      </c>
      <c r="L13" s="228">
        <v>67.5</v>
      </c>
      <c r="M13" s="228">
        <v>63.6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</row>
    <row r="14" spans="1:56" ht="12.95" customHeight="1" x14ac:dyDescent="0.2">
      <c r="A14" s="272" t="s">
        <v>243</v>
      </c>
      <c r="B14" s="271">
        <v>124.2</v>
      </c>
      <c r="C14" s="271">
        <v>147.30000000000001</v>
      </c>
      <c r="D14" s="271">
        <v>186.3</v>
      </c>
      <c r="E14" s="271">
        <v>206.3</v>
      </c>
      <c r="F14" s="271">
        <v>244.3</v>
      </c>
      <c r="G14" s="271">
        <v>474.4</v>
      </c>
      <c r="H14" s="271">
        <v>424.3</v>
      </c>
      <c r="I14" s="271">
        <v>731</v>
      </c>
      <c r="J14" s="271">
        <v>693.8</v>
      </c>
      <c r="K14" s="271">
        <v>925.8</v>
      </c>
      <c r="L14" s="228">
        <v>1261.5999999999999</v>
      </c>
      <c r="M14" s="228">
        <v>1172.3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</row>
    <row r="15" spans="1:56" ht="12.95" customHeight="1" x14ac:dyDescent="0.2">
      <c r="A15" s="272" t="s">
        <v>244</v>
      </c>
      <c r="B15" s="228">
        <v>28.5</v>
      </c>
      <c r="C15" s="228">
        <v>25.6</v>
      </c>
      <c r="D15" s="228">
        <v>23.5</v>
      </c>
      <c r="E15" s="228">
        <v>15.5</v>
      </c>
      <c r="F15" s="228">
        <v>62.4</v>
      </c>
      <c r="G15" s="228">
        <v>231.2</v>
      </c>
      <c r="H15" s="228">
        <v>329.7</v>
      </c>
      <c r="I15" s="228">
        <v>159.5</v>
      </c>
      <c r="J15" s="228">
        <v>247.3</v>
      </c>
      <c r="K15" s="228">
        <v>497.1</v>
      </c>
      <c r="L15" s="228">
        <v>410.3</v>
      </c>
      <c r="M15" s="228">
        <v>826.9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</row>
    <row r="16" spans="1:56" ht="12.95" customHeight="1" x14ac:dyDescent="0.2">
      <c r="A16" s="272" t="s">
        <v>245</v>
      </c>
      <c r="B16" s="228">
        <v>6.3</v>
      </c>
      <c r="C16" s="228">
        <v>2.2999999999999998</v>
      </c>
      <c r="D16" s="228">
        <v>29.4</v>
      </c>
      <c r="E16" s="228">
        <v>34.799999999999997</v>
      </c>
      <c r="F16" s="228">
        <v>34</v>
      </c>
      <c r="G16" s="228">
        <v>10.8</v>
      </c>
      <c r="H16" s="228">
        <v>24.6</v>
      </c>
      <c r="I16" s="228">
        <v>31.5</v>
      </c>
      <c r="J16" s="228">
        <v>17.3</v>
      </c>
      <c r="K16" s="228">
        <v>127.2</v>
      </c>
      <c r="L16" s="228">
        <v>59.5</v>
      </c>
      <c r="M16" s="228">
        <v>35.1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</row>
    <row r="17" spans="1:56" ht="12.95" customHeight="1" x14ac:dyDescent="0.2">
      <c r="A17" s="245" t="s">
        <v>100</v>
      </c>
      <c r="B17" s="228">
        <v>877.9</v>
      </c>
      <c r="C17" s="228">
        <v>1107.5999999999999</v>
      </c>
      <c r="D17" s="228">
        <v>1280.4000000000001</v>
      </c>
      <c r="E17" s="228">
        <v>1498.3</v>
      </c>
      <c r="F17" s="228">
        <v>1820.7</v>
      </c>
      <c r="G17" s="228">
        <v>2145.4</v>
      </c>
      <c r="H17" s="228">
        <v>2605.4</v>
      </c>
      <c r="I17" s="228">
        <v>4680.8999999999996</v>
      </c>
      <c r="J17" s="228">
        <v>4592.7</v>
      </c>
      <c r="K17" s="228">
        <v>6073.5</v>
      </c>
      <c r="L17" s="228">
        <v>6342.1</v>
      </c>
      <c r="M17" s="228">
        <v>8440.5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</row>
    <row r="18" spans="1:56" ht="12.95" customHeight="1" x14ac:dyDescent="0.2">
      <c r="A18" s="272" t="s">
        <v>246</v>
      </c>
      <c r="B18" s="228">
        <v>866.1</v>
      </c>
      <c r="C18" s="228">
        <v>1097.0999999999999</v>
      </c>
      <c r="D18" s="228">
        <v>1269.5999999999999</v>
      </c>
      <c r="E18" s="228">
        <v>1485.6</v>
      </c>
      <c r="F18" s="228">
        <v>1801.8</v>
      </c>
      <c r="G18" s="228">
        <v>2114.4</v>
      </c>
      <c r="H18" s="228">
        <v>2580.4</v>
      </c>
      <c r="I18" s="228">
        <v>4598.8999999999996</v>
      </c>
      <c r="J18" s="228">
        <v>4517.6000000000004</v>
      </c>
      <c r="K18" s="228">
        <v>5800.7</v>
      </c>
      <c r="L18" s="228">
        <v>6069.7</v>
      </c>
      <c r="M18" s="228">
        <v>8203.5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</row>
    <row r="19" spans="1:56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 t="s">
        <v>26</v>
      </c>
      <c r="G19" s="228" t="s">
        <v>26</v>
      </c>
      <c r="H19" s="228" t="s">
        <v>26</v>
      </c>
      <c r="I19" s="228">
        <v>0.1</v>
      </c>
      <c r="J19" s="228">
        <v>0.1</v>
      </c>
      <c r="K19" s="228">
        <v>1.7</v>
      </c>
      <c r="L19" s="228">
        <v>1.9</v>
      </c>
      <c r="M19" s="228">
        <v>2.7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</row>
    <row r="20" spans="1:56" ht="12.95" customHeight="1" x14ac:dyDescent="0.2">
      <c r="A20" s="272" t="s">
        <v>249</v>
      </c>
      <c r="B20" s="228">
        <v>0.8</v>
      </c>
      <c r="C20" s="228">
        <v>0.8</v>
      </c>
      <c r="D20" s="228">
        <v>0.8</v>
      </c>
      <c r="E20" s="228">
        <v>0.1</v>
      </c>
      <c r="F20" s="228">
        <v>0.1</v>
      </c>
      <c r="G20" s="228">
        <v>0.1</v>
      </c>
      <c r="H20" s="228">
        <v>0.1</v>
      </c>
      <c r="I20" s="228">
        <v>38.4</v>
      </c>
      <c r="J20" s="228">
        <v>38.299999999999997</v>
      </c>
      <c r="K20" s="228">
        <v>209.1</v>
      </c>
      <c r="L20" s="228">
        <v>215.1</v>
      </c>
      <c r="M20" s="228">
        <v>189.6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</row>
    <row r="21" spans="1:56" ht="12.95" customHeight="1" x14ac:dyDescent="0.2">
      <c r="A21" s="272" t="s">
        <v>250</v>
      </c>
      <c r="B21" s="228">
        <v>0.8</v>
      </c>
      <c r="C21" s="228">
        <v>1</v>
      </c>
      <c r="D21" s="228">
        <v>1.1000000000000001</v>
      </c>
      <c r="E21" s="228">
        <v>1</v>
      </c>
      <c r="F21" s="228">
        <v>1.2</v>
      </c>
      <c r="G21" s="228">
        <v>1.4</v>
      </c>
      <c r="H21" s="228">
        <v>1.5</v>
      </c>
      <c r="I21" s="228">
        <v>1.4</v>
      </c>
      <c r="J21" s="228">
        <v>6.4</v>
      </c>
      <c r="K21" s="228">
        <v>22.3</v>
      </c>
      <c r="L21" s="228">
        <v>18.7</v>
      </c>
      <c r="M21" s="228">
        <v>12.5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</row>
    <row r="22" spans="1:56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>
        <v>0</v>
      </c>
      <c r="K22" s="228">
        <v>0</v>
      </c>
      <c r="L22" s="228">
        <v>0</v>
      </c>
      <c r="M22" s="228">
        <v>0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</row>
    <row r="23" spans="1:56" ht="12.95" customHeight="1" x14ac:dyDescent="0.2">
      <c r="A23" s="272" t="s">
        <v>252</v>
      </c>
      <c r="B23" s="228" t="s">
        <v>26</v>
      </c>
      <c r="C23" s="228" t="s">
        <v>26</v>
      </c>
      <c r="D23" s="228" t="s">
        <v>26</v>
      </c>
      <c r="E23" s="228">
        <v>3.2</v>
      </c>
      <c r="F23" s="228">
        <v>2.7</v>
      </c>
      <c r="G23" s="228">
        <v>4.8</v>
      </c>
      <c r="H23" s="228">
        <v>2.6</v>
      </c>
      <c r="I23" s="228">
        <v>9.5</v>
      </c>
      <c r="J23" s="228">
        <v>3</v>
      </c>
      <c r="K23" s="228">
        <v>3</v>
      </c>
      <c r="L23" s="228">
        <v>2.2000000000000002</v>
      </c>
      <c r="M23" s="228">
        <v>2.2000000000000002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</row>
    <row r="24" spans="1:56" ht="12.95" customHeight="1" x14ac:dyDescent="0.2">
      <c r="A24" s="272" t="s">
        <v>253</v>
      </c>
      <c r="B24" s="228">
        <v>6.9</v>
      </c>
      <c r="C24" s="228">
        <v>5.9</v>
      </c>
      <c r="D24" s="228">
        <v>6.9</v>
      </c>
      <c r="E24" s="228">
        <v>6.9</v>
      </c>
      <c r="F24" s="228">
        <v>11.9</v>
      </c>
      <c r="G24" s="228">
        <v>10.1</v>
      </c>
      <c r="H24" s="228">
        <v>5.0999999999999996</v>
      </c>
      <c r="I24" s="228">
        <v>12.4</v>
      </c>
      <c r="J24" s="228">
        <v>9.3000000000000007</v>
      </c>
      <c r="K24" s="228">
        <v>9.8000000000000007</v>
      </c>
      <c r="L24" s="228">
        <v>9.8000000000000007</v>
      </c>
      <c r="M24" s="228">
        <v>4.4000000000000004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</row>
    <row r="25" spans="1:56" ht="12.95" customHeight="1" x14ac:dyDescent="0.2">
      <c r="A25" s="245" t="s">
        <v>254</v>
      </c>
      <c r="B25" s="228">
        <v>3.3</v>
      </c>
      <c r="C25" s="228">
        <v>2.8</v>
      </c>
      <c r="D25" s="228">
        <v>2</v>
      </c>
      <c r="E25" s="228">
        <v>1.4</v>
      </c>
      <c r="F25" s="228">
        <v>3.1</v>
      </c>
      <c r="G25" s="228">
        <v>14.6</v>
      </c>
      <c r="H25" s="228">
        <v>15.7</v>
      </c>
      <c r="I25" s="228">
        <v>20.100000000000001</v>
      </c>
      <c r="J25" s="228">
        <v>17.899999999999999</v>
      </c>
      <c r="K25" s="228">
        <v>26.8</v>
      </c>
      <c r="L25" s="228">
        <v>24.7</v>
      </c>
      <c r="M25" s="228">
        <v>25.6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</row>
    <row r="26" spans="1:56" ht="12.95" customHeight="1" x14ac:dyDescent="0.2">
      <c r="A26" s="245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</row>
    <row r="27" spans="1:56" s="270" customFormat="1" ht="12.95" customHeight="1" x14ac:dyDescent="0.2">
      <c r="A27" s="268" t="s">
        <v>99</v>
      </c>
      <c r="B27" s="269">
        <v>630.5</v>
      </c>
      <c r="C27" s="269">
        <v>720.3</v>
      </c>
      <c r="D27" s="269">
        <v>957.4</v>
      </c>
      <c r="E27" s="269">
        <v>1032.0999999999999</v>
      </c>
      <c r="F27" s="269">
        <v>1371.7</v>
      </c>
      <c r="G27" s="269">
        <v>1682</v>
      </c>
      <c r="H27" s="269">
        <v>2496</v>
      </c>
      <c r="I27" s="269">
        <v>3538.3</v>
      </c>
      <c r="J27" s="269">
        <v>3715.8</v>
      </c>
      <c r="K27" s="269">
        <v>3740.5</v>
      </c>
      <c r="L27" s="269">
        <v>4412.8999999999996</v>
      </c>
      <c r="M27" s="269">
        <v>5987.8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69"/>
      <c r="AZ27" s="269"/>
      <c r="BA27" s="269"/>
      <c r="BB27" s="269"/>
      <c r="BC27" s="269"/>
      <c r="BD27" s="269"/>
    </row>
    <row r="28" spans="1:56" s="234" customFormat="1" ht="12.95" customHeight="1" x14ac:dyDescent="0.2">
      <c r="A28" s="233" t="s">
        <v>98</v>
      </c>
      <c r="B28" s="271">
        <v>294</v>
      </c>
      <c r="C28" s="271">
        <v>286.7</v>
      </c>
      <c r="D28" s="271">
        <v>487</v>
      </c>
      <c r="E28" s="271">
        <v>519.6</v>
      </c>
      <c r="F28" s="271">
        <v>661.1</v>
      </c>
      <c r="G28" s="271">
        <v>963.1</v>
      </c>
      <c r="H28" s="271">
        <v>1319.9</v>
      </c>
      <c r="I28" s="271">
        <v>1794</v>
      </c>
      <c r="J28" s="271">
        <v>1988.6</v>
      </c>
      <c r="K28" s="271">
        <v>2435.1</v>
      </c>
      <c r="L28" s="271">
        <v>3080.5</v>
      </c>
      <c r="M28" s="271">
        <v>2497.1999999999998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</row>
    <row r="29" spans="1:56" ht="12.95" customHeight="1" x14ac:dyDescent="0.2">
      <c r="A29" s="272" t="s">
        <v>255</v>
      </c>
      <c r="B29" s="271">
        <v>58.1</v>
      </c>
      <c r="C29" s="271">
        <v>75.3</v>
      </c>
      <c r="D29" s="271">
        <v>135.69999999999999</v>
      </c>
      <c r="E29" s="271">
        <v>179.5</v>
      </c>
      <c r="F29" s="271">
        <v>366.1</v>
      </c>
      <c r="G29" s="271">
        <v>573.4</v>
      </c>
      <c r="H29" s="271">
        <v>562.1</v>
      </c>
      <c r="I29" s="271">
        <v>591.4</v>
      </c>
      <c r="J29" s="271">
        <v>773.6</v>
      </c>
      <c r="K29" s="271">
        <v>952</v>
      </c>
      <c r="L29" s="228">
        <v>1268.2</v>
      </c>
      <c r="M29" s="228">
        <v>1030.5999999999999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</row>
    <row r="30" spans="1:56" ht="12.95" customHeight="1" x14ac:dyDescent="0.2">
      <c r="A30" s="272" t="s">
        <v>256</v>
      </c>
      <c r="B30" s="271">
        <v>17.100000000000001</v>
      </c>
      <c r="C30" s="271">
        <v>18.899999999999999</v>
      </c>
      <c r="D30" s="271">
        <v>20.5</v>
      </c>
      <c r="E30" s="271">
        <v>17</v>
      </c>
      <c r="F30" s="271">
        <v>15.6</v>
      </c>
      <c r="G30" s="271">
        <v>12.7</v>
      </c>
      <c r="H30" s="271">
        <v>29.2</v>
      </c>
      <c r="I30" s="271">
        <v>138.4</v>
      </c>
      <c r="J30" s="271">
        <v>54.9</v>
      </c>
      <c r="K30" s="271">
        <v>67.8</v>
      </c>
      <c r="L30" s="228">
        <v>302.89999999999998</v>
      </c>
      <c r="M30" s="228">
        <v>202.2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</row>
    <row r="31" spans="1:56" ht="12.95" customHeight="1" x14ac:dyDescent="0.2">
      <c r="A31" s="272" t="s">
        <v>257</v>
      </c>
      <c r="B31" s="271">
        <v>96.8</v>
      </c>
      <c r="C31" s="271">
        <v>70.3</v>
      </c>
      <c r="D31" s="271">
        <v>127.2</v>
      </c>
      <c r="E31" s="271">
        <v>154.4</v>
      </c>
      <c r="F31" s="271">
        <v>213</v>
      </c>
      <c r="G31" s="271">
        <v>262.89999999999998</v>
      </c>
      <c r="H31" s="271">
        <v>557.1</v>
      </c>
      <c r="I31" s="271">
        <v>862.9</v>
      </c>
      <c r="J31" s="271">
        <v>959.3</v>
      </c>
      <c r="K31" s="271">
        <v>1076.9000000000001</v>
      </c>
      <c r="L31" s="228">
        <v>1171.5999999999999</v>
      </c>
      <c r="M31" s="228">
        <v>865.6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</row>
    <row r="32" spans="1:56" ht="12.95" customHeight="1" x14ac:dyDescent="0.2">
      <c r="A32" s="272" t="s">
        <v>258</v>
      </c>
      <c r="B32" s="271">
        <v>8.1999999999999993</v>
      </c>
      <c r="C32" s="271">
        <v>12.1</v>
      </c>
      <c r="D32" s="271">
        <v>14.9</v>
      </c>
      <c r="E32" s="271">
        <v>15</v>
      </c>
      <c r="F32" s="271">
        <v>22</v>
      </c>
      <c r="G32" s="271">
        <v>24.8</v>
      </c>
      <c r="H32" s="271">
        <v>40.4</v>
      </c>
      <c r="I32" s="271">
        <v>54.8</v>
      </c>
      <c r="J32" s="271">
        <v>49.4</v>
      </c>
      <c r="K32" s="271">
        <v>79.8</v>
      </c>
      <c r="L32" s="228">
        <v>91.7</v>
      </c>
      <c r="M32" s="228">
        <v>88.8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</row>
    <row r="33" spans="1:56" ht="12.95" customHeight="1" x14ac:dyDescent="0.2">
      <c r="A33" s="272" t="s">
        <v>259</v>
      </c>
      <c r="B33" s="271">
        <v>27.7</v>
      </c>
      <c r="C33" s="271">
        <v>28.5</v>
      </c>
      <c r="D33" s="271">
        <v>36.200000000000003</v>
      </c>
      <c r="E33" s="271">
        <v>43.6</v>
      </c>
      <c r="F33" s="271">
        <v>32.799999999999997</v>
      </c>
      <c r="G33" s="271">
        <v>37.9</v>
      </c>
      <c r="H33" s="271">
        <v>60.5</v>
      </c>
      <c r="I33" s="271">
        <v>75.3</v>
      </c>
      <c r="J33" s="271">
        <v>92.6</v>
      </c>
      <c r="K33" s="271">
        <v>99.3</v>
      </c>
      <c r="L33" s="228">
        <v>99.1</v>
      </c>
      <c r="M33" s="228">
        <v>128.1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</row>
    <row r="34" spans="1:56" ht="12.95" customHeight="1" x14ac:dyDescent="0.2">
      <c r="A34" s="272" t="s">
        <v>260</v>
      </c>
      <c r="B34" s="271">
        <v>80.400000000000006</v>
      </c>
      <c r="C34" s="271">
        <v>78.7</v>
      </c>
      <c r="D34" s="271">
        <v>150.80000000000001</v>
      </c>
      <c r="E34" s="271">
        <v>108.4</v>
      </c>
      <c r="F34" s="271">
        <v>10.8</v>
      </c>
      <c r="G34" s="271">
        <v>18.5</v>
      </c>
      <c r="H34" s="271">
        <v>54.8</v>
      </c>
      <c r="I34" s="271">
        <v>30.3</v>
      </c>
      <c r="J34" s="271">
        <v>38.299999999999997</v>
      </c>
      <c r="K34" s="271">
        <v>139.30000000000001</v>
      </c>
      <c r="L34" s="228">
        <v>96</v>
      </c>
      <c r="M34" s="228">
        <v>129.9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</row>
    <row r="35" spans="1:56" ht="12.95" customHeight="1" x14ac:dyDescent="0.2">
      <c r="A35" s="272" t="s">
        <v>261</v>
      </c>
      <c r="B35" s="271">
        <v>5.8</v>
      </c>
      <c r="C35" s="271">
        <v>2.9</v>
      </c>
      <c r="D35" s="271">
        <v>1.6</v>
      </c>
      <c r="E35" s="271">
        <v>1.7</v>
      </c>
      <c r="F35" s="271">
        <v>0.8</v>
      </c>
      <c r="G35" s="271">
        <v>32.9</v>
      </c>
      <c r="H35" s="271">
        <v>15.8</v>
      </c>
      <c r="I35" s="271">
        <v>40.799999999999997</v>
      </c>
      <c r="J35" s="271">
        <v>20.5</v>
      </c>
      <c r="K35" s="271">
        <v>20</v>
      </c>
      <c r="L35" s="228">
        <v>51</v>
      </c>
      <c r="M35" s="228">
        <v>51.9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</row>
    <row r="36" spans="1:56" ht="12.95" customHeight="1" x14ac:dyDescent="0.2">
      <c r="A36" s="245" t="s">
        <v>97</v>
      </c>
      <c r="B36" s="271">
        <v>336.5</v>
      </c>
      <c r="C36" s="271">
        <v>433.6</v>
      </c>
      <c r="D36" s="271">
        <v>470.4</v>
      </c>
      <c r="E36" s="271">
        <v>512.5</v>
      </c>
      <c r="F36" s="271">
        <v>710.6</v>
      </c>
      <c r="G36" s="271">
        <v>718.9</v>
      </c>
      <c r="H36" s="271">
        <v>1176.0999999999999</v>
      </c>
      <c r="I36" s="271">
        <v>1744.3</v>
      </c>
      <c r="J36" s="271">
        <v>1727.2</v>
      </c>
      <c r="K36" s="271">
        <v>1305.4000000000001</v>
      </c>
      <c r="L36" s="228">
        <v>1332.4</v>
      </c>
      <c r="M36" s="228">
        <v>3490.6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</row>
    <row r="37" spans="1:56" ht="12.95" customHeight="1" x14ac:dyDescent="0.2">
      <c r="A37" s="272" t="s">
        <v>262</v>
      </c>
      <c r="B37" s="271">
        <v>333.5</v>
      </c>
      <c r="C37" s="271">
        <v>418.7</v>
      </c>
      <c r="D37" s="271">
        <v>455.4</v>
      </c>
      <c r="E37" s="271">
        <v>494.7</v>
      </c>
      <c r="F37" s="271">
        <v>692.5</v>
      </c>
      <c r="G37" s="271">
        <v>693.4</v>
      </c>
      <c r="H37" s="271">
        <v>1152.2</v>
      </c>
      <c r="I37" s="271">
        <v>1722.5</v>
      </c>
      <c r="J37" s="271">
        <v>1712.4</v>
      </c>
      <c r="K37" s="271">
        <v>1282.3</v>
      </c>
      <c r="L37" s="228">
        <v>1307.7</v>
      </c>
      <c r="M37" s="228">
        <v>3448.7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</row>
    <row r="38" spans="1:56" ht="12.95" customHeight="1" x14ac:dyDescent="0.2">
      <c r="A38" s="272" t="s">
        <v>263</v>
      </c>
      <c r="B38" s="271">
        <v>2.7</v>
      </c>
      <c r="C38" s="271">
        <v>14.6</v>
      </c>
      <c r="D38" s="271">
        <v>14.7</v>
      </c>
      <c r="E38" s="271">
        <v>17.100000000000001</v>
      </c>
      <c r="F38" s="271">
        <v>16.899999999999999</v>
      </c>
      <c r="G38" s="271">
        <v>21.2</v>
      </c>
      <c r="H38" s="271">
        <v>19</v>
      </c>
      <c r="I38" s="271">
        <v>17.600000000000001</v>
      </c>
      <c r="J38" s="271">
        <v>12.7</v>
      </c>
      <c r="K38" s="271">
        <v>21</v>
      </c>
      <c r="L38" s="228">
        <v>16.600000000000001</v>
      </c>
      <c r="M38" s="228">
        <v>30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</row>
    <row r="39" spans="1:56" ht="12" x14ac:dyDescent="0.2">
      <c r="A39" s="272" t="s">
        <v>264</v>
      </c>
      <c r="B39" s="271">
        <v>0.2</v>
      </c>
      <c r="C39" s="271">
        <v>0.3</v>
      </c>
      <c r="D39" s="271">
        <v>0.3</v>
      </c>
      <c r="E39" s="271">
        <v>0.7</v>
      </c>
      <c r="F39" s="271">
        <v>1.2</v>
      </c>
      <c r="G39" s="271">
        <v>4.3</v>
      </c>
      <c r="H39" s="271">
        <v>4.8</v>
      </c>
      <c r="I39" s="271">
        <v>4.2</v>
      </c>
      <c r="J39" s="271">
        <v>2.1</v>
      </c>
      <c r="K39" s="271">
        <v>2.2000000000000002</v>
      </c>
      <c r="L39" s="228">
        <v>8.1</v>
      </c>
      <c r="M39" s="228">
        <v>11.9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</row>
    <row r="40" spans="1:56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</row>
    <row r="41" spans="1:56" s="270" customFormat="1" ht="12.95" customHeight="1" x14ac:dyDescent="0.2">
      <c r="A41" s="268" t="s">
        <v>96</v>
      </c>
      <c r="B41" s="269">
        <v>476</v>
      </c>
      <c r="C41" s="269">
        <v>643.70000000000005</v>
      </c>
      <c r="D41" s="269">
        <v>723.2</v>
      </c>
      <c r="E41" s="269">
        <v>897.1</v>
      </c>
      <c r="F41" s="269">
        <v>1103.2</v>
      </c>
      <c r="G41" s="269">
        <v>1625.1</v>
      </c>
      <c r="H41" s="269">
        <v>1428</v>
      </c>
      <c r="I41" s="269">
        <v>2926.5</v>
      </c>
      <c r="J41" s="269">
        <v>2682.4</v>
      </c>
      <c r="K41" s="269">
        <v>4954</v>
      </c>
      <c r="L41" s="269">
        <v>5463.9</v>
      </c>
      <c r="M41" s="269">
        <v>6551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</row>
    <row r="42" spans="1:56" ht="12.95" customHeight="1" x14ac:dyDescent="0.2">
      <c r="A42" s="245" t="s">
        <v>265</v>
      </c>
      <c r="B42" s="228">
        <v>431.4</v>
      </c>
      <c r="C42" s="228">
        <v>465.9</v>
      </c>
      <c r="D42" s="228">
        <v>500.8</v>
      </c>
      <c r="E42" s="228">
        <v>506</v>
      </c>
      <c r="F42" s="228">
        <v>740.6</v>
      </c>
      <c r="G42" s="228">
        <v>804.6</v>
      </c>
      <c r="H42" s="228">
        <v>770</v>
      </c>
      <c r="I42" s="228">
        <v>1127.9000000000001</v>
      </c>
      <c r="J42" s="228">
        <v>1221.4000000000001</v>
      </c>
      <c r="K42" s="228">
        <v>1256.5999999999999</v>
      </c>
      <c r="L42" s="228">
        <v>1312.5</v>
      </c>
      <c r="M42" s="228">
        <v>1314.5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</row>
    <row r="43" spans="1:56" ht="12.95" customHeight="1" x14ac:dyDescent="0.2">
      <c r="A43" s="245" t="s">
        <v>266</v>
      </c>
      <c r="B43" s="228">
        <v>26.3</v>
      </c>
      <c r="C43" s="228">
        <v>196.1</v>
      </c>
      <c r="D43" s="228">
        <v>212.2</v>
      </c>
      <c r="E43" s="228">
        <v>377.5</v>
      </c>
      <c r="F43" s="228">
        <v>383.2</v>
      </c>
      <c r="G43" s="228">
        <v>774.2</v>
      </c>
      <c r="H43" s="228">
        <v>759</v>
      </c>
      <c r="I43" s="228">
        <v>879.8</v>
      </c>
      <c r="J43" s="228">
        <v>989.6</v>
      </c>
      <c r="K43" s="228">
        <v>2315.1</v>
      </c>
      <c r="L43" s="228">
        <v>2362.1</v>
      </c>
      <c r="M43" s="228">
        <v>2693.1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</row>
    <row r="44" spans="1:56" s="234" customFormat="1" ht="12.95" customHeight="1" x14ac:dyDescent="0.2">
      <c r="A44" s="274" t="s">
        <v>267</v>
      </c>
      <c r="B44" s="228">
        <v>5.3</v>
      </c>
      <c r="C44" s="228">
        <v>3.3</v>
      </c>
      <c r="D44" s="228">
        <v>15.9</v>
      </c>
      <c r="E44" s="228">
        <v>143.4</v>
      </c>
      <c r="F44" s="228">
        <v>143.4</v>
      </c>
      <c r="G44" s="228">
        <v>177</v>
      </c>
      <c r="H44" s="228">
        <v>178.4</v>
      </c>
      <c r="I44" s="228">
        <v>194.8</v>
      </c>
      <c r="J44" s="228">
        <v>320.8</v>
      </c>
      <c r="K44" s="228">
        <v>450.6</v>
      </c>
      <c r="L44" s="271">
        <v>439.1</v>
      </c>
      <c r="M44" s="271">
        <v>485.8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</row>
    <row r="45" spans="1:56" ht="12.95" customHeight="1" x14ac:dyDescent="0.2">
      <c r="A45" s="272" t="s">
        <v>268</v>
      </c>
      <c r="B45" s="228">
        <v>2.4</v>
      </c>
      <c r="C45" s="228">
        <v>8</v>
      </c>
      <c r="D45" s="228">
        <v>2.4</v>
      </c>
      <c r="E45" s="228">
        <v>2.4</v>
      </c>
      <c r="F45" s="228">
        <v>5</v>
      </c>
      <c r="G45" s="228">
        <v>2.4</v>
      </c>
      <c r="H45" s="228">
        <v>2.4</v>
      </c>
      <c r="I45" s="228">
        <v>151.5</v>
      </c>
      <c r="J45" s="228">
        <v>104.1</v>
      </c>
      <c r="K45" s="228">
        <v>1376.9</v>
      </c>
      <c r="L45" s="228">
        <v>2.4</v>
      </c>
      <c r="M45" s="228">
        <v>2.4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</row>
    <row r="46" spans="1:56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0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</row>
    <row r="47" spans="1:56" ht="12.95" customHeight="1" x14ac:dyDescent="0.2">
      <c r="A47" s="272" t="s">
        <v>269</v>
      </c>
      <c r="B47" s="228">
        <v>18.600000000000001</v>
      </c>
      <c r="C47" s="228">
        <v>184.9</v>
      </c>
      <c r="D47" s="228">
        <v>194</v>
      </c>
      <c r="E47" s="228">
        <v>231.7</v>
      </c>
      <c r="F47" s="228">
        <v>234.8</v>
      </c>
      <c r="G47" s="228">
        <v>594.70000000000005</v>
      </c>
      <c r="H47" s="228">
        <v>578.20000000000005</v>
      </c>
      <c r="I47" s="228">
        <v>533.5</v>
      </c>
      <c r="J47" s="228">
        <v>564.6</v>
      </c>
      <c r="K47" s="228">
        <v>487.6</v>
      </c>
      <c r="L47" s="228">
        <v>1920.6</v>
      </c>
      <c r="M47" s="228">
        <v>2204.9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</row>
    <row r="48" spans="1:56" ht="12.95" customHeight="1" x14ac:dyDescent="0.2">
      <c r="A48" s="275" t="s">
        <v>271</v>
      </c>
      <c r="B48" s="228">
        <v>17.399999999999999</v>
      </c>
      <c r="C48" s="228">
        <v>-18.2</v>
      </c>
      <c r="D48" s="228">
        <v>13.6</v>
      </c>
      <c r="E48" s="228">
        <v>15.5</v>
      </c>
      <c r="F48" s="228">
        <v>-17.7</v>
      </c>
      <c r="G48" s="228">
        <v>37.5</v>
      </c>
      <c r="H48" s="228">
        <v>-118.5</v>
      </c>
      <c r="I48" s="228">
        <v>785.5</v>
      </c>
      <c r="J48" s="228">
        <v>350.9</v>
      </c>
      <c r="K48" s="228">
        <v>1138.5</v>
      </c>
      <c r="L48" s="228">
        <v>1582.8</v>
      </c>
      <c r="M48" s="228">
        <v>2326.5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</row>
    <row r="49" spans="1:56" ht="12.95" customHeight="1" x14ac:dyDescent="0.2">
      <c r="A49" s="275" t="s">
        <v>272</v>
      </c>
      <c r="B49" s="228">
        <v>0.9</v>
      </c>
      <c r="C49" s="228">
        <v>-0.1</v>
      </c>
      <c r="D49" s="228">
        <v>-3.5</v>
      </c>
      <c r="E49" s="228">
        <v>-1.9</v>
      </c>
      <c r="F49" s="228">
        <v>-2.8</v>
      </c>
      <c r="G49" s="228">
        <v>8.9</v>
      </c>
      <c r="H49" s="228">
        <v>17.5</v>
      </c>
      <c r="I49" s="228">
        <v>133.30000000000001</v>
      </c>
      <c r="J49" s="228">
        <v>120.6</v>
      </c>
      <c r="K49" s="228">
        <v>243.9</v>
      </c>
      <c r="L49" s="228">
        <v>206.5</v>
      </c>
      <c r="M49" s="228">
        <v>216.9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</row>
    <row r="50" spans="1:56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69"/>
      <c r="AZ50" s="269"/>
      <c r="BA50" s="269"/>
      <c r="BB50" s="269"/>
      <c r="BC50" s="269"/>
      <c r="BD50" s="269"/>
    </row>
    <row r="51" spans="1:56" ht="12.95" customHeight="1" x14ac:dyDescent="0.2">
      <c r="A51" s="268" t="s">
        <v>94</v>
      </c>
      <c r="B51" s="269">
        <v>1106.5</v>
      </c>
      <c r="C51" s="269">
        <v>1364</v>
      </c>
      <c r="D51" s="269">
        <v>1680.6</v>
      </c>
      <c r="E51" s="269">
        <v>1929.2</v>
      </c>
      <c r="F51" s="269">
        <v>2475</v>
      </c>
      <c r="G51" s="269">
        <v>3307.1</v>
      </c>
      <c r="H51" s="269">
        <v>3924</v>
      </c>
      <c r="I51" s="269">
        <v>6464.8</v>
      </c>
      <c r="J51" s="269">
        <v>6398.2</v>
      </c>
      <c r="K51" s="269">
        <v>8694.5</v>
      </c>
      <c r="L51" s="269">
        <v>9876.7999999999993</v>
      </c>
      <c r="M51" s="269">
        <v>12538.8</v>
      </c>
    </row>
    <row r="52" spans="1:56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56" ht="12.95" customHeight="1" x14ac:dyDescent="0.2">
      <c r="A54" s="249" t="s">
        <v>22</v>
      </c>
    </row>
    <row r="55" spans="1:56" ht="12.95" customHeight="1" x14ac:dyDescent="0.2">
      <c r="A55" s="233" t="s">
        <v>1</v>
      </c>
      <c r="B55" s="218">
        <v>51</v>
      </c>
      <c r="C55" s="218">
        <v>55</v>
      </c>
      <c r="D55" s="218">
        <v>63</v>
      </c>
      <c r="E55" s="218">
        <v>71</v>
      </c>
      <c r="F55" s="218">
        <v>78</v>
      </c>
      <c r="G55" s="218">
        <v>85</v>
      </c>
      <c r="H55" s="218">
        <v>87</v>
      </c>
      <c r="I55" s="218">
        <v>95</v>
      </c>
      <c r="J55" s="218">
        <v>95</v>
      </c>
      <c r="K55" s="218">
        <v>116</v>
      </c>
      <c r="L55" s="218">
        <v>134</v>
      </c>
      <c r="M55" s="218">
        <v>157</v>
      </c>
    </row>
  </sheetData>
  <hyperlinks>
    <hyperlink ref="A1" location="Содержание!A1" display="Вернуться в СОДЕРЖАНИЕ" xr:uid="{00000000-0004-0000-5E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Лист96"/>
  <dimension ref="A1:BN55"/>
  <sheetViews>
    <sheetView workbookViewId="0">
      <selection activeCell="A5" sqref="A5"/>
    </sheetView>
  </sheetViews>
  <sheetFormatPr defaultRowHeight="12.95" customHeight="1" x14ac:dyDescent="0.2"/>
  <cols>
    <col min="1" max="1" width="40.8554687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0.85546875" style="218" customWidth="1"/>
    <col min="258" max="262" width="0" style="218" hidden="1" customWidth="1"/>
    <col min="263" max="512" width="9.140625" style="218"/>
    <col min="513" max="513" width="40.85546875" style="218" customWidth="1"/>
    <col min="514" max="518" width="0" style="218" hidden="1" customWidth="1"/>
    <col min="519" max="768" width="9.140625" style="218"/>
    <col min="769" max="769" width="40.85546875" style="218" customWidth="1"/>
    <col min="770" max="774" width="0" style="218" hidden="1" customWidth="1"/>
    <col min="775" max="1024" width="9.140625" style="218"/>
    <col min="1025" max="1025" width="40.85546875" style="218" customWidth="1"/>
    <col min="1026" max="1030" width="0" style="218" hidden="1" customWidth="1"/>
    <col min="1031" max="1280" width="9.140625" style="218"/>
    <col min="1281" max="1281" width="40.85546875" style="218" customWidth="1"/>
    <col min="1282" max="1286" width="0" style="218" hidden="1" customWidth="1"/>
    <col min="1287" max="1536" width="9.140625" style="218"/>
    <col min="1537" max="1537" width="40.85546875" style="218" customWidth="1"/>
    <col min="1538" max="1542" width="0" style="218" hidden="1" customWidth="1"/>
    <col min="1543" max="1792" width="9.140625" style="218"/>
    <col min="1793" max="1793" width="40.85546875" style="218" customWidth="1"/>
    <col min="1794" max="1798" width="0" style="218" hidden="1" customWidth="1"/>
    <col min="1799" max="2048" width="9.140625" style="218"/>
    <col min="2049" max="2049" width="40.85546875" style="218" customWidth="1"/>
    <col min="2050" max="2054" width="0" style="218" hidden="1" customWidth="1"/>
    <col min="2055" max="2304" width="9.140625" style="218"/>
    <col min="2305" max="2305" width="40.85546875" style="218" customWidth="1"/>
    <col min="2306" max="2310" width="0" style="218" hidden="1" customWidth="1"/>
    <col min="2311" max="2560" width="9.140625" style="218"/>
    <col min="2561" max="2561" width="40.85546875" style="218" customWidth="1"/>
    <col min="2562" max="2566" width="0" style="218" hidden="1" customWidth="1"/>
    <col min="2567" max="2816" width="9.140625" style="218"/>
    <col min="2817" max="2817" width="40.85546875" style="218" customWidth="1"/>
    <col min="2818" max="2822" width="0" style="218" hidden="1" customWidth="1"/>
    <col min="2823" max="3072" width="9.140625" style="218"/>
    <col min="3073" max="3073" width="40.85546875" style="218" customWidth="1"/>
    <col min="3074" max="3078" width="0" style="218" hidden="1" customWidth="1"/>
    <col min="3079" max="3328" width="9.140625" style="218"/>
    <col min="3329" max="3329" width="40.85546875" style="218" customWidth="1"/>
    <col min="3330" max="3334" width="0" style="218" hidden="1" customWidth="1"/>
    <col min="3335" max="3584" width="9.140625" style="218"/>
    <col min="3585" max="3585" width="40.85546875" style="218" customWidth="1"/>
    <col min="3586" max="3590" width="0" style="218" hidden="1" customWidth="1"/>
    <col min="3591" max="3840" width="9.140625" style="218"/>
    <col min="3841" max="3841" width="40.85546875" style="218" customWidth="1"/>
    <col min="3842" max="3846" width="0" style="218" hidden="1" customWidth="1"/>
    <col min="3847" max="4096" width="9.140625" style="218"/>
    <col min="4097" max="4097" width="40.85546875" style="218" customWidth="1"/>
    <col min="4098" max="4102" width="0" style="218" hidden="1" customWidth="1"/>
    <col min="4103" max="4352" width="9.140625" style="218"/>
    <col min="4353" max="4353" width="40.85546875" style="218" customWidth="1"/>
    <col min="4354" max="4358" width="0" style="218" hidden="1" customWidth="1"/>
    <col min="4359" max="4608" width="9.140625" style="218"/>
    <col min="4609" max="4609" width="40.85546875" style="218" customWidth="1"/>
    <col min="4610" max="4614" width="0" style="218" hidden="1" customWidth="1"/>
    <col min="4615" max="4864" width="9.140625" style="218"/>
    <col min="4865" max="4865" width="40.85546875" style="218" customWidth="1"/>
    <col min="4866" max="4870" width="0" style="218" hidden="1" customWidth="1"/>
    <col min="4871" max="5120" width="9.140625" style="218"/>
    <col min="5121" max="5121" width="40.85546875" style="218" customWidth="1"/>
    <col min="5122" max="5126" width="0" style="218" hidden="1" customWidth="1"/>
    <col min="5127" max="5376" width="9.140625" style="218"/>
    <col min="5377" max="5377" width="40.85546875" style="218" customWidth="1"/>
    <col min="5378" max="5382" width="0" style="218" hidden="1" customWidth="1"/>
    <col min="5383" max="5632" width="9.140625" style="218"/>
    <col min="5633" max="5633" width="40.85546875" style="218" customWidth="1"/>
    <col min="5634" max="5638" width="0" style="218" hidden="1" customWidth="1"/>
    <col min="5639" max="5888" width="9.140625" style="218"/>
    <col min="5889" max="5889" width="40.85546875" style="218" customWidth="1"/>
    <col min="5890" max="5894" width="0" style="218" hidden="1" customWidth="1"/>
    <col min="5895" max="6144" width="9.140625" style="218"/>
    <col min="6145" max="6145" width="40.85546875" style="218" customWidth="1"/>
    <col min="6146" max="6150" width="0" style="218" hidden="1" customWidth="1"/>
    <col min="6151" max="6400" width="9.140625" style="218"/>
    <col min="6401" max="6401" width="40.85546875" style="218" customWidth="1"/>
    <col min="6402" max="6406" width="0" style="218" hidden="1" customWidth="1"/>
    <col min="6407" max="6656" width="9.140625" style="218"/>
    <col min="6657" max="6657" width="40.85546875" style="218" customWidth="1"/>
    <col min="6658" max="6662" width="0" style="218" hidden="1" customWidth="1"/>
    <col min="6663" max="6912" width="9.140625" style="218"/>
    <col min="6913" max="6913" width="40.85546875" style="218" customWidth="1"/>
    <col min="6914" max="6918" width="0" style="218" hidden="1" customWidth="1"/>
    <col min="6919" max="7168" width="9.140625" style="218"/>
    <col min="7169" max="7169" width="40.85546875" style="218" customWidth="1"/>
    <col min="7170" max="7174" width="0" style="218" hidden="1" customWidth="1"/>
    <col min="7175" max="7424" width="9.140625" style="218"/>
    <col min="7425" max="7425" width="40.85546875" style="218" customWidth="1"/>
    <col min="7426" max="7430" width="0" style="218" hidden="1" customWidth="1"/>
    <col min="7431" max="7680" width="9.140625" style="218"/>
    <col min="7681" max="7681" width="40.85546875" style="218" customWidth="1"/>
    <col min="7682" max="7686" width="0" style="218" hidden="1" customWidth="1"/>
    <col min="7687" max="7936" width="9.140625" style="218"/>
    <col min="7937" max="7937" width="40.85546875" style="218" customWidth="1"/>
    <col min="7938" max="7942" width="0" style="218" hidden="1" customWidth="1"/>
    <col min="7943" max="8192" width="9.140625" style="218"/>
    <col min="8193" max="8193" width="40.85546875" style="218" customWidth="1"/>
    <col min="8194" max="8198" width="0" style="218" hidden="1" customWidth="1"/>
    <col min="8199" max="8448" width="9.140625" style="218"/>
    <col min="8449" max="8449" width="40.85546875" style="218" customWidth="1"/>
    <col min="8450" max="8454" width="0" style="218" hidden="1" customWidth="1"/>
    <col min="8455" max="8704" width="9.140625" style="218"/>
    <col min="8705" max="8705" width="40.85546875" style="218" customWidth="1"/>
    <col min="8706" max="8710" width="0" style="218" hidden="1" customWidth="1"/>
    <col min="8711" max="8960" width="9.140625" style="218"/>
    <col min="8961" max="8961" width="40.85546875" style="218" customWidth="1"/>
    <col min="8962" max="8966" width="0" style="218" hidden="1" customWidth="1"/>
    <col min="8967" max="9216" width="9.140625" style="218"/>
    <col min="9217" max="9217" width="40.85546875" style="218" customWidth="1"/>
    <col min="9218" max="9222" width="0" style="218" hidden="1" customWidth="1"/>
    <col min="9223" max="9472" width="9.140625" style="218"/>
    <col min="9473" max="9473" width="40.85546875" style="218" customWidth="1"/>
    <col min="9474" max="9478" width="0" style="218" hidden="1" customWidth="1"/>
    <col min="9479" max="9728" width="9.140625" style="218"/>
    <col min="9729" max="9729" width="40.85546875" style="218" customWidth="1"/>
    <col min="9730" max="9734" width="0" style="218" hidden="1" customWidth="1"/>
    <col min="9735" max="9984" width="9.140625" style="218"/>
    <col min="9985" max="9985" width="40.85546875" style="218" customWidth="1"/>
    <col min="9986" max="9990" width="0" style="218" hidden="1" customWidth="1"/>
    <col min="9991" max="10240" width="9.140625" style="218"/>
    <col min="10241" max="10241" width="40.85546875" style="218" customWidth="1"/>
    <col min="10242" max="10246" width="0" style="218" hidden="1" customWidth="1"/>
    <col min="10247" max="10496" width="9.140625" style="218"/>
    <col min="10497" max="10497" width="40.85546875" style="218" customWidth="1"/>
    <col min="10498" max="10502" width="0" style="218" hidden="1" customWidth="1"/>
    <col min="10503" max="10752" width="9.140625" style="218"/>
    <col min="10753" max="10753" width="40.85546875" style="218" customWidth="1"/>
    <col min="10754" max="10758" width="0" style="218" hidden="1" customWidth="1"/>
    <col min="10759" max="11008" width="9.140625" style="218"/>
    <col min="11009" max="11009" width="40.85546875" style="218" customWidth="1"/>
    <col min="11010" max="11014" width="0" style="218" hidden="1" customWidth="1"/>
    <col min="11015" max="11264" width="9.140625" style="218"/>
    <col min="11265" max="11265" width="40.85546875" style="218" customWidth="1"/>
    <col min="11266" max="11270" width="0" style="218" hidden="1" customWidth="1"/>
    <col min="11271" max="11520" width="9.140625" style="218"/>
    <col min="11521" max="11521" width="40.85546875" style="218" customWidth="1"/>
    <col min="11522" max="11526" width="0" style="218" hidden="1" customWidth="1"/>
    <col min="11527" max="11776" width="9.140625" style="218"/>
    <col min="11777" max="11777" width="40.85546875" style="218" customWidth="1"/>
    <col min="11778" max="11782" width="0" style="218" hidden="1" customWidth="1"/>
    <col min="11783" max="12032" width="9.140625" style="218"/>
    <col min="12033" max="12033" width="40.85546875" style="218" customWidth="1"/>
    <col min="12034" max="12038" width="0" style="218" hidden="1" customWidth="1"/>
    <col min="12039" max="12288" width="9.140625" style="218"/>
    <col min="12289" max="12289" width="40.85546875" style="218" customWidth="1"/>
    <col min="12290" max="12294" width="0" style="218" hidden="1" customWidth="1"/>
    <col min="12295" max="12544" width="9.140625" style="218"/>
    <col min="12545" max="12545" width="40.85546875" style="218" customWidth="1"/>
    <col min="12546" max="12550" width="0" style="218" hidden="1" customWidth="1"/>
    <col min="12551" max="12800" width="9.140625" style="218"/>
    <col min="12801" max="12801" width="40.85546875" style="218" customWidth="1"/>
    <col min="12802" max="12806" width="0" style="218" hidden="1" customWidth="1"/>
    <col min="12807" max="13056" width="9.140625" style="218"/>
    <col min="13057" max="13057" width="40.85546875" style="218" customWidth="1"/>
    <col min="13058" max="13062" width="0" style="218" hidden="1" customWidth="1"/>
    <col min="13063" max="13312" width="9.140625" style="218"/>
    <col min="13313" max="13313" width="40.85546875" style="218" customWidth="1"/>
    <col min="13314" max="13318" width="0" style="218" hidden="1" customWidth="1"/>
    <col min="13319" max="13568" width="9.140625" style="218"/>
    <col min="13569" max="13569" width="40.85546875" style="218" customWidth="1"/>
    <col min="13570" max="13574" width="0" style="218" hidden="1" customWidth="1"/>
    <col min="13575" max="13824" width="9.140625" style="218"/>
    <col min="13825" max="13825" width="40.85546875" style="218" customWidth="1"/>
    <col min="13826" max="13830" width="0" style="218" hidden="1" customWidth="1"/>
    <col min="13831" max="14080" width="9.140625" style="218"/>
    <col min="14081" max="14081" width="40.85546875" style="218" customWidth="1"/>
    <col min="14082" max="14086" width="0" style="218" hidden="1" customWidth="1"/>
    <col min="14087" max="14336" width="9.140625" style="218"/>
    <col min="14337" max="14337" width="40.85546875" style="218" customWidth="1"/>
    <col min="14338" max="14342" width="0" style="218" hidden="1" customWidth="1"/>
    <col min="14343" max="14592" width="9.140625" style="218"/>
    <col min="14593" max="14593" width="40.85546875" style="218" customWidth="1"/>
    <col min="14594" max="14598" width="0" style="218" hidden="1" customWidth="1"/>
    <col min="14599" max="14848" width="9.140625" style="218"/>
    <col min="14849" max="14849" width="40.85546875" style="218" customWidth="1"/>
    <col min="14850" max="14854" width="0" style="218" hidden="1" customWidth="1"/>
    <col min="14855" max="15104" width="9.140625" style="218"/>
    <col min="15105" max="15105" width="40.85546875" style="218" customWidth="1"/>
    <col min="15106" max="15110" width="0" style="218" hidden="1" customWidth="1"/>
    <col min="15111" max="15360" width="9.140625" style="218"/>
    <col min="15361" max="15361" width="40.85546875" style="218" customWidth="1"/>
    <col min="15362" max="15366" width="0" style="218" hidden="1" customWidth="1"/>
    <col min="15367" max="15616" width="9.140625" style="218"/>
    <col min="15617" max="15617" width="40.85546875" style="218" customWidth="1"/>
    <col min="15618" max="15622" width="0" style="218" hidden="1" customWidth="1"/>
    <col min="15623" max="15872" width="9.140625" style="218"/>
    <col min="15873" max="15873" width="40.85546875" style="218" customWidth="1"/>
    <col min="15874" max="15878" width="0" style="218" hidden="1" customWidth="1"/>
    <col min="15879" max="16128" width="9.140625" style="218"/>
    <col min="16129" max="16129" width="40.85546875" style="218" customWidth="1"/>
    <col min="16130" max="16134" width="0" style="218" hidden="1" customWidth="1"/>
    <col min="16135" max="16384" width="9.140625" style="218"/>
  </cols>
  <sheetData>
    <row r="1" spans="1:66" ht="12.95" customHeight="1" x14ac:dyDescent="0.2">
      <c r="A1" s="950" t="s">
        <v>1346</v>
      </c>
    </row>
    <row r="2" spans="1:66" ht="18" customHeight="1" x14ac:dyDescent="0.2">
      <c r="A2" s="217" t="s">
        <v>336</v>
      </c>
    </row>
    <row r="3" spans="1:66" ht="18" customHeight="1" x14ac:dyDescent="0.2">
      <c r="A3" s="217" t="s">
        <v>337</v>
      </c>
    </row>
    <row r="4" spans="1:66" ht="18" customHeight="1" thickBot="1" x14ac:dyDescent="0.25">
      <c r="A4" s="263" t="s">
        <v>137</v>
      </c>
    </row>
    <row r="5" spans="1:66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66" s="226" customFormat="1" ht="12.95" customHeight="1" x14ac:dyDescent="0.2">
      <c r="A6" s="267"/>
    </row>
    <row r="7" spans="1:66" s="270" customFormat="1" ht="12.95" customHeight="1" x14ac:dyDescent="0.2">
      <c r="A7" s="268" t="s">
        <v>103</v>
      </c>
      <c r="B7" s="269">
        <v>1367.1</v>
      </c>
      <c r="C7" s="269">
        <v>985.2</v>
      </c>
      <c r="D7" s="269">
        <v>1060.0999999999999</v>
      </c>
      <c r="E7" s="269">
        <v>1208.7</v>
      </c>
      <c r="F7" s="269">
        <v>1139.8</v>
      </c>
      <c r="G7" s="269">
        <v>1430.4</v>
      </c>
      <c r="H7" s="269">
        <v>1723.5</v>
      </c>
      <c r="I7" s="269">
        <v>1787.1</v>
      </c>
      <c r="J7" s="269">
        <v>1671.6</v>
      </c>
      <c r="K7" s="269">
        <v>2252</v>
      </c>
      <c r="L7" s="269">
        <v>3146.7</v>
      </c>
      <c r="M7" s="269">
        <v>6517.2</v>
      </c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</row>
    <row r="8" spans="1:66" ht="12.95" customHeight="1" x14ac:dyDescent="0.2">
      <c r="A8" s="245" t="s">
        <v>101</v>
      </c>
      <c r="B8" s="271">
        <v>570.70000000000005</v>
      </c>
      <c r="C8" s="271">
        <v>228.4</v>
      </c>
      <c r="D8" s="271">
        <v>182.1</v>
      </c>
      <c r="E8" s="271">
        <v>195.7</v>
      </c>
      <c r="F8" s="271">
        <v>166.3</v>
      </c>
      <c r="G8" s="271">
        <v>258.60000000000002</v>
      </c>
      <c r="H8" s="271">
        <v>368</v>
      </c>
      <c r="I8" s="271">
        <v>378.8</v>
      </c>
      <c r="J8" s="271">
        <v>355.1</v>
      </c>
      <c r="K8" s="271">
        <v>644</v>
      </c>
      <c r="L8" s="228">
        <v>1236.5999999999999</v>
      </c>
      <c r="M8" s="228">
        <v>3142.7</v>
      </c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</row>
    <row r="9" spans="1:66" ht="12.95" customHeight="1" x14ac:dyDescent="0.2">
      <c r="A9" s="272" t="s">
        <v>238</v>
      </c>
      <c r="B9" s="271">
        <v>241.5</v>
      </c>
      <c r="C9" s="271">
        <v>76.5</v>
      </c>
      <c r="D9" s="271">
        <v>59.3</v>
      </c>
      <c r="E9" s="271">
        <v>81.400000000000006</v>
      </c>
      <c r="F9" s="271">
        <v>84.4</v>
      </c>
      <c r="G9" s="271">
        <v>103.3</v>
      </c>
      <c r="H9" s="271">
        <v>94</v>
      </c>
      <c r="I9" s="271">
        <v>132.5</v>
      </c>
      <c r="J9" s="271">
        <v>197.1</v>
      </c>
      <c r="K9" s="271">
        <v>364.2</v>
      </c>
      <c r="L9" s="228">
        <v>472.8</v>
      </c>
      <c r="M9" s="228">
        <v>912.8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</row>
    <row r="10" spans="1:66" ht="12.95" customHeight="1" x14ac:dyDescent="0.2">
      <c r="A10" s="272" t="s">
        <v>239</v>
      </c>
      <c r="B10" s="271">
        <v>0.8</v>
      </c>
      <c r="C10" s="271" t="s">
        <v>26</v>
      </c>
      <c r="D10" s="271">
        <v>0.6</v>
      </c>
      <c r="E10" s="271">
        <v>0.6</v>
      </c>
      <c r="F10" s="271">
        <v>0.7</v>
      </c>
      <c r="G10" s="271">
        <v>0.4</v>
      </c>
      <c r="H10" s="271">
        <v>0.3</v>
      </c>
      <c r="I10" s="271">
        <v>0.1</v>
      </c>
      <c r="J10" s="271">
        <v>4.3</v>
      </c>
      <c r="K10" s="271">
        <v>0.1</v>
      </c>
      <c r="L10" s="228">
        <v>17.600000000000001</v>
      </c>
      <c r="M10" s="228">
        <v>53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</row>
    <row r="11" spans="1:66" ht="12.95" customHeight="1" x14ac:dyDescent="0.2">
      <c r="A11" s="272" t="s">
        <v>240</v>
      </c>
      <c r="B11" s="271">
        <v>118.2</v>
      </c>
      <c r="C11" s="271">
        <v>24.6</v>
      </c>
      <c r="D11" s="271">
        <v>20.8</v>
      </c>
      <c r="E11" s="271">
        <v>19.399999999999999</v>
      </c>
      <c r="F11" s="271">
        <v>16.100000000000001</v>
      </c>
      <c r="G11" s="271">
        <v>12.7</v>
      </c>
      <c r="H11" s="271">
        <v>22.4</v>
      </c>
      <c r="I11" s="271">
        <v>15.3</v>
      </c>
      <c r="J11" s="271">
        <v>6</v>
      </c>
      <c r="K11" s="271">
        <v>43</v>
      </c>
      <c r="L11" s="228">
        <v>69.099999999999994</v>
      </c>
      <c r="M11" s="228">
        <v>246.2</v>
      </c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</row>
    <row r="12" spans="1:66" ht="24" x14ac:dyDescent="0.2">
      <c r="A12" s="272" t="s">
        <v>241</v>
      </c>
      <c r="B12" s="271">
        <v>111.9</v>
      </c>
      <c r="C12" s="271">
        <v>47.8</v>
      </c>
      <c r="D12" s="271">
        <v>25.5</v>
      </c>
      <c r="E12" s="271">
        <v>31.7</v>
      </c>
      <c r="F12" s="271">
        <v>15.7</v>
      </c>
      <c r="G12" s="271">
        <v>24.1</v>
      </c>
      <c r="H12" s="271">
        <v>16.399999999999999</v>
      </c>
      <c r="I12" s="271">
        <v>55.1</v>
      </c>
      <c r="J12" s="271">
        <v>10.3</v>
      </c>
      <c r="K12" s="271">
        <v>17.2</v>
      </c>
      <c r="L12" s="228">
        <v>92.8</v>
      </c>
      <c r="M12" s="228">
        <v>170.6</v>
      </c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  <c r="BK12" s="228"/>
      <c r="BL12" s="228"/>
      <c r="BM12" s="228"/>
      <c r="BN12" s="228"/>
    </row>
    <row r="13" spans="1:66" ht="24" x14ac:dyDescent="0.2">
      <c r="A13" s="272" t="s">
        <v>242</v>
      </c>
      <c r="B13" s="271" t="s">
        <v>26</v>
      </c>
      <c r="C13" s="271" t="s">
        <v>26</v>
      </c>
      <c r="D13" s="271" t="s">
        <v>26</v>
      </c>
      <c r="E13" s="271" t="s">
        <v>26</v>
      </c>
      <c r="F13" s="271" t="s">
        <v>26</v>
      </c>
      <c r="G13" s="271" t="s">
        <v>26</v>
      </c>
      <c r="H13" s="271" t="s">
        <v>26</v>
      </c>
      <c r="I13" s="271" t="s">
        <v>26</v>
      </c>
      <c r="J13" s="271" t="s">
        <v>26</v>
      </c>
      <c r="K13" s="271">
        <v>68</v>
      </c>
      <c r="L13" s="228">
        <v>131</v>
      </c>
      <c r="M13" s="228">
        <v>301.89999999999998</v>
      </c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</row>
    <row r="14" spans="1:66" ht="12.95" customHeight="1" x14ac:dyDescent="0.2">
      <c r="A14" s="272" t="s">
        <v>243</v>
      </c>
      <c r="B14" s="271">
        <v>34</v>
      </c>
      <c r="C14" s="271">
        <v>49.8</v>
      </c>
      <c r="D14" s="271">
        <v>64</v>
      </c>
      <c r="E14" s="271">
        <v>40.6</v>
      </c>
      <c r="F14" s="271">
        <v>41.8</v>
      </c>
      <c r="G14" s="271">
        <v>109.5</v>
      </c>
      <c r="H14" s="271">
        <v>216.4</v>
      </c>
      <c r="I14" s="271">
        <v>109.3</v>
      </c>
      <c r="J14" s="271">
        <v>80.7</v>
      </c>
      <c r="K14" s="271">
        <v>88.1</v>
      </c>
      <c r="L14" s="228">
        <v>204.3</v>
      </c>
      <c r="M14" s="228">
        <v>588</v>
      </c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</row>
    <row r="15" spans="1:66" ht="12.95" customHeight="1" x14ac:dyDescent="0.2">
      <c r="A15" s="272" t="s">
        <v>244</v>
      </c>
      <c r="B15" s="228">
        <v>28</v>
      </c>
      <c r="C15" s="228">
        <v>28.9</v>
      </c>
      <c r="D15" s="228">
        <v>11.1</v>
      </c>
      <c r="E15" s="228">
        <v>20.7</v>
      </c>
      <c r="F15" s="228">
        <v>6.5</v>
      </c>
      <c r="G15" s="228">
        <v>7.6</v>
      </c>
      <c r="H15" s="228">
        <v>12.2</v>
      </c>
      <c r="I15" s="228">
        <v>49.3</v>
      </c>
      <c r="J15" s="228">
        <v>43.5</v>
      </c>
      <c r="K15" s="228">
        <v>61.8</v>
      </c>
      <c r="L15" s="228">
        <v>234.2</v>
      </c>
      <c r="M15" s="228">
        <v>858.4</v>
      </c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</row>
    <row r="16" spans="1:66" ht="12.95" customHeight="1" x14ac:dyDescent="0.2">
      <c r="A16" s="272" t="s">
        <v>245</v>
      </c>
      <c r="B16" s="228">
        <v>36.1</v>
      </c>
      <c r="C16" s="228">
        <v>0.7</v>
      </c>
      <c r="D16" s="228">
        <v>0.8</v>
      </c>
      <c r="E16" s="228">
        <v>1.4</v>
      </c>
      <c r="F16" s="228">
        <v>1.1000000000000001</v>
      </c>
      <c r="G16" s="228">
        <v>0.9</v>
      </c>
      <c r="H16" s="228">
        <v>6.3</v>
      </c>
      <c r="I16" s="228">
        <v>17.3</v>
      </c>
      <c r="J16" s="228">
        <v>13.3</v>
      </c>
      <c r="K16" s="228">
        <v>1.6</v>
      </c>
      <c r="L16" s="228">
        <v>14.8</v>
      </c>
      <c r="M16" s="228">
        <v>11.8</v>
      </c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</row>
    <row r="17" spans="1:66" ht="12.95" customHeight="1" x14ac:dyDescent="0.2">
      <c r="A17" s="245" t="s">
        <v>100</v>
      </c>
      <c r="B17" s="228">
        <v>796.5</v>
      </c>
      <c r="C17" s="228">
        <v>756.9</v>
      </c>
      <c r="D17" s="228">
        <v>878</v>
      </c>
      <c r="E17" s="228">
        <v>1013</v>
      </c>
      <c r="F17" s="228">
        <v>973.5</v>
      </c>
      <c r="G17" s="228">
        <v>1171.8</v>
      </c>
      <c r="H17" s="228">
        <v>1355.5</v>
      </c>
      <c r="I17" s="228">
        <v>1408.2</v>
      </c>
      <c r="J17" s="228">
        <v>1316.5</v>
      </c>
      <c r="K17" s="228">
        <v>1608.1</v>
      </c>
      <c r="L17" s="228">
        <v>1910.1</v>
      </c>
      <c r="M17" s="228">
        <v>3374.5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</row>
    <row r="18" spans="1:66" ht="12.95" customHeight="1" x14ac:dyDescent="0.2">
      <c r="A18" s="272" t="s">
        <v>246</v>
      </c>
      <c r="B18" s="228">
        <v>794.1</v>
      </c>
      <c r="C18" s="228">
        <v>742</v>
      </c>
      <c r="D18" s="228">
        <v>875.8</v>
      </c>
      <c r="E18" s="228">
        <v>1009.2</v>
      </c>
      <c r="F18" s="228">
        <v>960.7</v>
      </c>
      <c r="G18" s="228">
        <v>1163.5999999999999</v>
      </c>
      <c r="H18" s="228">
        <v>1351.8</v>
      </c>
      <c r="I18" s="228">
        <v>1406.2</v>
      </c>
      <c r="J18" s="228">
        <v>1301.5</v>
      </c>
      <c r="K18" s="228">
        <v>1438.1</v>
      </c>
      <c r="L18" s="228">
        <v>1672.5</v>
      </c>
      <c r="M18" s="228">
        <v>2996</v>
      </c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</row>
    <row r="19" spans="1:66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0.9</v>
      </c>
      <c r="G19" s="228">
        <v>0.9</v>
      </c>
      <c r="H19" s="228">
        <v>0.9</v>
      </c>
      <c r="I19" s="228">
        <v>0.9</v>
      </c>
      <c r="J19" s="228">
        <v>0.9</v>
      </c>
      <c r="K19" s="228" t="s">
        <v>26</v>
      </c>
      <c r="L19" s="228" t="s">
        <v>26</v>
      </c>
      <c r="M19" s="228">
        <v>0.8</v>
      </c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</row>
    <row r="20" spans="1:66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</row>
    <row r="21" spans="1:66" ht="12.95" customHeight="1" x14ac:dyDescent="0.2">
      <c r="A21" s="272" t="s">
        <v>250</v>
      </c>
      <c r="B21" s="228">
        <v>0.2</v>
      </c>
      <c r="C21" s="228">
        <v>0.1</v>
      </c>
      <c r="D21" s="228">
        <v>0.3</v>
      </c>
      <c r="E21" s="228">
        <v>0.5</v>
      </c>
      <c r="F21" s="228">
        <v>0.7</v>
      </c>
      <c r="G21" s="228">
        <v>0.5</v>
      </c>
      <c r="H21" s="228">
        <v>0.1</v>
      </c>
      <c r="I21" s="228">
        <v>0.6</v>
      </c>
      <c r="J21" s="228">
        <v>0.6</v>
      </c>
      <c r="K21" s="228">
        <v>0.6</v>
      </c>
      <c r="L21" s="228">
        <v>0.7</v>
      </c>
      <c r="M21" s="228">
        <v>1.1000000000000001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</row>
    <row r="22" spans="1:66" ht="12.95" customHeight="1" x14ac:dyDescent="0.2">
      <c r="A22" s="272" t="s">
        <v>277</v>
      </c>
      <c r="B22" s="228">
        <v>0.4</v>
      </c>
      <c r="C22" s="228">
        <v>0.4</v>
      </c>
      <c r="D22" s="228">
        <v>0.4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>
        <v>31.5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</row>
    <row r="23" spans="1:66" ht="12.95" customHeight="1" x14ac:dyDescent="0.2">
      <c r="A23" s="272" t="s">
        <v>252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>
        <v>0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>
        <v>0</v>
      </c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</row>
    <row r="24" spans="1:66" ht="12.95" customHeight="1" x14ac:dyDescent="0.2">
      <c r="A24" s="272" t="s">
        <v>253</v>
      </c>
      <c r="B24" s="228" t="s">
        <v>26</v>
      </c>
      <c r="C24" s="228">
        <v>12.4</v>
      </c>
      <c r="D24" s="228" t="s">
        <v>26</v>
      </c>
      <c r="E24" s="228" t="s">
        <v>26</v>
      </c>
      <c r="F24" s="228" t="s">
        <v>26</v>
      </c>
      <c r="G24" s="228" t="s">
        <v>26</v>
      </c>
      <c r="H24" s="228" t="s">
        <v>26</v>
      </c>
      <c r="I24" s="228" t="s">
        <v>26</v>
      </c>
      <c r="J24" s="228" t="s">
        <v>26</v>
      </c>
      <c r="K24" s="228" t="s">
        <v>26</v>
      </c>
      <c r="L24" s="228">
        <v>2.9</v>
      </c>
      <c r="M24" s="228">
        <v>50.1</v>
      </c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</row>
    <row r="25" spans="1:66" ht="12.95" customHeight="1" x14ac:dyDescent="0.2">
      <c r="A25" s="245" t="s">
        <v>254</v>
      </c>
      <c r="B25" s="228">
        <v>1.8</v>
      </c>
      <c r="C25" s="228">
        <v>2.1</v>
      </c>
      <c r="D25" s="228">
        <v>1.5</v>
      </c>
      <c r="E25" s="228">
        <v>3.3</v>
      </c>
      <c r="F25" s="228">
        <v>11.2</v>
      </c>
      <c r="G25" s="228">
        <v>6.9</v>
      </c>
      <c r="H25" s="228">
        <v>2.6</v>
      </c>
      <c r="I25" s="228">
        <v>0.6</v>
      </c>
      <c r="J25" s="228">
        <v>13.5</v>
      </c>
      <c r="K25" s="228">
        <v>169.4</v>
      </c>
      <c r="L25" s="228">
        <v>234</v>
      </c>
      <c r="M25" s="228">
        <v>294.89999999999998</v>
      </c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</row>
    <row r="26" spans="1:66" ht="12.95" customHeight="1" x14ac:dyDescent="0.2">
      <c r="A26" s="245"/>
      <c r="B26" s="228"/>
      <c r="C26" s="228"/>
      <c r="D26" s="228"/>
      <c r="E26" s="228"/>
      <c r="F26" s="228"/>
      <c r="G26" s="273"/>
      <c r="H26" s="273"/>
      <c r="I26" s="273"/>
      <c r="J26" s="273"/>
      <c r="K26" s="273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</row>
    <row r="27" spans="1:66" s="270" customFormat="1" ht="12.95" customHeight="1" x14ac:dyDescent="0.2">
      <c r="A27" s="268" t="s">
        <v>99</v>
      </c>
      <c r="B27" s="269">
        <v>931.5</v>
      </c>
      <c r="C27" s="269">
        <v>719.1</v>
      </c>
      <c r="D27" s="269">
        <v>769.9</v>
      </c>
      <c r="E27" s="269">
        <v>715.6</v>
      </c>
      <c r="F27" s="269">
        <v>566.4</v>
      </c>
      <c r="G27" s="269">
        <v>566.6</v>
      </c>
      <c r="H27" s="269">
        <v>904.1</v>
      </c>
      <c r="I27" s="269">
        <v>996.1</v>
      </c>
      <c r="J27" s="269">
        <v>859.7</v>
      </c>
      <c r="K27" s="269">
        <v>763.1</v>
      </c>
      <c r="L27" s="269">
        <v>836.8</v>
      </c>
      <c r="M27" s="269">
        <v>2169.8000000000002</v>
      </c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69"/>
      <c r="AZ27" s="269"/>
      <c r="BA27" s="269"/>
      <c r="BB27" s="269"/>
      <c r="BC27" s="269"/>
      <c r="BD27" s="269"/>
      <c r="BE27" s="269"/>
      <c r="BF27" s="269"/>
      <c r="BG27" s="269"/>
      <c r="BH27" s="269"/>
      <c r="BI27" s="269"/>
      <c r="BJ27" s="269"/>
      <c r="BK27" s="269"/>
      <c r="BL27" s="269"/>
      <c r="BM27" s="269"/>
      <c r="BN27" s="269"/>
    </row>
    <row r="28" spans="1:66" s="234" customFormat="1" ht="12.95" customHeight="1" x14ac:dyDescent="0.2">
      <c r="A28" s="233" t="s">
        <v>98</v>
      </c>
      <c r="B28" s="271">
        <v>589.1</v>
      </c>
      <c r="C28" s="271">
        <v>383.8</v>
      </c>
      <c r="D28" s="271">
        <v>489.1</v>
      </c>
      <c r="E28" s="271">
        <v>319.2</v>
      </c>
      <c r="F28" s="271">
        <v>273.10000000000002</v>
      </c>
      <c r="G28" s="271">
        <v>229.5</v>
      </c>
      <c r="H28" s="271">
        <v>284.39999999999998</v>
      </c>
      <c r="I28" s="271">
        <v>283.2</v>
      </c>
      <c r="J28" s="271">
        <v>166</v>
      </c>
      <c r="K28" s="271">
        <v>153.1</v>
      </c>
      <c r="L28" s="271">
        <v>312.3</v>
      </c>
      <c r="M28" s="271">
        <v>1174</v>
      </c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</row>
    <row r="29" spans="1:66" ht="12.95" customHeight="1" x14ac:dyDescent="0.2">
      <c r="A29" s="272" t="s">
        <v>255</v>
      </c>
      <c r="B29" s="271">
        <v>199.1</v>
      </c>
      <c r="C29" s="271">
        <v>236</v>
      </c>
      <c r="D29" s="271">
        <v>376.3</v>
      </c>
      <c r="E29" s="271">
        <v>200.5</v>
      </c>
      <c r="F29" s="271">
        <v>179</v>
      </c>
      <c r="G29" s="271">
        <v>162.1</v>
      </c>
      <c r="H29" s="271">
        <v>152.19999999999999</v>
      </c>
      <c r="I29" s="271">
        <v>142.5</v>
      </c>
      <c r="J29" s="271">
        <v>57.3</v>
      </c>
      <c r="K29" s="271">
        <v>53.8</v>
      </c>
      <c r="L29" s="228">
        <v>116.1</v>
      </c>
      <c r="M29" s="228">
        <v>347.2</v>
      </c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</row>
    <row r="30" spans="1:66" ht="12.95" customHeight="1" x14ac:dyDescent="0.2">
      <c r="A30" s="272" t="s">
        <v>256</v>
      </c>
      <c r="B30" s="271">
        <v>27.2</v>
      </c>
      <c r="C30" s="271">
        <v>23</v>
      </c>
      <c r="D30" s="271">
        <v>4</v>
      </c>
      <c r="E30" s="271">
        <v>40.299999999999997</v>
      </c>
      <c r="F30" s="271">
        <v>45.7</v>
      </c>
      <c r="G30" s="271">
        <v>28</v>
      </c>
      <c r="H30" s="271">
        <v>37.700000000000003</v>
      </c>
      <c r="I30" s="271">
        <v>59.5</v>
      </c>
      <c r="J30" s="271">
        <v>39.200000000000003</v>
      </c>
      <c r="K30" s="271">
        <v>10.9</v>
      </c>
      <c r="L30" s="228">
        <v>80.8</v>
      </c>
      <c r="M30" s="228">
        <v>287.89999999999998</v>
      </c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228"/>
    </row>
    <row r="31" spans="1:66" ht="12.95" customHeight="1" x14ac:dyDescent="0.2">
      <c r="A31" s="272" t="s">
        <v>257</v>
      </c>
      <c r="B31" s="271">
        <v>34.700000000000003</v>
      </c>
      <c r="C31" s="271">
        <v>24</v>
      </c>
      <c r="D31" s="271">
        <v>17.399999999999999</v>
      </c>
      <c r="E31" s="271">
        <v>15.6</v>
      </c>
      <c r="F31" s="271">
        <v>9.3000000000000007</v>
      </c>
      <c r="G31" s="271">
        <v>9.6</v>
      </c>
      <c r="H31" s="271">
        <v>38.700000000000003</v>
      </c>
      <c r="I31" s="271">
        <v>34.4</v>
      </c>
      <c r="J31" s="271">
        <v>29.7</v>
      </c>
      <c r="K31" s="271">
        <v>42.1</v>
      </c>
      <c r="L31" s="228">
        <v>44.5</v>
      </c>
      <c r="M31" s="228">
        <v>330.4</v>
      </c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</row>
    <row r="32" spans="1:66" ht="12.95" customHeight="1" x14ac:dyDescent="0.2">
      <c r="A32" s="272" t="s">
        <v>258</v>
      </c>
      <c r="B32" s="271">
        <v>8.8000000000000007</v>
      </c>
      <c r="C32" s="271">
        <v>5.7</v>
      </c>
      <c r="D32" s="271">
        <v>5.2</v>
      </c>
      <c r="E32" s="271">
        <v>2.6</v>
      </c>
      <c r="F32" s="271">
        <v>6.5</v>
      </c>
      <c r="G32" s="271">
        <v>5.4</v>
      </c>
      <c r="H32" s="271">
        <v>8.3000000000000007</v>
      </c>
      <c r="I32" s="271">
        <v>12.2</v>
      </c>
      <c r="J32" s="271">
        <v>11.8</v>
      </c>
      <c r="K32" s="271">
        <v>13</v>
      </c>
      <c r="L32" s="228">
        <v>1.9</v>
      </c>
      <c r="M32" s="228">
        <v>69.2</v>
      </c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</row>
    <row r="33" spans="1:66" ht="12.95" customHeight="1" x14ac:dyDescent="0.2">
      <c r="A33" s="272" t="s">
        <v>259</v>
      </c>
      <c r="B33" s="271">
        <v>119</v>
      </c>
      <c r="C33" s="271">
        <v>11.9</v>
      </c>
      <c r="D33" s="271">
        <v>5.5</v>
      </c>
      <c r="E33" s="271">
        <v>5.6</v>
      </c>
      <c r="F33" s="271">
        <v>6.4</v>
      </c>
      <c r="G33" s="271">
        <v>9.6999999999999993</v>
      </c>
      <c r="H33" s="271">
        <v>6.8</v>
      </c>
      <c r="I33" s="271">
        <v>11.1</v>
      </c>
      <c r="J33" s="271">
        <v>13</v>
      </c>
      <c r="K33" s="271">
        <v>25.2</v>
      </c>
      <c r="L33" s="228">
        <v>60.7</v>
      </c>
      <c r="M33" s="228">
        <v>93.4</v>
      </c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</row>
    <row r="34" spans="1:66" ht="12.95" customHeight="1" x14ac:dyDescent="0.2">
      <c r="A34" s="272" t="s">
        <v>260</v>
      </c>
      <c r="B34" s="271">
        <v>199.7</v>
      </c>
      <c r="C34" s="271">
        <v>83.2</v>
      </c>
      <c r="D34" s="271">
        <v>80.599999999999994</v>
      </c>
      <c r="E34" s="271">
        <v>54</v>
      </c>
      <c r="F34" s="271">
        <v>25.7</v>
      </c>
      <c r="G34" s="271">
        <v>14.3</v>
      </c>
      <c r="H34" s="271">
        <v>40.299999999999997</v>
      </c>
      <c r="I34" s="271">
        <v>22.9</v>
      </c>
      <c r="J34" s="271">
        <v>14.5</v>
      </c>
      <c r="K34" s="271">
        <v>7.6</v>
      </c>
      <c r="L34" s="228">
        <v>5.0999999999999996</v>
      </c>
      <c r="M34" s="228">
        <v>38.200000000000003</v>
      </c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</row>
    <row r="35" spans="1:66" ht="12.95" customHeight="1" x14ac:dyDescent="0.2">
      <c r="A35" s="272" t="s">
        <v>261</v>
      </c>
      <c r="B35" s="271">
        <v>0.5</v>
      </c>
      <c r="C35" s="271">
        <v>0.1</v>
      </c>
      <c r="D35" s="271">
        <v>0.1</v>
      </c>
      <c r="E35" s="271">
        <v>0.7</v>
      </c>
      <c r="F35" s="271">
        <v>0.6</v>
      </c>
      <c r="G35" s="271">
        <v>0.5</v>
      </c>
      <c r="H35" s="271">
        <v>0.5</v>
      </c>
      <c r="I35" s="271">
        <v>0.5</v>
      </c>
      <c r="J35" s="271">
        <v>0.5</v>
      </c>
      <c r="K35" s="271">
        <v>0.5</v>
      </c>
      <c r="L35" s="228">
        <v>3.3</v>
      </c>
      <c r="M35" s="228">
        <v>7.6</v>
      </c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</row>
    <row r="36" spans="1:66" ht="12.95" customHeight="1" x14ac:dyDescent="0.2">
      <c r="A36" s="245" t="s">
        <v>97</v>
      </c>
      <c r="B36" s="271">
        <v>342.4</v>
      </c>
      <c r="C36" s="271">
        <v>335.3</v>
      </c>
      <c r="D36" s="271">
        <v>280.89999999999998</v>
      </c>
      <c r="E36" s="271">
        <v>396.4</v>
      </c>
      <c r="F36" s="271">
        <v>293.3</v>
      </c>
      <c r="G36" s="271">
        <v>337.1</v>
      </c>
      <c r="H36" s="271">
        <v>619.70000000000005</v>
      </c>
      <c r="I36" s="271">
        <v>712.9</v>
      </c>
      <c r="J36" s="271">
        <v>693.7</v>
      </c>
      <c r="K36" s="271">
        <v>610</v>
      </c>
      <c r="L36" s="228">
        <v>524.5</v>
      </c>
      <c r="M36" s="228">
        <v>995.8</v>
      </c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</row>
    <row r="37" spans="1:66" ht="12.95" customHeight="1" x14ac:dyDescent="0.2">
      <c r="A37" s="272" t="s">
        <v>262</v>
      </c>
      <c r="B37" s="271">
        <v>289.3</v>
      </c>
      <c r="C37" s="271">
        <v>331.2</v>
      </c>
      <c r="D37" s="271">
        <v>276.8</v>
      </c>
      <c r="E37" s="271">
        <v>392.6</v>
      </c>
      <c r="F37" s="271">
        <v>289.39999999999998</v>
      </c>
      <c r="G37" s="271">
        <v>333.1</v>
      </c>
      <c r="H37" s="271">
        <v>616.20000000000005</v>
      </c>
      <c r="I37" s="271">
        <v>708.8</v>
      </c>
      <c r="J37" s="271">
        <v>686.5</v>
      </c>
      <c r="K37" s="271">
        <v>595.20000000000005</v>
      </c>
      <c r="L37" s="228">
        <v>508.9</v>
      </c>
      <c r="M37" s="228">
        <v>855.8</v>
      </c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</row>
    <row r="38" spans="1:66" ht="12.95" customHeight="1" x14ac:dyDescent="0.2">
      <c r="A38" s="272" t="s">
        <v>263</v>
      </c>
      <c r="B38" s="271">
        <v>53.2</v>
      </c>
      <c r="C38" s="271">
        <v>4.0999999999999996</v>
      </c>
      <c r="D38" s="271">
        <v>4.0999999999999996</v>
      </c>
      <c r="E38" s="271">
        <v>3.8</v>
      </c>
      <c r="F38" s="271">
        <v>3.9</v>
      </c>
      <c r="G38" s="271">
        <v>3.5</v>
      </c>
      <c r="H38" s="271">
        <v>3.4</v>
      </c>
      <c r="I38" s="271">
        <v>3.8</v>
      </c>
      <c r="J38" s="271">
        <v>5.6</v>
      </c>
      <c r="K38" s="271">
        <v>11.9</v>
      </c>
      <c r="L38" s="228">
        <v>14.8</v>
      </c>
      <c r="M38" s="228">
        <v>138.69999999999999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</row>
    <row r="39" spans="1:66" ht="12" x14ac:dyDescent="0.2">
      <c r="A39" s="272" t="s">
        <v>264</v>
      </c>
      <c r="B39" s="271">
        <v>0</v>
      </c>
      <c r="C39" s="271">
        <v>0</v>
      </c>
      <c r="D39" s="271">
        <v>0</v>
      </c>
      <c r="E39" s="271" t="s">
        <v>26</v>
      </c>
      <c r="F39" s="271">
        <v>0</v>
      </c>
      <c r="G39" s="271">
        <v>0.5</v>
      </c>
      <c r="H39" s="271">
        <v>0</v>
      </c>
      <c r="I39" s="271">
        <v>0.3</v>
      </c>
      <c r="J39" s="271">
        <v>1.6</v>
      </c>
      <c r="K39" s="271">
        <v>2.9</v>
      </c>
      <c r="L39" s="228">
        <v>0.8</v>
      </c>
      <c r="M39" s="228">
        <v>1.3</v>
      </c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</row>
    <row r="40" spans="1:66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  <c r="BK40" s="228"/>
      <c r="BL40" s="228"/>
      <c r="BM40" s="228"/>
      <c r="BN40" s="228"/>
    </row>
    <row r="41" spans="1:66" s="270" customFormat="1" ht="12.95" customHeight="1" x14ac:dyDescent="0.2">
      <c r="A41" s="268" t="s">
        <v>96</v>
      </c>
      <c r="B41" s="269">
        <v>435.6</v>
      </c>
      <c r="C41" s="269">
        <v>266.2</v>
      </c>
      <c r="D41" s="269">
        <v>290.2</v>
      </c>
      <c r="E41" s="269">
        <v>493.1</v>
      </c>
      <c r="F41" s="269">
        <v>573.29999999999995</v>
      </c>
      <c r="G41" s="269">
        <v>863.7</v>
      </c>
      <c r="H41" s="269">
        <v>819.4</v>
      </c>
      <c r="I41" s="269">
        <v>791</v>
      </c>
      <c r="J41" s="269">
        <v>811.9</v>
      </c>
      <c r="K41" s="269">
        <v>1488.9</v>
      </c>
      <c r="L41" s="269">
        <v>2309.8000000000002</v>
      </c>
      <c r="M41" s="269">
        <v>4347.5</v>
      </c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  <c r="BK41" s="269"/>
      <c r="BL41" s="269"/>
      <c r="BM41" s="269"/>
      <c r="BN41" s="269"/>
    </row>
    <row r="42" spans="1:66" ht="12.95" customHeight="1" x14ac:dyDescent="0.2">
      <c r="A42" s="245" t="s">
        <v>265</v>
      </c>
      <c r="B42" s="228">
        <v>430.3</v>
      </c>
      <c r="C42" s="228">
        <v>391.2</v>
      </c>
      <c r="D42" s="228">
        <v>409.2</v>
      </c>
      <c r="E42" s="228">
        <v>438.5</v>
      </c>
      <c r="F42" s="228">
        <v>432.5</v>
      </c>
      <c r="G42" s="228">
        <v>495.2</v>
      </c>
      <c r="H42" s="228">
        <v>501.4</v>
      </c>
      <c r="I42" s="228">
        <v>527.5</v>
      </c>
      <c r="J42" s="228">
        <v>518.4</v>
      </c>
      <c r="K42" s="228">
        <v>434.9</v>
      </c>
      <c r="L42" s="228">
        <v>1163.8</v>
      </c>
      <c r="M42" s="228">
        <v>2337.3000000000002</v>
      </c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</row>
    <row r="43" spans="1:66" ht="12.95" customHeight="1" x14ac:dyDescent="0.2">
      <c r="A43" s="245" t="s">
        <v>266</v>
      </c>
      <c r="B43" s="228">
        <v>119.7</v>
      </c>
      <c r="C43" s="228">
        <v>59.8</v>
      </c>
      <c r="D43" s="228">
        <v>95.8</v>
      </c>
      <c r="E43" s="228">
        <v>99.4</v>
      </c>
      <c r="F43" s="228">
        <v>106</v>
      </c>
      <c r="G43" s="228">
        <v>333.6</v>
      </c>
      <c r="H43" s="228">
        <v>377</v>
      </c>
      <c r="I43" s="228">
        <v>382.6</v>
      </c>
      <c r="J43" s="228">
        <v>445.2</v>
      </c>
      <c r="K43" s="228">
        <v>411.1</v>
      </c>
      <c r="L43" s="228">
        <v>317</v>
      </c>
      <c r="M43" s="228">
        <v>873.5</v>
      </c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</row>
    <row r="44" spans="1:66" s="234" customFormat="1" ht="12.95" customHeight="1" x14ac:dyDescent="0.2">
      <c r="A44" s="274" t="s">
        <v>267</v>
      </c>
      <c r="B44" s="228">
        <v>41.3</v>
      </c>
      <c r="C44" s="228">
        <v>41.2</v>
      </c>
      <c r="D44" s="228">
        <v>41.2</v>
      </c>
      <c r="E44" s="228">
        <v>41.8</v>
      </c>
      <c r="F44" s="228">
        <v>44.6</v>
      </c>
      <c r="G44" s="228">
        <v>249.6</v>
      </c>
      <c r="H44" s="228">
        <v>211.5</v>
      </c>
      <c r="I44" s="228">
        <v>211.5</v>
      </c>
      <c r="J44" s="228">
        <v>219.9</v>
      </c>
      <c r="K44" s="228">
        <v>276</v>
      </c>
      <c r="L44" s="271">
        <v>114.3</v>
      </c>
      <c r="M44" s="271">
        <v>198.5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</row>
    <row r="45" spans="1:66" ht="12.95" customHeight="1" x14ac:dyDescent="0.2">
      <c r="A45" s="272" t="s">
        <v>268</v>
      </c>
      <c r="B45" s="228">
        <v>63.1</v>
      </c>
      <c r="C45" s="228">
        <v>19.100000000000001</v>
      </c>
      <c r="D45" s="228">
        <v>19.100000000000001</v>
      </c>
      <c r="E45" s="228">
        <v>21.3</v>
      </c>
      <c r="F45" s="228">
        <v>19.2</v>
      </c>
      <c r="G45" s="228">
        <v>20.8</v>
      </c>
      <c r="H45" s="228">
        <v>2.1</v>
      </c>
      <c r="I45" s="228">
        <v>2</v>
      </c>
      <c r="J45" s="228">
        <v>53.9</v>
      </c>
      <c r="K45" s="228" t="s">
        <v>26</v>
      </c>
      <c r="L45" s="228" t="s">
        <v>26</v>
      </c>
      <c r="M45" s="228">
        <v>0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</row>
    <row r="46" spans="1:66" ht="12.95" customHeight="1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>
        <v>0.1</v>
      </c>
      <c r="M46" s="228" t="s">
        <v>26</v>
      </c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</row>
    <row r="47" spans="1:66" ht="12.95" customHeight="1" x14ac:dyDescent="0.2">
      <c r="A47" s="272" t="s">
        <v>269</v>
      </c>
      <c r="B47" s="228">
        <v>15.3</v>
      </c>
      <c r="C47" s="228">
        <v>-0.5</v>
      </c>
      <c r="D47" s="228">
        <v>35.5</v>
      </c>
      <c r="E47" s="228">
        <v>36.299999999999997</v>
      </c>
      <c r="F47" s="228">
        <v>42.2</v>
      </c>
      <c r="G47" s="228">
        <v>63.2</v>
      </c>
      <c r="H47" s="228">
        <v>163.4</v>
      </c>
      <c r="I47" s="228">
        <v>169.1</v>
      </c>
      <c r="J47" s="228">
        <v>171.3</v>
      </c>
      <c r="K47" s="228">
        <v>135</v>
      </c>
      <c r="L47" s="228">
        <v>202.6</v>
      </c>
      <c r="M47" s="228">
        <v>675</v>
      </c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</row>
    <row r="48" spans="1:66" ht="12.95" customHeight="1" x14ac:dyDescent="0.2">
      <c r="A48" s="275" t="s">
        <v>271</v>
      </c>
      <c r="B48" s="228">
        <v>-120.7</v>
      </c>
      <c r="C48" s="228">
        <v>-191.9</v>
      </c>
      <c r="D48" s="228">
        <v>-223.9</v>
      </c>
      <c r="E48" s="228">
        <v>-57.1</v>
      </c>
      <c r="F48" s="228">
        <v>33.799999999999997</v>
      </c>
      <c r="G48" s="228">
        <v>33.9</v>
      </c>
      <c r="H48" s="228">
        <v>-60.1</v>
      </c>
      <c r="I48" s="228">
        <v>-120.1</v>
      </c>
      <c r="J48" s="228">
        <v>-152.80000000000001</v>
      </c>
      <c r="K48" s="228">
        <v>614.29999999999995</v>
      </c>
      <c r="L48" s="228">
        <v>782</v>
      </c>
      <c r="M48" s="228">
        <v>1058.7</v>
      </c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</row>
    <row r="49" spans="1:66" ht="12.95" customHeight="1" x14ac:dyDescent="0.2">
      <c r="A49" s="275" t="s">
        <v>272</v>
      </c>
      <c r="B49" s="228">
        <v>6.3</v>
      </c>
      <c r="C49" s="228">
        <v>7.1</v>
      </c>
      <c r="D49" s="228">
        <v>9.1</v>
      </c>
      <c r="E49" s="228">
        <v>12.3</v>
      </c>
      <c r="F49" s="228">
        <v>1.1000000000000001</v>
      </c>
      <c r="G49" s="228">
        <v>1.1000000000000001</v>
      </c>
      <c r="H49" s="228">
        <v>1.1000000000000001</v>
      </c>
      <c r="I49" s="228">
        <v>1.1000000000000001</v>
      </c>
      <c r="J49" s="228">
        <v>1.1000000000000001</v>
      </c>
      <c r="K49" s="228">
        <v>28.7</v>
      </c>
      <c r="L49" s="228">
        <v>47</v>
      </c>
      <c r="M49" s="228">
        <v>78</v>
      </c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8"/>
      <c r="BN49" s="228"/>
    </row>
    <row r="50" spans="1:66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69"/>
      <c r="AZ50" s="269"/>
      <c r="BA50" s="269"/>
      <c r="BB50" s="269"/>
      <c r="BC50" s="269"/>
      <c r="BD50" s="269"/>
      <c r="BE50" s="269"/>
      <c r="BF50" s="269"/>
      <c r="BG50" s="269"/>
      <c r="BH50" s="269"/>
      <c r="BI50" s="269"/>
      <c r="BJ50" s="269"/>
      <c r="BK50" s="269"/>
      <c r="BL50" s="269"/>
      <c r="BM50" s="269"/>
      <c r="BN50" s="269"/>
    </row>
    <row r="51" spans="1:66" ht="12.95" customHeight="1" x14ac:dyDescent="0.2">
      <c r="A51" s="268" t="s">
        <v>94</v>
      </c>
      <c r="B51" s="269">
        <v>1367.1</v>
      </c>
      <c r="C51" s="269">
        <v>985.2</v>
      </c>
      <c r="D51" s="269">
        <v>1060.0999999999999</v>
      </c>
      <c r="E51" s="269">
        <v>1208.7</v>
      </c>
      <c r="F51" s="269">
        <v>1139.8</v>
      </c>
      <c r="G51" s="269">
        <v>1430.4</v>
      </c>
      <c r="H51" s="269">
        <v>1723.5</v>
      </c>
      <c r="I51" s="269">
        <v>1787.1</v>
      </c>
      <c r="J51" s="269">
        <v>1671.6</v>
      </c>
      <c r="K51" s="269">
        <v>2252</v>
      </c>
      <c r="L51" s="269">
        <v>3146.7</v>
      </c>
      <c r="M51" s="269">
        <v>6517.2</v>
      </c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  <c r="AO51" s="228"/>
      <c r="AP51" s="228"/>
      <c r="AQ51" s="228"/>
      <c r="AR51" s="228"/>
      <c r="AS51" s="228"/>
      <c r="AT51" s="228"/>
      <c r="AU51" s="228"/>
      <c r="AV51" s="228"/>
      <c r="AW51" s="228"/>
      <c r="AX51" s="228"/>
      <c r="AY51" s="228"/>
      <c r="AZ51" s="228"/>
      <c r="BA51" s="228"/>
      <c r="BB51" s="228"/>
      <c r="BC51" s="228"/>
      <c r="BD51" s="228"/>
      <c r="BE51" s="228"/>
      <c r="BF51" s="228"/>
      <c r="BG51" s="228"/>
      <c r="BH51" s="228"/>
      <c r="BI51" s="228"/>
      <c r="BJ51" s="228"/>
      <c r="BK51" s="228"/>
      <c r="BL51" s="228"/>
      <c r="BM51" s="228"/>
      <c r="BN51" s="228"/>
    </row>
    <row r="52" spans="1:66" ht="12.95" customHeight="1" thickBot="1" x14ac:dyDescent="0.25">
      <c r="A52" s="235"/>
      <c r="B52" s="284"/>
      <c r="C52" s="284"/>
      <c r="D52" s="284"/>
      <c r="E52" s="284"/>
      <c r="F52" s="284"/>
      <c r="G52" s="236"/>
      <c r="H52" s="236"/>
      <c r="I52" s="236"/>
      <c r="J52" s="236"/>
      <c r="K52" s="236"/>
      <c r="L52" s="284"/>
      <c r="M52" s="284"/>
    </row>
    <row r="54" spans="1:66" ht="12.95" customHeight="1" x14ac:dyDescent="0.2">
      <c r="A54" s="249" t="s">
        <v>22</v>
      </c>
    </row>
    <row r="55" spans="1:66" ht="12.95" customHeight="1" x14ac:dyDescent="0.2">
      <c r="A55" s="233" t="s">
        <v>1</v>
      </c>
      <c r="B55" s="218">
        <v>27</v>
      </c>
      <c r="C55" s="218">
        <v>25</v>
      </c>
      <c r="D55" s="218">
        <v>24</v>
      </c>
      <c r="E55" s="218">
        <v>25</v>
      </c>
      <c r="F55" s="218">
        <v>19</v>
      </c>
      <c r="G55" s="218">
        <v>20</v>
      </c>
      <c r="H55" s="218">
        <v>21</v>
      </c>
      <c r="I55" s="218">
        <v>21</v>
      </c>
      <c r="J55" s="218">
        <v>22</v>
      </c>
      <c r="K55" s="218">
        <v>27</v>
      </c>
      <c r="L55" s="218">
        <v>29</v>
      </c>
      <c r="M55" s="218">
        <v>36</v>
      </c>
    </row>
  </sheetData>
  <hyperlinks>
    <hyperlink ref="A1" location="Содержание!A1" display="Вернуться в СОДЕРЖАНИЕ" xr:uid="{00000000-0004-0000-5F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Лист97"/>
  <dimension ref="A1:Q55"/>
  <sheetViews>
    <sheetView workbookViewId="0">
      <selection activeCell="A5" sqref="A5"/>
    </sheetView>
  </sheetViews>
  <sheetFormatPr defaultRowHeight="12.95" customHeight="1" x14ac:dyDescent="0.2"/>
  <cols>
    <col min="1" max="1" width="40.85546875" style="249" customWidth="1"/>
    <col min="2" max="8" width="0" style="218" hidden="1" customWidth="1"/>
    <col min="9" max="12" width="9.140625" style="218"/>
    <col min="13" max="13" width="8.85546875" style="218"/>
    <col min="14" max="256" width="9.140625" style="218"/>
    <col min="257" max="257" width="40.85546875" style="218" customWidth="1"/>
    <col min="258" max="262" width="0" style="218" hidden="1" customWidth="1"/>
    <col min="263" max="512" width="9.140625" style="218"/>
    <col min="513" max="513" width="40.85546875" style="218" customWidth="1"/>
    <col min="514" max="518" width="0" style="218" hidden="1" customWidth="1"/>
    <col min="519" max="768" width="9.140625" style="218"/>
    <col min="769" max="769" width="40.85546875" style="218" customWidth="1"/>
    <col min="770" max="774" width="0" style="218" hidden="1" customWidth="1"/>
    <col min="775" max="1024" width="9.140625" style="218"/>
    <col min="1025" max="1025" width="40.85546875" style="218" customWidth="1"/>
    <col min="1026" max="1030" width="0" style="218" hidden="1" customWidth="1"/>
    <col min="1031" max="1280" width="9.140625" style="218"/>
    <col min="1281" max="1281" width="40.85546875" style="218" customWidth="1"/>
    <col min="1282" max="1286" width="0" style="218" hidden="1" customWidth="1"/>
    <col min="1287" max="1536" width="9.140625" style="218"/>
    <col min="1537" max="1537" width="40.85546875" style="218" customWidth="1"/>
    <col min="1538" max="1542" width="0" style="218" hidden="1" customWidth="1"/>
    <col min="1543" max="1792" width="9.140625" style="218"/>
    <col min="1793" max="1793" width="40.85546875" style="218" customWidth="1"/>
    <col min="1794" max="1798" width="0" style="218" hidden="1" customWidth="1"/>
    <col min="1799" max="2048" width="9.140625" style="218"/>
    <col min="2049" max="2049" width="40.85546875" style="218" customWidth="1"/>
    <col min="2050" max="2054" width="0" style="218" hidden="1" customWidth="1"/>
    <col min="2055" max="2304" width="9.140625" style="218"/>
    <col min="2305" max="2305" width="40.85546875" style="218" customWidth="1"/>
    <col min="2306" max="2310" width="0" style="218" hidden="1" customWidth="1"/>
    <col min="2311" max="2560" width="9.140625" style="218"/>
    <col min="2561" max="2561" width="40.85546875" style="218" customWidth="1"/>
    <col min="2562" max="2566" width="0" style="218" hidden="1" customWidth="1"/>
    <col min="2567" max="2816" width="9.140625" style="218"/>
    <col min="2817" max="2817" width="40.85546875" style="218" customWidth="1"/>
    <col min="2818" max="2822" width="0" style="218" hidden="1" customWidth="1"/>
    <col min="2823" max="3072" width="9.140625" style="218"/>
    <col min="3073" max="3073" width="40.85546875" style="218" customWidth="1"/>
    <col min="3074" max="3078" width="0" style="218" hidden="1" customWidth="1"/>
    <col min="3079" max="3328" width="9.140625" style="218"/>
    <col min="3329" max="3329" width="40.85546875" style="218" customWidth="1"/>
    <col min="3330" max="3334" width="0" style="218" hidden="1" customWidth="1"/>
    <col min="3335" max="3584" width="9.140625" style="218"/>
    <col min="3585" max="3585" width="40.85546875" style="218" customWidth="1"/>
    <col min="3586" max="3590" width="0" style="218" hidden="1" customWidth="1"/>
    <col min="3591" max="3840" width="9.140625" style="218"/>
    <col min="3841" max="3841" width="40.85546875" style="218" customWidth="1"/>
    <col min="3842" max="3846" width="0" style="218" hidden="1" customWidth="1"/>
    <col min="3847" max="4096" width="9.140625" style="218"/>
    <col min="4097" max="4097" width="40.85546875" style="218" customWidth="1"/>
    <col min="4098" max="4102" width="0" style="218" hidden="1" customWidth="1"/>
    <col min="4103" max="4352" width="9.140625" style="218"/>
    <col min="4353" max="4353" width="40.85546875" style="218" customWidth="1"/>
    <col min="4354" max="4358" width="0" style="218" hidden="1" customWidth="1"/>
    <col min="4359" max="4608" width="9.140625" style="218"/>
    <col min="4609" max="4609" width="40.85546875" style="218" customWidth="1"/>
    <col min="4610" max="4614" width="0" style="218" hidden="1" customWidth="1"/>
    <col min="4615" max="4864" width="9.140625" style="218"/>
    <col min="4865" max="4865" width="40.85546875" style="218" customWidth="1"/>
    <col min="4866" max="4870" width="0" style="218" hidden="1" customWidth="1"/>
    <col min="4871" max="5120" width="9.140625" style="218"/>
    <col min="5121" max="5121" width="40.85546875" style="218" customWidth="1"/>
    <col min="5122" max="5126" width="0" style="218" hidden="1" customWidth="1"/>
    <col min="5127" max="5376" width="9.140625" style="218"/>
    <col min="5377" max="5377" width="40.85546875" style="218" customWidth="1"/>
    <col min="5378" max="5382" width="0" style="218" hidden="1" customWidth="1"/>
    <col min="5383" max="5632" width="9.140625" style="218"/>
    <col min="5633" max="5633" width="40.85546875" style="218" customWidth="1"/>
    <col min="5634" max="5638" width="0" style="218" hidden="1" customWidth="1"/>
    <col min="5639" max="5888" width="9.140625" style="218"/>
    <col min="5889" max="5889" width="40.85546875" style="218" customWidth="1"/>
    <col min="5890" max="5894" width="0" style="218" hidden="1" customWidth="1"/>
    <col min="5895" max="6144" width="9.140625" style="218"/>
    <col min="6145" max="6145" width="40.85546875" style="218" customWidth="1"/>
    <col min="6146" max="6150" width="0" style="218" hidden="1" customWidth="1"/>
    <col min="6151" max="6400" width="9.140625" style="218"/>
    <col min="6401" max="6401" width="40.85546875" style="218" customWidth="1"/>
    <col min="6402" max="6406" width="0" style="218" hidden="1" customWidth="1"/>
    <col min="6407" max="6656" width="9.140625" style="218"/>
    <col min="6657" max="6657" width="40.85546875" style="218" customWidth="1"/>
    <col min="6658" max="6662" width="0" style="218" hidden="1" customWidth="1"/>
    <col min="6663" max="6912" width="9.140625" style="218"/>
    <col min="6913" max="6913" width="40.85546875" style="218" customWidth="1"/>
    <col min="6914" max="6918" width="0" style="218" hidden="1" customWidth="1"/>
    <col min="6919" max="7168" width="9.140625" style="218"/>
    <col min="7169" max="7169" width="40.85546875" style="218" customWidth="1"/>
    <col min="7170" max="7174" width="0" style="218" hidden="1" customWidth="1"/>
    <col min="7175" max="7424" width="9.140625" style="218"/>
    <col min="7425" max="7425" width="40.85546875" style="218" customWidth="1"/>
    <col min="7426" max="7430" width="0" style="218" hidden="1" customWidth="1"/>
    <col min="7431" max="7680" width="9.140625" style="218"/>
    <col min="7681" max="7681" width="40.85546875" style="218" customWidth="1"/>
    <col min="7682" max="7686" width="0" style="218" hidden="1" customWidth="1"/>
    <col min="7687" max="7936" width="9.140625" style="218"/>
    <col min="7937" max="7937" width="40.85546875" style="218" customWidth="1"/>
    <col min="7938" max="7942" width="0" style="218" hidden="1" customWidth="1"/>
    <col min="7943" max="8192" width="9.140625" style="218"/>
    <col min="8193" max="8193" width="40.85546875" style="218" customWidth="1"/>
    <col min="8194" max="8198" width="0" style="218" hidden="1" customWidth="1"/>
    <col min="8199" max="8448" width="9.140625" style="218"/>
    <col min="8449" max="8449" width="40.85546875" style="218" customWidth="1"/>
    <col min="8450" max="8454" width="0" style="218" hidden="1" customWidth="1"/>
    <col min="8455" max="8704" width="9.140625" style="218"/>
    <col min="8705" max="8705" width="40.85546875" style="218" customWidth="1"/>
    <col min="8706" max="8710" width="0" style="218" hidden="1" customWidth="1"/>
    <col min="8711" max="8960" width="9.140625" style="218"/>
    <col min="8961" max="8961" width="40.85546875" style="218" customWidth="1"/>
    <col min="8962" max="8966" width="0" style="218" hidden="1" customWidth="1"/>
    <col min="8967" max="9216" width="9.140625" style="218"/>
    <col min="9217" max="9217" width="40.85546875" style="218" customWidth="1"/>
    <col min="9218" max="9222" width="0" style="218" hidden="1" customWidth="1"/>
    <col min="9223" max="9472" width="9.140625" style="218"/>
    <col min="9473" max="9473" width="40.85546875" style="218" customWidth="1"/>
    <col min="9474" max="9478" width="0" style="218" hidden="1" customWidth="1"/>
    <col min="9479" max="9728" width="9.140625" style="218"/>
    <col min="9729" max="9729" width="40.85546875" style="218" customWidth="1"/>
    <col min="9730" max="9734" width="0" style="218" hidden="1" customWidth="1"/>
    <col min="9735" max="9984" width="9.140625" style="218"/>
    <col min="9985" max="9985" width="40.85546875" style="218" customWidth="1"/>
    <col min="9986" max="9990" width="0" style="218" hidden="1" customWidth="1"/>
    <col min="9991" max="10240" width="9.140625" style="218"/>
    <col min="10241" max="10241" width="40.85546875" style="218" customWidth="1"/>
    <col min="10242" max="10246" width="0" style="218" hidden="1" customWidth="1"/>
    <col min="10247" max="10496" width="9.140625" style="218"/>
    <col min="10497" max="10497" width="40.85546875" style="218" customWidth="1"/>
    <col min="10498" max="10502" width="0" style="218" hidden="1" customWidth="1"/>
    <col min="10503" max="10752" width="9.140625" style="218"/>
    <col min="10753" max="10753" width="40.85546875" style="218" customWidth="1"/>
    <col min="10754" max="10758" width="0" style="218" hidden="1" customWidth="1"/>
    <col min="10759" max="11008" width="9.140625" style="218"/>
    <col min="11009" max="11009" width="40.85546875" style="218" customWidth="1"/>
    <col min="11010" max="11014" width="0" style="218" hidden="1" customWidth="1"/>
    <col min="11015" max="11264" width="9.140625" style="218"/>
    <col min="11265" max="11265" width="40.85546875" style="218" customWidth="1"/>
    <col min="11266" max="11270" width="0" style="218" hidden="1" customWidth="1"/>
    <col min="11271" max="11520" width="9.140625" style="218"/>
    <col min="11521" max="11521" width="40.85546875" style="218" customWidth="1"/>
    <col min="11522" max="11526" width="0" style="218" hidden="1" customWidth="1"/>
    <col min="11527" max="11776" width="9.140625" style="218"/>
    <col min="11777" max="11777" width="40.85546875" style="218" customWidth="1"/>
    <col min="11778" max="11782" width="0" style="218" hidden="1" customWidth="1"/>
    <col min="11783" max="12032" width="9.140625" style="218"/>
    <col min="12033" max="12033" width="40.85546875" style="218" customWidth="1"/>
    <col min="12034" max="12038" width="0" style="218" hidden="1" customWidth="1"/>
    <col min="12039" max="12288" width="9.140625" style="218"/>
    <col min="12289" max="12289" width="40.85546875" style="218" customWidth="1"/>
    <col min="12290" max="12294" width="0" style="218" hidden="1" customWidth="1"/>
    <col min="12295" max="12544" width="9.140625" style="218"/>
    <col min="12545" max="12545" width="40.85546875" style="218" customWidth="1"/>
    <col min="12546" max="12550" width="0" style="218" hidden="1" customWidth="1"/>
    <col min="12551" max="12800" width="9.140625" style="218"/>
    <col min="12801" max="12801" width="40.85546875" style="218" customWidth="1"/>
    <col min="12802" max="12806" width="0" style="218" hidden="1" customWidth="1"/>
    <col min="12807" max="13056" width="9.140625" style="218"/>
    <col min="13057" max="13057" width="40.85546875" style="218" customWidth="1"/>
    <col min="13058" max="13062" width="0" style="218" hidden="1" customWidth="1"/>
    <col min="13063" max="13312" width="9.140625" style="218"/>
    <col min="13313" max="13313" width="40.85546875" style="218" customWidth="1"/>
    <col min="13314" max="13318" width="0" style="218" hidden="1" customWidth="1"/>
    <col min="13319" max="13568" width="9.140625" style="218"/>
    <col min="13569" max="13569" width="40.85546875" style="218" customWidth="1"/>
    <col min="13570" max="13574" width="0" style="218" hidden="1" customWidth="1"/>
    <col min="13575" max="13824" width="9.140625" style="218"/>
    <col min="13825" max="13825" width="40.85546875" style="218" customWidth="1"/>
    <col min="13826" max="13830" width="0" style="218" hidden="1" customWidth="1"/>
    <col min="13831" max="14080" width="9.140625" style="218"/>
    <col min="14081" max="14081" width="40.85546875" style="218" customWidth="1"/>
    <col min="14082" max="14086" width="0" style="218" hidden="1" customWidth="1"/>
    <col min="14087" max="14336" width="9.140625" style="218"/>
    <col min="14337" max="14337" width="40.85546875" style="218" customWidth="1"/>
    <col min="14338" max="14342" width="0" style="218" hidden="1" customWidth="1"/>
    <col min="14343" max="14592" width="9.140625" style="218"/>
    <col min="14593" max="14593" width="40.85546875" style="218" customWidth="1"/>
    <col min="14594" max="14598" width="0" style="218" hidden="1" customWidth="1"/>
    <col min="14599" max="14848" width="9.140625" style="218"/>
    <col min="14849" max="14849" width="40.85546875" style="218" customWidth="1"/>
    <col min="14850" max="14854" width="0" style="218" hidden="1" customWidth="1"/>
    <col min="14855" max="15104" width="9.140625" style="218"/>
    <col min="15105" max="15105" width="40.85546875" style="218" customWidth="1"/>
    <col min="15106" max="15110" width="0" style="218" hidden="1" customWidth="1"/>
    <col min="15111" max="15360" width="9.140625" style="218"/>
    <col min="15361" max="15361" width="40.85546875" style="218" customWidth="1"/>
    <col min="15362" max="15366" width="0" style="218" hidden="1" customWidth="1"/>
    <col min="15367" max="15616" width="9.140625" style="218"/>
    <col min="15617" max="15617" width="40.85546875" style="218" customWidth="1"/>
    <col min="15618" max="15622" width="0" style="218" hidden="1" customWidth="1"/>
    <col min="15623" max="15872" width="9.140625" style="218"/>
    <col min="15873" max="15873" width="40.85546875" style="218" customWidth="1"/>
    <col min="15874" max="15878" width="0" style="218" hidden="1" customWidth="1"/>
    <col min="15879" max="16128" width="9.140625" style="218"/>
    <col min="16129" max="16129" width="40.85546875" style="218" customWidth="1"/>
    <col min="16130" max="16134" width="0" style="218" hidden="1" customWidth="1"/>
    <col min="16135" max="16384" width="9.140625" style="218"/>
  </cols>
  <sheetData>
    <row r="1" spans="1:17" ht="12.95" customHeight="1" x14ac:dyDescent="0.2">
      <c r="A1" s="950" t="s">
        <v>1346</v>
      </c>
    </row>
    <row r="2" spans="1:17" ht="18" customHeight="1" x14ac:dyDescent="0.2">
      <c r="A2" s="217" t="s">
        <v>338</v>
      </c>
    </row>
    <row r="3" spans="1:17" ht="18" customHeight="1" x14ac:dyDescent="0.2">
      <c r="A3" s="217" t="s">
        <v>339</v>
      </c>
    </row>
    <row r="4" spans="1:17" ht="18" customHeight="1" thickBot="1" x14ac:dyDescent="0.25">
      <c r="A4" s="263" t="s">
        <v>137</v>
      </c>
    </row>
    <row r="5" spans="1:17" s="266" customFormat="1" ht="18" customHeight="1" thickBot="1" x14ac:dyDescent="0.25">
      <c r="A5" s="264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7" s="226" customFormat="1" ht="12.95" customHeight="1" x14ac:dyDescent="0.2">
      <c r="A6" s="267"/>
    </row>
    <row r="7" spans="1:17" s="270" customFormat="1" ht="12.95" customHeight="1" x14ac:dyDescent="0.2">
      <c r="A7" s="268" t="s">
        <v>103</v>
      </c>
      <c r="B7" s="269">
        <v>316.8</v>
      </c>
      <c r="C7" s="269">
        <v>276.60000000000002</v>
      </c>
      <c r="D7" s="269">
        <v>315.3</v>
      </c>
      <c r="E7" s="269">
        <v>351.8</v>
      </c>
      <c r="F7" s="269">
        <v>387.3</v>
      </c>
      <c r="G7" s="269">
        <v>349.5</v>
      </c>
      <c r="H7" s="269">
        <v>337.7</v>
      </c>
      <c r="I7" s="269">
        <v>343</v>
      </c>
      <c r="J7" s="269">
        <v>413</v>
      </c>
      <c r="K7" s="269">
        <v>393.6</v>
      </c>
      <c r="L7" s="269">
        <v>682.4</v>
      </c>
      <c r="M7" s="269">
        <v>1146.7</v>
      </c>
      <c r="N7" s="269"/>
      <c r="O7" s="269"/>
      <c r="P7" s="269"/>
      <c r="Q7" s="269"/>
    </row>
    <row r="8" spans="1:17" ht="12.95" customHeight="1" x14ac:dyDescent="0.2">
      <c r="A8" s="245" t="s">
        <v>101</v>
      </c>
      <c r="B8" s="271">
        <v>142.9</v>
      </c>
      <c r="C8" s="271">
        <v>88.6</v>
      </c>
      <c r="D8" s="271">
        <v>99.7</v>
      </c>
      <c r="E8" s="271">
        <v>114.7</v>
      </c>
      <c r="F8" s="271">
        <v>96</v>
      </c>
      <c r="G8" s="271">
        <v>55.7</v>
      </c>
      <c r="H8" s="271">
        <v>64.599999999999994</v>
      </c>
      <c r="I8" s="271">
        <v>72.3</v>
      </c>
      <c r="J8" s="271">
        <v>133.30000000000001</v>
      </c>
      <c r="K8" s="271">
        <v>165.1</v>
      </c>
      <c r="L8" s="228">
        <v>359.2</v>
      </c>
      <c r="M8" s="228">
        <v>721.5</v>
      </c>
      <c r="N8" s="228"/>
      <c r="O8" s="228"/>
      <c r="P8" s="228"/>
      <c r="Q8" s="228"/>
    </row>
    <row r="9" spans="1:17" ht="12.95" customHeight="1" x14ac:dyDescent="0.2">
      <c r="A9" s="272" t="s">
        <v>238</v>
      </c>
      <c r="B9" s="271">
        <v>14</v>
      </c>
      <c r="C9" s="271">
        <v>18.8</v>
      </c>
      <c r="D9" s="271">
        <v>20.9</v>
      </c>
      <c r="E9" s="271">
        <v>28.9</v>
      </c>
      <c r="F9" s="271">
        <v>21</v>
      </c>
      <c r="G9" s="271">
        <v>9.9</v>
      </c>
      <c r="H9" s="271">
        <v>16.7</v>
      </c>
      <c r="I9" s="271">
        <v>15.2</v>
      </c>
      <c r="J9" s="271">
        <v>30.9</v>
      </c>
      <c r="K9" s="271">
        <v>52</v>
      </c>
      <c r="L9" s="228">
        <v>184.5</v>
      </c>
      <c r="M9" s="228">
        <v>398.1</v>
      </c>
      <c r="N9" s="228"/>
      <c r="O9" s="228"/>
      <c r="P9" s="228"/>
      <c r="Q9" s="228"/>
    </row>
    <row r="10" spans="1:17" ht="12.95" customHeight="1" x14ac:dyDescent="0.2">
      <c r="A10" s="272" t="s">
        <v>239</v>
      </c>
      <c r="B10" s="271" t="s">
        <v>26</v>
      </c>
      <c r="C10" s="271">
        <v>4.5999999999999996</v>
      </c>
      <c r="D10" s="271">
        <v>4.2</v>
      </c>
      <c r="E10" s="271" t="s">
        <v>26</v>
      </c>
      <c r="F10" s="271" t="s">
        <v>26</v>
      </c>
      <c r="G10" s="271" t="s">
        <v>26</v>
      </c>
      <c r="H10" s="271" t="s">
        <v>26</v>
      </c>
      <c r="I10" s="271" t="s">
        <v>26</v>
      </c>
      <c r="J10" s="271" t="s">
        <v>26</v>
      </c>
      <c r="K10" s="271" t="s">
        <v>26</v>
      </c>
      <c r="L10" s="228" t="s">
        <v>26</v>
      </c>
      <c r="M10" s="228">
        <v>6.8</v>
      </c>
      <c r="N10" s="228"/>
      <c r="O10" s="228"/>
      <c r="P10" s="228"/>
      <c r="Q10" s="228"/>
    </row>
    <row r="11" spans="1:17" ht="12.95" customHeight="1" x14ac:dyDescent="0.2">
      <c r="A11" s="272" t="s">
        <v>240</v>
      </c>
      <c r="B11" s="271">
        <v>57.1</v>
      </c>
      <c r="C11" s="271">
        <v>3.4</v>
      </c>
      <c r="D11" s="271">
        <v>6.7</v>
      </c>
      <c r="E11" s="271">
        <v>2.2000000000000002</v>
      </c>
      <c r="F11" s="271">
        <v>4.2</v>
      </c>
      <c r="G11" s="271">
        <v>0</v>
      </c>
      <c r="H11" s="271">
        <v>0.2</v>
      </c>
      <c r="I11" s="271">
        <v>3.3</v>
      </c>
      <c r="J11" s="271">
        <v>2.8</v>
      </c>
      <c r="K11" s="271">
        <v>2.9</v>
      </c>
      <c r="L11" s="228">
        <v>17.2</v>
      </c>
      <c r="M11" s="228">
        <v>42.4</v>
      </c>
      <c r="N11" s="228"/>
      <c r="O11" s="228"/>
      <c r="P11" s="228"/>
      <c r="Q11" s="228"/>
    </row>
    <row r="12" spans="1:17" ht="24" x14ac:dyDescent="0.2">
      <c r="A12" s="272" t="s">
        <v>241</v>
      </c>
      <c r="B12" s="271">
        <v>5.0999999999999996</v>
      </c>
      <c r="C12" s="271">
        <v>5</v>
      </c>
      <c r="D12" s="271">
        <v>4.7</v>
      </c>
      <c r="E12" s="271">
        <v>3.4</v>
      </c>
      <c r="F12" s="271">
        <v>0.9</v>
      </c>
      <c r="G12" s="271">
        <v>5.5</v>
      </c>
      <c r="H12" s="271">
        <v>1.7</v>
      </c>
      <c r="I12" s="271">
        <v>2.2000000000000002</v>
      </c>
      <c r="J12" s="271">
        <v>37.700000000000003</v>
      </c>
      <c r="K12" s="271">
        <v>32</v>
      </c>
      <c r="L12" s="228">
        <v>33.4</v>
      </c>
      <c r="M12" s="228">
        <v>68</v>
      </c>
      <c r="N12" s="228"/>
      <c r="O12" s="228"/>
      <c r="P12" s="228"/>
      <c r="Q12" s="228"/>
    </row>
    <row r="13" spans="1:17" ht="24" x14ac:dyDescent="0.2">
      <c r="A13" s="272" t="s">
        <v>242</v>
      </c>
      <c r="B13" s="271">
        <v>0.3</v>
      </c>
      <c r="C13" s="271">
        <v>0.3</v>
      </c>
      <c r="D13" s="271">
        <v>0.3</v>
      </c>
      <c r="E13" s="271">
        <v>0.3</v>
      </c>
      <c r="F13" s="271">
        <v>0.3</v>
      </c>
      <c r="G13" s="271">
        <v>0.3</v>
      </c>
      <c r="H13" s="271">
        <v>0.3</v>
      </c>
      <c r="I13" s="271">
        <v>0.3</v>
      </c>
      <c r="J13" s="271" t="s">
        <v>26</v>
      </c>
      <c r="K13" s="271" t="s">
        <v>26</v>
      </c>
      <c r="L13" s="228" t="s">
        <v>26</v>
      </c>
      <c r="M13" s="228" t="s">
        <v>26</v>
      </c>
      <c r="N13" s="228"/>
      <c r="O13" s="228"/>
      <c r="P13" s="228"/>
      <c r="Q13" s="228"/>
    </row>
    <row r="14" spans="1:17" ht="12.95" customHeight="1" x14ac:dyDescent="0.2">
      <c r="A14" s="272" t="s">
        <v>243</v>
      </c>
      <c r="B14" s="271">
        <v>39.700000000000003</v>
      </c>
      <c r="C14" s="271">
        <v>20.9</v>
      </c>
      <c r="D14" s="271">
        <v>30.9</v>
      </c>
      <c r="E14" s="271">
        <v>49</v>
      </c>
      <c r="F14" s="271">
        <v>40.4</v>
      </c>
      <c r="G14" s="271">
        <v>36.299999999999997</v>
      </c>
      <c r="H14" s="271">
        <v>33.299999999999997</v>
      </c>
      <c r="I14" s="271">
        <v>39.700000000000003</v>
      </c>
      <c r="J14" s="271">
        <v>43.8</v>
      </c>
      <c r="K14" s="271">
        <v>52.1</v>
      </c>
      <c r="L14" s="228">
        <v>93</v>
      </c>
      <c r="M14" s="228">
        <v>65.2</v>
      </c>
      <c r="N14" s="228"/>
      <c r="O14" s="228"/>
      <c r="P14" s="228"/>
      <c r="Q14" s="228"/>
    </row>
    <row r="15" spans="1:17" ht="12.95" customHeight="1" x14ac:dyDescent="0.2">
      <c r="A15" s="272" t="s">
        <v>244</v>
      </c>
      <c r="B15" s="228">
        <v>25.5</v>
      </c>
      <c r="C15" s="228">
        <v>34</v>
      </c>
      <c r="D15" s="228">
        <v>30.2</v>
      </c>
      <c r="E15" s="228">
        <v>29</v>
      </c>
      <c r="F15" s="228">
        <v>28.4</v>
      </c>
      <c r="G15" s="228">
        <v>3.4</v>
      </c>
      <c r="H15" s="228">
        <v>11.8</v>
      </c>
      <c r="I15" s="228">
        <v>11.1</v>
      </c>
      <c r="J15" s="228">
        <v>17.600000000000001</v>
      </c>
      <c r="K15" s="228">
        <v>26.1</v>
      </c>
      <c r="L15" s="228">
        <v>31.1</v>
      </c>
      <c r="M15" s="228">
        <v>140.9</v>
      </c>
      <c r="N15" s="228"/>
      <c r="O15" s="228"/>
      <c r="P15" s="228"/>
      <c r="Q15" s="228"/>
    </row>
    <row r="16" spans="1:17" ht="12.95" customHeight="1" x14ac:dyDescent="0.2">
      <c r="A16" s="272" t="s">
        <v>245</v>
      </c>
      <c r="B16" s="228">
        <v>1.2</v>
      </c>
      <c r="C16" s="228">
        <v>1.6</v>
      </c>
      <c r="D16" s="228">
        <v>1.9</v>
      </c>
      <c r="E16" s="228">
        <v>1.9</v>
      </c>
      <c r="F16" s="228">
        <v>0.7</v>
      </c>
      <c r="G16" s="228">
        <v>0.4</v>
      </c>
      <c r="H16" s="228">
        <v>0.7</v>
      </c>
      <c r="I16" s="228">
        <v>0.6</v>
      </c>
      <c r="J16" s="228">
        <v>0.6</v>
      </c>
      <c r="K16" s="228">
        <v>0</v>
      </c>
      <c r="L16" s="228">
        <v>0</v>
      </c>
      <c r="M16" s="228">
        <v>0</v>
      </c>
      <c r="N16" s="228"/>
      <c r="O16" s="228"/>
      <c r="P16" s="228"/>
      <c r="Q16" s="228"/>
    </row>
    <row r="17" spans="1:17" ht="12.95" customHeight="1" x14ac:dyDescent="0.2">
      <c r="A17" s="245" t="s">
        <v>100</v>
      </c>
      <c r="B17" s="228">
        <v>173.9</v>
      </c>
      <c r="C17" s="228">
        <v>188</v>
      </c>
      <c r="D17" s="228">
        <v>215.6</v>
      </c>
      <c r="E17" s="228">
        <v>237.1</v>
      </c>
      <c r="F17" s="228">
        <v>291.39999999999998</v>
      </c>
      <c r="G17" s="228">
        <v>293.8</v>
      </c>
      <c r="H17" s="228">
        <v>273</v>
      </c>
      <c r="I17" s="228">
        <v>270.8</v>
      </c>
      <c r="J17" s="228">
        <v>279.7</v>
      </c>
      <c r="K17" s="228">
        <v>228.5</v>
      </c>
      <c r="L17" s="228">
        <v>323.2</v>
      </c>
      <c r="M17" s="228">
        <v>425.2</v>
      </c>
      <c r="N17" s="228"/>
      <c r="O17" s="228"/>
      <c r="P17" s="228"/>
      <c r="Q17" s="228"/>
    </row>
    <row r="18" spans="1:17" ht="12.95" customHeight="1" x14ac:dyDescent="0.2">
      <c r="A18" s="272" t="s">
        <v>246</v>
      </c>
      <c r="B18" s="228">
        <v>173.8</v>
      </c>
      <c r="C18" s="228">
        <v>187.9</v>
      </c>
      <c r="D18" s="228">
        <v>215.5</v>
      </c>
      <c r="E18" s="228">
        <v>237</v>
      </c>
      <c r="F18" s="228">
        <v>291</v>
      </c>
      <c r="G18" s="228">
        <v>293.39999999999998</v>
      </c>
      <c r="H18" s="228">
        <v>273</v>
      </c>
      <c r="I18" s="228">
        <v>270.7</v>
      </c>
      <c r="J18" s="228">
        <v>279</v>
      </c>
      <c r="K18" s="228">
        <v>228.4</v>
      </c>
      <c r="L18" s="228">
        <v>323.10000000000002</v>
      </c>
      <c r="M18" s="228">
        <v>424.3</v>
      </c>
      <c r="N18" s="228"/>
      <c r="O18" s="228"/>
      <c r="P18" s="228"/>
      <c r="Q18" s="228"/>
    </row>
    <row r="19" spans="1:17" ht="12.95" customHeight="1" x14ac:dyDescent="0.2">
      <c r="A19" s="272" t="s">
        <v>247</v>
      </c>
      <c r="B19" s="228" t="s">
        <v>248</v>
      </c>
      <c r="C19" s="228" t="s">
        <v>248</v>
      </c>
      <c r="D19" s="228" t="s">
        <v>248</v>
      </c>
      <c r="E19" s="228" t="s">
        <v>248</v>
      </c>
      <c r="F19" s="228">
        <v>0.4</v>
      </c>
      <c r="G19" s="228">
        <v>0.4</v>
      </c>
      <c r="H19" s="228" t="s">
        <v>26</v>
      </c>
      <c r="I19" s="228" t="s">
        <v>26</v>
      </c>
      <c r="J19" s="228" t="s">
        <v>26</v>
      </c>
      <c r="K19" s="228" t="s">
        <v>26</v>
      </c>
      <c r="L19" s="228" t="s">
        <v>26</v>
      </c>
      <c r="M19" s="228" t="s">
        <v>26</v>
      </c>
      <c r="N19" s="228"/>
      <c r="O19" s="228"/>
      <c r="P19" s="228"/>
      <c r="Q19" s="228"/>
    </row>
    <row r="20" spans="1:17" ht="12.95" customHeight="1" x14ac:dyDescent="0.2">
      <c r="A20" s="272" t="s">
        <v>249</v>
      </c>
      <c r="B20" s="228" t="s">
        <v>26</v>
      </c>
      <c r="C20" s="228" t="s">
        <v>26</v>
      </c>
      <c r="D20" s="228" t="s">
        <v>26</v>
      </c>
      <c r="E20" s="228" t="s">
        <v>26</v>
      </c>
      <c r="F20" s="228" t="s">
        <v>26</v>
      </c>
      <c r="G20" s="228" t="s">
        <v>26</v>
      </c>
      <c r="H20" s="228" t="s">
        <v>26</v>
      </c>
      <c r="I20" s="228" t="s">
        <v>26</v>
      </c>
      <c r="J20" s="228" t="s">
        <v>26</v>
      </c>
      <c r="K20" s="228" t="s">
        <v>26</v>
      </c>
      <c r="L20" s="228" t="s">
        <v>26</v>
      </c>
      <c r="M20" s="228" t="s">
        <v>26</v>
      </c>
      <c r="N20" s="228"/>
      <c r="O20" s="228"/>
      <c r="P20" s="228"/>
      <c r="Q20" s="228"/>
    </row>
    <row r="21" spans="1:17" ht="12.95" customHeight="1" x14ac:dyDescent="0.2">
      <c r="A21" s="272" t="s">
        <v>250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 t="s">
        <v>26</v>
      </c>
      <c r="I21" s="228" t="s">
        <v>26</v>
      </c>
      <c r="J21" s="228">
        <v>0.7</v>
      </c>
      <c r="K21" s="228" t="s">
        <v>26</v>
      </c>
      <c r="L21" s="228" t="s">
        <v>26</v>
      </c>
      <c r="M21" s="228">
        <v>0.8</v>
      </c>
      <c r="N21" s="228"/>
      <c r="O21" s="228"/>
      <c r="P21" s="228"/>
      <c r="Q21" s="228"/>
    </row>
    <row r="22" spans="1:17" ht="12.95" customHeight="1" x14ac:dyDescent="0.2">
      <c r="A22" s="272" t="s">
        <v>277</v>
      </c>
      <c r="B22" s="228" t="s">
        <v>26</v>
      </c>
      <c r="C22" s="228" t="s">
        <v>26</v>
      </c>
      <c r="D22" s="228" t="s">
        <v>26</v>
      </c>
      <c r="E22" s="228" t="s">
        <v>26</v>
      </c>
      <c r="F22" s="228" t="s">
        <v>26</v>
      </c>
      <c r="G22" s="228" t="s">
        <v>26</v>
      </c>
      <c r="H22" s="228" t="s">
        <v>26</v>
      </c>
      <c r="I22" s="228" t="s">
        <v>26</v>
      </c>
      <c r="J22" s="228" t="s">
        <v>26</v>
      </c>
      <c r="K22" s="228" t="s">
        <v>26</v>
      </c>
      <c r="L22" s="228" t="s">
        <v>26</v>
      </c>
      <c r="M22" s="228" t="s">
        <v>26</v>
      </c>
      <c r="N22" s="228"/>
      <c r="O22" s="228"/>
      <c r="P22" s="228"/>
      <c r="Q22" s="228"/>
    </row>
    <row r="23" spans="1:17" ht="12.95" customHeight="1" x14ac:dyDescent="0.2">
      <c r="A23" s="272" t="s">
        <v>252</v>
      </c>
      <c r="B23" s="228" t="s">
        <v>26</v>
      </c>
      <c r="C23" s="228" t="s">
        <v>26</v>
      </c>
      <c r="D23" s="228" t="s">
        <v>26</v>
      </c>
      <c r="E23" s="228" t="s">
        <v>26</v>
      </c>
      <c r="F23" s="228" t="s">
        <v>26</v>
      </c>
      <c r="G23" s="228" t="s">
        <v>26</v>
      </c>
      <c r="H23" s="228" t="s">
        <v>26</v>
      </c>
      <c r="I23" s="228" t="s">
        <v>26</v>
      </c>
      <c r="J23" s="228" t="s">
        <v>26</v>
      </c>
      <c r="K23" s="228" t="s">
        <v>26</v>
      </c>
      <c r="L23" s="228" t="s">
        <v>26</v>
      </c>
      <c r="M23" s="228" t="s">
        <v>26</v>
      </c>
      <c r="N23" s="228"/>
      <c r="O23" s="228"/>
      <c r="P23" s="228"/>
      <c r="Q23" s="228"/>
    </row>
    <row r="24" spans="1:17" ht="12.95" customHeight="1" x14ac:dyDescent="0.2">
      <c r="A24" s="272" t="s">
        <v>253</v>
      </c>
      <c r="B24" s="228" t="s">
        <v>26</v>
      </c>
      <c r="C24" s="228" t="s">
        <v>26</v>
      </c>
      <c r="D24" s="228" t="s">
        <v>26</v>
      </c>
      <c r="E24" s="228" t="s">
        <v>26</v>
      </c>
      <c r="F24" s="228" t="s">
        <v>26</v>
      </c>
      <c r="G24" s="228" t="s">
        <v>26</v>
      </c>
      <c r="H24" s="228" t="s">
        <v>26</v>
      </c>
      <c r="I24" s="228" t="s">
        <v>26</v>
      </c>
      <c r="J24" s="228" t="s">
        <v>26</v>
      </c>
      <c r="K24" s="228" t="s">
        <v>26</v>
      </c>
      <c r="L24" s="228" t="s">
        <v>26</v>
      </c>
      <c r="M24" s="228" t="s">
        <v>26</v>
      </c>
      <c r="N24" s="228"/>
      <c r="O24" s="228"/>
      <c r="P24" s="228"/>
      <c r="Q24" s="228"/>
    </row>
    <row r="25" spans="1:17" ht="12.95" customHeight="1" x14ac:dyDescent="0.2">
      <c r="A25" s="245" t="s">
        <v>254</v>
      </c>
      <c r="B25" s="228">
        <v>0</v>
      </c>
      <c r="C25" s="228">
        <v>0.1</v>
      </c>
      <c r="D25" s="228">
        <v>0.1</v>
      </c>
      <c r="E25" s="228">
        <v>0.1</v>
      </c>
      <c r="F25" s="228">
        <v>0</v>
      </c>
      <c r="G25" s="228">
        <v>0</v>
      </c>
      <c r="H25" s="228">
        <v>0</v>
      </c>
      <c r="I25" s="228">
        <v>0</v>
      </c>
      <c r="J25" s="228">
        <v>0</v>
      </c>
      <c r="K25" s="228">
        <v>0.1</v>
      </c>
      <c r="L25" s="228">
        <v>0.1</v>
      </c>
      <c r="M25" s="228">
        <v>0</v>
      </c>
      <c r="N25" s="228"/>
      <c r="O25" s="228"/>
      <c r="P25" s="228"/>
      <c r="Q25" s="228"/>
    </row>
    <row r="26" spans="1:17" ht="12.95" customHeight="1" x14ac:dyDescent="0.2">
      <c r="A26" s="245"/>
      <c r="B26" s="228"/>
      <c r="C26" s="228"/>
      <c r="D26" s="228"/>
      <c r="E26" s="228"/>
      <c r="F26" s="228"/>
      <c r="G26" s="273"/>
      <c r="H26" s="273"/>
      <c r="I26" s="273"/>
      <c r="J26" s="273"/>
      <c r="K26" s="273"/>
      <c r="L26" s="228"/>
      <c r="M26" s="228"/>
      <c r="N26" s="228"/>
      <c r="O26" s="228"/>
      <c r="P26" s="228"/>
      <c r="Q26" s="228"/>
    </row>
    <row r="27" spans="1:17" s="270" customFormat="1" ht="12.95" customHeight="1" x14ac:dyDescent="0.2">
      <c r="A27" s="268" t="s">
        <v>99</v>
      </c>
      <c r="B27" s="269">
        <v>231.8</v>
      </c>
      <c r="C27" s="269">
        <v>217.8</v>
      </c>
      <c r="D27" s="269">
        <v>221.9</v>
      </c>
      <c r="E27" s="269">
        <v>214.6</v>
      </c>
      <c r="F27" s="269">
        <v>186.7</v>
      </c>
      <c r="G27" s="269">
        <v>145.69999999999999</v>
      </c>
      <c r="H27" s="269">
        <v>173.6</v>
      </c>
      <c r="I27" s="269">
        <v>149.1</v>
      </c>
      <c r="J27" s="269">
        <v>130.69999999999999</v>
      </c>
      <c r="K27" s="269">
        <v>136.19999999999999</v>
      </c>
      <c r="L27" s="269">
        <v>261.60000000000002</v>
      </c>
      <c r="M27" s="269">
        <v>449.5</v>
      </c>
      <c r="N27" s="269"/>
      <c r="O27" s="269"/>
      <c r="P27" s="269"/>
      <c r="Q27" s="269"/>
    </row>
    <row r="28" spans="1:17" s="234" customFormat="1" ht="12.95" customHeight="1" x14ac:dyDescent="0.2">
      <c r="A28" s="233" t="s">
        <v>98</v>
      </c>
      <c r="B28" s="271">
        <v>143.69999999999999</v>
      </c>
      <c r="C28" s="271">
        <v>90.9</v>
      </c>
      <c r="D28" s="271">
        <v>107.1</v>
      </c>
      <c r="E28" s="271">
        <v>83.6</v>
      </c>
      <c r="F28" s="271">
        <v>57</v>
      </c>
      <c r="G28" s="271">
        <v>34.299999999999997</v>
      </c>
      <c r="H28" s="271">
        <v>18.100000000000001</v>
      </c>
      <c r="I28" s="271">
        <v>13.9</v>
      </c>
      <c r="J28" s="271">
        <v>15.7</v>
      </c>
      <c r="K28" s="271">
        <v>38.799999999999997</v>
      </c>
      <c r="L28" s="271">
        <v>138</v>
      </c>
      <c r="M28" s="271">
        <v>271</v>
      </c>
      <c r="N28" s="271"/>
      <c r="O28" s="271"/>
      <c r="P28" s="271"/>
      <c r="Q28" s="271"/>
    </row>
    <row r="29" spans="1:17" ht="12.95" customHeight="1" x14ac:dyDescent="0.2">
      <c r="A29" s="272" t="s">
        <v>255</v>
      </c>
      <c r="B29" s="271">
        <v>68</v>
      </c>
      <c r="C29" s="271">
        <v>14.3</v>
      </c>
      <c r="D29" s="271">
        <v>12.3</v>
      </c>
      <c r="E29" s="271">
        <v>10.7</v>
      </c>
      <c r="F29" s="271">
        <v>1.5</v>
      </c>
      <c r="G29" s="271">
        <v>2.2000000000000002</v>
      </c>
      <c r="H29" s="271">
        <v>4.2</v>
      </c>
      <c r="I29" s="271">
        <v>-2.1</v>
      </c>
      <c r="J29" s="271">
        <v>3</v>
      </c>
      <c r="K29" s="271">
        <v>4.5</v>
      </c>
      <c r="L29" s="228">
        <v>22.3</v>
      </c>
      <c r="M29" s="228">
        <v>39.200000000000003</v>
      </c>
      <c r="N29" s="228"/>
      <c r="O29" s="228"/>
      <c r="P29" s="228"/>
      <c r="Q29" s="228"/>
    </row>
    <row r="30" spans="1:17" ht="12.95" customHeight="1" x14ac:dyDescent="0.2">
      <c r="A30" s="272" t="s">
        <v>256</v>
      </c>
      <c r="B30" s="271">
        <v>13.9</v>
      </c>
      <c r="C30" s="271">
        <v>3.6</v>
      </c>
      <c r="D30" s="271">
        <v>13.8</v>
      </c>
      <c r="E30" s="271">
        <v>18.3</v>
      </c>
      <c r="F30" s="271">
        <v>0.3</v>
      </c>
      <c r="G30" s="271">
        <v>3.1</v>
      </c>
      <c r="H30" s="271">
        <v>0.2</v>
      </c>
      <c r="I30" s="271">
        <v>0.6</v>
      </c>
      <c r="J30" s="271">
        <v>1.4</v>
      </c>
      <c r="K30" s="271">
        <v>16.899999999999999</v>
      </c>
      <c r="L30" s="228">
        <v>41.2</v>
      </c>
      <c r="M30" s="228">
        <v>17.3</v>
      </c>
      <c r="N30" s="228"/>
      <c r="O30" s="228"/>
      <c r="P30" s="228"/>
      <c r="Q30" s="228"/>
    </row>
    <row r="31" spans="1:17" ht="12.95" customHeight="1" x14ac:dyDescent="0.2">
      <c r="A31" s="272" t="s">
        <v>257</v>
      </c>
      <c r="B31" s="271">
        <v>43.1</v>
      </c>
      <c r="C31" s="271">
        <v>62.3</v>
      </c>
      <c r="D31" s="271">
        <v>63.2</v>
      </c>
      <c r="E31" s="271">
        <v>44.6</v>
      </c>
      <c r="F31" s="271">
        <v>43.1</v>
      </c>
      <c r="G31" s="271">
        <v>19.2</v>
      </c>
      <c r="H31" s="271">
        <v>9.5</v>
      </c>
      <c r="I31" s="271">
        <v>9.5</v>
      </c>
      <c r="J31" s="271">
        <v>2</v>
      </c>
      <c r="K31" s="271">
        <v>5</v>
      </c>
      <c r="L31" s="228">
        <v>26.8</v>
      </c>
      <c r="M31" s="228">
        <v>123.6</v>
      </c>
      <c r="N31" s="228"/>
      <c r="O31" s="228"/>
      <c r="P31" s="228"/>
      <c r="Q31" s="228"/>
    </row>
    <row r="32" spans="1:17" ht="12.95" customHeight="1" x14ac:dyDescent="0.2">
      <c r="A32" s="272" t="s">
        <v>258</v>
      </c>
      <c r="B32" s="271">
        <v>0.7</v>
      </c>
      <c r="C32" s="271">
        <v>1.4</v>
      </c>
      <c r="D32" s="271">
        <v>3.1</v>
      </c>
      <c r="E32" s="271">
        <v>1.8</v>
      </c>
      <c r="F32" s="271">
        <v>1.2</v>
      </c>
      <c r="G32" s="271">
        <v>1.3</v>
      </c>
      <c r="H32" s="271">
        <v>1.3</v>
      </c>
      <c r="I32" s="271">
        <v>1.5</v>
      </c>
      <c r="J32" s="271">
        <v>4.3</v>
      </c>
      <c r="K32" s="271">
        <v>2.2999999999999998</v>
      </c>
      <c r="L32" s="228">
        <v>4</v>
      </c>
      <c r="M32" s="228">
        <v>29</v>
      </c>
      <c r="N32" s="228"/>
      <c r="O32" s="228"/>
      <c r="P32" s="228"/>
      <c r="Q32" s="228"/>
    </row>
    <row r="33" spans="1:17" ht="12.95" customHeight="1" x14ac:dyDescent="0.2">
      <c r="A33" s="272" t="s">
        <v>259</v>
      </c>
      <c r="B33" s="271">
        <v>17.5</v>
      </c>
      <c r="C33" s="271">
        <v>6.4</v>
      </c>
      <c r="D33" s="271">
        <v>12.6</v>
      </c>
      <c r="E33" s="271">
        <v>7.5</v>
      </c>
      <c r="F33" s="271">
        <v>10.6</v>
      </c>
      <c r="G33" s="271">
        <v>8.1</v>
      </c>
      <c r="H33" s="271">
        <v>1.6</v>
      </c>
      <c r="I33" s="271">
        <v>1.2</v>
      </c>
      <c r="J33" s="271">
        <v>3.3</v>
      </c>
      <c r="K33" s="271">
        <v>8.6999999999999993</v>
      </c>
      <c r="L33" s="228">
        <v>37.9</v>
      </c>
      <c r="M33" s="228">
        <v>39.5</v>
      </c>
      <c r="N33" s="228"/>
      <c r="O33" s="228"/>
      <c r="P33" s="228"/>
      <c r="Q33" s="228"/>
    </row>
    <row r="34" spans="1:17" ht="12.95" customHeight="1" x14ac:dyDescent="0.2">
      <c r="A34" s="272" t="s">
        <v>260</v>
      </c>
      <c r="B34" s="271">
        <v>0.4</v>
      </c>
      <c r="C34" s="271">
        <v>2.9</v>
      </c>
      <c r="D34" s="271">
        <v>1.9</v>
      </c>
      <c r="E34" s="271">
        <v>0.6</v>
      </c>
      <c r="F34" s="271">
        <v>0.2</v>
      </c>
      <c r="G34" s="271">
        <v>0.2</v>
      </c>
      <c r="H34" s="271">
        <v>1.1000000000000001</v>
      </c>
      <c r="I34" s="271">
        <v>3</v>
      </c>
      <c r="J34" s="271">
        <v>1.7</v>
      </c>
      <c r="K34" s="271">
        <v>1.5</v>
      </c>
      <c r="L34" s="228">
        <v>5.8</v>
      </c>
      <c r="M34" s="228">
        <v>21.9</v>
      </c>
      <c r="N34" s="228"/>
      <c r="O34" s="228"/>
      <c r="P34" s="228"/>
      <c r="Q34" s="228"/>
    </row>
    <row r="35" spans="1:17" ht="12.95" customHeight="1" x14ac:dyDescent="0.2">
      <c r="A35" s="272" t="s">
        <v>261</v>
      </c>
      <c r="B35" s="271">
        <v>0.2</v>
      </c>
      <c r="C35" s="271">
        <v>0.1</v>
      </c>
      <c r="D35" s="271">
        <v>0.2</v>
      </c>
      <c r="E35" s="271">
        <v>0.1</v>
      </c>
      <c r="F35" s="271">
        <v>0.2</v>
      </c>
      <c r="G35" s="271">
        <v>0.2</v>
      </c>
      <c r="H35" s="271">
        <v>0.1</v>
      </c>
      <c r="I35" s="271">
        <v>0.1</v>
      </c>
      <c r="J35" s="271">
        <v>0</v>
      </c>
      <c r="K35" s="271" t="s">
        <v>26</v>
      </c>
      <c r="L35" s="228" t="s">
        <v>26</v>
      </c>
      <c r="M35" s="228">
        <v>0.3</v>
      </c>
      <c r="N35" s="228"/>
      <c r="O35" s="228"/>
      <c r="P35" s="228"/>
      <c r="Q35" s="228"/>
    </row>
    <row r="36" spans="1:17" ht="12.95" customHeight="1" x14ac:dyDescent="0.2">
      <c r="A36" s="245" t="s">
        <v>97</v>
      </c>
      <c r="B36" s="271">
        <v>88</v>
      </c>
      <c r="C36" s="271">
        <v>126.9</v>
      </c>
      <c r="D36" s="271">
        <v>114.9</v>
      </c>
      <c r="E36" s="271">
        <v>131</v>
      </c>
      <c r="F36" s="271">
        <v>129.69999999999999</v>
      </c>
      <c r="G36" s="271">
        <v>111.4</v>
      </c>
      <c r="H36" s="271">
        <v>155.5</v>
      </c>
      <c r="I36" s="271">
        <v>135.19999999999999</v>
      </c>
      <c r="J36" s="271">
        <v>114.9</v>
      </c>
      <c r="K36" s="271">
        <v>97.4</v>
      </c>
      <c r="L36" s="228">
        <v>123.6</v>
      </c>
      <c r="M36" s="228">
        <v>178.5</v>
      </c>
      <c r="N36" s="228"/>
      <c r="O36" s="228"/>
      <c r="P36" s="228"/>
      <c r="Q36" s="228"/>
    </row>
    <row r="37" spans="1:17" ht="12.95" customHeight="1" x14ac:dyDescent="0.2">
      <c r="A37" s="272" t="s">
        <v>262</v>
      </c>
      <c r="B37" s="271">
        <v>88</v>
      </c>
      <c r="C37" s="271">
        <v>126.7</v>
      </c>
      <c r="D37" s="271">
        <v>114.8</v>
      </c>
      <c r="E37" s="271">
        <v>131</v>
      </c>
      <c r="F37" s="271">
        <v>129.69999999999999</v>
      </c>
      <c r="G37" s="271">
        <v>111.3</v>
      </c>
      <c r="H37" s="271">
        <v>155.5</v>
      </c>
      <c r="I37" s="271">
        <v>129.4</v>
      </c>
      <c r="J37" s="271">
        <v>110.2</v>
      </c>
      <c r="K37" s="271">
        <v>97.3</v>
      </c>
      <c r="L37" s="228">
        <v>123.6</v>
      </c>
      <c r="M37" s="228">
        <v>178.5</v>
      </c>
      <c r="N37" s="228"/>
      <c r="O37" s="228"/>
      <c r="P37" s="228"/>
      <c r="Q37" s="228"/>
    </row>
    <row r="38" spans="1:17" ht="12.95" customHeight="1" x14ac:dyDescent="0.2">
      <c r="A38" s="272" t="s">
        <v>263</v>
      </c>
      <c r="B38" s="271" t="s">
        <v>26</v>
      </c>
      <c r="C38" s="271">
        <v>0.1</v>
      </c>
      <c r="D38" s="271" t="s">
        <v>26</v>
      </c>
      <c r="E38" s="271" t="s">
        <v>26</v>
      </c>
      <c r="F38" s="271" t="s">
        <v>26</v>
      </c>
      <c r="G38" s="271" t="s">
        <v>26</v>
      </c>
      <c r="H38" s="271" t="s">
        <v>26</v>
      </c>
      <c r="I38" s="271" t="s">
        <v>26</v>
      </c>
      <c r="J38" s="271" t="s">
        <v>26</v>
      </c>
      <c r="K38" s="271" t="s">
        <v>26</v>
      </c>
      <c r="L38" s="228" t="s">
        <v>26</v>
      </c>
      <c r="M38" s="228" t="s">
        <v>26</v>
      </c>
      <c r="N38" s="228"/>
      <c r="O38" s="228"/>
      <c r="P38" s="228"/>
      <c r="Q38" s="228"/>
    </row>
    <row r="39" spans="1:17" ht="12" x14ac:dyDescent="0.2">
      <c r="A39" s="272" t="s">
        <v>264</v>
      </c>
      <c r="B39" s="271">
        <v>0</v>
      </c>
      <c r="C39" s="271">
        <v>0</v>
      </c>
      <c r="D39" s="271">
        <v>0</v>
      </c>
      <c r="E39" s="271">
        <v>0</v>
      </c>
      <c r="F39" s="271">
        <v>0</v>
      </c>
      <c r="G39" s="271">
        <v>0</v>
      </c>
      <c r="H39" s="271">
        <v>0</v>
      </c>
      <c r="I39" s="271">
        <v>5.9</v>
      </c>
      <c r="J39" s="271">
        <v>4.8</v>
      </c>
      <c r="K39" s="271">
        <v>0.1</v>
      </c>
      <c r="L39" s="228">
        <v>0</v>
      </c>
      <c r="M39" s="228" t="s">
        <v>26</v>
      </c>
      <c r="N39" s="228"/>
      <c r="O39" s="228"/>
      <c r="P39" s="228"/>
      <c r="Q39" s="228"/>
    </row>
    <row r="40" spans="1:17" ht="12.95" customHeight="1" x14ac:dyDescent="0.2">
      <c r="A40" s="245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</row>
    <row r="41" spans="1:17" s="270" customFormat="1" ht="12.95" customHeight="1" x14ac:dyDescent="0.2">
      <c r="A41" s="268" t="s">
        <v>96</v>
      </c>
      <c r="B41" s="269">
        <v>85</v>
      </c>
      <c r="C41" s="269">
        <v>58.8</v>
      </c>
      <c r="D41" s="269">
        <v>93.3</v>
      </c>
      <c r="E41" s="269">
        <v>137.30000000000001</v>
      </c>
      <c r="F41" s="269">
        <v>200.7</v>
      </c>
      <c r="G41" s="269">
        <v>203.9</v>
      </c>
      <c r="H41" s="269">
        <v>164.1</v>
      </c>
      <c r="I41" s="269">
        <v>194</v>
      </c>
      <c r="J41" s="269">
        <v>282.3</v>
      </c>
      <c r="K41" s="269">
        <v>257.39999999999998</v>
      </c>
      <c r="L41" s="269">
        <v>420.8</v>
      </c>
      <c r="M41" s="269">
        <v>697.2</v>
      </c>
      <c r="N41" s="269"/>
      <c r="O41" s="269"/>
      <c r="P41" s="269"/>
      <c r="Q41" s="269"/>
    </row>
    <row r="42" spans="1:17" ht="12.95" customHeight="1" x14ac:dyDescent="0.2">
      <c r="A42" s="245" t="s">
        <v>265</v>
      </c>
      <c r="B42" s="228">
        <v>37.4</v>
      </c>
      <c r="C42" s="228">
        <v>36.9</v>
      </c>
      <c r="D42" s="228">
        <v>36.4</v>
      </c>
      <c r="E42" s="228">
        <v>36.5</v>
      </c>
      <c r="F42" s="228">
        <v>74.099999999999994</v>
      </c>
      <c r="G42" s="228">
        <v>74.900000000000006</v>
      </c>
      <c r="H42" s="228">
        <v>61.5</v>
      </c>
      <c r="I42" s="228">
        <v>61.6</v>
      </c>
      <c r="J42" s="228">
        <v>64.900000000000006</v>
      </c>
      <c r="K42" s="228">
        <v>16.3</v>
      </c>
      <c r="L42" s="228">
        <v>19.399999999999999</v>
      </c>
      <c r="M42" s="228">
        <v>17.7</v>
      </c>
      <c r="N42" s="228"/>
      <c r="O42" s="228"/>
      <c r="P42" s="228"/>
      <c r="Q42" s="228"/>
    </row>
    <row r="43" spans="1:17" ht="12.95" customHeight="1" x14ac:dyDescent="0.2">
      <c r="A43" s="245" t="s">
        <v>266</v>
      </c>
      <c r="B43" s="228">
        <v>13.4</v>
      </c>
      <c r="C43" s="228">
        <v>14.1</v>
      </c>
      <c r="D43" s="228">
        <v>14.1</v>
      </c>
      <c r="E43" s="228">
        <v>13.4</v>
      </c>
      <c r="F43" s="228">
        <v>13.2</v>
      </c>
      <c r="G43" s="228">
        <v>13.3</v>
      </c>
      <c r="H43" s="228">
        <v>13.3</v>
      </c>
      <c r="I43" s="228">
        <v>13.3</v>
      </c>
      <c r="J43" s="228">
        <v>16.8</v>
      </c>
      <c r="K43" s="228">
        <v>15.3</v>
      </c>
      <c r="L43" s="228">
        <v>15.3</v>
      </c>
      <c r="M43" s="228">
        <v>2</v>
      </c>
      <c r="N43" s="228"/>
      <c r="O43" s="228"/>
      <c r="P43" s="228"/>
      <c r="Q43" s="228"/>
    </row>
    <row r="44" spans="1:17" s="234" customFormat="1" ht="12.95" customHeight="1" x14ac:dyDescent="0.2">
      <c r="A44" s="274" t="s">
        <v>267</v>
      </c>
      <c r="B44" s="228">
        <v>0.9</v>
      </c>
      <c r="C44" s="228">
        <v>1.1000000000000001</v>
      </c>
      <c r="D44" s="228">
        <v>1.1000000000000001</v>
      </c>
      <c r="E44" s="228">
        <v>1.1000000000000001</v>
      </c>
      <c r="F44" s="228">
        <v>0.9</v>
      </c>
      <c r="G44" s="228">
        <v>1.1000000000000001</v>
      </c>
      <c r="H44" s="228">
        <v>1.1000000000000001</v>
      </c>
      <c r="I44" s="228">
        <v>1.1000000000000001</v>
      </c>
      <c r="J44" s="228">
        <v>1</v>
      </c>
      <c r="K44" s="228">
        <v>1</v>
      </c>
      <c r="L44" s="271">
        <v>1</v>
      </c>
      <c r="M44" s="271" t="s">
        <v>26</v>
      </c>
      <c r="N44" s="271"/>
      <c r="O44" s="271"/>
      <c r="P44" s="271"/>
      <c r="Q44" s="271"/>
    </row>
    <row r="45" spans="1:17" ht="12.95" customHeight="1" x14ac:dyDescent="0.2">
      <c r="A45" s="272" t="s">
        <v>268</v>
      </c>
      <c r="B45" s="228">
        <v>12.5</v>
      </c>
      <c r="C45" s="228">
        <v>12.5</v>
      </c>
      <c r="D45" s="228">
        <v>12.5</v>
      </c>
      <c r="E45" s="228">
        <v>12.3</v>
      </c>
      <c r="F45" s="228">
        <v>12.3</v>
      </c>
      <c r="G45" s="228">
        <v>12.3</v>
      </c>
      <c r="H45" s="228">
        <v>12.3</v>
      </c>
      <c r="I45" s="228">
        <v>12.3</v>
      </c>
      <c r="J45" s="228">
        <v>14.3</v>
      </c>
      <c r="K45" s="228">
        <v>14.3</v>
      </c>
      <c r="L45" s="228">
        <v>14.3</v>
      </c>
      <c r="M45" s="228">
        <v>2</v>
      </c>
      <c r="N45" s="228"/>
      <c r="O45" s="228"/>
      <c r="P45" s="228"/>
      <c r="Q45" s="228"/>
    </row>
    <row r="46" spans="1:17" ht="24" x14ac:dyDescent="0.2">
      <c r="A46" s="272" t="s">
        <v>270</v>
      </c>
      <c r="B46" s="228"/>
      <c r="C46" s="228"/>
      <c r="D46" s="228"/>
      <c r="E46" s="228"/>
      <c r="F46" s="228"/>
      <c r="G46" s="228" t="s">
        <v>26</v>
      </c>
      <c r="H46" s="228" t="s">
        <v>26</v>
      </c>
      <c r="I46" s="228" t="s">
        <v>26</v>
      </c>
      <c r="J46" s="228" t="s">
        <v>26</v>
      </c>
      <c r="K46" s="228" t="s">
        <v>26</v>
      </c>
      <c r="L46" s="228" t="s">
        <v>26</v>
      </c>
      <c r="M46" s="228" t="s">
        <v>26</v>
      </c>
      <c r="N46" s="228"/>
      <c r="O46" s="228"/>
      <c r="P46" s="228"/>
      <c r="Q46" s="228"/>
    </row>
    <row r="47" spans="1:17" ht="12.95" customHeight="1" x14ac:dyDescent="0.2">
      <c r="A47" s="272" t="s">
        <v>269</v>
      </c>
      <c r="B47" s="228" t="s">
        <v>26</v>
      </c>
      <c r="C47" s="228">
        <v>0.5</v>
      </c>
      <c r="D47" s="228">
        <v>0.5</v>
      </c>
      <c r="E47" s="228">
        <v>0.1</v>
      </c>
      <c r="F47" s="228" t="s">
        <v>26</v>
      </c>
      <c r="G47" s="228" t="s">
        <v>26</v>
      </c>
      <c r="H47" s="228" t="s">
        <v>26</v>
      </c>
      <c r="I47" s="228" t="s">
        <v>26</v>
      </c>
      <c r="J47" s="228">
        <v>1.5</v>
      </c>
      <c r="K47" s="228" t="s">
        <v>26</v>
      </c>
      <c r="L47" s="228" t="s">
        <v>26</v>
      </c>
      <c r="M47" s="228" t="s">
        <v>26</v>
      </c>
      <c r="N47" s="228"/>
      <c r="O47" s="228"/>
      <c r="P47" s="228"/>
      <c r="Q47" s="228"/>
    </row>
    <row r="48" spans="1:17" ht="12.95" customHeight="1" x14ac:dyDescent="0.2">
      <c r="A48" s="275" t="s">
        <v>271</v>
      </c>
      <c r="B48" s="228">
        <v>32.299999999999997</v>
      </c>
      <c r="C48" s="228">
        <v>7</v>
      </c>
      <c r="D48" s="228">
        <v>41.1</v>
      </c>
      <c r="E48" s="228">
        <v>85.6</v>
      </c>
      <c r="F48" s="228">
        <v>110.4</v>
      </c>
      <c r="G48" s="228">
        <v>112.2</v>
      </c>
      <c r="H48" s="228">
        <v>85.7</v>
      </c>
      <c r="I48" s="228">
        <v>118.9</v>
      </c>
      <c r="J48" s="228">
        <v>198.8</v>
      </c>
      <c r="K48" s="228">
        <v>223.7</v>
      </c>
      <c r="L48" s="228">
        <v>385.9</v>
      </c>
      <c r="M48" s="228">
        <v>677.5</v>
      </c>
      <c r="N48" s="228"/>
      <c r="O48" s="228"/>
      <c r="P48" s="228"/>
      <c r="Q48" s="228"/>
    </row>
    <row r="49" spans="1:17" ht="12.95" customHeight="1" x14ac:dyDescent="0.2">
      <c r="A49" s="275" t="s">
        <v>272</v>
      </c>
      <c r="B49" s="228">
        <v>1.9</v>
      </c>
      <c r="C49" s="228">
        <v>0.8</v>
      </c>
      <c r="D49" s="228">
        <v>1.8</v>
      </c>
      <c r="E49" s="228">
        <v>1.7</v>
      </c>
      <c r="F49" s="228">
        <v>2.9</v>
      </c>
      <c r="G49" s="228">
        <v>3.4</v>
      </c>
      <c r="H49" s="228">
        <v>3.6</v>
      </c>
      <c r="I49" s="228">
        <v>0.2</v>
      </c>
      <c r="J49" s="228">
        <v>1.8</v>
      </c>
      <c r="K49" s="228">
        <v>2.1</v>
      </c>
      <c r="L49" s="228">
        <v>0.2</v>
      </c>
      <c r="M49" s="228" t="s">
        <v>26</v>
      </c>
      <c r="N49" s="228"/>
      <c r="O49" s="228"/>
      <c r="P49" s="228"/>
      <c r="Q49" s="228"/>
    </row>
    <row r="50" spans="1:17" s="270" customFormat="1" ht="12.95" customHeight="1" x14ac:dyDescent="0.2">
      <c r="A50" s="275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69"/>
      <c r="O50" s="269"/>
      <c r="P50" s="269"/>
      <c r="Q50" s="269"/>
    </row>
    <row r="51" spans="1:17" ht="12.95" customHeight="1" x14ac:dyDescent="0.2">
      <c r="A51" s="268" t="s">
        <v>94</v>
      </c>
      <c r="B51" s="269">
        <v>316.8</v>
      </c>
      <c r="C51" s="269">
        <v>276.60000000000002</v>
      </c>
      <c r="D51" s="269">
        <v>315.3</v>
      </c>
      <c r="E51" s="269">
        <v>351.8</v>
      </c>
      <c r="F51" s="269">
        <v>387.3</v>
      </c>
      <c r="G51" s="269">
        <v>349.5</v>
      </c>
      <c r="H51" s="269">
        <v>337.7</v>
      </c>
      <c r="I51" s="269">
        <v>343</v>
      </c>
      <c r="J51" s="269">
        <v>413</v>
      </c>
      <c r="K51" s="269">
        <v>393.6</v>
      </c>
      <c r="L51" s="269">
        <v>682.4</v>
      </c>
      <c r="M51" s="269">
        <v>1146.7</v>
      </c>
    </row>
    <row r="52" spans="1:17" ht="12.95" customHeight="1" thickBot="1" x14ac:dyDescent="0.25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</row>
    <row r="54" spans="1:17" ht="12.95" customHeight="1" x14ac:dyDescent="0.2">
      <c r="A54" s="249" t="s">
        <v>22</v>
      </c>
    </row>
    <row r="55" spans="1:17" ht="12.95" customHeight="1" x14ac:dyDescent="0.2">
      <c r="A55" s="233" t="s">
        <v>1</v>
      </c>
      <c r="B55" s="218">
        <v>20</v>
      </c>
      <c r="C55" s="218">
        <v>19</v>
      </c>
      <c r="D55" s="218">
        <v>19</v>
      </c>
      <c r="E55" s="218">
        <v>17</v>
      </c>
      <c r="F55" s="218">
        <v>16</v>
      </c>
      <c r="G55" s="218">
        <v>14</v>
      </c>
      <c r="H55" s="218">
        <v>14</v>
      </c>
      <c r="I55" s="218">
        <v>13</v>
      </c>
      <c r="J55" s="218">
        <v>12</v>
      </c>
      <c r="K55" s="218">
        <v>11</v>
      </c>
      <c r="L55" s="218">
        <v>13</v>
      </c>
      <c r="M55" s="218">
        <v>11</v>
      </c>
    </row>
  </sheetData>
  <hyperlinks>
    <hyperlink ref="A1" location="Содержание!A1" display="Вернуться в СОДЕРЖАНИЕ" xr:uid="{00000000-0004-0000-60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Лист98"/>
  <dimension ref="A1:M46"/>
  <sheetViews>
    <sheetView zoomScaleNormal="100" workbookViewId="0">
      <selection activeCell="A5" sqref="A5"/>
    </sheetView>
  </sheetViews>
  <sheetFormatPr defaultColWidth="9.140625" defaultRowHeight="12.95" customHeight="1" x14ac:dyDescent="0.2"/>
  <cols>
    <col min="1" max="1" width="44.42578125" style="61" customWidth="1"/>
    <col min="2" max="8" width="8.7109375" style="33" hidden="1" customWidth="1"/>
    <col min="9" max="10" width="8.7109375" style="33" customWidth="1"/>
    <col min="11" max="13" width="8.85546875" style="33" customWidth="1"/>
    <col min="14" max="16384" width="9.140625" style="33"/>
  </cols>
  <sheetData>
    <row r="1" spans="1:13" ht="12.95" customHeight="1" x14ac:dyDescent="0.2">
      <c r="A1" s="950" t="s">
        <v>1346</v>
      </c>
    </row>
    <row r="2" spans="1:13" ht="18" customHeight="1" x14ac:dyDescent="0.2">
      <c r="A2" s="32" t="s">
        <v>340</v>
      </c>
    </row>
    <row r="3" spans="1:13" ht="18" customHeight="1" x14ac:dyDescent="0.2">
      <c r="A3" s="32" t="s">
        <v>341</v>
      </c>
    </row>
    <row r="4" spans="1:13" ht="18" customHeight="1" thickBot="1" x14ac:dyDescent="0.25">
      <c r="A4" s="34" t="s">
        <v>125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289" customFormat="1" ht="18" customHeight="1" thickBot="1" x14ac:dyDescent="0.25">
      <c r="A5" s="252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12.95" customHeight="1" x14ac:dyDescent="0.2">
      <c r="A6" s="37"/>
    </row>
    <row r="7" spans="1:13" s="43" customFormat="1" ht="12.95" customHeight="1" x14ac:dyDescent="0.2">
      <c r="A7" s="41" t="s">
        <v>34</v>
      </c>
      <c r="B7" s="158">
        <v>5380</v>
      </c>
      <c r="C7" s="158">
        <v>-26142.7</v>
      </c>
      <c r="D7" s="158">
        <v>46913.1</v>
      </c>
      <c r="E7" s="158">
        <v>27241.4</v>
      </c>
      <c r="F7" s="158">
        <v>27026.5</v>
      </c>
      <c r="G7" s="158">
        <v>47720.3</v>
      </c>
      <c r="H7" s="158">
        <v>10618.7</v>
      </c>
      <c r="I7" s="158">
        <v>94003.4</v>
      </c>
      <c r="J7" s="158">
        <v>154343.70000000001</v>
      </c>
      <c r="K7" s="158">
        <v>138977.9</v>
      </c>
      <c r="L7" s="158">
        <v>216086.6</v>
      </c>
      <c r="M7" s="158">
        <v>325376.3</v>
      </c>
    </row>
    <row r="8" spans="1:13" s="67" customFormat="1" ht="12.95" customHeight="1" x14ac:dyDescent="0.2">
      <c r="A8" s="44" t="s">
        <v>110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>
        <v>325376.3</v>
      </c>
    </row>
    <row r="9" spans="1:13" s="51" customFormat="1" ht="12.95" customHeight="1" x14ac:dyDescent="0.2">
      <c r="A9" s="48" t="s">
        <v>36</v>
      </c>
      <c r="B9" s="162">
        <v>191.7</v>
      </c>
      <c r="C9" s="162">
        <v>-195.2</v>
      </c>
      <c r="D9" s="162">
        <v>359.3</v>
      </c>
      <c r="E9" s="162">
        <v>526.79999999999995</v>
      </c>
      <c r="F9" s="162">
        <v>211.6</v>
      </c>
      <c r="G9" s="162">
        <v>253.5</v>
      </c>
      <c r="H9" s="162">
        <v>408.9</v>
      </c>
      <c r="I9" s="162">
        <v>806.8</v>
      </c>
      <c r="J9" s="162">
        <v>1017.2</v>
      </c>
      <c r="K9" s="162">
        <v>1300.5</v>
      </c>
      <c r="L9" s="162">
        <v>650.6</v>
      </c>
      <c r="M9" s="162">
        <v>714</v>
      </c>
    </row>
    <row r="10" spans="1:13" ht="12" x14ac:dyDescent="0.2">
      <c r="A10" s="52" t="s">
        <v>37</v>
      </c>
      <c r="B10" s="162">
        <v>-1864.1</v>
      </c>
      <c r="C10" s="162">
        <v>-8200.2999999999993</v>
      </c>
      <c r="D10" s="162">
        <v>2462.9</v>
      </c>
      <c r="E10" s="162">
        <v>2728.4</v>
      </c>
      <c r="F10" s="162">
        <v>3027.1</v>
      </c>
      <c r="G10" s="162">
        <v>3902.1</v>
      </c>
      <c r="H10" s="162">
        <v>-5815.8</v>
      </c>
      <c r="I10" s="162">
        <v>5958.2</v>
      </c>
      <c r="J10" s="162">
        <v>2975.6</v>
      </c>
      <c r="K10" s="162">
        <v>3789.4</v>
      </c>
      <c r="L10" s="162">
        <v>8432.5</v>
      </c>
      <c r="M10" s="162">
        <v>21843</v>
      </c>
    </row>
    <row r="11" spans="1:13" ht="12" x14ac:dyDescent="0.2">
      <c r="A11" s="52" t="s">
        <v>38</v>
      </c>
      <c r="B11" s="162">
        <v>6905.1</v>
      </c>
      <c r="C11" s="162">
        <v>572.9</v>
      </c>
      <c r="D11" s="162">
        <v>19660.099999999999</v>
      </c>
      <c r="E11" s="162">
        <v>17694.900000000001</v>
      </c>
      <c r="F11" s="162">
        <v>14983.8</v>
      </c>
      <c r="G11" s="162">
        <v>20607.099999999999</v>
      </c>
      <c r="H11" s="162">
        <v>28456.3</v>
      </c>
      <c r="I11" s="162">
        <v>46125.2</v>
      </c>
      <c r="J11" s="162">
        <v>104117</v>
      </c>
      <c r="K11" s="162">
        <v>68271.899999999994</v>
      </c>
      <c r="L11" s="162">
        <v>95369.8</v>
      </c>
      <c r="M11" s="162">
        <v>147935.9</v>
      </c>
    </row>
    <row r="12" spans="1:13" ht="12.95" customHeight="1" x14ac:dyDescent="0.2">
      <c r="A12" s="53" t="s">
        <v>39</v>
      </c>
      <c r="B12" s="162">
        <v>1327.7</v>
      </c>
      <c r="C12" s="162">
        <v>-330.3</v>
      </c>
      <c r="D12" s="162">
        <v>1612.5</v>
      </c>
      <c r="E12" s="162">
        <v>1635.9</v>
      </c>
      <c r="F12" s="162">
        <v>2477.5</v>
      </c>
      <c r="G12" s="162">
        <v>1962.7</v>
      </c>
      <c r="H12" s="162">
        <v>2159.1</v>
      </c>
      <c r="I12" s="162">
        <v>5475.7</v>
      </c>
      <c r="J12" s="162">
        <v>6857.9</v>
      </c>
      <c r="K12" s="162">
        <v>10160.299999999999</v>
      </c>
      <c r="L12" s="162">
        <v>12111.8</v>
      </c>
      <c r="M12" s="162">
        <v>11571.5</v>
      </c>
    </row>
    <row r="13" spans="1:13" s="68" customFormat="1" ht="12.75" customHeight="1" x14ac:dyDescent="0.2">
      <c r="A13" s="53" t="s">
        <v>40</v>
      </c>
      <c r="B13" s="162">
        <v>-100.3</v>
      </c>
      <c r="C13" s="162">
        <v>260.2</v>
      </c>
      <c r="D13" s="162">
        <v>-126.8</v>
      </c>
      <c r="E13" s="162">
        <v>-47.5</v>
      </c>
      <c r="F13" s="162">
        <v>-18.100000000000001</v>
      </c>
      <c r="G13" s="162">
        <v>-29.7</v>
      </c>
      <c r="H13" s="162">
        <v>132.1</v>
      </c>
      <c r="I13" s="162">
        <v>-9.4</v>
      </c>
      <c r="J13" s="162">
        <v>105.6</v>
      </c>
      <c r="K13" s="162">
        <v>29.2</v>
      </c>
      <c r="L13" s="162">
        <v>-27.5</v>
      </c>
      <c r="M13" s="162">
        <v>0.7</v>
      </c>
    </row>
    <row r="14" spans="1:13" s="68" customFormat="1" ht="24" x14ac:dyDescent="0.2">
      <c r="A14" s="54" t="s">
        <v>41</v>
      </c>
      <c r="B14" s="162">
        <v>-64.400000000000006</v>
      </c>
      <c r="C14" s="162">
        <v>-110.6</v>
      </c>
      <c r="D14" s="162">
        <v>117.7</v>
      </c>
      <c r="E14" s="162">
        <v>215.6</v>
      </c>
      <c r="F14" s="162">
        <v>68.900000000000006</v>
      </c>
      <c r="G14" s="162">
        <v>109.3</v>
      </c>
      <c r="H14" s="162">
        <v>-84.4</v>
      </c>
      <c r="I14" s="162">
        <v>-66.8</v>
      </c>
      <c r="J14" s="162">
        <v>237.4</v>
      </c>
      <c r="K14" s="162">
        <v>848.3</v>
      </c>
      <c r="L14" s="162">
        <v>562.79999999999995</v>
      </c>
      <c r="M14" s="162">
        <v>1846.8</v>
      </c>
    </row>
    <row r="15" spans="1:13" ht="24" x14ac:dyDescent="0.2">
      <c r="A15" s="54" t="s">
        <v>42</v>
      </c>
      <c r="B15" s="162">
        <v>102.7</v>
      </c>
      <c r="C15" s="162">
        <v>-26.8</v>
      </c>
      <c r="D15" s="162">
        <v>27.5</v>
      </c>
      <c r="E15" s="162">
        <v>-50.7</v>
      </c>
      <c r="F15" s="162">
        <v>-13</v>
      </c>
      <c r="G15" s="162">
        <v>60.2</v>
      </c>
      <c r="H15" s="162">
        <v>12.2</v>
      </c>
      <c r="I15" s="162">
        <v>165.8</v>
      </c>
      <c r="J15" s="162">
        <v>333.5</v>
      </c>
      <c r="K15" s="162">
        <v>564.9</v>
      </c>
      <c r="L15" s="162">
        <v>1435.6</v>
      </c>
      <c r="M15" s="162">
        <v>1248.9000000000001</v>
      </c>
    </row>
    <row r="16" spans="1:13" ht="12.95" customHeight="1" x14ac:dyDescent="0.2">
      <c r="A16" s="53" t="s">
        <v>43</v>
      </c>
      <c r="B16" s="162">
        <v>-4149.2</v>
      </c>
      <c r="C16" s="162">
        <v>-7322</v>
      </c>
      <c r="D16" s="162">
        <v>934.8</v>
      </c>
      <c r="E16" s="162">
        <v>-2031.9</v>
      </c>
      <c r="F16" s="162">
        <v>-3300.1</v>
      </c>
      <c r="G16" s="162">
        <v>-5007.1000000000004</v>
      </c>
      <c r="H16" s="162">
        <v>-11920.6</v>
      </c>
      <c r="I16" s="162">
        <v>-4754</v>
      </c>
      <c r="J16" s="162">
        <v>-3886.3</v>
      </c>
      <c r="K16" s="162">
        <v>-5372.8</v>
      </c>
      <c r="L16" s="162">
        <v>-1014.9</v>
      </c>
      <c r="M16" s="162">
        <v>-2512.9</v>
      </c>
    </row>
    <row r="17" spans="1:13" ht="12.95" customHeight="1" x14ac:dyDescent="0.2">
      <c r="A17" s="53" t="s">
        <v>44</v>
      </c>
      <c r="B17" s="162">
        <v>75.400000000000006</v>
      </c>
      <c r="C17" s="162">
        <v>-324.5</v>
      </c>
      <c r="D17" s="162">
        <v>-146</v>
      </c>
      <c r="E17" s="162">
        <v>174.6</v>
      </c>
      <c r="F17" s="162">
        <v>-144.30000000000001</v>
      </c>
      <c r="G17" s="162">
        <v>-230.2</v>
      </c>
      <c r="H17" s="162">
        <v>-257.10000000000002</v>
      </c>
      <c r="I17" s="162">
        <v>-236</v>
      </c>
      <c r="J17" s="162">
        <v>-104.8</v>
      </c>
      <c r="K17" s="162">
        <v>143.30000000000001</v>
      </c>
      <c r="L17" s="162">
        <v>274.39999999999998</v>
      </c>
      <c r="M17" s="162">
        <v>365.5</v>
      </c>
    </row>
    <row r="18" spans="1:13" ht="12" x14ac:dyDescent="0.2">
      <c r="A18" s="53" t="s">
        <v>45</v>
      </c>
      <c r="B18" s="162">
        <v>1.4</v>
      </c>
      <c r="C18" s="162">
        <v>17</v>
      </c>
      <c r="D18" s="162">
        <v>17.3</v>
      </c>
      <c r="E18" s="162">
        <v>20.7</v>
      </c>
      <c r="F18" s="162">
        <v>20</v>
      </c>
      <c r="G18" s="162">
        <v>11.7</v>
      </c>
      <c r="H18" s="162">
        <v>191.4</v>
      </c>
      <c r="I18" s="162">
        <v>110.7</v>
      </c>
      <c r="J18" s="162">
        <v>135</v>
      </c>
      <c r="K18" s="162">
        <v>92.8</v>
      </c>
      <c r="L18" s="162">
        <v>183.7</v>
      </c>
      <c r="M18" s="162">
        <v>149</v>
      </c>
    </row>
    <row r="19" spans="1:13" ht="12.95" customHeight="1" x14ac:dyDescent="0.2">
      <c r="A19" s="53" t="s">
        <v>46</v>
      </c>
      <c r="B19" s="160">
        <v>262.2</v>
      </c>
      <c r="C19" s="160">
        <v>78.900000000000006</v>
      </c>
      <c r="D19" s="160">
        <v>200.8</v>
      </c>
      <c r="E19" s="160">
        <v>445.9</v>
      </c>
      <c r="F19" s="162">
        <v>339.9</v>
      </c>
      <c r="G19" s="162">
        <v>140</v>
      </c>
      <c r="H19" s="162">
        <v>190.8</v>
      </c>
      <c r="I19" s="162">
        <v>418.8</v>
      </c>
      <c r="J19" s="162">
        <v>455.1</v>
      </c>
      <c r="K19" s="162">
        <v>619.9</v>
      </c>
      <c r="L19" s="162">
        <v>604.70000000000005</v>
      </c>
      <c r="M19" s="162">
        <v>1452.8</v>
      </c>
    </row>
    <row r="20" spans="1:13" ht="12.95" customHeight="1" x14ac:dyDescent="0.2">
      <c r="A20" s="53" t="s">
        <v>47</v>
      </c>
      <c r="B20" s="160">
        <v>1475</v>
      </c>
      <c r="C20" s="160">
        <v>440.4</v>
      </c>
      <c r="D20" s="160">
        <v>752.3</v>
      </c>
      <c r="E20" s="160">
        <v>1274.8</v>
      </c>
      <c r="F20" s="160">
        <v>2190.6</v>
      </c>
      <c r="G20" s="160">
        <v>1957.9</v>
      </c>
      <c r="H20" s="160">
        <v>1209.4000000000001</v>
      </c>
      <c r="I20" s="160">
        <v>6296.7</v>
      </c>
      <c r="J20" s="160">
        <v>7160.1</v>
      </c>
      <c r="K20" s="160">
        <v>7483</v>
      </c>
      <c r="L20" s="160">
        <v>9758.6</v>
      </c>
      <c r="M20" s="160">
        <v>12755.7</v>
      </c>
    </row>
    <row r="21" spans="1:13" ht="24" x14ac:dyDescent="0.2">
      <c r="A21" s="54" t="s">
        <v>48</v>
      </c>
      <c r="B21" s="160">
        <v>7572.9</v>
      </c>
      <c r="C21" s="160">
        <v>7732.9</v>
      </c>
      <c r="D21" s="160">
        <v>15957.6</v>
      </c>
      <c r="E21" s="160">
        <v>15550.9</v>
      </c>
      <c r="F21" s="160">
        <v>13191.2</v>
      </c>
      <c r="G21" s="160">
        <v>21302.6</v>
      </c>
      <c r="H21" s="160">
        <v>36511.199999999997</v>
      </c>
      <c r="I21" s="160">
        <v>38044.400000000001</v>
      </c>
      <c r="J21" s="160">
        <v>91829.6</v>
      </c>
      <c r="K21" s="160">
        <v>52580.4</v>
      </c>
      <c r="L21" s="160">
        <v>69780.800000000003</v>
      </c>
      <c r="M21" s="160">
        <v>119079.3</v>
      </c>
    </row>
    <row r="22" spans="1:13" ht="24" x14ac:dyDescent="0.2">
      <c r="A22" s="54" t="s">
        <v>49</v>
      </c>
      <c r="B22" s="160">
        <v>26.8</v>
      </c>
      <c r="C22" s="160">
        <v>20.3</v>
      </c>
      <c r="D22" s="160">
        <v>12.9</v>
      </c>
      <c r="E22" s="160">
        <v>18</v>
      </c>
      <c r="F22" s="160">
        <v>-11.6</v>
      </c>
      <c r="G22" s="160">
        <v>6.1</v>
      </c>
      <c r="H22" s="160">
        <v>24.3</v>
      </c>
      <c r="I22" s="160">
        <v>13</v>
      </c>
      <c r="J22" s="160">
        <v>-278.89999999999998</v>
      </c>
      <c r="K22" s="160">
        <v>66</v>
      </c>
      <c r="L22" s="160">
        <v>35.5</v>
      </c>
      <c r="M22" s="160">
        <v>23.7</v>
      </c>
    </row>
    <row r="23" spans="1:13" ht="12.95" customHeight="1" x14ac:dyDescent="0.2">
      <c r="A23" s="53" t="s">
        <v>50</v>
      </c>
      <c r="B23" s="160">
        <v>211.4</v>
      </c>
      <c r="C23" s="160">
        <v>179.1</v>
      </c>
      <c r="D23" s="160">
        <v>139.5</v>
      </c>
      <c r="E23" s="160">
        <v>66.8</v>
      </c>
      <c r="F23" s="160">
        <v>42.2</v>
      </c>
      <c r="G23" s="160">
        <v>88</v>
      </c>
      <c r="H23" s="160">
        <v>228.2</v>
      </c>
      <c r="I23" s="160">
        <v>99.5</v>
      </c>
      <c r="J23" s="160">
        <v>288.60000000000002</v>
      </c>
      <c r="K23" s="160">
        <v>408.9</v>
      </c>
      <c r="L23" s="160">
        <v>630.29999999999995</v>
      </c>
      <c r="M23" s="160">
        <v>373.6</v>
      </c>
    </row>
    <row r="24" spans="1:13" ht="12.95" customHeight="1" x14ac:dyDescent="0.2">
      <c r="A24" s="53" t="s">
        <v>51</v>
      </c>
      <c r="B24" s="160">
        <v>7</v>
      </c>
      <c r="C24" s="160">
        <v>-18.2</v>
      </c>
      <c r="D24" s="160">
        <v>27.7</v>
      </c>
      <c r="E24" s="160">
        <v>30.4</v>
      </c>
      <c r="F24" s="160">
        <v>-65.400000000000006</v>
      </c>
      <c r="G24" s="160">
        <v>-13.4</v>
      </c>
      <c r="H24" s="160">
        <v>17.899999999999999</v>
      </c>
      <c r="I24" s="160">
        <v>58.7</v>
      </c>
      <c r="J24" s="160">
        <v>64.099999999999994</v>
      </c>
      <c r="K24" s="160">
        <v>77.8</v>
      </c>
      <c r="L24" s="160">
        <v>124.8</v>
      </c>
      <c r="M24" s="160">
        <v>103.4</v>
      </c>
    </row>
    <row r="25" spans="1:13" ht="12.95" customHeight="1" x14ac:dyDescent="0.2">
      <c r="A25" s="53" t="s">
        <v>52</v>
      </c>
      <c r="B25" s="160">
        <v>134.9</v>
      </c>
      <c r="C25" s="160">
        <v>21.9</v>
      </c>
      <c r="D25" s="160">
        <v>44.9</v>
      </c>
      <c r="E25" s="160">
        <v>199.8</v>
      </c>
      <c r="F25" s="160">
        <v>85.6</v>
      </c>
      <c r="G25" s="160">
        <v>199.2</v>
      </c>
      <c r="H25" s="160">
        <v>-47</v>
      </c>
      <c r="I25" s="160">
        <v>350.6</v>
      </c>
      <c r="J25" s="160">
        <v>666.1</v>
      </c>
      <c r="K25" s="160">
        <v>339.7</v>
      </c>
      <c r="L25" s="160">
        <v>377.4</v>
      </c>
      <c r="M25" s="160">
        <v>1178.0999999999999</v>
      </c>
    </row>
    <row r="26" spans="1:13" ht="24" x14ac:dyDescent="0.2">
      <c r="A26" s="54" t="s">
        <v>53</v>
      </c>
      <c r="B26" s="160">
        <v>21.6</v>
      </c>
      <c r="C26" s="160">
        <v>-45.3</v>
      </c>
      <c r="D26" s="160">
        <v>87.4</v>
      </c>
      <c r="E26" s="160">
        <v>191.6</v>
      </c>
      <c r="F26" s="160">
        <v>120.4</v>
      </c>
      <c r="G26" s="160">
        <v>49.7</v>
      </c>
      <c r="H26" s="160">
        <v>88.8</v>
      </c>
      <c r="I26" s="160">
        <v>157.4</v>
      </c>
      <c r="J26" s="160">
        <v>254.1</v>
      </c>
      <c r="K26" s="160">
        <v>230.2</v>
      </c>
      <c r="L26" s="160">
        <v>531.79999999999995</v>
      </c>
      <c r="M26" s="160">
        <v>300</v>
      </c>
    </row>
    <row r="27" spans="1:13" ht="24" x14ac:dyDescent="0.2">
      <c r="A27" s="55" t="s">
        <v>54</v>
      </c>
      <c r="B27" s="160">
        <v>-5869.6</v>
      </c>
      <c r="C27" s="160">
        <v>-14680</v>
      </c>
      <c r="D27" s="160">
        <v>3278.4</v>
      </c>
      <c r="E27" s="160">
        <v>-9119.6</v>
      </c>
      <c r="F27" s="160">
        <v>-4314.3</v>
      </c>
      <c r="G27" s="160">
        <v>-2214.1999999999998</v>
      </c>
      <c r="H27" s="160">
        <v>-15260.2</v>
      </c>
      <c r="I27" s="160">
        <v>-7585.3</v>
      </c>
      <c r="J27" s="160">
        <v>-10943.3</v>
      </c>
      <c r="K27" s="160">
        <v>-17641.8</v>
      </c>
      <c r="L27" s="160">
        <v>-20542</v>
      </c>
      <c r="M27" s="160">
        <v>-26443.8</v>
      </c>
    </row>
    <row r="28" spans="1:13" ht="24" x14ac:dyDescent="0.2">
      <c r="A28" s="54" t="s">
        <v>112</v>
      </c>
      <c r="B28" s="160">
        <v>-3241.6</v>
      </c>
      <c r="C28" s="160">
        <v>-11283.8</v>
      </c>
      <c r="D28" s="160">
        <v>4247.6000000000004</v>
      </c>
      <c r="E28" s="160">
        <v>-8601.4</v>
      </c>
      <c r="F28" s="160">
        <v>-2853.3</v>
      </c>
      <c r="G28" s="160">
        <v>-1777.3</v>
      </c>
      <c r="H28" s="160">
        <v>-14774</v>
      </c>
      <c r="I28" s="160">
        <v>-7809.7</v>
      </c>
      <c r="J28" s="160">
        <v>-10930.9</v>
      </c>
      <c r="K28" s="160">
        <v>-17964.3</v>
      </c>
      <c r="L28" s="160">
        <v>-20671.7</v>
      </c>
      <c r="M28" s="160">
        <v>-26058.1</v>
      </c>
    </row>
    <row r="29" spans="1:13" ht="24" x14ac:dyDescent="0.2">
      <c r="A29" s="54" t="s">
        <v>113</v>
      </c>
      <c r="B29" s="160">
        <v>-2627.8</v>
      </c>
      <c r="C29" s="160">
        <v>-3282.8</v>
      </c>
      <c r="D29" s="160">
        <v>-808.4</v>
      </c>
      <c r="E29" s="160">
        <v>-624.9</v>
      </c>
      <c r="F29" s="160">
        <v>-1403.9</v>
      </c>
      <c r="G29" s="160">
        <v>-386.9</v>
      </c>
      <c r="H29" s="160">
        <v>-258.3</v>
      </c>
      <c r="I29" s="160">
        <v>311.2</v>
      </c>
      <c r="J29" s="160">
        <v>130</v>
      </c>
      <c r="K29" s="160">
        <v>233.2</v>
      </c>
      <c r="L29" s="160">
        <v>1137.4000000000001</v>
      </c>
      <c r="M29" s="160">
        <v>494.5</v>
      </c>
    </row>
    <row r="30" spans="1:13" ht="24" x14ac:dyDescent="0.2">
      <c r="A30" s="54" t="s">
        <v>114</v>
      </c>
      <c r="B30" s="160">
        <v>-0.2</v>
      </c>
      <c r="C30" s="160">
        <v>-113.4</v>
      </c>
      <c r="D30" s="160">
        <v>-160.80000000000001</v>
      </c>
      <c r="E30" s="160">
        <v>106.7</v>
      </c>
      <c r="F30" s="160">
        <v>-57.1</v>
      </c>
      <c r="G30" s="160">
        <v>-49.9</v>
      </c>
      <c r="H30" s="160">
        <v>-227.9</v>
      </c>
      <c r="I30" s="160">
        <v>-86.7</v>
      </c>
      <c r="J30" s="160">
        <v>-142.4</v>
      </c>
      <c r="K30" s="160">
        <v>89.4</v>
      </c>
      <c r="L30" s="160">
        <v>-1007.7</v>
      </c>
      <c r="M30" s="160">
        <v>-880.3</v>
      </c>
    </row>
    <row r="31" spans="1:13" ht="24" x14ac:dyDescent="0.2">
      <c r="A31" s="55" t="s">
        <v>58</v>
      </c>
      <c r="B31" s="160">
        <v>-99.1</v>
      </c>
      <c r="C31" s="160">
        <v>-213.2</v>
      </c>
      <c r="D31" s="160">
        <v>23.5</v>
      </c>
      <c r="E31" s="160">
        <v>-166.5</v>
      </c>
      <c r="F31" s="160">
        <v>-68.599999999999994</v>
      </c>
      <c r="G31" s="160">
        <v>31.4</v>
      </c>
      <c r="H31" s="160">
        <v>-183.7</v>
      </c>
      <c r="I31" s="160">
        <v>4.9000000000000004</v>
      </c>
      <c r="J31" s="160">
        <v>-71.8</v>
      </c>
      <c r="K31" s="160">
        <v>-20.6</v>
      </c>
      <c r="L31" s="160">
        <v>666.2</v>
      </c>
      <c r="M31" s="160">
        <v>785.4</v>
      </c>
    </row>
    <row r="32" spans="1:13" ht="12.95" customHeight="1" x14ac:dyDescent="0.2">
      <c r="A32" s="52" t="s">
        <v>59</v>
      </c>
      <c r="B32" s="160">
        <v>-268.7</v>
      </c>
      <c r="C32" s="160">
        <v>-1619.1</v>
      </c>
      <c r="D32" s="160">
        <v>3898.8</v>
      </c>
      <c r="E32" s="160">
        <v>1873.7</v>
      </c>
      <c r="F32" s="160">
        <v>1295.5</v>
      </c>
      <c r="G32" s="160">
        <v>1073</v>
      </c>
      <c r="H32" s="160">
        <v>546</v>
      </c>
      <c r="I32" s="160">
        <v>2636.7</v>
      </c>
      <c r="J32" s="160">
        <v>61.2</v>
      </c>
      <c r="K32" s="160">
        <v>1599.7</v>
      </c>
      <c r="L32" s="160">
        <v>3155.5</v>
      </c>
      <c r="M32" s="160">
        <v>11206.9</v>
      </c>
    </row>
    <row r="33" spans="1:13" ht="24" x14ac:dyDescent="0.2">
      <c r="A33" s="55" t="s">
        <v>60</v>
      </c>
      <c r="B33" s="160">
        <v>3806.3</v>
      </c>
      <c r="C33" s="160">
        <v>115.2</v>
      </c>
      <c r="D33" s="160">
        <v>5393.1</v>
      </c>
      <c r="E33" s="160">
        <v>6958.9</v>
      </c>
      <c r="F33" s="160">
        <v>7140.6</v>
      </c>
      <c r="G33" s="160">
        <v>10456.4</v>
      </c>
      <c r="H33" s="160">
        <v>6851.3</v>
      </c>
      <c r="I33" s="160">
        <v>23036.799999999999</v>
      </c>
      <c r="J33" s="160">
        <v>30201.200000000001</v>
      </c>
      <c r="K33" s="160">
        <v>41233.199999999997</v>
      </c>
      <c r="L33" s="160">
        <v>72586</v>
      </c>
      <c r="M33" s="160">
        <v>100561.60000000001</v>
      </c>
    </row>
    <row r="34" spans="1:13" ht="12.95" customHeight="1" x14ac:dyDescent="0.2">
      <c r="A34" s="52" t="s">
        <v>61</v>
      </c>
      <c r="B34" s="160">
        <v>1359.4</v>
      </c>
      <c r="C34" s="160">
        <v>977.4</v>
      </c>
      <c r="D34" s="160">
        <v>3036.6</v>
      </c>
      <c r="E34" s="160">
        <v>3987.8</v>
      </c>
      <c r="F34" s="160">
        <v>2960.5</v>
      </c>
      <c r="G34" s="160">
        <v>6050.8</v>
      </c>
      <c r="H34" s="160">
        <v>1936.7</v>
      </c>
      <c r="I34" s="160">
        <v>7105.8</v>
      </c>
      <c r="J34" s="160">
        <v>8836.4</v>
      </c>
      <c r="K34" s="160">
        <v>10487.7</v>
      </c>
      <c r="L34" s="160">
        <v>8650.7999999999993</v>
      </c>
      <c r="M34" s="160">
        <v>13601.9</v>
      </c>
    </row>
    <row r="35" spans="1:13" ht="12.95" customHeight="1" x14ac:dyDescent="0.2">
      <c r="A35" s="52" t="s">
        <v>62</v>
      </c>
      <c r="B35" s="160">
        <v>-442.7</v>
      </c>
      <c r="C35" s="160">
        <v>-573.79999999999995</v>
      </c>
      <c r="D35" s="160">
        <v>-0.3</v>
      </c>
      <c r="E35" s="160">
        <v>-182.1</v>
      </c>
      <c r="F35" s="160">
        <v>-66.3</v>
      </c>
      <c r="G35" s="160">
        <v>-204.4</v>
      </c>
      <c r="H35" s="160">
        <v>-1022.7</v>
      </c>
      <c r="I35" s="160">
        <v>-427</v>
      </c>
      <c r="J35" s="160">
        <v>-1215.7</v>
      </c>
      <c r="K35" s="160">
        <v>1783.6</v>
      </c>
      <c r="L35" s="160">
        <v>3623.4</v>
      </c>
      <c r="M35" s="160">
        <v>4902.3999999999996</v>
      </c>
    </row>
    <row r="36" spans="1:13" ht="12.95" customHeight="1" x14ac:dyDescent="0.2">
      <c r="A36" s="52" t="s">
        <v>63</v>
      </c>
      <c r="B36" s="160">
        <v>255.9</v>
      </c>
      <c r="C36" s="160">
        <v>345.6</v>
      </c>
      <c r="D36" s="160">
        <v>337.6</v>
      </c>
      <c r="E36" s="160">
        <v>509.1</v>
      </c>
      <c r="F36" s="160">
        <v>435.2</v>
      </c>
      <c r="G36" s="160">
        <v>582</v>
      </c>
      <c r="H36" s="160">
        <v>534.70000000000005</v>
      </c>
      <c r="I36" s="160">
        <v>1322.7</v>
      </c>
      <c r="J36" s="160">
        <v>1528.7</v>
      </c>
      <c r="K36" s="160">
        <v>3394.3</v>
      </c>
      <c r="L36" s="160">
        <v>3957.3</v>
      </c>
      <c r="M36" s="160">
        <v>5501.1</v>
      </c>
    </row>
    <row r="37" spans="1:13" ht="12.95" customHeight="1" x14ac:dyDescent="0.2">
      <c r="A37" s="52" t="s">
        <v>64</v>
      </c>
      <c r="B37" s="160">
        <v>7401.1</v>
      </c>
      <c r="C37" s="160">
        <v>7560</v>
      </c>
      <c r="D37" s="160">
        <v>5188.7</v>
      </c>
      <c r="E37" s="160">
        <v>4966</v>
      </c>
      <c r="F37" s="160">
        <v>4183.1000000000004</v>
      </c>
      <c r="G37" s="160">
        <v>4072.6</v>
      </c>
      <c r="H37" s="160">
        <v>2222.4</v>
      </c>
      <c r="I37" s="160">
        <v>6558.4</v>
      </c>
      <c r="J37" s="160">
        <v>7752</v>
      </c>
      <c r="K37" s="160">
        <v>10036.799999999999</v>
      </c>
      <c r="L37" s="160">
        <v>10963.3</v>
      </c>
      <c r="M37" s="160">
        <v>11597</v>
      </c>
    </row>
    <row r="38" spans="1:13" ht="12.95" customHeight="1" x14ac:dyDescent="0.2">
      <c r="A38" s="52" t="s">
        <v>65</v>
      </c>
      <c r="B38" s="160">
        <v>-31.1</v>
      </c>
      <c r="C38" s="160">
        <v>1.9</v>
      </c>
      <c r="D38" s="160">
        <v>63.5</v>
      </c>
      <c r="E38" s="160">
        <v>104.7</v>
      </c>
      <c r="F38" s="160">
        <v>198.3</v>
      </c>
      <c r="G38" s="160">
        <v>147.6</v>
      </c>
      <c r="H38" s="160">
        <v>264.8</v>
      </c>
      <c r="I38" s="160">
        <v>618.29999999999995</v>
      </c>
      <c r="J38" s="160">
        <v>1282.9000000000001</v>
      </c>
      <c r="K38" s="160">
        <v>2212.5</v>
      </c>
      <c r="L38" s="160">
        <v>5031.1000000000004</v>
      </c>
      <c r="M38" s="160">
        <v>5894.7</v>
      </c>
    </row>
    <row r="39" spans="1:13" ht="12.95" customHeight="1" x14ac:dyDescent="0.2">
      <c r="A39" s="52" t="s">
        <v>71</v>
      </c>
      <c r="B39" s="160">
        <v>839</v>
      </c>
      <c r="C39" s="160">
        <v>-725.4</v>
      </c>
      <c r="D39" s="160">
        <v>1342.6</v>
      </c>
      <c r="E39" s="160">
        <v>1658.7</v>
      </c>
      <c r="F39" s="160">
        <v>1410.2</v>
      </c>
      <c r="G39" s="160">
        <v>2335.3000000000002</v>
      </c>
      <c r="H39" s="160">
        <v>-793.9</v>
      </c>
      <c r="I39" s="160">
        <v>2869.3</v>
      </c>
      <c r="J39" s="160">
        <v>3619.4</v>
      </c>
      <c r="K39" s="160">
        <v>6173.7</v>
      </c>
      <c r="L39" s="160">
        <v>6472.6</v>
      </c>
      <c r="M39" s="160">
        <v>9273</v>
      </c>
    </row>
    <row r="40" spans="1:13" ht="12.95" customHeight="1" x14ac:dyDescent="0.2">
      <c r="A40" s="52" t="s">
        <v>72</v>
      </c>
      <c r="B40" s="160">
        <v>-7207.1</v>
      </c>
      <c r="C40" s="160">
        <v>-9656.9</v>
      </c>
      <c r="D40" s="160">
        <v>1230.2</v>
      </c>
      <c r="E40" s="160">
        <v>-4990.8</v>
      </c>
      <c r="F40" s="160">
        <v>-5185.2</v>
      </c>
      <c r="G40" s="160">
        <v>-331.2</v>
      </c>
      <c r="H40" s="160">
        <v>-7547.6</v>
      </c>
      <c r="I40" s="160">
        <v>2905.5</v>
      </c>
      <c r="J40" s="160">
        <v>2545.5</v>
      </c>
      <c r="K40" s="160">
        <v>1899</v>
      </c>
      <c r="L40" s="160">
        <v>9553.5</v>
      </c>
      <c r="M40" s="160">
        <v>7444.1</v>
      </c>
    </row>
    <row r="41" spans="1:13" ht="12.95" customHeight="1" x14ac:dyDescent="0.2">
      <c r="A41" s="52" t="s">
        <v>73</v>
      </c>
      <c r="B41" s="160">
        <v>247.1</v>
      </c>
      <c r="C41" s="160">
        <v>152.69999999999999</v>
      </c>
      <c r="D41" s="160">
        <v>412.3</v>
      </c>
      <c r="E41" s="160">
        <v>530.5</v>
      </c>
      <c r="F41" s="160">
        <v>539.20000000000005</v>
      </c>
      <c r="G41" s="160">
        <v>655.29999999999995</v>
      </c>
      <c r="H41" s="160">
        <v>215.6</v>
      </c>
      <c r="I41" s="160">
        <v>1014.1</v>
      </c>
      <c r="J41" s="160">
        <v>1568.7</v>
      </c>
      <c r="K41" s="160">
        <v>1839.5</v>
      </c>
      <c r="L41" s="160">
        <v>3004.7</v>
      </c>
      <c r="M41" s="160">
        <v>3012.6</v>
      </c>
    </row>
    <row r="42" spans="1:13" ht="12.95" customHeight="1" x14ac:dyDescent="0.2">
      <c r="A42" s="52" t="s">
        <v>74</v>
      </c>
      <c r="B42" s="160">
        <v>0.2</v>
      </c>
      <c r="C42" s="160">
        <v>18.899999999999999</v>
      </c>
      <c r="D42" s="154">
        <v>22.4</v>
      </c>
      <c r="E42" s="154">
        <v>17.3</v>
      </c>
      <c r="F42" s="154">
        <v>23.6</v>
      </c>
      <c r="G42" s="154">
        <v>41.8</v>
      </c>
      <c r="H42" s="154">
        <v>29.8</v>
      </c>
      <c r="I42" s="154">
        <v>180.3</v>
      </c>
      <c r="J42" s="154">
        <v>294</v>
      </c>
      <c r="K42" s="154">
        <v>285.7</v>
      </c>
      <c r="L42" s="160">
        <v>864.4</v>
      </c>
      <c r="M42" s="160">
        <v>1633.6</v>
      </c>
    </row>
    <row r="43" spans="1:13" ht="12.95" customHeight="1" x14ac:dyDescent="0.2">
      <c r="A43" s="52" t="s">
        <v>75</v>
      </c>
      <c r="B43" s="160">
        <v>17.5</v>
      </c>
      <c r="C43" s="160">
        <v>-14</v>
      </c>
      <c r="D43" s="160">
        <v>96.8</v>
      </c>
      <c r="E43" s="160">
        <v>74.8</v>
      </c>
      <c r="F43" s="154">
        <v>143.19999999999999</v>
      </c>
      <c r="G43" s="154">
        <v>252.2</v>
      </c>
      <c r="H43" s="160">
        <v>-26.6</v>
      </c>
      <c r="I43" s="160">
        <v>815.9</v>
      </c>
      <c r="J43" s="160">
        <v>626.5</v>
      </c>
      <c r="K43" s="160">
        <v>1444</v>
      </c>
      <c r="L43" s="160">
        <v>2495.6</v>
      </c>
      <c r="M43" s="160">
        <v>3658</v>
      </c>
    </row>
    <row r="44" spans="1:13" ht="12.95" customHeight="1" x14ac:dyDescent="0.2">
      <c r="A44" s="52" t="s">
        <v>76</v>
      </c>
      <c r="B44" s="160">
        <v>102.6</v>
      </c>
      <c r="C44" s="160">
        <v>-25.5</v>
      </c>
      <c r="D44" s="160">
        <v>44.8</v>
      </c>
      <c r="E44" s="160">
        <v>-23.3</v>
      </c>
      <c r="F44" s="160">
        <v>32.9</v>
      </c>
      <c r="G44" s="160">
        <v>-29.7</v>
      </c>
      <c r="H44" s="160">
        <v>-219.6</v>
      </c>
      <c r="I44" s="160">
        <v>-23.2</v>
      </c>
      <c r="J44" s="160">
        <v>38.5</v>
      </c>
      <c r="K44" s="160">
        <v>585.6</v>
      </c>
      <c r="L44" s="290">
        <v>493</v>
      </c>
      <c r="M44" s="290">
        <v>917.5</v>
      </c>
    </row>
    <row r="45" spans="1:13" ht="12.95" customHeight="1" x14ac:dyDescent="0.2">
      <c r="A45" s="52" t="s">
        <v>77</v>
      </c>
      <c r="B45" s="160">
        <v>36.5</v>
      </c>
      <c r="C45" s="160">
        <v>16.2</v>
      </c>
      <c r="D45" s="160">
        <v>61.9</v>
      </c>
      <c r="E45" s="160">
        <v>92.1</v>
      </c>
      <c r="F45" s="160">
        <v>76.099999999999994</v>
      </c>
      <c r="G45" s="160">
        <v>38.700000000000003</v>
      </c>
      <c r="H45" s="33">
        <v>22.3</v>
      </c>
      <c r="I45" s="290">
        <v>80</v>
      </c>
      <c r="J45" s="290">
        <v>109.6</v>
      </c>
      <c r="K45" s="290">
        <v>303.2</v>
      </c>
      <c r="L45" s="290">
        <v>658.2</v>
      </c>
      <c r="M45" s="290">
        <v>1337.4</v>
      </c>
    </row>
    <row r="46" spans="1:13" ht="7.5" customHeight="1" thickBot="1" x14ac:dyDescent="0.25">
      <c r="A46" s="6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</sheetData>
  <hyperlinks>
    <hyperlink ref="A1" location="Содержание!A1" display="Вернуться в СОДЕРЖАНИЕ" xr:uid="{00000000-0004-0000-6100-000000000000}"/>
  </hyperlinks>
  <pageMargins left="0.78740157480314965" right="0.59055118110236227" top="0.78740157480314965" bottom="0.78740157480314965" header="0.51181102362204722" footer="0.51181102362204722"/>
  <pageSetup paperSize="9" orientation="portrait" horizontalDpi="120" verticalDpi="144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Лист99"/>
  <dimension ref="A1:M46"/>
  <sheetViews>
    <sheetView workbookViewId="0">
      <selection activeCell="A5" sqref="A5"/>
    </sheetView>
  </sheetViews>
  <sheetFormatPr defaultColWidth="9.140625" defaultRowHeight="12.95" customHeight="1" x14ac:dyDescent="0.2"/>
  <cols>
    <col min="1" max="1" width="44.5703125" style="61" customWidth="1"/>
    <col min="2" max="2" width="8.7109375" style="33" hidden="1" customWidth="1"/>
    <col min="3" max="3" width="8.85546875" style="33" hidden="1" customWidth="1"/>
    <col min="4" max="4" width="8.7109375" style="33" hidden="1" customWidth="1"/>
    <col min="5" max="5" width="1.7109375" style="33" hidden="1" customWidth="1"/>
    <col min="6" max="8" width="8.7109375" style="33" hidden="1" customWidth="1"/>
    <col min="9" max="13" width="8.7109375" style="33" customWidth="1"/>
    <col min="14" max="16384" width="9.140625" style="33"/>
  </cols>
  <sheetData>
    <row r="1" spans="1:13" ht="12.95" customHeight="1" x14ac:dyDescent="0.2">
      <c r="A1" s="950" t="s">
        <v>1346</v>
      </c>
    </row>
    <row r="2" spans="1:13" ht="18" customHeight="1" x14ac:dyDescent="0.2">
      <c r="A2" s="32" t="s">
        <v>342</v>
      </c>
    </row>
    <row r="3" spans="1:13" ht="18" customHeight="1" x14ac:dyDescent="0.2">
      <c r="A3" s="32" t="s">
        <v>343</v>
      </c>
    </row>
    <row r="4" spans="1:13" ht="18" customHeight="1" thickBot="1" x14ac:dyDescent="0.25">
      <c r="A4" s="34" t="s">
        <v>131</v>
      </c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289" customFormat="1" ht="18" customHeight="1" thickBot="1" x14ac:dyDescent="0.25">
      <c r="A5" s="252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12.95" customHeight="1" x14ac:dyDescent="0.2">
      <c r="A6" s="37"/>
    </row>
    <row r="7" spans="1:13" s="43" customFormat="1" ht="12.95" customHeight="1" x14ac:dyDescent="0.2">
      <c r="A7" s="41" t="s">
        <v>34</v>
      </c>
      <c r="B7" s="158">
        <v>40382.699999999997</v>
      </c>
      <c r="C7" s="158">
        <v>40973.699999999997</v>
      </c>
      <c r="D7" s="158">
        <v>60207</v>
      </c>
      <c r="E7" s="158">
        <v>58773.3</v>
      </c>
      <c r="F7" s="158">
        <v>53285.7</v>
      </c>
      <c r="G7" s="158">
        <v>68187.899999999994</v>
      </c>
      <c r="H7" s="158">
        <v>81434.3</v>
      </c>
      <c r="I7" s="158">
        <v>125239.4</v>
      </c>
      <c r="J7" s="158">
        <v>195288.8</v>
      </c>
      <c r="K7" s="158">
        <v>211873.9</v>
      </c>
      <c r="L7" s="158">
        <v>276935.2</v>
      </c>
      <c r="M7" s="158">
        <v>412956.6</v>
      </c>
    </row>
    <row r="8" spans="1:13" s="51" customFormat="1" ht="12.95" customHeight="1" x14ac:dyDescent="0.2">
      <c r="A8" s="70" t="s">
        <v>110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>
        <v>412956.5</v>
      </c>
    </row>
    <row r="9" spans="1:13" ht="12.95" customHeight="1" x14ac:dyDescent="0.2">
      <c r="A9" s="48" t="s">
        <v>36</v>
      </c>
      <c r="B9" s="162">
        <v>430.9</v>
      </c>
      <c r="C9" s="162">
        <v>290.60000000000002</v>
      </c>
      <c r="D9" s="162">
        <v>502</v>
      </c>
      <c r="E9" s="162">
        <v>708.8</v>
      </c>
      <c r="F9" s="162">
        <v>422.3</v>
      </c>
      <c r="G9" s="162">
        <v>406.2</v>
      </c>
      <c r="H9" s="162">
        <v>599.4</v>
      </c>
      <c r="I9" s="162">
        <v>1021.3</v>
      </c>
      <c r="J9" s="162">
        <v>1184.8</v>
      </c>
      <c r="K9" s="162">
        <v>1634.6</v>
      </c>
      <c r="L9" s="162">
        <v>1394</v>
      </c>
      <c r="M9" s="162">
        <v>1476.6</v>
      </c>
    </row>
    <row r="10" spans="1:13" ht="12.95" customHeight="1" x14ac:dyDescent="0.2">
      <c r="A10" s="52" t="s">
        <v>37</v>
      </c>
      <c r="B10" s="162">
        <v>860.3</v>
      </c>
      <c r="C10" s="162">
        <v>750.2</v>
      </c>
      <c r="D10" s="162">
        <v>4358</v>
      </c>
      <c r="E10" s="162">
        <v>4319.1000000000004</v>
      </c>
      <c r="F10" s="162">
        <v>4551.5</v>
      </c>
      <c r="G10" s="162">
        <v>5162.8</v>
      </c>
      <c r="H10" s="162">
        <v>5232.8</v>
      </c>
      <c r="I10" s="162">
        <v>10328</v>
      </c>
      <c r="J10" s="162">
        <v>7226.3</v>
      </c>
      <c r="K10" s="162">
        <v>10369.700000000001</v>
      </c>
      <c r="L10" s="162">
        <v>11598.4</v>
      </c>
      <c r="M10" s="162">
        <v>26021</v>
      </c>
    </row>
    <row r="11" spans="1:13" ht="12.95" customHeight="1" x14ac:dyDescent="0.2">
      <c r="A11" s="52" t="s">
        <v>38</v>
      </c>
      <c r="B11" s="162">
        <v>13601.9</v>
      </c>
      <c r="C11" s="162">
        <v>14339.8</v>
      </c>
      <c r="D11" s="162">
        <v>21545.4</v>
      </c>
      <c r="E11" s="162">
        <v>21476.9</v>
      </c>
      <c r="F11" s="162">
        <v>20228.900000000001</v>
      </c>
      <c r="G11" s="162">
        <v>27794.1</v>
      </c>
      <c r="H11" s="162">
        <v>44360.7</v>
      </c>
      <c r="I11" s="162">
        <v>53371</v>
      </c>
      <c r="J11" s="162">
        <v>110082.4</v>
      </c>
      <c r="K11" s="162">
        <v>76021.899999999994</v>
      </c>
      <c r="L11" s="162">
        <v>99985.600000000006</v>
      </c>
      <c r="M11" s="162">
        <v>158132.1</v>
      </c>
    </row>
    <row r="12" spans="1:13" ht="12.95" customHeight="1" x14ac:dyDescent="0.2">
      <c r="A12" s="53" t="s">
        <v>39</v>
      </c>
      <c r="B12" s="162">
        <v>2115.5</v>
      </c>
      <c r="C12" s="162">
        <v>1469.2</v>
      </c>
      <c r="D12" s="162">
        <v>1991</v>
      </c>
      <c r="E12" s="162">
        <v>2165.8000000000002</v>
      </c>
      <c r="F12" s="162">
        <v>3087.8</v>
      </c>
      <c r="G12" s="162">
        <v>2646.4</v>
      </c>
      <c r="H12" s="162">
        <v>3160.7</v>
      </c>
      <c r="I12" s="162">
        <v>5960.4</v>
      </c>
      <c r="J12" s="162">
        <v>7271</v>
      </c>
      <c r="K12" s="162">
        <v>10572.6</v>
      </c>
      <c r="L12" s="162">
        <v>13124.2</v>
      </c>
      <c r="M12" s="162">
        <v>14818.4</v>
      </c>
    </row>
    <row r="13" spans="1:13" ht="12.95" customHeight="1" x14ac:dyDescent="0.2">
      <c r="A13" s="53" t="s">
        <v>40</v>
      </c>
      <c r="B13" s="162">
        <v>22.4</v>
      </c>
      <c r="C13" s="162">
        <v>260.2</v>
      </c>
      <c r="D13" s="162">
        <v>0.1</v>
      </c>
      <c r="E13" s="162">
        <v>1.6</v>
      </c>
      <c r="F13" s="162">
        <v>0.3</v>
      </c>
      <c r="G13" s="162">
        <v>1.8</v>
      </c>
      <c r="H13" s="162">
        <v>133.4</v>
      </c>
      <c r="I13" s="162">
        <v>1.8</v>
      </c>
      <c r="J13" s="162">
        <v>110.2</v>
      </c>
      <c r="K13" s="162">
        <v>31.7</v>
      </c>
      <c r="L13" s="162">
        <v>0.1</v>
      </c>
      <c r="M13" s="162">
        <v>2.7</v>
      </c>
    </row>
    <row r="14" spans="1:13" ht="24" x14ac:dyDescent="0.2">
      <c r="A14" s="54" t="s">
        <v>41</v>
      </c>
      <c r="B14" s="162">
        <v>180.7</v>
      </c>
      <c r="C14" s="162">
        <v>100.1</v>
      </c>
      <c r="D14" s="162">
        <v>228.3</v>
      </c>
      <c r="E14" s="162">
        <v>248.8</v>
      </c>
      <c r="F14" s="162">
        <v>110.7</v>
      </c>
      <c r="G14" s="162">
        <v>213.6</v>
      </c>
      <c r="H14" s="162">
        <v>176.8</v>
      </c>
      <c r="I14" s="162">
        <v>309.39999999999998</v>
      </c>
      <c r="J14" s="162">
        <v>452.1</v>
      </c>
      <c r="K14" s="162">
        <v>1060.5</v>
      </c>
      <c r="L14" s="162">
        <v>1053.7</v>
      </c>
      <c r="M14" s="162">
        <v>2244.3000000000002</v>
      </c>
    </row>
    <row r="15" spans="1:13" ht="24" x14ac:dyDescent="0.2">
      <c r="A15" s="54" t="s">
        <v>42</v>
      </c>
      <c r="B15" s="162">
        <v>161.6</v>
      </c>
      <c r="C15" s="162">
        <v>104.5</v>
      </c>
      <c r="D15" s="162">
        <v>127.6</v>
      </c>
      <c r="E15" s="162">
        <v>101.8</v>
      </c>
      <c r="F15" s="162">
        <v>106.1</v>
      </c>
      <c r="G15" s="162">
        <v>157.30000000000001</v>
      </c>
      <c r="H15" s="162">
        <v>192.9</v>
      </c>
      <c r="I15" s="162">
        <v>291.89999999999998</v>
      </c>
      <c r="J15" s="162">
        <v>385.8</v>
      </c>
      <c r="K15" s="162">
        <v>634.6</v>
      </c>
      <c r="L15" s="162">
        <v>1513.9</v>
      </c>
      <c r="M15" s="162">
        <v>1574.6</v>
      </c>
    </row>
    <row r="16" spans="1:13" ht="12.95" customHeight="1" x14ac:dyDescent="0.2">
      <c r="A16" s="53" t="s">
        <v>43</v>
      </c>
      <c r="B16" s="162">
        <v>156</v>
      </c>
      <c r="C16" s="162">
        <v>96.1</v>
      </c>
      <c r="D16" s="162">
        <v>990.1</v>
      </c>
      <c r="E16" s="161" t="s">
        <v>26</v>
      </c>
      <c r="F16" s="161">
        <v>55.7</v>
      </c>
      <c r="G16" s="161">
        <v>42.4</v>
      </c>
      <c r="H16" s="162">
        <v>0.1</v>
      </c>
      <c r="I16" s="162">
        <v>207.4</v>
      </c>
      <c r="J16" s="162">
        <v>376.2</v>
      </c>
      <c r="K16" s="162">
        <v>715.8</v>
      </c>
      <c r="L16" s="162">
        <v>838.6</v>
      </c>
      <c r="M16" s="162">
        <v>1361.2</v>
      </c>
    </row>
    <row r="17" spans="1:13" ht="12.95" customHeight="1" x14ac:dyDescent="0.2">
      <c r="A17" s="53" t="s">
        <v>44</v>
      </c>
      <c r="B17" s="162">
        <v>198.7</v>
      </c>
      <c r="C17" s="162">
        <v>132.19999999999999</v>
      </c>
      <c r="D17" s="162">
        <v>93.5</v>
      </c>
      <c r="E17" s="162">
        <v>267.8</v>
      </c>
      <c r="F17" s="162">
        <v>42.1</v>
      </c>
      <c r="G17" s="162">
        <v>28.6</v>
      </c>
      <c r="H17" s="162">
        <v>76.5</v>
      </c>
      <c r="I17" s="162">
        <v>65.400000000000006</v>
      </c>
      <c r="J17" s="162">
        <v>73.8</v>
      </c>
      <c r="K17" s="162">
        <v>261.7</v>
      </c>
      <c r="L17" s="162">
        <v>313.7</v>
      </c>
      <c r="M17" s="162">
        <v>562.70000000000005</v>
      </c>
    </row>
    <row r="18" spans="1:13" ht="12.95" customHeight="1" x14ac:dyDescent="0.2">
      <c r="A18" s="53" t="s">
        <v>45</v>
      </c>
      <c r="B18" s="162">
        <v>24.8</v>
      </c>
      <c r="C18" s="162">
        <v>31.7</v>
      </c>
      <c r="D18" s="162">
        <v>27</v>
      </c>
      <c r="E18" s="162">
        <v>33.6</v>
      </c>
      <c r="F18" s="162">
        <v>31.6</v>
      </c>
      <c r="G18" s="162">
        <v>72.900000000000006</v>
      </c>
      <c r="H18" s="162">
        <v>230.1</v>
      </c>
      <c r="I18" s="162">
        <v>116.6</v>
      </c>
      <c r="J18" s="162">
        <v>153.19999999999999</v>
      </c>
      <c r="K18" s="162">
        <v>131.9</v>
      </c>
      <c r="L18" s="162">
        <v>220.1</v>
      </c>
      <c r="M18" s="162">
        <v>163.80000000000001</v>
      </c>
    </row>
    <row r="19" spans="1:13" ht="12.95" customHeight="1" x14ac:dyDescent="0.2">
      <c r="A19" s="53" t="s">
        <v>46</v>
      </c>
      <c r="B19" s="160">
        <v>321.10000000000002</v>
      </c>
      <c r="C19" s="160">
        <v>300.5</v>
      </c>
      <c r="D19" s="160">
        <v>270.3</v>
      </c>
      <c r="E19" s="160">
        <v>558.5</v>
      </c>
      <c r="F19" s="160">
        <v>382.7</v>
      </c>
      <c r="G19" s="160">
        <v>193.9</v>
      </c>
      <c r="H19" s="162">
        <v>265</v>
      </c>
      <c r="I19" s="162">
        <v>491.4</v>
      </c>
      <c r="J19" s="162">
        <v>505.6</v>
      </c>
      <c r="K19" s="162">
        <v>663.8</v>
      </c>
      <c r="L19" s="162">
        <v>708.1</v>
      </c>
      <c r="M19" s="162">
        <v>1546.8</v>
      </c>
    </row>
    <row r="20" spans="1:13" ht="12.95" customHeight="1" x14ac:dyDescent="0.2">
      <c r="A20" s="53" t="s">
        <v>47</v>
      </c>
      <c r="B20" s="160">
        <v>2119.6999999999998</v>
      </c>
      <c r="C20" s="160">
        <v>1729.6</v>
      </c>
      <c r="D20" s="160">
        <v>1244.5</v>
      </c>
      <c r="E20" s="160">
        <v>1500.8</v>
      </c>
      <c r="F20" s="160">
        <v>2588.9</v>
      </c>
      <c r="G20" s="160">
        <v>2322.8000000000002</v>
      </c>
      <c r="H20" s="160">
        <v>2539.1999999999998</v>
      </c>
      <c r="I20" s="160">
        <v>6770.9</v>
      </c>
      <c r="J20" s="160">
        <v>7241.5</v>
      </c>
      <c r="K20" s="160">
        <v>7736.5</v>
      </c>
      <c r="L20" s="160">
        <v>10110.1</v>
      </c>
      <c r="M20" s="160">
        <v>13552</v>
      </c>
    </row>
    <row r="21" spans="1:13" ht="24" x14ac:dyDescent="0.2">
      <c r="A21" s="54" t="s">
        <v>48</v>
      </c>
      <c r="B21" s="160">
        <v>7770.5</v>
      </c>
      <c r="C21" s="160">
        <v>9753.9</v>
      </c>
      <c r="D21" s="160">
        <v>16187.1</v>
      </c>
      <c r="E21" s="160">
        <v>15913.2</v>
      </c>
      <c r="F21" s="160">
        <v>13371</v>
      </c>
      <c r="G21" s="160">
        <v>21620.5</v>
      </c>
      <c r="H21" s="160">
        <v>37006.400000000001</v>
      </c>
      <c r="I21" s="160">
        <v>38286.199999999997</v>
      </c>
      <c r="J21" s="160">
        <v>92096.6</v>
      </c>
      <c r="K21" s="160">
        <v>52739</v>
      </c>
      <c r="L21" s="160">
        <v>69991.600000000006</v>
      </c>
      <c r="M21" s="160">
        <v>119632.9</v>
      </c>
    </row>
    <row r="22" spans="1:13" ht="24" x14ac:dyDescent="0.2">
      <c r="A22" s="54" t="s">
        <v>49</v>
      </c>
      <c r="B22" s="160">
        <v>31.1</v>
      </c>
      <c r="C22" s="160">
        <v>20.399999999999999</v>
      </c>
      <c r="D22" s="160">
        <v>18.100000000000001</v>
      </c>
      <c r="E22" s="160">
        <v>19.7</v>
      </c>
      <c r="F22" s="160">
        <v>2</v>
      </c>
      <c r="G22" s="160">
        <v>7.1</v>
      </c>
      <c r="H22" s="160">
        <v>25.2</v>
      </c>
      <c r="I22" s="160">
        <v>13.9</v>
      </c>
      <c r="J22" s="160">
        <v>31.6</v>
      </c>
      <c r="K22" s="160">
        <v>74.7</v>
      </c>
      <c r="L22" s="160">
        <v>67.8</v>
      </c>
      <c r="M22" s="160">
        <v>42.1</v>
      </c>
    </row>
    <row r="23" spans="1:13" ht="12.95" customHeight="1" x14ac:dyDescent="0.2">
      <c r="A23" s="53" t="s">
        <v>50</v>
      </c>
      <c r="B23" s="160">
        <v>231.9</v>
      </c>
      <c r="C23" s="160">
        <v>200.7</v>
      </c>
      <c r="D23" s="160">
        <v>149</v>
      </c>
      <c r="E23" s="160">
        <v>150.1</v>
      </c>
      <c r="F23" s="160">
        <v>141.4</v>
      </c>
      <c r="G23" s="160">
        <v>105.4</v>
      </c>
      <c r="H23" s="160">
        <v>252.4</v>
      </c>
      <c r="I23" s="160">
        <v>164.4</v>
      </c>
      <c r="J23" s="160">
        <v>346.3</v>
      </c>
      <c r="K23" s="160">
        <v>490.3</v>
      </c>
      <c r="L23" s="160">
        <v>723</v>
      </c>
      <c r="M23" s="160">
        <v>616.79999999999995</v>
      </c>
    </row>
    <row r="24" spans="1:13" ht="12.95" customHeight="1" x14ac:dyDescent="0.2">
      <c r="A24" s="53" t="s">
        <v>51</v>
      </c>
      <c r="B24" s="160">
        <v>34.4</v>
      </c>
      <c r="C24" s="160">
        <v>40.1</v>
      </c>
      <c r="D24" s="160">
        <v>46.3</v>
      </c>
      <c r="E24" s="160">
        <v>63</v>
      </c>
      <c r="F24" s="160">
        <v>31.1</v>
      </c>
      <c r="G24" s="160">
        <v>19.2</v>
      </c>
      <c r="H24" s="160">
        <v>34.5</v>
      </c>
      <c r="I24" s="160">
        <v>69.5</v>
      </c>
      <c r="J24" s="160">
        <v>80.7</v>
      </c>
      <c r="K24" s="160">
        <v>96.7</v>
      </c>
      <c r="L24" s="160">
        <v>131.69999999999999</v>
      </c>
      <c r="M24" s="160">
        <v>133.30000000000001</v>
      </c>
    </row>
    <row r="25" spans="1:13" ht="12.95" customHeight="1" x14ac:dyDescent="0.2">
      <c r="A25" s="53" t="s">
        <v>52</v>
      </c>
      <c r="B25" s="160">
        <v>135.1</v>
      </c>
      <c r="C25" s="160">
        <v>22.2</v>
      </c>
      <c r="D25" s="160">
        <v>48.4</v>
      </c>
      <c r="E25" s="160">
        <v>201.7</v>
      </c>
      <c r="F25" s="160">
        <v>85.9</v>
      </c>
      <c r="G25" s="160">
        <v>204.2</v>
      </c>
      <c r="H25" s="160">
        <v>31.5</v>
      </c>
      <c r="I25" s="160">
        <v>350.9</v>
      </c>
      <c r="J25" s="160">
        <v>676.9</v>
      </c>
      <c r="K25" s="160">
        <v>412.6</v>
      </c>
      <c r="L25" s="160">
        <v>562.29999999999995</v>
      </c>
      <c r="M25" s="160">
        <v>1253.3</v>
      </c>
    </row>
    <row r="26" spans="1:13" ht="24" x14ac:dyDescent="0.2">
      <c r="A26" s="54" t="s">
        <v>53</v>
      </c>
      <c r="B26" s="160">
        <v>98.4</v>
      </c>
      <c r="C26" s="160">
        <v>78.400000000000006</v>
      </c>
      <c r="D26" s="160">
        <v>124.2</v>
      </c>
      <c r="E26" s="160">
        <v>250.5</v>
      </c>
      <c r="F26" s="160">
        <v>191.6</v>
      </c>
      <c r="G26" s="160">
        <v>157.9</v>
      </c>
      <c r="H26" s="160">
        <v>235.9</v>
      </c>
      <c r="I26" s="160">
        <v>270.89999999999998</v>
      </c>
      <c r="J26" s="160">
        <v>281.10000000000002</v>
      </c>
      <c r="K26" s="160">
        <v>399.6</v>
      </c>
      <c r="L26" s="160">
        <v>626.79999999999995</v>
      </c>
      <c r="M26" s="160">
        <v>627.20000000000005</v>
      </c>
    </row>
    <row r="27" spans="1:13" ht="24" x14ac:dyDescent="0.2">
      <c r="A27" s="55" t="s">
        <v>54</v>
      </c>
      <c r="B27" s="160">
        <v>358.9</v>
      </c>
      <c r="C27" s="160">
        <v>86.9</v>
      </c>
      <c r="D27" s="160">
        <v>4898.8999999999996</v>
      </c>
      <c r="E27" s="160">
        <v>4683.8999999999996</v>
      </c>
      <c r="F27" s="160">
        <v>374.7</v>
      </c>
      <c r="G27" s="160">
        <v>286.89999999999998</v>
      </c>
      <c r="H27" s="160">
        <v>193.4</v>
      </c>
      <c r="I27" s="160">
        <v>726.8</v>
      </c>
      <c r="J27" s="160">
        <v>1976.4</v>
      </c>
      <c r="K27" s="160">
        <v>892.9</v>
      </c>
      <c r="L27" s="160">
        <v>4696.7</v>
      </c>
      <c r="M27" s="160">
        <v>1927.5</v>
      </c>
    </row>
    <row r="28" spans="1:13" ht="24" x14ac:dyDescent="0.2">
      <c r="A28" s="54" t="s">
        <v>112</v>
      </c>
      <c r="B28" s="160">
        <v>216.8</v>
      </c>
      <c r="C28" s="160">
        <v>20.3</v>
      </c>
      <c r="D28" s="160">
        <v>4756.5</v>
      </c>
      <c r="E28" s="160">
        <v>4434.7</v>
      </c>
      <c r="F28" s="160">
        <v>316.10000000000002</v>
      </c>
      <c r="G28" s="160">
        <v>217.6</v>
      </c>
      <c r="H28" s="160">
        <v>144.9</v>
      </c>
      <c r="I28" s="160">
        <v>393.2</v>
      </c>
      <c r="J28" s="160">
        <v>1733.5</v>
      </c>
      <c r="K28" s="160">
        <v>396.3</v>
      </c>
      <c r="L28" s="160">
        <v>3448.6</v>
      </c>
      <c r="M28" s="160">
        <v>1187.7</v>
      </c>
    </row>
    <row r="29" spans="1:13" ht="24" x14ac:dyDescent="0.2">
      <c r="A29" s="54" t="s">
        <v>113</v>
      </c>
      <c r="B29" s="160" t="s">
        <v>26</v>
      </c>
      <c r="C29" s="160" t="s">
        <v>26</v>
      </c>
      <c r="D29" s="160" t="s">
        <v>26</v>
      </c>
      <c r="E29" s="160" t="s">
        <v>26</v>
      </c>
      <c r="F29" s="160" t="s">
        <v>26</v>
      </c>
      <c r="G29" s="160" t="s">
        <v>26</v>
      </c>
      <c r="H29" s="160" t="s">
        <v>26</v>
      </c>
      <c r="I29" s="160">
        <v>311.2</v>
      </c>
      <c r="J29" s="160">
        <v>130</v>
      </c>
      <c r="K29" s="160">
        <v>233.2</v>
      </c>
      <c r="L29" s="160">
        <v>1137.4000000000001</v>
      </c>
      <c r="M29" s="160">
        <v>494.5</v>
      </c>
    </row>
    <row r="30" spans="1:13" ht="24" x14ac:dyDescent="0.2">
      <c r="A30" s="54" t="s">
        <v>114</v>
      </c>
      <c r="B30" s="160">
        <v>142.1</v>
      </c>
      <c r="C30" s="160">
        <v>66.599999999999994</v>
      </c>
      <c r="D30" s="160">
        <v>142.5</v>
      </c>
      <c r="E30" s="160">
        <v>249.2</v>
      </c>
      <c r="F30" s="160">
        <v>58.6</v>
      </c>
      <c r="G30" s="160">
        <v>69.3</v>
      </c>
      <c r="H30" s="160">
        <v>48.6</v>
      </c>
      <c r="I30" s="160">
        <v>22.4</v>
      </c>
      <c r="J30" s="160">
        <v>112.8</v>
      </c>
      <c r="K30" s="160">
        <v>263.39999999999998</v>
      </c>
      <c r="L30" s="160">
        <v>110.7</v>
      </c>
      <c r="M30" s="160">
        <v>245.3</v>
      </c>
    </row>
    <row r="31" spans="1:13" ht="24" x14ac:dyDescent="0.2">
      <c r="A31" s="55" t="s">
        <v>58</v>
      </c>
      <c r="B31" s="160">
        <v>39.799999999999997</v>
      </c>
      <c r="C31" s="160">
        <v>13.4</v>
      </c>
      <c r="D31" s="160">
        <v>120.6</v>
      </c>
      <c r="E31" s="160">
        <v>23.8</v>
      </c>
      <c r="F31" s="160">
        <v>45.7</v>
      </c>
      <c r="G31" s="160">
        <v>139.5</v>
      </c>
      <c r="H31" s="160">
        <v>38.4</v>
      </c>
      <c r="I31" s="160">
        <v>214.5</v>
      </c>
      <c r="J31" s="160">
        <v>133.30000000000001</v>
      </c>
      <c r="K31" s="160">
        <v>200.3</v>
      </c>
      <c r="L31" s="160">
        <v>871.7</v>
      </c>
      <c r="M31" s="160">
        <v>1202.0999999999999</v>
      </c>
    </row>
    <row r="32" spans="1:13" ht="12.95" customHeight="1" x14ac:dyDescent="0.2">
      <c r="A32" s="52" t="s">
        <v>59</v>
      </c>
      <c r="B32" s="160">
        <v>1899.4</v>
      </c>
      <c r="C32" s="160">
        <v>2033.6</v>
      </c>
      <c r="D32" s="160">
        <v>4943.8999999999996</v>
      </c>
      <c r="E32" s="160">
        <v>3207.4</v>
      </c>
      <c r="F32" s="160">
        <v>3400.1</v>
      </c>
      <c r="G32" s="160">
        <v>3182</v>
      </c>
      <c r="H32" s="160">
        <v>3343.7</v>
      </c>
      <c r="I32" s="160">
        <v>5353.8</v>
      </c>
      <c r="J32" s="160">
        <v>4845.2</v>
      </c>
      <c r="K32" s="160">
        <v>8527.7999999999993</v>
      </c>
      <c r="L32" s="160">
        <v>12364.8</v>
      </c>
      <c r="M32" s="160">
        <v>23040.799999999999</v>
      </c>
    </row>
    <row r="33" spans="1:13" ht="24" x14ac:dyDescent="0.2">
      <c r="A33" s="55" t="s">
        <v>60</v>
      </c>
      <c r="B33" s="160">
        <v>5879.4</v>
      </c>
      <c r="C33" s="160">
        <v>5707.5</v>
      </c>
      <c r="D33" s="160">
        <v>7376.6</v>
      </c>
      <c r="E33" s="160">
        <v>8810.1</v>
      </c>
      <c r="F33" s="160">
        <v>9398.2000000000007</v>
      </c>
      <c r="G33" s="160">
        <v>12297.6</v>
      </c>
      <c r="H33" s="160">
        <v>12763.9</v>
      </c>
      <c r="I33" s="160">
        <v>25017.3</v>
      </c>
      <c r="J33" s="160">
        <v>34473.5</v>
      </c>
      <c r="K33" s="160">
        <v>62775.6</v>
      </c>
      <c r="L33" s="160">
        <v>80307.7</v>
      </c>
      <c r="M33" s="160">
        <v>111924.9</v>
      </c>
    </row>
    <row r="34" spans="1:13" ht="12.95" customHeight="1" x14ac:dyDescent="0.2">
      <c r="A34" s="52" t="s">
        <v>61</v>
      </c>
      <c r="B34" s="160">
        <v>2831.7</v>
      </c>
      <c r="C34" s="160">
        <v>2992</v>
      </c>
      <c r="D34" s="160">
        <v>3787.8</v>
      </c>
      <c r="E34" s="160">
        <v>4418</v>
      </c>
      <c r="F34" s="160">
        <v>3740.1</v>
      </c>
      <c r="G34" s="160">
        <v>6496.1</v>
      </c>
      <c r="H34" s="160">
        <v>2945</v>
      </c>
      <c r="I34" s="160">
        <v>8170.1</v>
      </c>
      <c r="J34" s="160">
        <v>10251.200000000001</v>
      </c>
      <c r="K34" s="160">
        <v>12528.8</v>
      </c>
      <c r="L34" s="160">
        <v>10710.7</v>
      </c>
      <c r="M34" s="160">
        <v>16563</v>
      </c>
    </row>
    <row r="35" spans="1:13" ht="12.95" customHeight="1" x14ac:dyDescent="0.2">
      <c r="A35" s="52" t="s">
        <v>62</v>
      </c>
      <c r="B35" s="160">
        <v>180.2</v>
      </c>
      <c r="C35" s="160">
        <v>239.9</v>
      </c>
      <c r="D35" s="160">
        <v>229.4</v>
      </c>
      <c r="E35" s="160">
        <v>264.8</v>
      </c>
      <c r="F35" s="160">
        <v>238.7</v>
      </c>
      <c r="G35" s="160">
        <v>179.6</v>
      </c>
      <c r="H35" s="160">
        <v>67.7</v>
      </c>
      <c r="I35" s="160">
        <v>406.9</v>
      </c>
      <c r="J35" s="160">
        <v>913.1</v>
      </c>
      <c r="K35" s="160">
        <v>2415.5</v>
      </c>
      <c r="L35" s="160">
        <v>4074.7</v>
      </c>
      <c r="M35" s="160">
        <v>5670.4</v>
      </c>
    </row>
    <row r="36" spans="1:13" ht="12.95" customHeight="1" x14ac:dyDescent="0.2">
      <c r="A36" s="52" t="s">
        <v>63</v>
      </c>
      <c r="B36" s="160">
        <v>352</v>
      </c>
      <c r="C36" s="160">
        <v>414.6</v>
      </c>
      <c r="D36" s="160">
        <v>473.7</v>
      </c>
      <c r="E36" s="160">
        <v>605.79999999999995</v>
      </c>
      <c r="F36" s="160">
        <v>696.2</v>
      </c>
      <c r="G36" s="160">
        <v>852</v>
      </c>
      <c r="H36" s="160">
        <v>868.7</v>
      </c>
      <c r="I36" s="160">
        <v>1688.3</v>
      </c>
      <c r="J36" s="160">
        <v>2077.6</v>
      </c>
      <c r="K36" s="160">
        <v>4159.1000000000004</v>
      </c>
      <c r="L36" s="160">
        <v>5717</v>
      </c>
      <c r="M36" s="160">
        <v>8299.6</v>
      </c>
    </row>
    <row r="37" spans="1:13" ht="12.95" customHeight="1" x14ac:dyDescent="0.2">
      <c r="A37" s="52" t="s">
        <v>64</v>
      </c>
      <c r="B37" s="160">
        <v>8609.6</v>
      </c>
      <c r="C37" s="160">
        <v>10113.799999999999</v>
      </c>
      <c r="D37" s="160">
        <v>5472.8</v>
      </c>
      <c r="E37" s="160">
        <v>5403.9</v>
      </c>
      <c r="F37" s="160">
        <v>4821.3</v>
      </c>
      <c r="G37" s="160">
        <v>4868.7</v>
      </c>
      <c r="H37" s="160">
        <v>5042.7</v>
      </c>
      <c r="I37" s="160">
        <v>7122.9</v>
      </c>
      <c r="J37" s="160">
        <v>8203.6</v>
      </c>
      <c r="K37" s="160">
        <v>10632</v>
      </c>
      <c r="L37" s="160">
        <v>11136.7</v>
      </c>
      <c r="M37" s="160">
        <v>12045.8</v>
      </c>
    </row>
    <row r="38" spans="1:13" ht="12.95" customHeight="1" x14ac:dyDescent="0.2">
      <c r="A38" s="52" t="s">
        <v>65</v>
      </c>
      <c r="B38" s="160">
        <v>39</v>
      </c>
      <c r="C38" s="160">
        <v>94.7</v>
      </c>
      <c r="D38" s="160">
        <v>132.4</v>
      </c>
      <c r="E38" s="160">
        <v>166.9</v>
      </c>
      <c r="F38" s="160">
        <v>254</v>
      </c>
      <c r="G38" s="160">
        <v>284.7</v>
      </c>
      <c r="H38" s="160">
        <v>384</v>
      </c>
      <c r="I38" s="160">
        <v>710.6</v>
      </c>
      <c r="J38" s="160">
        <v>1526.7</v>
      </c>
      <c r="K38" s="160">
        <v>2701.9</v>
      </c>
      <c r="L38" s="160">
        <v>5870.3</v>
      </c>
      <c r="M38" s="160">
        <v>8853.4</v>
      </c>
    </row>
    <row r="39" spans="1:13" ht="12.95" customHeight="1" x14ac:dyDescent="0.2">
      <c r="A39" s="52" t="s">
        <v>71</v>
      </c>
      <c r="B39" s="160">
        <v>1806.8</v>
      </c>
      <c r="C39" s="160">
        <v>2038.9</v>
      </c>
      <c r="D39" s="160">
        <v>2669.2</v>
      </c>
      <c r="E39" s="160">
        <v>2358.5</v>
      </c>
      <c r="F39" s="160">
        <v>2548.3000000000002</v>
      </c>
      <c r="G39" s="160">
        <v>2807.9</v>
      </c>
      <c r="H39" s="160">
        <v>2429.1</v>
      </c>
      <c r="I39" s="160">
        <v>3856.9</v>
      </c>
      <c r="J39" s="160">
        <v>4666.3999999999996</v>
      </c>
      <c r="K39" s="160">
        <v>7358.7</v>
      </c>
      <c r="L39" s="160">
        <v>8507.2999999999993</v>
      </c>
      <c r="M39" s="160">
        <v>11094.4</v>
      </c>
    </row>
    <row r="40" spans="1:13" ht="12.95" customHeight="1" x14ac:dyDescent="0.2">
      <c r="A40" s="52" t="s">
        <v>72</v>
      </c>
      <c r="B40" s="160">
        <v>2655.5</v>
      </c>
      <c r="C40" s="160">
        <v>1097.5</v>
      </c>
      <c r="D40" s="160">
        <v>2836.2</v>
      </c>
      <c r="E40" s="160">
        <v>1351.8</v>
      </c>
      <c r="F40" s="160">
        <v>1392.1</v>
      </c>
      <c r="G40" s="160">
        <v>2090.1</v>
      </c>
      <c r="H40" s="160">
        <v>2229</v>
      </c>
      <c r="I40" s="160">
        <v>4593</v>
      </c>
      <c r="J40" s="160">
        <v>4301.3999999999996</v>
      </c>
      <c r="K40" s="160">
        <v>5882.8</v>
      </c>
      <c r="L40" s="160">
        <v>10724.3</v>
      </c>
      <c r="M40" s="160">
        <v>13350.1</v>
      </c>
    </row>
    <row r="41" spans="1:13" ht="12.95" customHeight="1" x14ac:dyDescent="0.2">
      <c r="A41" s="52" t="s">
        <v>73</v>
      </c>
      <c r="B41" s="160">
        <v>457.3</v>
      </c>
      <c r="C41" s="160">
        <v>463.4</v>
      </c>
      <c r="D41" s="160">
        <v>485.4</v>
      </c>
      <c r="E41" s="160">
        <v>616.9</v>
      </c>
      <c r="F41" s="160">
        <v>644.4</v>
      </c>
      <c r="G41" s="160">
        <v>748.4</v>
      </c>
      <c r="H41" s="160">
        <v>467.8</v>
      </c>
      <c r="I41" s="160">
        <v>1137.5999999999999</v>
      </c>
      <c r="J41" s="160">
        <v>1782.7</v>
      </c>
      <c r="K41" s="160">
        <v>2381.9</v>
      </c>
      <c r="L41" s="160">
        <v>3715</v>
      </c>
      <c r="M41" s="160">
        <v>4502.3</v>
      </c>
    </row>
    <row r="42" spans="1:13" ht="12.95" customHeight="1" x14ac:dyDescent="0.2">
      <c r="A42" s="52" t="s">
        <v>74</v>
      </c>
      <c r="B42" s="160">
        <v>33.6</v>
      </c>
      <c r="C42" s="160">
        <v>38.5</v>
      </c>
      <c r="D42" s="160">
        <v>39</v>
      </c>
      <c r="E42" s="154">
        <v>39.4</v>
      </c>
      <c r="F42" s="154">
        <v>48.7</v>
      </c>
      <c r="G42" s="154">
        <v>70.2</v>
      </c>
      <c r="H42" s="154">
        <v>51.7</v>
      </c>
      <c r="I42" s="154">
        <v>207.8</v>
      </c>
      <c r="J42" s="154">
        <v>338</v>
      </c>
      <c r="K42" s="154">
        <v>500.2</v>
      </c>
      <c r="L42" s="154">
        <v>960.9</v>
      </c>
      <c r="M42" s="154">
        <v>1757.7</v>
      </c>
    </row>
    <row r="43" spans="1:13" ht="12.95" customHeight="1" x14ac:dyDescent="0.2">
      <c r="A43" s="52" t="s">
        <v>75</v>
      </c>
      <c r="B43" s="160">
        <v>92.8</v>
      </c>
      <c r="C43" s="160">
        <v>92.9</v>
      </c>
      <c r="D43" s="160">
        <v>161.9</v>
      </c>
      <c r="E43" s="160">
        <v>166.3</v>
      </c>
      <c r="F43" s="160">
        <v>280.5</v>
      </c>
      <c r="G43" s="160">
        <v>385.2</v>
      </c>
      <c r="H43" s="154">
        <v>334.7</v>
      </c>
      <c r="I43" s="154">
        <v>1121.5</v>
      </c>
      <c r="J43" s="154">
        <v>1027.5</v>
      </c>
      <c r="K43" s="154">
        <v>1787</v>
      </c>
      <c r="L43" s="154">
        <v>2738.1</v>
      </c>
      <c r="M43" s="154">
        <v>4190.2</v>
      </c>
    </row>
    <row r="44" spans="1:13" ht="12.95" customHeight="1" x14ac:dyDescent="0.2">
      <c r="A44" s="52" t="s">
        <v>76</v>
      </c>
      <c r="B44" s="160">
        <v>211.8</v>
      </c>
      <c r="C44" s="160">
        <v>116.6</v>
      </c>
      <c r="D44" s="160">
        <v>102.6</v>
      </c>
      <c r="E44" s="160">
        <v>51.5</v>
      </c>
      <c r="F44" s="160">
        <v>113.5</v>
      </c>
      <c r="G44" s="160">
        <v>77.5</v>
      </c>
      <c r="H44" s="160">
        <v>31.8</v>
      </c>
      <c r="I44" s="160">
        <v>97.8</v>
      </c>
      <c r="J44" s="160">
        <v>138.4</v>
      </c>
      <c r="K44" s="160">
        <v>781.9</v>
      </c>
      <c r="L44" s="160">
        <v>864.2</v>
      </c>
      <c r="M44" s="160">
        <v>1512.6</v>
      </c>
    </row>
    <row r="45" spans="1:13" ht="12.95" customHeight="1" x14ac:dyDescent="0.2">
      <c r="A45" s="52" t="s">
        <v>77</v>
      </c>
      <c r="B45" s="160">
        <v>41.8</v>
      </c>
      <c r="C45" s="160">
        <v>48.9</v>
      </c>
      <c r="D45" s="160">
        <v>71.2</v>
      </c>
      <c r="E45" s="160">
        <v>99.5</v>
      </c>
      <c r="F45" s="160">
        <v>86.5</v>
      </c>
      <c r="G45" s="160">
        <v>58.4</v>
      </c>
      <c r="H45" s="160">
        <v>49.8</v>
      </c>
      <c r="I45" s="160">
        <v>93.3</v>
      </c>
      <c r="J45" s="160">
        <v>140.19999999999999</v>
      </c>
      <c r="K45" s="160">
        <v>321.2</v>
      </c>
      <c r="L45" s="160">
        <v>697.2</v>
      </c>
      <c r="M45" s="160">
        <v>1392</v>
      </c>
    </row>
    <row r="46" spans="1:13" ht="11.25" customHeight="1" thickBot="1" x14ac:dyDescent="0.25">
      <c r="A46" s="6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</sheetData>
  <hyperlinks>
    <hyperlink ref="A1" location="Содержание!A1" display="Вернуться в СОДЕРЖАНИЕ" xr:uid="{00000000-0004-0000-6200-000000000000}"/>
  </hyperlinks>
  <pageMargins left="0.78740157480314965" right="0.70866141732283472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Лист101"/>
  <dimension ref="A1:M46"/>
  <sheetViews>
    <sheetView workbookViewId="0">
      <selection activeCell="A5" sqref="A5"/>
    </sheetView>
  </sheetViews>
  <sheetFormatPr defaultColWidth="9.140625" defaultRowHeight="12.95" customHeight="1" x14ac:dyDescent="0.2"/>
  <cols>
    <col min="1" max="1" width="44.42578125" style="61" customWidth="1"/>
    <col min="2" max="8" width="8.7109375" style="33" hidden="1" customWidth="1"/>
    <col min="9" max="13" width="8.7109375" style="33" customWidth="1"/>
    <col min="14" max="16384" width="9.140625" style="33"/>
  </cols>
  <sheetData>
    <row r="1" spans="1:13" ht="12.95" customHeight="1" x14ac:dyDescent="0.2">
      <c r="A1" s="950" t="s">
        <v>1346</v>
      </c>
    </row>
    <row r="2" spans="1:13" ht="18" customHeight="1" x14ac:dyDescent="0.2">
      <c r="A2" s="32" t="s">
        <v>344</v>
      </c>
    </row>
    <row r="3" spans="1:13" ht="18" customHeight="1" x14ac:dyDescent="0.2">
      <c r="A3" s="32" t="s">
        <v>343</v>
      </c>
    </row>
    <row r="4" spans="1:13" ht="18" customHeight="1" thickBot="1" x14ac:dyDescent="0.25">
      <c r="A4" s="165" t="s">
        <v>131</v>
      </c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38" customFormat="1" ht="18" customHeight="1" thickBot="1" x14ac:dyDescent="0.25">
      <c r="A5" s="39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8.4499999999999993" customHeight="1" x14ac:dyDescent="0.2">
      <c r="A6" s="37"/>
    </row>
    <row r="7" spans="1:13" s="43" customFormat="1" ht="12.95" customHeight="1" x14ac:dyDescent="0.2">
      <c r="A7" s="41" t="s">
        <v>34</v>
      </c>
      <c r="B7" s="158">
        <v>35002.699999999997</v>
      </c>
      <c r="C7" s="158">
        <v>67116.399999999994</v>
      </c>
      <c r="D7" s="158">
        <v>13293.9</v>
      </c>
      <c r="E7" s="158">
        <v>31531.9</v>
      </c>
      <c r="F7" s="158">
        <v>26259.200000000001</v>
      </c>
      <c r="G7" s="158">
        <v>20467.599999999999</v>
      </c>
      <c r="H7" s="158">
        <v>70815.600000000006</v>
      </c>
      <c r="I7" s="158">
        <v>31236</v>
      </c>
      <c r="J7" s="158">
        <v>40945.1</v>
      </c>
      <c r="K7" s="158">
        <v>72895.899999999994</v>
      </c>
      <c r="L7" s="157">
        <v>60848.6</v>
      </c>
      <c r="M7" s="157">
        <v>87580.4</v>
      </c>
    </row>
    <row r="8" spans="1:13" s="51" customFormat="1" ht="12.95" customHeight="1" x14ac:dyDescent="0.2">
      <c r="A8" s="70" t="s">
        <v>110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292"/>
      <c r="M8" s="292"/>
    </row>
    <row r="9" spans="1:13" ht="12.95" customHeight="1" x14ac:dyDescent="0.2">
      <c r="A9" s="48" t="s">
        <v>36</v>
      </c>
      <c r="B9" s="162">
        <v>239.2</v>
      </c>
      <c r="C9" s="162">
        <v>485.8</v>
      </c>
      <c r="D9" s="162">
        <v>142.6</v>
      </c>
      <c r="E9" s="162">
        <v>182</v>
      </c>
      <c r="F9" s="162">
        <v>210.7</v>
      </c>
      <c r="G9" s="162">
        <v>152.69999999999999</v>
      </c>
      <c r="H9" s="162">
        <v>190.5</v>
      </c>
      <c r="I9" s="162">
        <v>214.5</v>
      </c>
      <c r="J9" s="162">
        <v>167.6</v>
      </c>
      <c r="K9" s="162">
        <v>334</v>
      </c>
      <c r="L9" s="160">
        <v>743.4</v>
      </c>
      <c r="M9" s="160">
        <v>762.6</v>
      </c>
    </row>
    <row r="10" spans="1:13" ht="12.95" customHeight="1" x14ac:dyDescent="0.2">
      <c r="A10" s="52" t="s">
        <v>37</v>
      </c>
      <c r="B10" s="162">
        <v>2724.4</v>
      </c>
      <c r="C10" s="162">
        <v>8950.5</v>
      </c>
      <c r="D10" s="162">
        <v>1895.1</v>
      </c>
      <c r="E10" s="162">
        <v>1590.7</v>
      </c>
      <c r="F10" s="162">
        <v>1524.4</v>
      </c>
      <c r="G10" s="162">
        <v>1260.5999999999999</v>
      </c>
      <c r="H10" s="162">
        <v>11048.5</v>
      </c>
      <c r="I10" s="162">
        <v>4369.7</v>
      </c>
      <c r="J10" s="162">
        <v>4250.7</v>
      </c>
      <c r="K10" s="162">
        <v>6580.3</v>
      </c>
      <c r="L10" s="160">
        <v>3165.9</v>
      </c>
      <c r="M10" s="160">
        <v>4178.1000000000004</v>
      </c>
    </row>
    <row r="11" spans="1:13" ht="12.95" customHeight="1" x14ac:dyDescent="0.2">
      <c r="A11" s="52" t="s">
        <v>38</v>
      </c>
      <c r="B11" s="162">
        <v>6696.8</v>
      </c>
      <c r="C11" s="162">
        <v>13766.9</v>
      </c>
      <c r="D11" s="162">
        <v>1885.3</v>
      </c>
      <c r="E11" s="162">
        <v>3782</v>
      </c>
      <c r="F11" s="162">
        <v>5245.1</v>
      </c>
      <c r="G11" s="162">
        <v>7187</v>
      </c>
      <c r="H11" s="162">
        <v>15904.4</v>
      </c>
      <c r="I11" s="162">
        <v>7245.8</v>
      </c>
      <c r="J11" s="162">
        <v>5965.5</v>
      </c>
      <c r="K11" s="162">
        <v>7750</v>
      </c>
      <c r="L11" s="160">
        <v>4615.8</v>
      </c>
      <c r="M11" s="160">
        <v>10196.200000000001</v>
      </c>
    </row>
    <row r="12" spans="1:13" ht="12.95" customHeight="1" x14ac:dyDescent="0.2">
      <c r="A12" s="53" t="s">
        <v>39</v>
      </c>
      <c r="B12" s="162">
        <v>787.7</v>
      </c>
      <c r="C12" s="162">
        <v>1799.5</v>
      </c>
      <c r="D12" s="162">
        <v>378.4</v>
      </c>
      <c r="E12" s="162">
        <v>529.9</v>
      </c>
      <c r="F12" s="162">
        <v>610.29999999999995</v>
      </c>
      <c r="G12" s="162">
        <v>683.7</v>
      </c>
      <c r="H12" s="162">
        <v>1001.7</v>
      </c>
      <c r="I12" s="162">
        <v>484.7</v>
      </c>
      <c r="J12" s="162">
        <v>413.1</v>
      </c>
      <c r="K12" s="162">
        <v>412.4</v>
      </c>
      <c r="L12" s="160">
        <v>1012.4</v>
      </c>
      <c r="M12" s="160">
        <v>3246.9</v>
      </c>
    </row>
    <row r="13" spans="1:13" ht="12.95" customHeight="1" x14ac:dyDescent="0.2">
      <c r="A13" s="53" t="s">
        <v>40</v>
      </c>
      <c r="B13" s="162">
        <v>122.7</v>
      </c>
      <c r="C13" s="161" t="s">
        <v>26</v>
      </c>
      <c r="D13" s="162">
        <v>126.9</v>
      </c>
      <c r="E13" s="162">
        <v>49.1</v>
      </c>
      <c r="F13" s="162">
        <v>18.399999999999999</v>
      </c>
      <c r="G13" s="162">
        <v>31.43</v>
      </c>
      <c r="H13" s="162">
        <v>1.4</v>
      </c>
      <c r="I13" s="162">
        <v>11.2</v>
      </c>
      <c r="J13" s="162">
        <v>4.5999999999999996</v>
      </c>
      <c r="K13" s="162">
        <v>2.4</v>
      </c>
      <c r="L13" s="160">
        <v>27.6</v>
      </c>
      <c r="M13" s="160">
        <v>2</v>
      </c>
    </row>
    <row r="14" spans="1:13" ht="25.5" customHeight="1" x14ac:dyDescent="0.2">
      <c r="A14" s="54" t="s">
        <v>41</v>
      </c>
      <c r="B14" s="162">
        <v>245.2</v>
      </c>
      <c r="C14" s="162">
        <v>210.7</v>
      </c>
      <c r="D14" s="162">
        <v>110.6</v>
      </c>
      <c r="E14" s="162">
        <v>33.200000000000003</v>
      </c>
      <c r="F14" s="162">
        <v>41.8</v>
      </c>
      <c r="G14" s="162">
        <v>104.2</v>
      </c>
      <c r="H14" s="162">
        <v>261.10000000000002</v>
      </c>
      <c r="I14" s="162">
        <v>376.1</v>
      </c>
      <c r="J14" s="162">
        <v>214.6</v>
      </c>
      <c r="K14" s="162">
        <v>212.2</v>
      </c>
      <c r="L14" s="160">
        <v>490.9</v>
      </c>
      <c r="M14" s="160">
        <v>397.5</v>
      </c>
    </row>
    <row r="15" spans="1:13" ht="24" x14ac:dyDescent="0.2">
      <c r="A15" s="54" t="s">
        <v>42</v>
      </c>
      <c r="B15" s="162">
        <v>58.9</v>
      </c>
      <c r="C15" s="162">
        <v>131.30000000000001</v>
      </c>
      <c r="D15" s="162">
        <v>100.1</v>
      </c>
      <c r="E15" s="162">
        <v>152.5</v>
      </c>
      <c r="F15" s="162">
        <v>119.1</v>
      </c>
      <c r="G15" s="162">
        <v>97.1</v>
      </c>
      <c r="H15" s="162">
        <v>180.8</v>
      </c>
      <c r="I15" s="162">
        <v>126.1</v>
      </c>
      <c r="J15" s="162">
        <v>52.3</v>
      </c>
      <c r="K15" s="162">
        <v>69.7</v>
      </c>
      <c r="L15" s="160">
        <v>78.3</v>
      </c>
      <c r="M15" s="160">
        <v>325.7</v>
      </c>
    </row>
    <row r="16" spans="1:13" ht="12.95" customHeight="1" x14ac:dyDescent="0.2">
      <c r="A16" s="53" t="s">
        <v>43</v>
      </c>
      <c r="B16" s="162">
        <v>4305.2</v>
      </c>
      <c r="C16" s="162">
        <v>7418.2</v>
      </c>
      <c r="D16" s="162">
        <v>55.3</v>
      </c>
      <c r="E16" s="162">
        <v>2031.9</v>
      </c>
      <c r="F16" s="162">
        <v>3355.8</v>
      </c>
      <c r="G16" s="162">
        <v>5049.5</v>
      </c>
      <c r="H16" s="162">
        <v>11920.7</v>
      </c>
      <c r="I16" s="162">
        <v>4961.3999999999996</v>
      </c>
      <c r="J16" s="162">
        <v>4262.5</v>
      </c>
      <c r="K16" s="162">
        <v>6088.6</v>
      </c>
      <c r="L16" s="160">
        <v>1853.5</v>
      </c>
      <c r="M16" s="160">
        <v>3874.1</v>
      </c>
    </row>
    <row r="17" spans="1:13" ht="12.95" customHeight="1" x14ac:dyDescent="0.2">
      <c r="A17" s="53" t="s">
        <v>44</v>
      </c>
      <c r="B17" s="162">
        <v>123.3</v>
      </c>
      <c r="C17" s="162">
        <v>456.7</v>
      </c>
      <c r="D17" s="162">
        <v>239.5</v>
      </c>
      <c r="E17" s="162">
        <v>93.2</v>
      </c>
      <c r="F17" s="162">
        <v>186.5</v>
      </c>
      <c r="G17" s="162">
        <v>258.8</v>
      </c>
      <c r="H17" s="162">
        <v>333.6</v>
      </c>
      <c r="I17" s="162">
        <v>301.5</v>
      </c>
      <c r="J17" s="162">
        <v>178.6</v>
      </c>
      <c r="K17" s="162">
        <v>118.4</v>
      </c>
      <c r="L17" s="160">
        <v>39.299999999999997</v>
      </c>
      <c r="M17" s="160">
        <v>197.2</v>
      </c>
    </row>
    <row r="18" spans="1:13" ht="12.2" customHeight="1" x14ac:dyDescent="0.2">
      <c r="A18" s="53" t="s">
        <v>45</v>
      </c>
      <c r="B18" s="162">
        <v>23.5</v>
      </c>
      <c r="C18" s="162">
        <v>14.7</v>
      </c>
      <c r="D18" s="162">
        <v>9.6999999999999993</v>
      </c>
      <c r="E18" s="162">
        <v>12.9</v>
      </c>
      <c r="F18" s="162">
        <v>11.7</v>
      </c>
      <c r="G18" s="162">
        <v>61.1</v>
      </c>
      <c r="H18" s="162">
        <v>38.700000000000003</v>
      </c>
      <c r="I18" s="162">
        <v>5.9</v>
      </c>
      <c r="J18" s="162">
        <v>18.2</v>
      </c>
      <c r="K18" s="162">
        <v>39</v>
      </c>
      <c r="L18" s="160">
        <v>36.4</v>
      </c>
      <c r="M18" s="160">
        <v>14.8</v>
      </c>
    </row>
    <row r="19" spans="1:13" ht="12.95" customHeight="1" x14ac:dyDescent="0.2">
      <c r="A19" s="53" t="s">
        <v>46</v>
      </c>
      <c r="B19" s="160">
        <v>58.9</v>
      </c>
      <c r="C19" s="160">
        <v>221.6</v>
      </c>
      <c r="D19" s="160">
        <v>69.5</v>
      </c>
      <c r="E19" s="160">
        <v>112.6</v>
      </c>
      <c r="F19" s="160">
        <v>42.7</v>
      </c>
      <c r="G19" s="162">
        <v>53.9</v>
      </c>
      <c r="H19" s="162">
        <v>74.2</v>
      </c>
      <c r="I19" s="162">
        <v>72.599999999999994</v>
      </c>
      <c r="J19" s="162">
        <v>50.5</v>
      </c>
      <c r="K19" s="162">
        <v>43.9</v>
      </c>
      <c r="L19" s="160">
        <v>103.5</v>
      </c>
      <c r="M19" s="160">
        <v>94</v>
      </c>
    </row>
    <row r="20" spans="1:13" ht="12.95" customHeight="1" x14ac:dyDescent="0.2">
      <c r="A20" s="53" t="s">
        <v>47</v>
      </c>
      <c r="B20" s="160">
        <v>644.70000000000005</v>
      </c>
      <c r="C20" s="160">
        <v>1289.2</v>
      </c>
      <c r="D20" s="160">
        <v>492.2</v>
      </c>
      <c r="E20" s="160">
        <v>226</v>
      </c>
      <c r="F20" s="160">
        <v>398.3</v>
      </c>
      <c r="G20" s="160">
        <v>365</v>
      </c>
      <c r="H20" s="160">
        <v>1329.8</v>
      </c>
      <c r="I20" s="160">
        <v>474.2</v>
      </c>
      <c r="J20" s="160">
        <v>81.400000000000006</v>
      </c>
      <c r="K20" s="160">
        <v>253.5</v>
      </c>
      <c r="L20" s="160">
        <v>351.4</v>
      </c>
      <c r="M20" s="160">
        <v>796.3</v>
      </c>
    </row>
    <row r="21" spans="1:13" ht="24.75" customHeight="1" x14ac:dyDescent="0.2">
      <c r="A21" s="54" t="s">
        <v>48</v>
      </c>
      <c r="B21" s="160">
        <v>197.6</v>
      </c>
      <c r="C21" s="160">
        <v>2021</v>
      </c>
      <c r="D21" s="160">
        <v>229.6</v>
      </c>
      <c r="E21" s="160">
        <v>362.3</v>
      </c>
      <c r="F21" s="160">
        <v>179.8</v>
      </c>
      <c r="G21" s="160">
        <v>317.89999999999998</v>
      </c>
      <c r="H21" s="160">
        <v>495.2</v>
      </c>
      <c r="I21" s="160">
        <v>241.8</v>
      </c>
      <c r="J21" s="160">
        <v>267</v>
      </c>
      <c r="K21" s="160">
        <v>158.6</v>
      </c>
      <c r="L21" s="160">
        <v>210.8</v>
      </c>
      <c r="M21" s="160">
        <v>553.70000000000005</v>
      </c>
    </row>
    <row r="22" spans="1:13" ht="24" x14ac:dyDescent="0.2">
      <c r="A22" s="54" t="s">
        <v>49</v>
      </c>
      <c r="B22" s="160">
        <v>4.2</v>
      </c>
      <c r="C22" s="160">
        <v>0.1</v>
      </c>
      <c r="D22" s="160">
        <v>5.2</v>
      </c>
      <c r="E22" s="160">
        <v>1.7</v>
      </c>
      <c r="F22" s="160">
        <v>13.6</v>
      </c>
      <c r="G22" s="160">
        <v>1.1000000000000001</v>
      </c>
      <c r="H22" s="160">
        <v>0.89249999999999996</v>
      </c>
      <c r="I22" s="160">
        <v>0.9</v>
      </c>
      <c r="J22" s="160">
        <v>310.60000000000002</v>
      </c>
      <c r="K22" s="160">
        <v>8.6999999999999993</v>
      </c>
      <c r="L22" s="160">
        <v>32.299999999999997</v>
      </c>
      <c r="M22" s="160">
        <v>18.399999999999999</v>
      </c>
    </row>
    <row r="23" spans="1:13" ht="12.95" customHeight="1" x14ac:dyDescent="0.2">
      <c r="A23" s="53" t="s">
        <v>50</v>
      </c>
      <c r="B23" s="160">
        <v>20.6</v>
      </c>
      <c r="C23" s="160">
        <v>21.6</v>
      </c>
      <c r="D23" s="160">
        <v>9.5</v>
      </c>
      <c r="E23" s="160">
        <v>83.3</v>
      </c>
      <c r="F23" s="160">
        <v>99.1</v>
      </c>
      <c r="G23" s="160">
        <v>17.399999999999999</v>
      </c>
      <c r="H23" s="160">
        <v>24.2</v>
      </c>
      <c r="I23" s="160">
        <v>64.900000000000006</v>
      </c>
      <c r="J23" s="160">
        <v>57.6</v>
      </c>
      <c r="K23" s="160">
        <v>81.400000000000006</v>
      </c>
      <c r="L23" s="160">
        <v>92.7</v>
      </c>
      <c r="M23" s="160">
        <v>243.3</v>
      </c>
    </row>
    <row r="24" spans="1:13" ht="12.95" customHeight="1" x14ac:dyDescent="0.2">
      <c r="A24" s="53" t="s">
        <v>51</v>
      </c>
      <c r="B24" s="160">
        <v>27.4</v>
      </c>
      <c r="C24" s="160">
        <v>58.3</v>
      </c>
      <c r="D24" s="160">
        <v>18.600000000000001</v>
      </c>
      <c r="E24" s="160">
        <v>32.6</v>
      </c>
      <c r="F24" s="160">
        <v>96.5</v>
      </c>
      <c r="G24" s="160">
        <v>32.700000000000003</v>
      </c>
      <c r="H24" s="160">
        <v>16.600000000000001</v>
      </c>
      <c r="I24" s="160">
        <v>10.8</v>
      </c>
      <c r="J24" s="160">
        <v>16.600000000000001</v>
      </c>
      <c r="K24" s="160">
        <v>18.899999999999999</v>
      </c>
      <c r="L24" s="160">
        <v>6.9</v>
      </c>
      <c r="M24" s="160">
        <v>29.9</v>
      </c>
    </row>
    <row r="25" spans="1:13" ht="12.95" customHeight="1" x14ac:dyDescent="0.2">
      <c r="A25" s="53" t="s">
        <v>52</v>
      </c>
      <c r="B25" s="160">
        <v>0.2</v>
      </c>
      <c r="C25" s="160">
        <v>0.2</v>
      </c>
      <c r="D25" s="160">
        <v>3.5</v>
      </c>
      <c r="E25" s="160">
        <v>1.9</v>
      </c>
      <c r="F25" s="160">
        <v>0.3</v>
      </c>
      <c r="G25" s="160">
        <v>5</v>
      </c>
      <c r="H25" s="160">
        <v>78.5</v>
      </c>
      <c r="I25" s="160">
        <v>0.22</v>
      </c>
      <c r="J25" s="160">
        <v>10.7</v>
      </c>
      <c r="K25" s="160">
        <v>72.900000000000006</v>
      </c>
      <c r="L25" s="160">
        <v>184.9</v>
      </c>
      <c r="M25" s="160">
        <v>75.2</v>
      </c>
    </row>
    <row r="26" spans="1:13" ht="24" x14ac:dyDescent="0.2">
      <c r="A26" s="54" t="s">
        <v>53</v>
      </c>
      <c r="B26" s="160">
        <v>76.7</v>
      </c>
      <c r="C26" s="160">
        <v>123.7</v>
      </c>
      <c r="D26" s="160">
        <v>36.700000000000003</v>
      </c>
      <c r="E26" s="160">
        <v>58.9</v>
      </c>
      <c r="F26" s="160">
        <v>71.2</v>
      </c>
      <c r="G26" s="160">
        <v>108.2</v>
      </c>
      <c r="H26" s="160">
        <v>147.1</v>
      </c>
      <c r="I26" s="160">
        <v>113.5</v>
      </c>
      <c r="J26" s="160">
        <v>27</v>
      </c>
      <c r="K26" s="160">
        <v>169.4</v>
      </c>
      <c r="L26" s="160">
        <v>95</v>
      </c>
      <c r="M26" s="160">
        <v>327.3</v>
      </c>
    </row>
    <row r="27" spans="1:13" ht="24" x14ac:dyDescent="0.2">
      <c r="A27" s="55" t="s">
        <v>54</v>
      </c>
      <c r="B27" s="160">
        <v>6228.5</v>
      </c>
      <c r="C27" s="160">
        <v>14766.9</v>
      </c>
      <c r="D27" s="160">
        <v>1620.6</v>
      </c>
      <c r="E27" s="160">
        <v>13803.5</v>
      </c>
      <c r="F27" s="160">
        <v>4689</v>
      </c>
      <c r="G27" s="160">
        <v>2501.1</v>
      </c>
      <c r="H27" s="160">
        <v>15453.6</v>
      </c>
      <c r="I27" s="160">
        <v>8312.1</v>
      </c>
      <c r="J27" s="160">
        <v>12919.7</v>
      </c>
      <c r="K27" s="160">
        <v>18534.7</v>
      </c>
      <c r="L27" s="160">
        <v>25238.7</v>
      </c>
      <c r="M27" s="160">
        <v>28371.4</v>
      </c>
    </row>
    <row r="28" spans="1:13" ht="24" x14ac:dyDescent="0.2">
      <c r="A28" s="54" t="s">
        <v>112</v>
      </c>
      <c r="B28" s="160">
        <v>3458.4</v>
      </c>
      <c r="C28" s="160">
        <v>11304.1</v>
      </c>
      <c r="D28" s="160">
        <v>508.9</v>
      </c>
      <c r="E28" s="160">
        <v>13036.1</v>
      </c>
      <c r="F28" s="160">
        <v>3169.4</v>
      </c>
      <c r="G28" s="160">
        <v>1994.9</v>
      </c>
      <c r="H28" s="160">
        <v>14918.9</v>
      </c>
      <c r="I28" s="160">
        <v>8202.9</v>
      </c>
      <c r="J28" s="160">
        <v>12664.5</v>
      </c>
      <c r="K28" s="160">
        <v>18360.599999999999</v>
      </c>
      <c r="L28" s="160">
        <v>24120.3</v>
      </c>
      <c r="M28" s="160">
        <v>27245.8</v>
      </c>
    </row>
    <row r="29" spans="1:13" ht="24" x14ac:dyDescent="0.2">
      <c r="A29" s="54" t="s">
        <v>113</v>
      </c>
      <c r="B29" s="160">
        <v>2627.8</v>
      </c>
      <c r="C29" s="160">
        <v>3282.8</v>
      </c>
      <c r="D29" s="160">
        <v>808.4</v>
      </c>
      <c r="E29" s="160">
        <v>624.9</v>
      </c>
      <c r="F29" s="160">
        <v>1403.9</v>
      </c>
      <c r="G29" s="160">
        <v>386.9</v>
      </c>
      <c r="H29" s="160">
        <v>258.3</v>
      </c>
      <c r="I29" s="160" t="s">
        <v>26</v>
      </c>
      <c r="J29" s="160" t="s">
        <v>26</v>
      </c>
      <c r="K29" s="160" t="s">
        <v>26</v>
      </c>
      <c r="L29" s="160" t="s">
        <v>26</v>
      </c>
      <c r="M29" s="160" t="s">
        <v>26</v>
      </c>
    </row>
    <row r="30" spans="1:13" ht="24" x14ac:dyDescent="0.2">
      <c r="A30" s="54" t="s">
        <v>114</v>
      </c>
      <c r="B30" s="160">
        <v>142.30000000000001</v>
      </c>
      <c r="C30" s="160">
        <v>180</v>
      </c>
      <c r="D30" s="160">
        <v>303.2</v>
      </c>
      <c r="E30" s="160">
        <v>142.5</v>
      </c>
      <c r="F30" s="160">
        <v>115.7</v>
      </c>
      <c r="G30" s="160">
        <v>119.3</v>
      </c>
      <c r="H30" s="160">
        <v>276.5</v>
      </c>
      <c r="I30" s="160">
        <v>109.2</v>
      </c>
      <c r="J30" s="160">
        <v>255.2</v>
      </c>
      <c r="K30" s="160">
        <v>174.1</v>
      </c>
      <c r="L30" s="160">
        <v>1118.4000000000001</v>
      </c>
      <c r="M30" s="160">
        <v>1125.5</v>
      </c>
    </row>
    <row r="31" spans="1:13" ht="24" x14ac:dyDescent="0.2">
      <c r="A31" s="55" t="s">
        <v>58</v>
      </c>
      <c r="B31" s="160">
        <v>138.9</v>
      </c>
      <c r="C31" s="160">
        <v>226.6</v>
      </c>
      <c r="D31" s="160">
        <v>97.1</v>
      </c>
      <c r="E31" s="160">
        <v>190.3</v>
      </c>
      <c r="F31" s="160">
        <v>114.3</v>
      </c>
      <c r="G31" s="160">
        <v>108.2</v>
      </c>
      <c r="H31" s="160">
        <v>222.1</v>
      </c>
      <c r="I31" s="160">
        <v>209.5</v>
      </c>
      <c r="J31" s="160">
        <v>205.2</v>
      </c>
      <c r="K31" s="160">
        <v>220.9</v>
      </c>
      <c r="L31" s="160">
        <v>205.5</v>
      </c>
      <c r="M31" s="160">
        <v>416.8</v>
      </c>
    </row>
    <row r="32" spans="1:13" ht="12.95" customHeight="1" x14ac:dyDescent="0.2">
      <c r="A32" s="52" t="s">
        <v>59</v>
      </c>
      <c r="B32" s="160">
        <v>2168.1999999999998</v>
      </c>
      <c r="C32" s="160">
        <v>3652.7</v>
      </c>
      <c r="D32" s="160">
        <v>1045.0999999999999</v>
      </c>
      <c r="E32" s="160">
        <v>1333.7</v>
      </c>
      <c r="F32" s="160">
        <v>2104.6</v>
      </c>
      <c r="G32" s="160">
        <v>2109</v>
      </c>
      <c r="H32" s="160">
        <v>2797.8</v>
      </c>
      <c r="I32" s="160">
        <v>2717.1</v>
      </c>
      <c r="J32" s="160">
        <v>4784</v>
      </c>
      <c r="K32" s="160">
        <v>6928.1</v>
      </c>
      <c r="L32" s="160">
        <v>9209.2999999999993</v>
      </c>
      <c r="M32" s="160">
        <v>11833.9</v>
      </c>
    </row>
    <row r="33" spans="1:13" ht="24" x14ac:dyDescent="0.2">
      <c r="A33" s="55" t="s">
        <v>60</v>
      </c>
      <c r="B33" s="160">
        <v>2073.1</v>
      </c>
      <c r="C33" s="160">
        <v>5592.2</v>
      </c>
      <c r="D33" s="160">
        <v>1983.6</v>
      </c>
      <c r="E33" s="160">
        <v>1851.1</v>
      </c>
      <c r="F33" s="160">
        <v>2257.6</v>
      </c>
      <c r="G33" s="160">
        <v>1841.2</v>
      </c>
      <c r="H33" s="160">
        <v>5912.6</v>
      </c>
      <c r="I33" s="160">
        <v>1980.5</v>
      </c>
      <c r="J33" s="160">
        <v>4272.2</v>
      </c>
      <c r="K33" s="160">
        <v>21542.400000000001</v>
      </c>
      <c r="L33" s="160">
        <v>7721.6</v>
      </c>
      <c r="M33" s="160">
        <v>11363.3</v>
      </c>
    </row>
    <row r="34" spans="1:13" ht="12.95" customHeight="1" x14ac:dyDescent="0.2">
      <c r="A34" s="52" t="s">
        <v>61</v>
      </c>
      <c r="B34" s="160">
        <v>1472.3</v>
      </c>
      <c r="C34" s="160">
        <v>2014.6</v>
      </c>
      <c r="D34" s="160">
        <v>751.2</v>
      </c>
      <c r="E34" s="160">
        <v>430.2</v>
      </c>
      <c r="F34" s="160">
        <v>779.6</v>
      </c>
      <c r="G34" s="160">
        <v>445.3</v>
      </c>
      <c r="H34" s="160">
        <v>1008.3</v>
      </c>
      <c r="I34" s="160">
        <v>1064.3</v>
      </c>
      <c r="J34" s="160">
        <v>1414.7</v>
      </c>
      <c r="K34" s="160">
        <v>2041.1</v>
      </c>
      <c r="L34" s="160">
        <v>2059.9</v>
      </c>
      <c r="M34" s="160">
        <v>2961.1</v>
      </c>
    </row>
    <row r="35" spans="1:13" ht="12.95" customHeight="1" x14ac:dyDescent="0.2">
      <c r="A35" s="52" t="s">
        <v>62</v>
      </c>
      <c r="B35" s="160">
        <v>622.9</v>
      </c>
      <c r="C35" s="160">
        <v>813.7</v>
      </c>
      <c r="D35" s="160">
        <v>229.7</v>
      </c>
      <c r="E35" s="160">
        <v>446.9</v>
      </c>
      <c r="F35" s="160">
        <v>305</v>
      </c>
      <c r="G35" s="160">
        <v>384</v>
      </c>
      <c r="H35" s="160">
        <v>1090.4000000000001</v>
      </c>
      <c r="I35" s="160">
        <v>833.9</v>
      </c>
      <c r="J35" s="160">
        <v>2128.8000000000002</v>
      </c>
      <c r="K35" s="160">
        <v>631.9</v>
      </c>
      <c r="L35" s="160">
        <v>451.3</v>
      </c>
      <c r="M35" s="160">
        <v>768.1</v>
      </c>
    </row>
    <row r="36" spans="1:13" ht="12.95" customHeight="1" x14ac:dyDescent="0.2">
      <c r="A36" s="52" t="s">
        <v>63</v>
      </c>
      <c r="B36" s="160">
        <v>96.1</v>
      </c>
      <c r="C36" s="160">
        <v>69</v>
      </c>
      <c r="D36" s="160">
        <v>136.1</v>
      </c>
      <c r="E36" s="160">
        <v>96.8</v>
      </c>
      <c r="F36" s="160">
        <v>261</v>
      </c>
      <c r="G36" s="160">
        <v>270</v>
      </c>
      <c r="H36" s="160">
        <v>334</v>
      </c>
      <c r="I36" s="160">
        <v>365.6</v>
      </c>
      <c r="J36" s="160">
        <v>548.9</v>
      </c>
      <c r="K36" s="160">
        <v>764.8</v>
      </c>
      <c r="L36" s="160">
        <v>1759.5</v>
      </c>
      <c r="M36" s="160">
        <v>2798.4</v>
      </c>
    </row>
    <row r="37" spans="1:13" ht="12.95" customHeight="1" x14ac:dyDescent="0.2">
      <c r="A37" s="52" t="s">
        <v>64</v>
      </c>
      <c r="B37" s="160">
        <v>1208.5</v>
      </c>
      <c r="C37" s="160">
        <v>2553.8000000000002</v>
      </c>
      <c r="D37" s="160">
        <v>284</v>
      </c>
      <c r="E37" s="160">
        <v>437.9</v>
      </c>
      <c r="F37" s="160">
        <v>638.20000000000005</v>
      </c>
      <c r="G37" s="160">
        <v>796</v>
      </c>
      <c r="H37" s="160">
        <v>2820.3</v>
      </c>
      <c r="I37" s="160">
        <v>564.5</v>
      </c>
      <c r="J37" s="160">
        <v>451.6</v>
      </c>
      <c r="K37" s="160">
        <v>595.20000000000005</v>
      </c>
      <c r="L37" s="160">
        <v>173.5</v>
      </c>
      <c r="M37" s="160">
        <v>448.8</v>
      </c>
    </row>
    <row r="38" spans="1:13" ht="12.95" customHeight="1" x14ac:dyDescent="0.2">
      <c r="A38" s="52" t="s">
        <v>65</v>
      </c>
      <c r="B38" s="160">
        <v>70.099999999999994</v>
      </c>
      <c r="C38" s="160">
        <v>92.8</v>
      </c>
      <c r="D38" s="160">
        <v>68.900000000000006</v>
      </c>
      <c r="E38" s="160">
        <v>62.2</v>
      </c>
      <c r="F38" s="160">
        <v>55.6</v>
      </c>
      <c r="G38" s="160">
        <v>137.1</v>
      </c>
      <c r="H38" s="160">
        <v>119.1</v>
      </c>
      <c r="I38" s="160">
        <v>92.3</v>
      </c>
      <c r="J38" s="160">
        <v>243.7</v>
      </c>
      <c r="K38" s="160">
        <v>489.4</v>
      </c>
      <c r="L38" s="160">
        <v>839.2</v>
      </c>
      <c r="M38" s="160">
        <v>2958.7</v>
      </c>
    </row>
    <row r="39" spans="1:13" ht="12.95" customHeight="1" x14ac:dyDescent="0.2">
      <c r="A39" s="52" t="s">
        <v>71</v>
      </c>
      <c r="B39" s="160">
        <v>967.8</v>
      </c>
      <c r="C39" s="160">
        <v>2764.3</v>
      </c>
      <c r="D39" s="160">
        <v>1326.6</v>
      </c>
      <c r="E39" s="160">
        <v>699.7</v>
      </c>
      <c r="F39" s="160">
        <v>1138</v>
      </c>
      <c r="G39" s="160">
        <v>472.6</v>
      </c>
      <c r="H39" s="160">
        <v>3223</v>
      </c>
      <c r="I39" s="160">
        <v>987.6</v>
      </c>
      <c r="J39" s="160">
        <v>1047</v>
      </c>
      <c r="K39" s="160">
        <v>1185.0999999999999</v>
      </c>
      <c r="L39" s="160">
        <v>2034.7</v>
      </c>
      <c r="M39" s="160">
        <v>1821.4</v>
      </c>
    </row>
    <row r="40" spans="1:13" ht="12.95" customHeight="1" x14ac:dyDescent="0.2">
      <c r="A40" s="52" t="s">
        <v>72</v>
      </c>
      <c r="B40" s="160">
        <v>9862.6</v>
      </c>
      <c r="C40" s="160">
        <v>10754.4</v>
      </c>
      <c r="D40" s="160">
        <v>1606.1</v>
      </c>
      <c r="E40" s="160">
        <v>6342.7</v>
      </c>
      <c r="F40" s="160">
        <v>6577.3</v>
      </c>
      <c r="G40" s="160">
        <v>2421.3000000000002</v>
      </c>
      <c r="H40" s="160">
        <v>9776.6</v>
      </c>
      <c r="I40" s="160">
        <v>1687.5</v>
      </c>
      <c r="J40" s="160">
        <v>1755.9</v>
      </c>
      <c r="K40" s="160">
        <v>3983.8</v>
      </c>
      <c r="L40" s="160">
        <v>1170.8</v>
      </c>
      <c r="M40" s="160">
        <v>5906.1</v>
      </c>
    </row>
    <row r="41" spans="1:13" ht="12.95" customHeight="1" x14ac:dyDescent="0.2">
      <c r="A41" s="52" t="s">
        <v>73</v>
      </c>
      <c r="B41" s="160">
        <v>210.1</v>
      </c>
      <c r="C41" s="160">
        <v>310.7</v>
      </c>
      <c r="D41" s="160">
        <v>73.099999999999994</v>
      </c>
      <c r="E41" s="160">
        <v>86.4</v>
      </c>
      <c r="F41" s="160">
        <v>105.2</v>
      </c>
      <c r="G41" s="160">
        <v>93.1</v>
      </c>
      <c r="H41" s="160">
        <v>252.2</v>
      </c>
      <c r="I41" s="160">
        <v>123.4</v>
      </c>
      <c r="J41" s="160">
        <v>214</v>
      </c>
      <c r="K41" s="160">
        <v>542.4</v>
      </c>
      <c r="L41" s="160">
        <v>710.3</v>
      </c>
      <c r="M41" s="160">
        <v>1489.7</v>
      </c>
    </row>
    <row r="42" spans="1:13" ht="12.95" customHeight="1" x14ac:dyDescent="0.2">
      <c r="A42" s="52" t="s">
        <v>74</v>
      </c>
      <c r="B42" s="160">
        <v>33.4</v>
      </c>
      <c r="C42" s="160">
        <v>19.600000000000001</v>
      </c>
      <c r="D42" s="33">
        <v>16.7</v>
      </c>
      <c r="E42" s="33">
        <v>22.1</v>
      </c>
      <c r="F42" s="33">
        <v>25.1</v>
      </c>
      <c r="G42" s="154">
        <v>28.4</v>
      </c>
      <c r="H42" s="154">
        <v>21.9925</v>
      </c>
      <c r="I42" s="154">
        <v>27.6</v>
      </c>
      <c r="J42" s="154">
        <v>44.1</v>
      </c>
      <c r="K42" s="154">
        <v>214.5</v>
      </c>
      <c r="L42" s="160">
        <v>96.5</v>
      </c>
      <c r="M42" s="160">
        <v>124.1</v>
      </c>
    </row>
    <row r="43" spans="1:13" ht="12.95" customHeight="1" x14ac:dyDescent="0.2">
      <c r="A43" s="52" t="s">
        <v>75</v>
      </c>
      <c r="B43" s="160">
        <v>75.3</v>
      </c>
      <c r="C43" s="160">
        <v>107</v>
      </c>
      <c r="D43" s="160">
        <v>65.099999999999994</v>
      </c>
      <c r="E43" s="160">
        <v>91.5</v>
      </c>
      <c r="F43" s="160">
        <v>137.4</v>
      </c>
      <c r="G43" s="154">
        <v>133.1</v>
      </c>
      <c r="H43" s="154">
        <v>361.3</v>
      </c>
      <c r="I43" s="154">
        <v>305.7</v>
      </c>
      <c r="J43" s="154">
        <v>401</v>
      </c>
      <c r="K43" s="154">
        <v>343</v>
      </c>
      <c r="L43" s="160">
        <v>242.5</v>
      </c>
      <c r="M43" s="160">
        <v>532.1</v>
      </c>
    </row>
    <row r="44" spans="1:13" ht="12.95" customHeight="1" x14ac:dyDescent="0.2">
      <c r="A44" s="52" t="s">
        <v>76</v>
      </c>
      <c r="B44" s="160">
        <v>109.2</v>
      </c>
      <c r="C44" s="160">
        <v>142.1</v>
      </c>
      <c r="D44" s="160">
        <v>57.7</v>
      </c>
      <c r="E44" s="160">
        <v>74.8</v>
      </c>
      <c r="F44" s="160">
        <v>80.599999999999994</v>
      </c>
      <c r="G44" s="160">
        <v>107.2</v>
      </c>
      <c r="H44" s="160">
        <v>251.4</v>
      </c>
      <c r="I44" s="160">
        <v>121</v>
      </c>
      <c r="J44" s="160">
        <v>100</v>
      </c>
      <c r="K44" s="160">
        <v>196.3</v>
      </c>
      <c r="L44" s="160">
        <v>371.2</v>
      </c>
      <c r="M44" s="160">
        <v>595.1</v>
      </c>
    </row>
    <row r="45" spans="1:13" ht="12.95" customHeight="1" x14ac:dyDescent="0.2">
      <c r="A45" s="52" t="s">
        <v>77</v>
      </c>
      <c r="B45" s="160">
        <v>5.3</v>
      </c>
      <c r="C45" s="160">
        <v>32.700000000000003</v>
      </c>
      <c r="D45" s="160">
        <v>9.1999999999999993</v>
      </c>
      <c r="E45" s="160">
        <v>7.4</v>
      </c>
      <c r="F45" s="160">
        <v>10.4</v>
      </c>
      <c r="G45" s="160">
        <v>19.6875</v>
      </c>
      <c r="H45" s="160">
        <v>27.5</v>
      </c>
      <c r="I45" s="160">
        <v>13.4</v>
      </c>
      <c r="J45" s="160">
        <v>30.6</v>
      </c>
      <c r="K45" s="160">
        <v>18</v>
      </c>
      <c r="L45" s="160">
        <v>39</v>
      </c>
      <c r="M45" s="160">
        <v>54.6</v>
      </c>
    </row>
    <row r="46" spans="1:13" ht="9.75" customHeight="1" thickBot="1" x14ac:dyDescent="0.25">
      <c r="A46" s="6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</sheetData>
  <hyperlinks>
    <hyperlink ref="A1" location="Содержание!A1" display="Вернуться в СОДЕРЖАНИЕ" xr:uid="{00000000-0004-0000-6300-000000000000}"/>
  </hyperlinks>
  <pageMargins left="0.78740157480314965" right="0.59055118110236227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Лист100"/>
  <dimension ref="A1:M46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85546875" style="61" customWidth="1"/>
    <col min="2" max="3" width="9.28515625" style="33" hidden="1" customWidth="1"/>
    <col min="4" max="8" width="8.7109375" style="33" hidden="1" customWidth="1"/>
    <col min="9" max="13" width="8.7109375" style="33" customWidth="1"/>
    <col min="14" max="16384" width="9.28515625" style="33"/>
  </cols>
  <sheetData>
    <row r="1" spans="1:13" ht="12.95" customHeight="1" x14ac:dyDescent="0.2">
      <c r="A1" s="950" t="s">
        <v>1346</v>
      </c>
    </row>
    <row r="2" spans="1:13" ht="18" customHeight="1" x14ac:dyDescent="0.2">
      <c r="A2" s="32" t="s">
        <v>345</v>
      </c>
    </row>
    <row r="3" spans="1:13" ht="18" customHeight="1" x14ac:dyDescent="0.2">
      <c r="A3" s="32" t="s">
        <v>346</v>
      </c>
    </row>
    <row r="4" spans="1:13" ht="18" customHeight="1" thickBot="1" x14ac:dyDescent="0.25">
      <c r="A4" s="34" t="s">
        <v>152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s="38" customFormat="1" ht="18" customHeight="1" thickBot="1" x14ac:dyDescent="0.25">
      <c r="A5" s="39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12.95" customHeight="1" x14ac:dyDescent="0.2">
      <c r="A6" s="37"/>
    </row>
    <row r="7" spans="1:13" s="43" customFormat="1" ht="12.95" customHeight="1" x14ac:dyDescent="0.2">
      <c r="A7" s="41" t="s">
        <v>34</v>
      </c>
      <c r="B7" s="157">
        <v>-25295.7</v>
      </c>
      <c r="C7" s="157">
        <v>-55250.7</v>
      </c>
      <c r="D7" s="157">
        <v>10509</v>
      </c>
      <c r="E7" s="157">
        <v>-23921.5</v>
      </c>
      <c r="F7" s="157">
        <v>-15287.5</v>
      </c>
      <c r="G7" s="157">
        <v>-8743.7000000000007</v>
      </c>
      <c r="H7" s="157">
        <v>-60494.7</v>
      </c>
      <c r="I7" s="157">
        <v>-18461.599999999999</v>
      </c>
      <c r="J7" s="157">
        <v>8609.1</v>
      </c>
      <c r="K7" s="157">
        <v>-38794.9</v>
      </c>
      <c r="L7" s="157">
        <v>-5956.7</v>
      </c>
      <c r="M7" s="157">
        <v>-32471.200000000001</v>
      </c>
    </row>
    <row r="8" spans="1:13" s="51" customFormat="1" ht="12.95" customHeight="1" x14ac:dyDescent="0.2">
      <c r="A8" s="291" t="s">
        <v>110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</row>
    <row r="9" spans="1:13" ht="12.95" customHeight="1" x14ac:dyDescent="0.2">
      <c r="A9" s="293" t="s">
        <v>36</v>
      </c>
      <c r="B9" s="160">
        <v>-145.69999999999999</v>
      </c>
      <c r="C9" s="160">
        <v>-502.6</v>
      </c>
      <c r="D9" s="160">
        <v>-19.5</v>
      </c>
      <c r="E9" s="160">
        <v>-83.6</v>
      </c>
      <c r="F9" s="160">
        <v>-53.4</v>
      </c>
      <c r="G9" s="160">
        <v>-24.6</v>
      </c>
      <c r="H9" s="160">
        <v>-140.30000000000001</v>
      </c>
      <c r="I9" s="160">
        <v>26.9</v>
      </c>
      <c r="J9" s="160">
        <v>53.7</v>
      </c>
      <c r="K9" s="160">
        <v>-24.2</v>
      </c>
      <c r="L9" s="160">
        <v>-362.5</v>
      </c>
      <c r="M9" s="160">
        <v>-262.5</v>
      </c>
    </row>
    <row r="10" spans="1:13" ht="12.95" customHeight="1" x14ac:dyDescent="0.2">
      <c r="A10" s="52" t="s">
        <v>37</v>
      </c>
      <c r="B10" s="160">
        <v>-1649.3</v>
      </c>
      <c r="C10" s="160">
        <v>-7844</v>
      </c>
      <c r="D10" s="160">
        <v>1606.5</v>
      </c>
      <c r="E10" s="160">
        <v>-1753.3</v>
      </c>
      <c r="F10" s="160">
        <v>-2426.8000000000002</v>
      </c>
      <c r="G10" s="160">
        <v>-942.6</v>
      </c>
      <c r="H10" s="160">
        <v>-9915</v>
      </c>
      <c r="I10" s="160">
        <v>-2927.1</v>
      </c>
      <c r="J10" s="160">
        <v>-1300.7</v>
      </c>
      <c r="K10" s="160">
        <v>-4509.3999999999996</v>
      </c>
      <c r="L10" s="160">
        <v>-1544.1</v>
      </c>
      <c r="M10" s="160">
        <v>-2725.4</v>
      </c>
    </row>
    <row r="11" spans="1:13" ht="12.95" customHeight="1" x14ac:dyDescent="0.2">
      <c r="A11" s="52" t="s">
        <v>38</v>
      </c>
      <c r="B11" s="160">
        <v>-5586.3</v>
      </c>
      <c r="C11" s="160">
        <v>-13059.5</v>
      </c>
      <c r="D11" s="160">
        <v>3131.7</v>
      </c>
      <c r="E11" s="160">
        <v>-6648.4</v>
      </c>
      <c r="F11" s="160">
        <v>-4468.5</v>
      </c>
      <c r="G11" s="160">
        <v>-6241.4</v>
      </c>
      <c r="H11" s="160">
        <v>-16807.5</v>
      </c>
      <c r="I11" s="160">
        <v>-8874.5</v>
      </c>
      <c r="J11" s="160">
        <v>27070.799999999999</v>
      </c>
      <c r="K11" s="160">
        <v>89.3</v>
      </c>
      <c r="L11" s="160">
        <v>14807.1</v>
      </c>
      <c r="M11" s="160">
        <v>13560.9</v>
      </c>
    </row>
    <row r="12" spans="1:13" ht="12.95" customHeight="1" x14ac:dyDescent="0.2">
      <c r="A12" s="53" t="s">
        <v>39</v>
      </c>
      <c r="B12" s="160">
        <v>-218.1</v>
      </c>
      <c r="C12" s="160">
        <v>-2099.3000000000002</v>
      </c>
      <c r="D12" s="160">
        <v>-67.7</v>
      </c>
      <c r="E12" s="160">
        <v>-470.6</v>
      </c>
      <c r="F12" s="160">
        <v>-509.7</v>
      </c>
      <c r="G12" s="160">
        <v>-785.8</v>
      </c>
      <c r="H12" s="160">
        <v>-1234</v>
      </c>
      <c r="I12" s="160">
        <v>-469.9</v>
      </c>
      <c r="J12" s="160">
        <v>-631.79999999999995</v>
      </c>
      <c r="K12" s="160">
        <v>-399.3</v>
      </c>
      <c r="L12" s="160">
        <v>-888.5</v>
      </c>
      <c r="M12" s="160">
        <v>-1355.4</v>
      </c>
    </row>
    <row r="13" spans="1:13" ht="12.95" customHeight="1" x14ac:dyDescent="0.2">
      <c r="A13" s="53" t="s">
        <v>40</v>
      </c>
      <c r="B13" s="160">
        <v>11.9</v>
      </c>
      <c r="C13" s="160">
        <v>315.60000000000002</v>
      </c>
      <c r="D13" s="160">
        <v>-94.4</v>
      </c>
      <c r="E13" s="160">
        <v>-9.5</v>
      </c>
      <c r="F13" s="160">
        <v>-5.3</v>
      </c>
      <c r="G13" s="160">
        <v>-1.7</v>
      </c>
      <c r="H13" s="160">
        <v>241.5</v>
      </c>
      <c r="I13" s="160">
        <v>33</v>
      </c>
      <c r="J13" s="160">
        <v>120.5</v>
      </c>
      <c r="K13" s="160">
        <v>37.1</v>
      </c>
      <c r="L13" s="160">
        <v>-21.2</v>
      </c>
      <c r="M13" s="160">
        <v>4.0999999999999996</v>
      </c>
    </row>
    <row r="14" spans="1:13" ht="24" x14ac:dyDescent="0.2">
      <c r="A14" s="54" t="s">
        <v>41</v>
      </c>
      <c r="B14" s="160">
        <v>-140.6</v>
      </c>
      <c r="C14" s="160">
        <v>-235.8</v>
      </c>
      <c r="D14" s="160">
        <v>-69.2</v>
      </c>
      <c r="E14" s="160">
        <v>32.799999999999997</v>
      </c>
      <c r="F14" s="160">
        <v>-53.2</v>
      </c>
      <c r="G14" s="160">
        <v>-31.5</v>
      </c>
      <c r="H14" s="160">
        <v>-179.6</v>
      </c>
      <c r="I14" s="160">
        <v>31.2</v>
      </c>
      <c r="J14" s="160">
        <v>13.1</v>
      </c>
      <c r="K14" s="160">
        <v>-172.9</v>
      </c>
      <c r="L14" s="160">
        <v>-240</v>
      </c>
      <c r="M14" s="160">
        <v>34</v>
      </c>
    </row>
    <row r="15" spans="1:13" ht="24" x14ac:dyDescent="0.2">
      <c r="A15" s="54" t="s">
        <v>42</v>
      </c>
      <c r="B15" s="160">
        <v>-67.2</v>
      </c>
      <c r="C15" s="160">
        <v>-191.2</v>
      </c>
      <c r="D15" s="160">
        <v>-87.8</v>
      </c>
      <c r="E15" s="160">
        <v>-148.69999999999999</v>
      </c>
      <c r="F15" s="160">
        <v>-74.599999999999994</v>
      </c>
      <c r="G15" s="160">
        <v>-110.9</v>
      </c>
      <c r="H15" s="160">
        <v>-118.7</v>
      </c>
      <c r="I15" s="160">
        <v>-88.4</v>
      </c>
      <c r="J15" s="160">
        <v>-60.1</v>
      </c>
      <c r="K15" s="160">
        <v>-145.1</v>
      </c>
      <c r="L15" s="160">
        <v>501.1</v>
      </c>
      <c r="M15" s="160">
        <v>142.30000000000001</v>
      </c>
    </row>
    <row r="16" spans="1:13" ht="12.95" customHeight="1" x14ac:dyDescent="0.2">
      <c r="A16" s="53" t="s">
        <v>43</v>
      </c>
      <c r="B16" s="160">
        <v>-4013.4</v>
      </c>
      <c r="C16" s="160">
        <v>-6393.3</v>
      </c>
      <c r="D16" s="160">
        <v>1603.4</v>
      </c>
      <c r="E16" s="160">
        <v>-1459.6</v>
      </c>
      <c r="F16" s="160">
        <v>-1942.8</v>
      </c>
      <c r="G16" s="160">
        <v>-1794.3</v>
      </c>
      <c r="H16" s="160">
        <v>-10123</v>
      </c>
      <c r="I16" s="160">
        <v>-2695.7</v>
      </c>
      <c r="J16" s="160">
        <v>-3217.1</v>
      </c>
      <c r="K16" s="160">
        <v>-4815.8</v>
      </c>
      <c r="L16" s="160">
        <v>-1104.7</v>
      </c>
      <c r="M16" s="160">
        <v>-2635.6</v>
      </c>
    </row>
    <row r="17" spans="1:13" ht="12.95" customHeight="1" x14ac:dyDescent="0.2">
      <c r="A17" s="53" t="s">
        <v>44</v>
      </c>
      <c r="B17" s="160">
        <v>-67.900000000000006</v>
      </c>
      <c r="C17" s="160">
        <v>-201.9</v>
      </c>
      <c r="D17" s="160">
        <v>-143.30000000000001</v>
      </c>
      <c r="E17" s="160">
        <v>194.2</v>
      </c>
      <c r="F17" s="160">
        <v>-53.7</v>
      </c>
      <c r="G17" s="160">
        <v>-100.6</v>
      </c>
      <c r="H17" s="160">
        <v>-219.8</v>
      </c>
      <c r="I17" s="160">
        <v>-153.1</v>
      </c>
      <c r="J17" s="160">
        <v>-95.1</v>
      </c>
      <c r="K17" s="160">
        <v>-102.8</v>
      </c>
      <c r="L17" s="160">
        <v>-48</v>
      </c>
      <c r="M17" s="160">
        <v>-36</v>
      </c>
    </row>
    <row r="18" spans="1:13" ht="12.95" customHeight="1" x14ac:dyDescent="0.2">
      <c r="A18" s="53" t="s">
        <v>45</v>
      </c>
      <c r="B18" s="160">
        <v>-3.4</v>
      </c>
      <c r="C18" s="160">
        <v>-6.1</v>
      </c>
      <c r="D18" s="160">
        <v>-3.1</v>
      </c>
      <c r="E18" s="160">
        <v>-6</v>
      </c>
      <c r="F18" s="160">
        <v>-7.1</v>
      </c>
      <c r="G18" s="160">
        <v>-5.5</v>
      </c>
      <c r="H18" s="160">
        <v>-73.5</v>
      </c>
      <c r="I18" s="160">
        <v>-39.5</v>
      </c>
      <c r="J18" s="160">
        <v>-3.4</v>
      </c>
      <c r="K18" s="160">
        <v>-26.4</v>
      </c>
      <c r="L18" s="160">
        <v>-77.8</v>
      </c>
      <c r="M18" s="160">
        <v>-47.2</v>
      </c>
    </row>
    <row r="19" spans="1:13" ht="12.95" customHeight="1" x14ac:dyDescent="0.2">
      <c r="A19" s="53" t="s">
        <v>46</v>
      </c>
      <c r="B19" s="160">
        <v>-120.9</v>
      </c>
      <c r="C19" s="160">
        <v>-339.1</v>
      </c>
      <c r="D19" s="160">
        <v>-141.4</v>
      </c>
      <c r="E19" s="160">
        <v>303.60000000000002</v>
      </c>
      <c r="F19" s="160">
        <v>-113.8</v>
      </c>
      <c r="G19" s="160">
        <v>-71.8</v>
      </c>
      <c r="H19" s="160">
        <v>-138.19999999999999</v>
      </c>
      <c r="I19" s="160">
        <v>-88.6</v>
      </c>
      <c r="J19" s="160">
        <v>-75.599999999999994</v>
      </c>
      <c r="K19" s="160">
        <v>-172.3</v>
      </c>
      <c r="L19" s="160">
        <v>-203.8</v>
      </c>
      <c r="M19" s="160">
        <v>-238</v>
      </c>
    </row>
    <row r="20" spans="1:13" ht="12.95" customHeight="1" x14ac:dyDescent="0.2">
      <c r="A20" s="53" t="s">
        <v>47</v>
      </c>
      <c r="B20" s="160">
        <v>-902.5</v>
      </c>
      <c r="C20" s="160">
        <v>-846.5</v>
      </c>
      <c r="D20" s="160">
        <v>25.2</v>
      </c>
      <c r="E20" s="160">
        <v>-727.9</v>
      </c>
      <c r="F20" s="160">
        <v>-573.29999999999995</v>
      </c>
      <c r="G20" s="160">
        <v>-498.7</v>
      </c>
      <c r="H20" s="160">
        <v>-1687.3</v>
      </c>
      <c r="I20" s="160">
        <v>-571.1</v>
      </c>
      <c r="J20" s="160">
        <v>-321.8</v>
      </c>
      <c r="K20" s="160">
        <v>16.399999999999999</v>
      </c>
      <c r="L20" s="160">
        <v>1642.9</v>
      </c>
      <c r="M20" s="160">
        <v>-680.9</v>
      </c>
    </row>
    <row r="21" spans="1:13" ht="24" x14ac:dyDescent="0.2">
      <c r="A21" s="54" t="s">
        <v>123</v>
      </c>
      <c r="B21" s="160">
        <v>-15.3</v>
      </c>
      <c r="C21" s="160">
        <v>-2908.5</v>
      </c>
      <c r="D21" s="160">
        <v>2106.1</v>
      </c>
      <c r="E21" s="160">
        <v>-4384.3999999999996</v>
      </c>
      <c r="F21" s="160">
        <v>-1037.5</v>
      </c>
      <c r="G21" s="160">
        <v>-2867.2</v>
      </c>
      <c r="H21" s="160">
        <v>-3242</v>
      </c>
      <c r="I21" s="160">
        <v>-4834.5</v>
      </c>
      <c r="J21" s="160">
        <v>31727.5</v>
      </c>
      <c r="K21" s="160">
        <v>5945.1</v>
      </c>
      <c r="L21" s="160">
        <v>15136</v>
      </c>
      <c r="M21" s="160">
        <v>18410.7</v>
      </c>
    </row>
    <row r="22" spans="1:13" ht="24" x14ac:dyDescent="0.2">
      <c r="A22" s="54" t="s">
        <v>49</v>
      </c>
      <c r="B22" s="160">
        <v>2.7</v>
      </c>
      <c r="C22" s="160">
        <v>4.5999999999999996</v>
      </c>
      <c r="D22" s="160">
        <v>-3.1</v>
      </c>
      <c r="E22" s="160">
        <v>-0.3</v>
      </c>
      <c r="F22" s="160">
        <v>0.1</v>
      </c>
      <c r="G22" s="160">
        <v>-0.3</v>
      </c>
      <c r="H22" s="160">
        <v>0</v>
      </c>
      <c r="I22" s="160">
        <v>-0.3</v>
      </c>
      <c r="J22" s="160">
        <v>-306.7</v>
      </c>
      <c r="K22" s="160">
        <v>5.5</v>
      </c>
      <c r="L22" s="160">
        <v>-1.2</v>
      </c>
      <c r="M22" s="160">
        <v>-2.2000000000000002</v>
      </c>
    </row>
    <row r="23" spans="1:13" ht="12.95" customHeight="1" x14ac:dyDescent="0.2">
      <c r="A23" s="53" t="s">
        <v>50</v>
      </c>
      <c r="B23" s="160">
        <v>2.5</v>
      </c>
      <c r="C23" s="160">
        <v>30.7</v>
      </c>
      <c r="D23" s="160">
        <v>21.4</v>
      </c>
      <c r="E23" s="160">
        <v>36.700000000000003</v>
      </c>
      <c r="F23" s="160">
        <v>67</v>
      </c>
      <c r="G23" s="160">
        <v>33.4</v>
      </c>
      <c r="H23" s="160">
        <v>85.3</v>
      </c>
      <c r="I23" s="160">
        <v>15.4</v>
      </c>
      <c r="J23" s="160">
        <v>6.1</v>
      </c>
      <c r="K23" s="160">
        <v>3</v>
      </c>
      <c r="L23" s="160">
        <v>-49.5</v>
      </c>
      <c r="M23" s="160">
        <v>-22.8</v>
      </c>
    </row>
    <row r="24" spans="1:13" ht="12.95" customHeight="1" x14ac:dyDescent="0.2">
      <c r="A24" s="53" t="s">
        <v>51</v>
      </c>
      <c r="B24" s="160">
        <v>-8</v>
      </c>
      <c r="C24" s="160">
        <v>-36.5</v>
      </c>
      <c r="D24" s="160">
        <v>15.2</v>
      </c>
      <c r="E24" s="160">
        <v>49.2</v>
      </c>
      <c r="F24" s="160">
        <v>-68</v>
      </c>
      <c r="G24" s="160">
        <v>-5.2</v>
      </c>
      <c r="H24" s="160">
        <v>7.5</v>
      </c>
      <c r="I24" s="160">
        <v>8.6999999999999993</v>
      </c>
      <c r="J24" s="160">
        <v>-3.3</v>
      </c>
      <c r="K24" s="160">
        <v>6</v>
      </c>
      <c r="L24" s="160">
        <v>-1.3</v>
      </c>
      <c r="M24" s="160">
        <v>1</v>
      </c>
    </row>
    <row r="25" spans="1:13" ht="12.95" customHeight="1" x14ac:dyDescent="0.2">
      <c r="A25" s="53" t="s">
        <v>52</v>
      </c>
      <c r="B25" s="160">
        <v>15.7</v>
      </c>
      <c r="C25" s="160">
        <v>-69.3</v>
      </c>
      <c r="D25" s="160">
        <v>-24.8</v>
      </c>
      <c r="E25" s="160">
        <v>-43.1</v>
      </c>
      <c r="F25" s="160">
        <v>-64.099999999999994</v>
      </c>
      <c r="G25" s="160">
        <v>-23.4</v>
      </c>
      <c r="H25" s="160">
        <v>-136.19999999999999</v>
      </c>
      <c r="I25" s="160">
        <v>2.5</v>
      </c>
      <c r="J25" s="160">
        <v>-60.4</v>
      </c>
      <c r="K25" s="160">
        <v>-22.2</v>
      </c>
      <c r="L25" s="160">
        <v>135.80000000000001</v>
      </c>
      <c r="M25" s="160">
        <v>41.4</v>
      </c>
    </row>
    <row r="26" spans="1:13" ht="24" x14ac:dyDescent="0.2">
      <c r="A26" s="54" t="s">
        <v>53</v>
      </c>
      <c r="B26" s="160">
        <v>-61.6</v>
      </c>
      <c r="C26" s="160">
        <v>-82.8</v>
      </c>
      <c r="D26" s="160">
        <v>-4.7</v>
      </c>
      <c r="E26" s="160">
        <v>-14.8</v>
      </c>
      <c r="F26" s="160">
        <v>-32.5</v>
      </c>
      <c r="G26" s="160">
        <v>22.1</v>
      </c>
      <c r="H26" s="160">
        <v>10.6</v>
      </c>
      <c r="I26" s="160">
        <v>-24.1</v>
      </c>
      <c r="J26" s="160">
        <v>-21</v>
      </c>
      <c r="K26" s="160">
        <v>-67</v>
      </c>
      <c r="L26" s="160">
        <v>27.2</v>
      </c>
      <c r="M26" s="160">
        <v>-54.5</v>
      </c>
    </row>
    <row r="27" spans="1:13" ht="24" x14ac:dyDescent="0.2">
      <c r="A27" s="55" t="s">
        <v>54</v>
      </c>
      <c r="B27" s="160">
        <v>-5355.4</v>
      </c>
      <c r="C27" s="160">
        <v>-10226.200000000001</v>
      </c>
      <c r="D27" s="160">
        <v>5299.1</v>
      </c>
      <c r="E27" s="160">
        <v>-12439.1</v>
      </c>
      <c r="F27" s="160">
        <v>-3694.1</v>
      </c>
      <c r="G27" s="160">
        <v>-1621.3</v>
      </c>
      <c r="H27" s="160">
        <v>-14273</v>
      </c>
      <c r="I27" s="160">
        <v>-6745.4</v>
      </c>
      <c r="J27" s="160">
        <v>-7119.7</v>
      </c>
      <c r="K27" s="160">
        <v>-10969.5</v>
      </c>
      <c r="L27" s="160">
        <v>-15661.6</v>
      </c>
      <c r="M27" s="160">
        <v>-28349.599999999999</v>
      </c>
    </row>
    <row r="28" spans="1:13" ht="24" x14ac:dyDescent="0.2">
      <c r="A28" s="54" t="s">
        <v>112</v>
      </c>
      <c r="B28" s="160">
        <v>-2852.2</v>
      </c>
      <c r="C28" s="160">
        <v>-9100.7000000000007</v>
      </c>
      <c r="D28" s="160">
        <v>4836</v>
      </c>
      <c r="E28" s="160">
        <v>-12784.1</v>
      </c>
      <c r="F28" s="160">
        <v>-3759.8</v>
      </c>
      <c r="G28" s="160">
        <v>-1843.4</v>
      </c>
      <c r="H28" s="160">
        <v>-14304.5</v>
      </c>
      <c r="I28" s="160">
        <v>-6874.6</v>
      </c>
      <c r="J28" s="160">
        <v>-7239.5</v>
      </c>
      <c r="K28" s="160">
        <v>-11575.2</v>
      </c>
      <c r="L28" s="160">
        <v>-16088</v>
      </c>
      <c r="M28" s="160">
        <v>-28702.3</v>
      </c>
    </row>
    <row r="29" spans="1:13" ht="24" x14ac:dyDescent="0.2">
      <c r="A29" s="54" t="s">
        <v>113</v>
      </c>
      <c r="B29" s="160">
        <v>-2535</v>
      </c>
      <c r="C29" s="160">
        <v>-1280.4000000000001</v>
      </c>
      <c r="D29" s="160">
        <v>175.9</v>
      </c>
      <c r="E29" s="160">
        <v>124.5</v>
      </c>
      <c r="F29" s="160">
        <v>-18.3</v>
      </c>
      <c r="G29" s="160">
        <v>104.7</v>
      </c>
      <c r="H29" s="160">
        <v>70.3</v>
      </c>
      <c r="I29" s="160">
        <v>71.400000000000006</v>
      </c>
      <c r="J29" s="160">
        <v>75.400000000000006</v>
      </c>
      <c r="K29" s="160">
        <v>2.5</v>
      </c>
      <c r="L29" s="160">
        <v>-35.200000000000003</v>
      </c>
      <c r="M29" s="160">
        <v>-323.89999999999998</v>
      </c>
    </row>
    <row r="30" spans="1:13" ht="24" x14ac:dyDescent="0.2">
      <c r="A30" s="54" t="s">
        <v>114</v>
      </c>
      <c r="B30" s="160">
        <v>31.8</v>
      </c>
      <c r="C30" s="160">
        <v>154.9</v>
      </c>
      <c r="D30" s="160">
        <v>287.2</v>
      </c>
      <c r="E30" s="160">
        <v>220.5</v>
      </c>
      <c r="F30" s="160">
        <v>84.1</v>
      </c>
      <c r="G30" s="160">
        <v>117.4</v>
      </c>
      <c r="H30" s="160">
        <v>-38.799999999999997</v>
      </c>
      <c r="I30" s="160">
        <v>57.8</v>
      </c>
      <c r="J30" s="160">
        <v>44.5</v>
      </c>
      <c r="K30" s="160">
        <v>603.20000000000005</v>
      </c>
      <c r="L30" s="160">
        <v>461.6</v>
      </c>
      <c r="M30" s="160">
        <v>676.7</v>
      </c>
    </row>
    <row r="31" spans="1:13" ht="24" x14ac:dyDescent="0.2">
      <c r="A31" s="55" t="s">
        <v>58</v>
      </c>
      <c r="B31" s="160">
        <v>-1.1000000000000001</v>
      </c>
      <c r="C31" s="160">
        <v>-67.400000000000006</v>
      </c>
      <c r="D31" s="160">
        <v>154.1</v>
      </c>
      <c r="E31" s="160">
        <v>-70.3</v>
      </c>
      <c r="F31" s="160">
        <v>-8.3000000000000007</v>
      </c>
      <c r="G31" s="160">
        <v>72.900000000000006</v>
      </c>
      <c r="H31" s="160">
        <v>-110.9</v>
      </c>
      <c r="I31" s="160">
        <v>54.8</v>
      </c>
      <c r="J31" s="160">
        <v>-37.9</v>
      </c>
      <c r="K31" s="160">
        <v>-143.4</v>
      </c>
      <c r="L31" s="160">
        <v>-123.5</v>
      </c>
      <c r="M31" s="160">
        <v>-189.2</v>
      </c>
    </row>
    <row r="32" spans="1:13" ht="12.95" customHeight="1" x14ac:dyDescent="0.2">
      <c r="A32" s="52" t="s">
        <v>59</v>
      </c>
      <c r="B32" s="160">
        <v>-1242.3</v>
      </c>
      <c r="C32" s="160">
        <v>-3227.6</v>
      </c>
      <c r="D32" s="160">
        <v>445</v>
      </c>
      <c r="E32" s="160">
        <v>-585</v>
      </c>
      <c r="F32" s="160">
        <v>-289.5</v>
      </c>
      <c r="G32" s="160">
        <v>-110.7</v>
      </c>
      <c r="H32" s="160">
        <v>-1390</v>
      </c>
      <c r="I32" s="160">
        <v>-433.3</v>
      </c>
      <c r="J32" s="160">
        <v>-666</v>
      </c>
      <c r="K32" s="160">
        <v>-1113.3</v>
      </c>
      <c r="L32" s="160">
        <v>18.5</v>
      </c>
      <c r="M32" s="160">
        <v>592.70000000000005</v>
      </c>
    </row>
    <row r="33" spans="1:13" ht="24" x14ac:dyDescent="0.2">
      <c r="A33" s="55" t="s">
        <v>60</v>
      </c>
      <c r="B33" s="160">
        <v>-2686.3</v>
      </c>
      <c r="C33" s="160">
        <v>-5752.5</v>
      </c>
      <c r="D33" s="160">
        <v>-355</v>
      </c>
      <c r="E33" s="160">
        <v>-1011.5</v>
      </c>
      <c r="F33" s="160">
        <v>-1292.8</v>
      </c>
      <c r="G33" s="160">
        <v>-1104.8</v>
      </c>
      <c r="H33" s="160">
        <v>-6702</v>
      </c>
      <c r="I33" s="160">
        <v>-655.6</v>
      </c>
      <c r="J33" s="160">
        <v>-10623.7</v>
      </c>
      <c r="K33" s="160">
        <v>-20777.599999999999</v>
      </c>
      <c r="L33" s="160">
        <v>-7303.7</v>
      </c>
      <c r="M33" s="160">
        <v>-3702.9</v>
      </c>
    </row>
    <row r="34" spans="1:13" ht="12.95" customHeight="1" x14ac:dyDescent="0.2">
      <c r="A34" s="52" t="s">
        <v>61</v>
      </c>
      <c r="B34" s="160">
        <v>-267</v>
      </c>
      <c r="C34" s="160">
        <v>-1056</v>
      </c>
      <c r="D34" s="160">
        <v>-94.5</v>
      </c>
      <c r="E34" s="160">
        <v>134.30000000000001</v>
      </c>
      <c r="F34" s="160">
        <v>-187.5</v>
      </c>
      <c r="G34" s="160">
        <v>2778.4</v>
      </c>
      <c r="H34" s="160">
        <v>263</v>
      </c>
      <c r="I34" s="160">
        <v>90.4</v>
      </c>
      <c r="J34" s="160">
        <v>463.6</v>
      </c>
      <c r="K34" s="160">
        <v>-279.89999999999998</v>
      </c>
      <c r="L34" s="160">
        <v>-885.8</v>
      </c>
      <c r="M34" s="160">
        <v>402.1</v>
      </c>
    </row>
    <row r="35" spans="1:13" ht="12.95" customHeight="1" x14ac:dyDescent="0.2">
      <c r="A35" s="52" t="s">
        <v>62</v>
      </c>
      <c r="B35" s="160">
        <v>-530.20000000000005</v>
      </c>
      <c r="C35" s="160">
        <v>-819.9</v>
      </c>
      <c r="D35" s="160">
        <v>-104</v>
      </c>
      <c r="E35" s="160">
        <v>-247.8</v>
      </c>
      <c r="F35" s="160">
        <v>-96.2</v>
      </c>
      <c r="G35" s="160">
        <v>-160.4</v>
      </c>
      <c r="H35" s="160">
        <v>-406.3</v>
      </c>
      <c r="I35" s="160">
        <v>-76.599999999999994</v>
      </c>
      <c r="J35" s="160">
        <v>-135</v>
      </c>
      <c r="K35" s="160">
        <v>-515.29999999999995</v>
      </c>
      <c r="L35" s="160">
        <v>94.1</v>
      </c>
      <c r="M35" s="160">
        <v>-518</v>
      </c>
    </row>
    <row r="36" spans="1:13" ht="12.95" customHeight="1" x14ac:dyDescent="0.2">
      <c r="A36" s="52" t="s">
        <v>63</v>
      </c>
      <c r="B36" s="160">
        <v>-25.5</v>
      </c>
      <c r="C36" s="160">
        <v>29.2</v>
      </c>
      <c r="D36" s="160">
        <v>-28.2</v>
      </c>
      <c r="E36" s="160">
        <v>114.2</v>
      </c>
      <c r="F36" s="160">
        <v>27.1</v>
      </c>
      <c r="G36" s="160">
        <v>24.5</v>
      </c>
      <c r="H36" s="160">
        <v>-45.3</v>
      </c>
      <c r="I36" s="160">
        <v>68</v>
      </c>
      <c r="J36" s="160">
        <v>135.30000000000001</v>
      </c>
      <c r="K36" s="160">
        <v>110</v>
      </c>
      <c r="L36" s="160">
        <v>409.4</v>
      </c>
      <c r="M36" s="160">
        <v>-1300.3</v>
      </c>
    </row>
    <row r="37" spans="1:13" ht="12.95" customHeight="1" x14ac:dyDescent="0.2">
      <c r="A37" s="52" t="s">
        <v>115</v>
      </c>
      <c r="B37" s="160">
        <v>-1077</v>
      </c>
      <c r="C37" s="160">
        <v>-1568.8</v>
      </c>
      <c r="D37" s="160">
        <v>219.7</v>
      </c>
      <c r="E37" s="160">
        <v>96.2</v>
      </c>
      <c r="F37" s="160">
        <v>-187.9</v>
      </c>
      <c r="G37" s="160">
        <v>-44</v>
      </c>
      <c r="H37" s="160">
        <v>-575.79999999999995</v>
      </c>
      <c r="I37" s="160">
        <v>-131.80000000000001</v>
      </c>
      <c r="J37" s="160">
        <v>69.2</v>
      </c>
      <c r="K37" s="160">
        <v>-27.4</v>
      </c>
      <c r="L37" s="160">
        <v>78.5</v>
      </c>
      <c r="M37" s="160">
        <v>745.4</v>
      </c>
    </row>
    <row r="38" spans="1:13" ht="12.95" customHeight="1" x14ac:dyDescent="0.2">
      <c r="A38" s="52" t="s">
        <v>65</v>
      </c>
      <c r="B38" s="160">
        <v>-55.4</v>
      </c>
      <c r="C38" s="160">
        <v>6.9</v>
      </c>
      <c r="D38" s="160">
        <v>40.799999999999997</v>
      </c>
      <c r="E38" s="160">
        <v>-14.7</v>
      </c>
      <c r="F38" s="160">
        <v>-28.7</v>
      </c>
      <c r="G38" s="160">
        <v>-51.8</v>
      </c>
      <c r="H38" s="160">
        <v>-123.7</v>
      </c>
      <c r="I38" s="160">
        <v>54.7</v>
      </c>
      <c r="J38" s="160">
        <v>26.6</v>
      </c>
      <c r="K38" s="160">
        <v>816.4</v>
      </c>
      <c r="L38" s="160">
        <v>2137.5</v>
      </c>
      <c r="M38" s="160">
        <v>-8536.6</v>
      </c>
    </row>
    <row r="39" spans="1:13" ht="12.95" customHeight="1" x14ac:dyDescent="0.2">
      <c r="A39" s="52" t="s">
        <v>71</v>
      </c>
      <c r="B39" s="160">
        <v>-753.2</v>
      </c>
      <c r="C39" s="160">
        <v>-2487.4</v>
      </c>
      <c r="D39" s="160">
        <v>-635.5</v>
      </c>
      <c r="E39" s="160">
        <v>-466.8</v>
      </c>
      <c r="F39" s="160">
        <v>-1151.2</v>
      </c>
      <c r="G39" s="160">
        <v>-559.1</v>
      </c>
      <c r="H39" s="160">
        <v>-2271.6</v>
      </c>
      <c r="I39" s="160">
        <v>-907.5</v>
      </c>
      <c r="J39" s="160">
        <v>-607.79999999999995</v>
      </c>
      <c r="K39" s="160">
        <v>541.79999999999995</v>
      </c>
      <c r="L39" s="160">
        <v>-917.4</v>
      </c>
      <c r="M39" s="160">
        <v>170.4</v>
      </c>
    </row>
    <row r="40" spans="1:13" ht="12.95" customHeight="1" x14ac:dyDescent="0.2">
      <c r="A40" s="52" t="s">
        <v>72</v>
      </c>
      <c r="B40" s="160">
        <v>-5644.9</v>
      </c>
      <c r="C40" s="160">
        <v>-8323.9</v>
      </c>
      <c r="D40" s="160">
        <v>811.7</v>
      </c>
      <c r="E40" s="160">
        <v>-855</v>
      </c>
      <c r="F40" s="160">
        <v>-1349.9</v>
      </c>
      <c r="G40" s="160">
        <v>-686.4</v>
      </c>
      <c r="H40" s="160">
        <v>-7566.6</v>
      </c>
      <c r="I40" s="160">
        <v>2162.6999999999998</v>
      </c>
      <c r="J40" s="160">
        <v>1382.8</v>
      </c>
      <c r="K40" s="160">
        <v>-1950.4</v>
      </c>
      <c r="L40" s="160">
        <v>3095.9</v>
      </c>
      <c r="M40" s="160">
        <v>-1878.4</v>
      </c>
    </row>
    <row r="41" spans="1:13" ht="12.95" customHeight="1" x14ac:dyDescent="0.2">
      <c r="A41" s="52" t="s">
        <v>73</v>
      </c>
      <c r="B41" s="160">
        <v>-184.5</v>
      </c>
      <c r="C41" s="160">
        <v>-185.3</v>
      </c>
      <c r="D41" s="160">
        <v>47.2</v>
      </c>
      <c r="E41" s="160">
        <v>-46.1</v>
      </c>
      <c r="F41" s="160">
        <v>-25.3</v>
      </c>
      <c r="G41" s="160">
        <v>-27.4</v>
      </c>
      <c r="H41" s="160">
        <v>-65.7</v>
      </c>
      <c r="I41" s="160">
        <v>-20.2</v>
      </c>
      <c r="J41" s="160">
        <v>118.4</v>
      </c>
      <c r="K41" s="160">
        <v>30.5</v>
      </c>
      <c r="L41" s="160">
        <v>212.7</v>
      </c>
      <c r="M41" s="160">
        <v>-164.6</v>
      </c>
    </row>
    <row r="42" spans="1:13" ht="12.95" customHeight="1" x14ac:dyDescent="0.2">
      <c r="A42" s="52" t="s">
        <v>74</v>
      </c>
      <c r="B42" s="160">
        <v>-3.2</v>
      </c>
      <c r="C42" s="160">
        <v>-0.1</v>
      </c>
      <c r="D42" s="160">
        <v>-2</v>
      </c>
      <c r="E42" s="160">
        <v>-3.3</v>
      </c>
      <c r="F42" s="160">
        <v>-1.9</v>
      </c>
      <c r="G42" s="160">
        <v>-5.4</v>
      </c>
      <c r="H42" s="160">
        <v>-1.3</v>
      </c>
      <c r="I42" s="160">
        <v>-6.1</v>
      </c>
      <c r="J42" s="160">
        <v>-62.4</v>
      </c>
      <c r="K42" s="160">
        <v>-27</v>
      </c>
      <c r="L42" s="160">
        <v>3</v>
      </c>
      <c r="M42" s="160">
        <v>-37.200000000000003</v>
      </c>
    </row>
    <row r="43" spans="1:13" ht="12.95" customHeight="1" x14ac:dyDescent="0.2">
      <c r="A43" s="52" t="s">
        <v>75</v>
      </c>
      <c r="B43" s="160">
        <v>-30.5</v>
      </c>
      <c r="C43" s="160">
        <v>-44.4</v>
      </c>
      <c r="D43" s="160">
        <v>5.6</v>
      </c>
      <c r="E43" s="160">
        <v>-2</v>
      </c>
      <c r="F43" s="160">
        <v>-9.6999999999999993</v>
      </c>
      <c r="G43" s="160">
        <v>-25</v>
      </c>
      <c r="H43" s="160">
        <v>-187</v>
      </c>
      <c r="I43" s="160">
        <v>-118.3</v>
      </c>
      <c r="J43" s="160">
        <v>-132.5</v>
      </c>
      <c r="K43" s="160">
        <v>-19.600000000000001</v>
      </c>
      <c r="L43" s="160">
        <v>10.8</v>
      </c>
      <c r="M43" s="160">
        <v>-260.3</v>
      </c>
    </row>
    <row r="44" spans="1:13" ht="12.95" customHeight="1" x14ac:dyDescent="0.2">
      <c r="A44" s="52" t="s">
        <v>76</v>
      </c>
      <c r="B44" s="160">
        <v>-50.1</v>
      </c>
      <c r="C44" s="160">
        <v>-90.3</v>
      </c>
      <c r="D44" s="160">
        <v>-14</v>
      </c>
      <c r="E44" s="160">
        <v>-35</v>
      </c>
      <c r="F44" s="160">
        <v>-40.9</v>
      </c>
      <c r="G44" s="160">
        <v>-16.399999999999999</v>
      </c>
      <c r="H44" s="160">
        <v>-156.4</v>
      </c>
      <c r="I44" s="160">
        <v>-14.5</v>
      </c>
      <c r="J44" s="160">
        <v>-22.9</v>
      </c>
      <c r="K44" s="160">
        <v>17.600000000000001</v>
      </c>
      <c r="L44" s="160">
        <v>-23</v>
      </c>
      <c r="M44" s="160">
        <v>-54.6</v>
      </c>
    </row>
    <row r="45" spans="1:13" ht="12.95" customHeight="1" x14ac:dyDescent="0.2">
      <c r="A45" s="52" t="s">
        <v>77</v>
      </c>
      <c r="B45" s="160">
        <v>-7.8</v>
      </c>
      <c r="C45" s="160">
        <v>-30.8</v>
      </c>
      <c r="D45" s="160">
        <v>0.3</v>
      </c>
      <c r="E45" s="160">
        <v>-4.3</v>
      </c>
      <c r="F45" s="160">
        <v>-2</v>
      </c>
      <c r="G45" s="160">
        <v>1.8</v>
      </c>
      <c r="H45" s="160">
        <v>-19.3</v>
      </c>
      <c r="I45" s="160">
        <v>-8.1999999999999993</v>
      </c>
      <c r="J45" s="160">
        <v>-2.7</v>
      </c>
      <c r="K45" s="160">
        <v>-43.4</v>
      </c>
      <c r="L45" s="160">
        <v>-2.6</v>
      </c>
      <c r="M45" s="160">
        <v>36.799999999999997</v>
      </c>
    </row>
    <row r="46" spans="1:13" ht="12.95" customHeight="1" thickBot="1" x14ac:dyDescent="0.25">
      <c r="A46" s="6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</sheetData>
  <hyperlinks>
    <hyperlink ref="A1" location="Содержание!A1" display="Вернуться в СОДЕРЖАНИЕ" xr:uid="{00000000-0004-0000-6400-000000000000}"/>
  </hyperlinks>
  <pageMargins left="0.78740157480314965" right="0.59055118110236227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Лист102"/>
  <dimension ref="A1:O48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42578125" style="61" customWidth="1"/>
    <col min="2" max="6" width="8.28515625" style="290" hidden="1" customWidth="1"/>
    <col min="7" max="8" width="8.7109375" style="33" hidden="1" customWidth="1"/>
    <col min="9" max="13" width="8.7109375" style="33" customWidth="1"/>
    <col min="14" max="16384" width="9.28515625" style="33"/>
  </cols>
  <sheetData>
    <row r="1" spans="1:13" ht="12.95" customHeight="1" x14ac:dyDescent="0.2">
      <c r="A1" s="950" t="s">
        <v>1346</v>
      </c>
    </row>
    <row r="2" spans="1:13" ht="18" customHeight="1" x14ac:dyDescent="0.2">
      <c r="A2" s="32" t="s">
        <v>347</v>
      </c>
    </row>
    <row r="3" spans="1:13" ht="18" customHeight="1" x14ac:dyDescent="0.2">
      <c r="A3" s="32" t="s">
        <v>348</v>
      </c>
    </row>
    <row r="4" spans="1:13" ht="18" customHeight="1" thickBot="1" x14ac:dyDescent="0.25">
      <c r="A4" s="34" t="s">
        <v>349</v>
      </c>
      <c r="B4" s="35"/>
      <c r="C4" s="35"/>
      <c r="D4" s="35"/>
      <c r="E4" s="35"/>
      <c r="F4" s="35"/>
      <c r="G4" s="36"/>
      <c r="H4" s="36"/>
      <c r="I4" s="36"/>
      <c r="J4" s="36"/>
      <c r="K4" s="36"/>
      <c r="L4" s="36"/>
      <c r="M4" s="36"/>
    </row>
    <row r="5" spans="1:13" s="38" customFormat="1" ht="18" customHeight="1" thickBot="1" x14ac:dyDescent="0.25">
      <c r="A5" s="39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9.75" customHeight="1" x14ac:dyDescent="0.2">
      <c r="A6" s="37"/>
      <c r="B6" s="294"/>
      <c r="C6" s="294"/>
      <c r="D6" s="294"/>
      <c r="E6" s="294"/>
      <c r="F6" s="294"/>
    </row>
    <row r="7" spans="1:13" s="43" customFormat="1" ht="12.95" customHeight="1" x14ac:dyDescent="0.2">
      <c r="A7" s="41" t="s">
        <v>34</v>
      </c>
      <c r="B7" s="157">
        <v>11.8</v>
      </c>
      <c r="C7" s="157">
        <v>10.5</v>
      </c>
      <c r="D7" s="157">
        <v>11.6</v>
      </c>
      <c r="E7" s="157">
        <v>14.4</v>
      </c>
      <c r="F7" s="157">
        <v>11.1</v>
      </c>
      <c r="G7" s="158">
        <v>13.9</v>
      </c>
      <c r="H7" s="157">
        <v>16.899999999999999</v>
      </c>
      <c r="I7" s="157">
        <v>21.6</v>
      </c>
      <c r="J7" s="157">
        <v>23.1</v>
      </c>
      <c r="K7" s="157">
        <v>23.2</v>
      </c>
      <c r="L7" s="157">
        <v>22.4</v>
      </c>
      <c r="M7" s="157">
        <v>21.4</v>
      </c>
    </row>
    <row r="8" spans="1:13" s="51" customFormat="1" ht="12.95" customHeight="1" x14ac:dyDescent="0.2">
      <c r="A8" s="70" t="s">
        <v>110</v>
      </c>
      <c r="B8" s="160"/>
      <c r="C8" s="160"/>
      <c r="D8" s="160"/>
      <c r="E8" s="160"/>
      <c r="F8" s="160"/>
      <c r="G8" s="159"/>
      <c r="H8" s="160"/>
      <c r="I8" s="160"/>
      <c r="J8" s="160"/>
      <c r="K8" s="160"/>
      <c r="L8" s="160"/>
      <c r="M8" s="160"/>
    </row>
    <row r="9" spans="1:13" s="51" customFormat="1" ht="12.95" customHeight="1" x14ac:dyDescent="0.2">
      <c r="A9" s="48" t="s">
        <v>36</v>
      </c>
      <c r="B9" s="160">
        <v>10.4</v>
      </c>
      <c r="C9" s="160">
        <v>10.1</v>
      </c>
      <c r="D9" s="160">
        <v>14.7</v>
      </c>
      <c r="E9" s="160">
        <v>22.1</v>
      </c>
      <c r="F9" s="160">
        <v>8.1999999999999993</v>
      </c>
      <c r="G9" s="162">
        <v>9.1999999999999993</v>
      </c>
      <c r="H9" s="160">
        <v>17</v>
      </c>
      <c r="I9" s="160">
        <v>15.7</v>
      </c>
      <c r="J9" s="160">
        <v>13.4</v>
      </c>
      <c r="K9" s="160">
        <v>15.3</v>
      </c>
      <c r="L9" s="160">
        <v>9.1</v>
      </c>
      <c r="M9" s="160">
        <v>5.9</v>
      </c>
    </row>
    <row r="10" spans="1:13" s="51" customFormat="1" ht="12.95" customHeight="1" x14ac:dyDescent="0.2">
      <c r="A10" s="52" t="s">
        <v>37</v>
      </c>
      <c r="B10" s="160">
        <v>-3.5</v>
      </c>
      <c r="C10" s="160">
        <v>-4.2</v>
      </c>
      <c r="D10" s="160">
        <v>5.8</v>
      </c>
      <c r="E10" s="160">
        <v>24.5</v>
      </c>
      <c r="F10" s="160">
        <v>22.9</v>
      </c>
      <c r="G10" s="162">
        <v>22.9</v>
      </c>
      <c r="H10" s="160">
        <v>22.5</v>
      </c>
      <c r="I10" s="160">
        <v>35.1</v>
      </c>
      <c r="J10" s="160">
        <v>12</v>
      </c>
      <c r="K10" s="160">
        <v>16.899999999999999</v>
      </c>
      <c r="L10" s="160">
        <v>17.5</v>
      </c>
      <c r="M10" s="160">
        <v>35.1</v>
      </c>
    </row>
    <row r="11" spans="1:13" s="51" customFormat="1" ht="12.95" customHeight="1" x14ac:dyDescent="0.2">
      <c r="A11" s="52" t="s">
        <v>38</v>
      </c>
      <c r="B11" s="160">
        <v>9.9</v>
      </c>
      <c r="C11" s="160">
        <v>11</v>
      </c>
      <c r="D11" s="160">
        <v>11.7</v>
      </c>
      <c r="E11" s="160">
        <v>16.100000000000001</v>
      </c>
      <c r="F11" s="160">
        <v>11.8</v>
      </c>
      <c r="G11" s="162">
        <v>13.9</v>
      </c>
      <c r="H11" s="160">
        <v>20.6</v>
      </c>
      <c r="I11" s="160">
        <v>21.5</v>
      </c>
      <c r="J11" s="160">
        <v>26</v>
      </c>
      <c r="K11" s="160">
        <v>20.399999999999999</v>
      </c>
      <c r="L11" s="160">
        <v>19.399999999999999</v>
      </c>
      <c r="M11" s="160">
        <v>24.3</v>
      </c>
    </row>
    <row r="12" spans="1:13" s="51" customFormat="1" ht="12.95" customHeight="1" x14ac:dyDescent="0.2">
      <c r="A12" s="53" t="s">
        <v>39</v>
      </c>
      <c r="B12" s="160">
        <v>10.1</v>
      </c>
      <c r="C12" s="160">
        <v>10</v>
      </c>
      <c r="D12" s="160">
        <v>7.9</v>
      </c>
      <c r="E12" s="160">
        <v>8.5</v>
      </c>
      <c r="F12" s="160">
        <v>11.5</v>
      </c>
      <c r="G12" s="162">
        <v>9.9</v>
      </c>
      <c r="H12" s="160">
        <v>11.5</v>
      </c>
      <c r="I12" s="160">
        <v>14.7</v>
      </c>
      <c r="J12" s="160">
        <v>13.4</v>
      </c>
      <c r="K12" s="160">
        <v>16.5</v>
      </c>
      <c r="L12" s="160">
        <v>16.5</v>
      </c>
      <c r="M12" s="160">
        <v>12.3</v>
      </c>
    </row>
    <row r="13" spans="1:13" s="51" customFormat="1" ht="12.95" customHeight="1" x14ac:dyDescent="0.2">
      <c r="A13" s="53" t="s">
        <v>40</v>
      </c>
      <c r="B13" s="160">
        <v>-14.7</v>
      </c>
      <c r="C13" s="160">
        <v>-48.6</v>
      </c>
      <c r="D13" s="160">
        <v>-62.8</v>
      </c>
      <c r="E13" s="160">
        <v>-89.1</v>
      </c>
      <c r="F13" s="160">
        <v>-25.8</v>
      </c>
      <c r="G13" s="162">
        <v>-37.200000000000003</v>
      </c>
      <c r="H13" s="160">
        <v>-63.7</v>
      </c>
      <c r="I13" s="160">
        <v>-59.5</v>
      </c>
      <c r="J13" s="160">
        <v>-24.8</v>
      </c>
      <c r="K13" s="290">
        <v>-26</v>
      </c>
      <c r="L13" s="290">
        <v>-19.600000000000001</v>
      </c>
      <c r="M13" s="290">
        <v>-6.3</v>
      </c>
    </row>
    <row r="14" spans="1:13" s="51" customFormat="1" ht="25.5" customHeight="1" x14ac:dyDescent="0.2">
      <c r="A14" s="54" t="s">
        <v>41</v>
      </c>
      <c r="B14" s="160">
        <v>2</v>
      </c>
      <c r="C14" s="160">
        <v>4.9000000000000004</v>
      </c>
      <c r="D14" s="160">
        <v>8.1</v>
      </c>
      <c r="E14" s="160">
        <v>9</v>
      </c>
      <c r="F14" s="160">
        <v>5.4</v>
      </c>
      <c r="G14" s="162">
        <v>4.2</v>
      </c>
      <c r="H14" s="160">
        <v>2.4</v>
      </c>
      <c r="I14" s="160">
        <v>-1.7</v>
      </c>
      <c r="J14" s="160">
        <v>3.5</v>
      </c>
      <c r="K14" s="160">
        <v>13.4</v>
      </c>
      <c r="L14" s="160">
        <v>10</v>
      </c>
      <c r="M14" s="160">
        <v>14.8</v>
      </c>
    </row>
    <row r="15" spans="1:13" s="51" customFormat="1" ht="24" x14ac:dyDescent="0.2">
      <c r="A15" s="54" t="s">
        <v>42</v>
      </c>
      <c r="B15" s="160">
        <v>10.7</v>
      </c>
      <c r="C15" s="160">
        <v>9.1999999999999993</v>
      </c>
      <c r="D15" s="160">
        <v>7.4</v>
      </c>
      <c r="E15" s="160">
        <v>5.9</v>
      </c>
      <c r="F15" s="160">
        <v>3.1</v>
      </c>
      <c r="G15" s="162">
        <v>9.3000000000000007</v>
      </c>
      <c r="H15" s="160">
        <v>7</v>
      </c>
      <c r="I15" s="160">
        <v>10.6</v>
      </c>
      <c r="J15" s="160">
        <v>12.5</v>
      </c>
      <c r="K15" s="160">
        <v>17.3</v>
      </c>
      <c r="L15" s="160">
        <v>17.399999999999999</v>
      </c>
      <c r="M15" s="160">
        <v>14.4</v>
      </c>
    </row>
    <row r="16" spans="1:13" s="51" customFormat="1" ht="12.95" customHeight="1" x14ac:dyDescent="0.2">
      <c r="A16" s="53" t="s">
        <v>43</v>
      </c>
      <c r="B16" s="160">
        <v>-3.6</v>
      </c>
      <c r="C16" s="160">
        <v>-15</v>
      </c>
      <c r="D16" s="160">
        <v>-7.6</v>
      </c>
      <c r="E16" s="160">
        <v>-4.3</v>
      </c>
      <c r="F16" s="160">
        <v>-9</v>
      </c>
      <c r="G16" s="162">
        <v>-34.200000000000003</v>
      </c>
      <c r="H16" s="160">
        <v>-58</v>
      </c>
      <c r="I16" s="160">
        <v>-35.799999999999997</v>
      </c>
      <c r="J16" s="160">
        <v>-8.1</v>
      </c>
      <c r="K16" s="160">
        <v>-7.2</v>
      </c>
      <c r="L16" s="160">
        <v>0.6</v>
      </c>
      <c r="M16" s="160">
        <v>0.6</v>
      </c>
    </row>
    <row r="17" spans="1:13" s="51" customFormat="1" ht="12.95" customHeight="1" x14ac:dyDescent="0.2">
      <c r="A17" s="53" t="s">
        <v>44</v>
      </c>
      <c r="B17" s="160">
        <v>14.8</v>
      </c>
      <c r="C17" s="160">
        <v>-12.3</v>
      </c>
      <c r="D17" s="160">
        <v>-0.4</v>
      </c>
      <c r="E17" s="160">
        <v>-2.2000000000000002</v>
      </c>
      <c r="F17" s="160">
        <v>-8.9</v>
      </c>
      <c r="G17" s="162">
        <v>-14.2</v>
      </c>
      <c r="H17" s="160">
        <v>-4.3</v>
      </c>
      <c r="I17" s="160">
        <v>-8.3000000000000007</v>
      </c>
      <c r="J17" s="160">
        <v>-0.7</v>
      </c>
      <c r="K17" s="160">
        <v>12.5</v>
      </c>
      <c r="L17" s="160">
        <v>13.5</v>
      </c>
      <c r="M17" s="160">
        <v>11.2</v>
      </c>
    </row>
    <row r="18" spans="1:13" s="51" customFormat="1" ht="12.95" customHeight="1" x14ac:dyDescent="0.2">
      <c r="A18" s="53" t="s">
        <v>45</v>
      </c>
      <c r="B18" s="160">
        <v>1.8</v>
      </c>
      <c r="C18" s="160">
        <v>7.6</v>
      </c>
      <c r="D18" s="160">
        <v>7.5</v>
      </c>
      <c r="E18" s="160">
        <v>5.8</v>
      </c>
      <c r="F18" s="160">
        <v>8.4</v>
      </c>
      <c r="G18" s="162">
        <v>4.3</v>
      </c>
      <c r="H18" s="160">
        <v>44.1</v>
      </c>
      <c r="I18" s="160">
        <v>20.7</v>
      </c>
      <c r="J18" s="160">
        <v>20.3</v>
      </c>
      <c r="K18" s="160">
        <v>19.899999999999999</v>
      </c>
      <c r="L18" s="160">
        <v>29.2</v>
      </c>
      <c r="M18" s="160">
        <v>19.7</v>
      </c>
    </row>
    <row r="19" spans="1:13" s="51" customFormat="1" ht="12.95" customHeight="1" x14ac:dyDescent="0.2">
      <c r="A19" s="53" t="s">
        <v>46</v>
      </c>
      <c r="B19" s="160">
        <v>17.399999999999999</v>
      </c>
      <c r="C19" s="160">
        <v>18.7</v>
      </c>
      <c r="D19" s="160">
        <v>15</v>
      </c>
      <c r="E19" s="160">
        <v>5.2</v>
      </c>
      <c r="F19" s="160">
        <v>13.5</v>
      </c>
      <c r="G19" s="162">
        <v>6.3</v>
      </c>
      <c r="H19" s="160">
        <v>10.7</v>
      </c>
      <c r="I19" s="160">
        <v>11.9</v>
      </c>
      <c r="J19" s="160">
        <v>9.6</v>
      </c>
      <c r="K19" s="160">
        <v>11.1</v>
      </c>
      <c r="L19" s="160">
        <v>10.4</v>
      </c>
      <c r="M19" s="160">
        <v>14.8</v>
      </c>
    </row>
    <row r="20" spans="1:13" s="51" customFormat="1" ht="12.95" customHeight="1" x14ac:dyDescent="0.2">
      <c r="A20" s="53" t="s">
        <v>47</v>
      </c>
      <c r="B20" s="160">
        <v>15.6</v>
      </c>
      <c r="C20" s="160">
        <v>9.4</v>
      </c>
      <c r="D20" s="160">
        <v>6</v>
      </c>
      <c r="E20" s="160">
        <v>15.3</v>
      </c>
      <c r="F20" s="160">
        <v>18.100000000000001</v>
      </c>
      <c r="G20" s="160">
        <v>15.4</v>
      </c>
      <c r="H20" s="160">
        <v>21.1</v>
      </c>
      <c r="I20" s="160">
        <v>35.700000000000003</v>
      </c>
      <c r="J20" s="160">
        <v>31.7</v>
      </c>
      <c r="K20" s="160">
        <v>25.9</v>
      </c>
      <c r="L20" s="160">
        <v>22.1</v>
      </c>
      <c r="M20" s="160">
        <v>24.9</v>
      </c>
    </row>
    <row r="21" spans="1:13" s="51" customFormat="1" ht="24" x14ac:dyDescent="0.2">
      <c r="A21" s="54" t="s">
        <v>48</v>
      </c>
      <c r="B21" s="160">
        <v>10.3</v>
      </c>
      <c r="C21" s="160">
        <v>14.5</v>
      </c>
      <c r="D21" s="160">
        <v>15.8</v>
      </c>
      <c r="E21" s="160">
        <v>23</v>
      </c>
      <c r="F21" s="160">
        <v>15.1</v>
      </c>
      <c r="G21" s="160">
        <v>19.5</v>
      </c>
      <c r="H21" s="160">
        <v>25.2</v>
      </c>
      <c r="I21" s="160">
        <v>25.4</v>
      </c>
      <c r="J21" s="160">
        <v>32.9</v>
      </c>
      <c r="K21" s="160">
        <v>23.1</v>
      </c>
      <c r="L21" s="160">
        <v>22</v>
      </c>
      <c r="M21" s="160">
        <v>31.3</v>
      </c>
    </row>
    <row r="22" spans="1:13" s="51" customFormat="1" ht="24" x14ac:dyDescent="0.2">
      <c r="A22" s="54" t="s">
        <v>49</v>
      </c>
      <c r="B22" s="160">
        <v>-6.6</v>
      </c>
      <c r="C22" s="160">
        <v>20.8</v>
      </c>
      <c r="D22" s="160">
        <v>16.8</v>
      </c>
      <c r="E22" s="160">
        <v>30</v>
      </c>
      <c r="F22" s="160">
        <v>-21.4</v>
      </c>
      <c r="G22" s="160">
        <v>11.2</v>
      </c>
      <c r="H22" s="160">
        <v>31.9</v>
      </c>
      <c r="I22" s="160">
        <v>14.8</v>
      </c>
      <c r="J22" s="160">
        <v>19</v>
      </c>
      <c r="K22" s="160">
        <v>37.6</v>
      </c>
      <c r="L22" s="160">
        <v>9</v>
      </c>
      <c r="M22" s="160">
        <v>13.2</v>
      </c>
    </row>
    <row r="23" spans="1:13" s="51" customFormat="1" ht="12.95" customHeight="1" x14ac:dyDescent="0.2">
      <c r="A23" s="53" t="s">
        <v>50</v>
      </c>
      <c r="B23" s="160">
        <v>13.1</v>
      </c>
      <c r="C23" s="160">
        <v>8.6</v>
      </c>
      <c r="D23" s="160">
        <v>7.7</v>
      </c>
      <c r="E23" s="160">
        <v>2.2000000000000002</v>
      </c>
      <c r="F23" s="160">
        <v>-1.5</v>
      </c>
      <c r="G23" s="160">
        <v>4</v>
      </c>
      <c r="H23" s="160">
        <v>12.6</v>
      </c>
      <c r="I23" s="160">
        <v>6.1</v>
      </c>
      <c r="J23" s="160">
        <v>15.1</v>
      </c>
      <c r="K23" s="160">
        <v>21.9</v>
      </c>
      <c r="L23" s="160">
        <v>37.4</v>
      </c>
      <c r="M23" s="160">
        <v>16.899999999999999</v>
      </c>
    </row>
    <row r="24" spans="1:13" s="51" customFormat="1" ht="12.95" customHeight="1" x14ac:dyDescent="0.2">
      <c r="A24" s="53" t="s">
        <v>51</v>
      </c>
      <c r="B24" s="160">
        <v>7.3</v>
      </c>
      <c r="C24" s="160">
        <v>5.8</v>
      </c>
      <c r="D24" s="160">
        <v>4.5999999999999996</v>
      </c>
      <c r="E24" s="160">
        <v>-4.0999999999999996</v>
      </c>
      <c r="F24" s="160">
        <v>0.5</v>
      </c>
      <c r="G24" s="160">
        <v>-2.5</v>
      </c>
      <c r="H24" s="160">
        <v>5.2</v>
      </c>
      <c r="I24" s="160">
        <v>15.1</v>
      </c>
      <c r="J24" s="160">
        <v>15.8</v>
      </c>
      <c r="K24" s="160">
        <v>14.9</v>
      </c>
      <c r="L24" s="160">
        <v>23.7</v>
      </c>
      <c r="M24" s="160">
        <v>13.9</v>
      </c>
    </row>
    <row r="25" spans="1:13" s="51" customFormat="1" ht="12.95" customHeight="1" x14ac:dyDescent="0.2">
      <c r="A25" s="53" t="s">
        <v>52</v>
      </c>
      <c r="B25" s="160">
        <v>8.3000000000000007</v>
      </c>
      <c r="C25" s="160">
        <v>7.2</v>
      </c>
      <c r="D25" s="160">
        <v>4.8</v>
      </c>
      <c r="E25" s="160">
        <v>11.7</v>
      </c>
      <c r="F25" s="160">
        <v>6.6</v>
      </c>
      <c r="G25" s="160">
        <v>8.4</v>
      </c>
      <c r="H25" s="160">
        <v>3.5</v>
      </c>
      <c r="I25" s="160">
        <v>10.9</v>
      </c>
      <c r="J25" s="160">
        <v>21.5</v>
      </c>
      <c r="K25" s="160">
        <v>8.5</v>
      </c>
      <c r="L25" s="160">
        <v>4.3</v>
      </c>
      <c r="M25" s="160">
        <v>13.5</v>
      </c>
    </row>
    <row r="26" spans="1:13" s="51" customFormat="1" ht="24" x14ac:dyDescent="0.2">
      <c r="A26" s="54" t="s">
        <v>53</v>
      </c>
      <c r="B26" s="160">
        <v>7.8</v>
      </c>
      <c r="C26" s="160">
        <v>2.9</v>
      </c>
      <c r="D26" s="160">
        <v>7.5</v>
      </c>
      <c r="E26" s="160">
        <v>16.899999999999999</v>
      </c>
      <c r="F26" s="160">
        <v>10.3</v>
      </c>
      <c r="G26" s="160">
        <v>2.9</v>
      </c>
      <c r="H26" s="160">
        <v>5.2</v>
      </c>
      <c r="I26" s="160">
        <v>8.1999999999999993</v>
      </c>
      <c r="J26" s="160">
        <v>10.1</v>
      </c>
      <c r="K26" s="160">
        <v>9.3000000000000007</v>
      </c>
      <c r="L26" s="160">
        <v>13.2</v>
      </c>
      <c r="M26" s="160">
        <v>8.6999999999999993</v>
      </c>
    </row>
    <row r="27" spans="1:13" s="51" customFormat="1" ht="24" x14ac:dyDescent="0.2">
      <c r="A27" s="55" t="s">
        <v>54</v>
      </c>
      <c r="B27" s="160">
        <v>-2</v>
      </c>
      <c r="C27" s="160">
        <v>-11.6</v>
      </c>
      <c r="D27" s="160">
        <v>-5.6</v>
      </c>
      <c r="E27" s="160">
        <v>9</v>
      </c>
      <c r="F27" s="160">
        <v>-1.6</v>
      </c>
      <c r="G27" s="160">
        <v>-1.5</v>
      </c>
      <c r="H27" s="160">
        <v>-2.4</v>
      </c>
      <c r="I27" s="160">
        <v>-1.8</v>
      </c>
      <c r="J27" s="160">
        <v>-6.2</v>
      </c>
      <c r="K27" s="160">
        <v>-10.8</v>
      </c>
      <c r="L27" s="160">
        <v>-6.1</v>
      </c>
      <c r="M27" s="160">
        <v>2.1</v>
      </c>
    </row>
    <row r="28" spans="1:13" s="51" customFormat="1" ht="24" x14ac:dyDescent="0.2">
      <c r="A28" s="54" t="s">
        <v>112</v>
      </c>
      <c r="B28" s="160">
        <v>-1.9</v>
      </c>
      <c r="C28" s="160">
        <v>-7.7</v>
      </c>
      <c r="D28" s="160">
        <v>-2.2000000000000002</v>
      </c>
      <c r="E28" s="160">
        <v>15.4</v>
      </c>
      <c r="F28" s="160">
        <v>3.1</v>
      </c>
      <c r="G28" s="160">
        <v>0.2</v>
      </c>
      <c r="H28" s="160">
        <v>-1.6</v>
      </c>
      <c r="I28" s="160">
        <v>-2.7</v>
      </c>
      <c r="J28" s="160">
        <v>-7.4</v>
      </c>
      <c r="K28" s="160">
        <v>-13</v>
      </c>
      <c r="L28" s="160">
        <v>-7.6</v>
      </c>
      <c r="M28" s="160">
        <v>4.2</v>
      </c>
    </row>
    <row r="29" spans="1:13" s="51" customFormat="1" ht="24" x14ac:dyDescent="0.2">
      <c r="A29" s="54" t="s">
        <v>113</v>
      </c>
      <c r="B29" s="160">
        <v>-4.2</v>
      </c>
      <c r="C29" s="160">
        <v>-35.5</v>
      </c>
      <c r="D29" s="160">
        <v>-18.5</v>
      </c>
      <c r="E29" s="160">
        <v>-14.8</v>
      </c>
      <c r="F29" s="160">
        <v>-23.4</v>
      </c>
      <c r="G29" s="160">
        <v>-9.3000000000000007</v>
      </c>
      <c r="H29" s="160">
        <v>-5.8</v>
      </c>
      <c r="I29" s="160">
        <v>3.6</v>
      </c>
      <c r="J29" s="160">
        <v>0.7</v>
      </c>
      <c r="K29" s="160">
        <v>2.7</v>
      </c>
      <c r="L29" s="160">
        <v>11.2</v>
      </c>
      <c r="M29" s="160">
        <v>6.9</v>
      </c>
    </row>
    <row r="30" spans="1:13" s="51" customFormat="1" ht="24" x14ac:dyDescent="0.2">
      <c r="A30" s="54" t="s">
        <v>114</v>
      </c>
      <c r="B30" s="160">
        <v>-0.9</v>
      </c>
      <c r="C30" s="160">
        <v>-6</v>
      </c>
      <c r="D30" s="160">
        <v>-9.6999999999999993</v>
      </c>
      <c r="E30" s="160">
        <v>-2.4</v>
      </c>
      <c r="F30" s="160">
        <v>-3.2</v>
      </c>
      <c r="G30" s="160">
        <v>-4</v>
      </c>
      <c r="H30" s="160">
        <v>-4.0999999999999996</v>
      </c>
      <c r="I30" s="160">
        <v>-3</v>
      </c>
      <c r="J30" s="160">
        <v>-4.5</v>
      </c>
      <c r="K30" s="160">
        <v>-13.3</v>
      </c>
      <c r="L30" s="160">
        <v>-15.1</v>
      </c>
      <c r="M30" s="160">
        <v>-10.4</v>
      </c>
    </row>
    <row r="31" spans="1:13" s="51" customFormat="1" ht="24" x14ac:dyDescent="0.2">
      <c r="A31" s="55" t="s">
        <v>58</v>
      </c>
      <c r="B31" s="160">
        <v>-4.5999999999999996</v>
      </c>
      <c r="C31" s="160">
        <v>-6.2</v>
      </c>
      <c r="D31" s="160">
        <v>-5</v>
      </c>
      <c r="E31" s="160">
        <v>-3.4</v>
      </c>
      <c r="F31" s="160">
        <v>-1.6</v>
      </c>
      <c r="G31" s="160">
        <v>-1</v>
      </c>
      <c r="H31" s="160">
        <v>-1.7</v>
      </c>
      <c r="I31" s="160">
        <v>-0.9</v>
      </c>
      <c r="J31" s="160">
        <v>-0.6</v>
      </c>
      <c r="K31" s="160">
        <v>2</v>
      </c>
      <c r="L31" s="160">
        <v>10.4</v>
      </c>
      <c r="M31" s="160">
        <v>10.1</v>
      </c>
    </row>
    <row r="32" spans="1:13" s="51" customFormat="1" ht="12.95" customHeight="1" x14ac:dyDescent="0.2">
      <c r="A32" s="52" t="s">
        <v>59</v>
      </c>
      <c r="B32" s="160">
        <v>4.5999999999999996</v>
      </c>
      <c r="C32" s="160">
        <v>6.6</v>
      </c>
      <c r="D32" s="160">
        <v>10.4</v>
      </c>
      <c r="E32" s="160">
        <v>5</v>
      </c>
      <c r="F32" s="160">
        <v>3.9</v>
      </c>
      <c r="G32" s="160">
        <v>3</v>
      </c>
      <c r="H32" s="160">
        <v>5.4</v>
      </c>
      <c r="I32" s="160">
        <v>5.9</v>
      </c>
      <c r="J32" s="160">
        <v>1.3</v>
      </c>
      <c r="K32" s="160">
        <v>3.5</v>
      </c>
      <c r="L32" s="160">
        <v>3</v>
      </c>
      <c r="M32" s="160">
        <v>5.3</v>
      </c>
    </row>
    <row r="33" spans="1:15" s="51" customFormat="1" ht="24" x14ac:dyDescent="0.2">
      <c r="A33" s="55" t="s">
        <v>60</v>
      </c>
      <c r="B33" s="160">
        <v>38.4</v>
      </c>
      <c r="C33" s="160">
        <v>30.2</v>
      </c>
      <c r="D33" s="160">
        <v>26.2</v>
      </c>
      <c r="E33" s="160">
        <v>35.200000000000003</v>
      </c>
      <c r="F33" s="160">
        <v>31.6</v>
      </c>
      <c r="G33" s="160">
        <v>34.299999999999997</v>
      </c>
      <c r="H33" s="160">
        <v>41.3</v>
      </c>
      <c r="I33" s="160">
        <v>57.2</v>
      </c>
      <c r="J33" s="160">
        <v>77.8</v>
      </c>
      <c r="K33" s="160">
        <v>85.1</v>
      </c>
      <c r="L33" s="160">
        <v>91.9</v>
      </c>
      <c r="M33" s="160">
        <v>80.900000000000006</v>
      </c>
    </row>
    <row r="34" spans="1:15" s="51" customFormat="1" ht="12.95" customHeight="1" x14ac:dyDescent="0.2">
      <c r="A34" s="52" t="s">
        <v>61</v>
      </c>
      <c r="B34" s="160">
        <v>8.5</v>
      </c>
      <c r="C34" s="160">
        <v>11.2</v>
      </c>
      <c r="D34" s="160">
        <v>18.100000000000001</v>
      </c>
      <c r="E34" s="160">
        <v>17.399999999999999</v>
      </c>
      <c r="F34" s="160">
        <v>12.6</v>
      </c>
      <c r="G34" s="160">
        <v>14.2</v>
      </c>
      <c r="H34" s="160">
        <v>9.9</v>
      </c>
      <c r="I34" s="160">
        <v>26.3</v>
      </c>
      <c r="J34" s="160">
        <v>22.5</v>
      </c>
      <c r="K34" s="160">
        <v>21.1</v>
      </c>
      <c r="L34" s="160">
        <v>15.1</v>
      </c>
      <c r="M34" s="160">
        <v>18.7</v>
      </c>
    </row>
    <row r="35" spans="1:15" s="51" customFormat="1" ht="12.95" customHeight="1" x14ac:dyDescent="0.2">
      <c r="A35" s="52" t="s">
        <v>62</v>
      </c>
      <c r="B35" s="160">
        <v>4.4000000000000004</v>
      </c>
      <c r="C35" s="160">
        <v>11.7</v>
      </c>
      <c r="D35" s="160">
        <v>5.0999999999999996</v>
      </c>
      <c r="E35" s="160">
        <v>2.8</v>
      </c>
      <c r="F35" s="160">
        <v>1.2</v>
      </c>
      <c r="G35" s="160">
        <v>-1.3</v>
      </c>
      <c r="H35" s="160">
        <v>-34.9</v>
      </c>
      <c r="I35" s="160">
        <v>-7.6</v>
      </c>
      <c r="J35" s="160">
        <v>-11.9</v>
      </c>
      <c r="K35" s="160">
        <v>22.8</v>
      </c>
      <c r="L35" s="160">
        <v>24.7</v>
      </c>
      <c r="M35" s="160">
        <v>26.7</v>
      </c>
    </row>
    <row r="36" spans="1:15" s="51" customFormat="1" ht="12.95" customHeight="1" x14ac:dyDescent="0.2">
      <c r="A36" s="52" t="s">
        <v>63</v>
      </c>
      <c r="B36" s="160">
        <v>15.4</v>
      </c>
      <c r="C36" s="160">
        <v>16.399999999999999</v>
      </c>
      <c r="D36" s="160">
        <v>16.600000000000001</v>
      </c>
      <c r="E36" s="160">
        <v>15.7</v>
      </c>
      <c r="F36" s="160">
        <v>12.7</v>
      </c>
      <c r="G36" s="160">
        <v>16.2</v>
      </c>
      <c r="H36" s="160">
        <v>15.7</v>
      </c>
      <c r="I36" s="160">
        <v>27.9</v>
      </c>
      <c r="J36" s="160">
        <v>20.399999999999999</v>
      </c>
      <c r="K36" s="160">
        <v>24.8</v>
      </c>
      <c r="L36" s="160">
        <v>17</v>
      </c>
      <c r="M36" s="160">
        <v>22</v>
      </c>
    </row>
    <row r="37" spans="1:15" s="51" customFormat="1" ht="12.95" customHeight="1" x14ac:dyDescent="0.2">
      <c r="A37" s="52" t="s">
        <v>115</v>
      </c>
      <c r="B37" s="160">
        <v>45.5</v>
      </c>
      <c r="C37" s="160">
        <v>46.7</v>
      </c>
      <c r="D37" s="160">
        <v>22.9</v>
      </c>
      <c r="E37" s="160">
        <v>24.8</v>
      </c>
      <c r="F37" s="160">
        <v>23.1</v>
      </c>
      <c r="G37" s="160">
        <v>22.1</v>
      </c>
      <c r="H37" s="160">
        <v>14.2</v>
      </c>
      <c r="I37" s="160">
        <v>35.1</v>
      </c>
      <c r="J37" s="160">
        <v>35.5</v>
      </c>
      <c r="K37" s="160">
        <v>39.799999999999997</v>
      </c>
      <c r="L37" s="160">
        <v>39.1</v>
      </c>
      <c r="M37" s="160">
        <v>34.299999999999997</v>
      </c>
    </row>
    <row r="38" spans="1:15" s="51" customFormat="1" ht="12.95" customHeight="1" x14ac:dyDescent="0.2">
      <c r="A38" s="52" t="s">
        <v>65</v>
      </c>
      <c r="B38" s="160">
        <v>7.3</v>
      </c>
      <c r="C38" s="160">
        <v>-0.8</v>
      </c>
      <c r="D38" s="160">
        <v>9.9</v>
      </c>
      <c r="E38" s="160">
        <v>30.7</v>
      </c>
      <c r="F38" s="160">
        <v>54.9</v>
      </c>
      <c r="G38" s="160">
        <v>26.5</v>
      </c>
      <c r="H38" s="160">
        <v>44.6</v>
      </c>
      <c r="I38" s="160">
        <v>53.5</v>
      </c>
      <c r="J38" s="160">
        <v>74.5</v>
      </c>
      <c r="K38" s="160">
        <v>32</v>
      </c>
      <c r="L38" s="160">
        <v>6.9</v>
      </c>
      <c r="M38" s="160">
        <v>3.9</v>
      </c>
    </row>
    <row r="39" spans="1:15" s="51" customFormat="1" ht="12.95" customHeight="1" x14ac:dyDescent="0.2">
      <c r="A39" s="52" t="s">
        <v>71</v>
      </c>
      <c r="B39" s="160">
        <v>38</v>
      </c>
      <c r="C39" s="160">
        <v>36.200000000000003</v>
      </c>
      <c r="D39" s="160">
        <v>42.3</v>
      </c>
      <c r="E39" s="160">
        <v>38.6</v>
      </c>
      <c r="F39" s="160">
        <v>44.6</v>
      </c>
      <c r="G39" s="160">
        <v>42.5</v>
      </c>
      <c r="H39" s="160">
        <v>21.2</v>
      </c>
      <c r="I39" s="160">
        <v>39.9</v>
      </c>
      <c r="J39" s="160">
        <v>42.8</v>
      </c>
      <c r="K39" s="160">
        <v>45</v>
      </c>
      <c r="L39" s="160">
        <v>52.9</v>
      </c>
      <c r="M39" s="160">
        <v>47.2</v>
      </c>
    </row>
    <row r="40" spans="1:15" s="51" customFormat="1" ht="12.95" customHeight="1" x14ac:dyDescent="0.2">
      <c r="A40" s="52" t="s">
        <v>72</v>
      </c>
      <c r="B40" s="160">
        <v>-19.600000000000001</v>
      </c>
      <c r="C40" s="160">
        <v>-16.3</v>
      </c>
      <c r="D40" s="160">
        <v>5.7</v>
      </c>
      <c r="E40" s="160">
        <v>-33.4</v>
      </c>
      <c r="F40" s="160">
        <v>-26.9</v>
      </c>
      <c r="G40" s="160">
        <v>3.3</v>
      </c>
      <c r="H40" s="160">
        <v>1.2</v>
      </c>
      <c r="I40" s="160">
        <v>5.9</v>
      </c>
      <c r="J40" s="160">
        <v>8.8000000000000007</v>
      </c>
      <c r="K40" s="160">
        <v>21.9</v>
      </c>
      <c r="L40" s="160">
        <v>37</v>
      </c>
      <c r="M40" s="160">
        <v>37.200000000000003</v>
      </c>
    </row>
    <row r="41" spans="1:15" s="51" customFormat="1" ht="12.95" customHeight="1" x14ac:dyDescent="0.2">
      <c r="A41" s="52" t="s">
        <v>73</v>
      </c>
      <c r="B41" s="160">
        <v>19</v>
      </c>
      <c r="C41" s="160">
        <v>15.9</v>
      </c>
      <c r="D41" s="160">
        <v>14.7</v>
      </c>
      <c r="E41" s="160">
        <v>21.1</v>
      </c>
      <c r="F41" s="160">
        <v>17.3</v>
      </c>
      <c r="G41" s="160">
        <v>19.7</v>
      </c>
      <c r="H41" s="160">
        <v>11</v>
      </c>
      <c r="I41" s="160">
        <v>22.3</v>
      </c>
      <c r="J41" s="160">
        <v>22.4</v>
      </c>
      <c r="K41" s="160">
        <v>18</v>
      </c>
      <c r="L41" s="160">
        <v>24</v>
      </c>
      <c r="M41" s="160">
        <v>19.399999999999999</v>
      </c>
    </row>
    <row r="42" spans="1:15" s="51" customFormat="1" ht="12.95" customHeight="1" x14ac:dyDescent="0.2">
      <c r="A42" s="52" t="s">
        <v>74</v>
      </c>
      <c r="B42" s="160">
        <v>1.1000000000000001</v>
      </c>
      <c r="C42" s="160">
        <v>5.8</v>
      </c>
      <c r="D42" s="160">
        <v>5.7</v>
      </c>
      <c r="E42" s="160">
        <v>3.9</v>
      </c>
      <c r="F42" s="160">
        <v>4.0999999999999996</v>
      </c>
      <c r="G42" s="154">
        <v>61</v>
      </c>
      <c r="H42" s="290">
        <v>5.4</v>
      </c>
      <c r="I42" s="290">
        <v>16.8</v>
      </c>
      <c r="J42" s="290">
        <v>25.2</v>
      </c>
      <c r="K42" s="290">
        <v>15.6</v>
      </c>
      <c r="L42" s="290">
        <v>29.1</v>
      </c>
      <c r="M42" s="290">
        <v>36.200000000000003</v>
      </c>
    </row>
    <row r="43" spans="1:15" s="51" customFormat="1" ht="12.95" customHeight="1" x14ac:dyDescent="0.2">
      <c r="A43" s="52" t="s">
        <v>75</v>
      </c>
      <c r="B43" s="160">
        <v>5.2</v>
      </c>
      <c r="C43" s="160">
        <v>2.9</v>
      </c>
      <c r="D43" s="160">
        <v>7.5</v>
      </c>
      <c r="E43" s="160">
        <v>5.2</v>
      </c>
      <c r="F43" s="160">
        <v>8</v>
      </c>
      <c r="G43" s="154">
        <v>10.199999999999999</v>
      </c>
      <c r="H43" s="160">
        <v>5.6</v>
      </c>
      <c r="I43" s="160">
        <v>18.5</v>
      </c>
      <c r="J43" s="160">
        <v>13.4</v>
      </c>
      <c r="K43" s="160">
        <v>20.399999999999999</v>
      </c>
      <c r="L43" s="160">
        <v>26.6</v>
      </c>
      <c r="M43" s="160">
        <v>34.200000000000003</v>
      </c>
    </row>
    <row r="44" spans="1:15" s="51" customFormat="1" ht="12.95" customHeight="1" x14ac:dyDescent="0.2">
      <c r="A44" s="52" t="s">
        <v>76</v>
      </c>
      <c r="B44" s="160">
        <v>20</v>
      </c>
      <c r="C44" s="160">
        <v>9.4</v>
      </c>
      <c r="D44" s="160">
        <v>9.4</v>
      </c>
      <c r="E44" s="160">
        <v>1.8</v>
      </c>
      <c r="F44" s="160">
        <v>10</v>
      </c>
      <c r="G44" s="160">
        <v>-1.5</v>
      </c>
      <c r="H44" s="160">
        <v>-11.3</v>
      </c>
      <c r="I44" s="160">
        <v>-0.9</v>
      </c>
      <c r="J44" s="160">
        <v>5.2</v>
      </c>
      <c r="K44" s="160">
        <v>30.3</v>
      </c>
      <c r="L44" s="160">
        <v>16.5</v>
      </c>
      <c r="M44" s="160">
        <v>19.100000000000001</v>
      </c>
    </row>
    <row r="45" spans="1:15" s="51" customFormat="1" ht="12.95" customHeight="1" x14ac:dyDescent="0.2">
      <c r="A45" s="52" t="s">
        <v>77</v>
      </c>
      <c r="B45" s="160">
        <v>13.7</v>
      </c>
      <c r="C45" s="160">
        <v>16.899999999999999</v>
      </c>
      <c r="D45" s="160">
        <v>22.4</v>
      </c>
      <c r="E45" s="160">
        <v>31.4</v>
      </c>
      <c r="F45" s="160">
        <v>24.5</v>
      </c>
      <c r="G45" s="160">
        <v>8.8000000000000007</v>
      </c>
      <c r="H45" s="160">
        <v>15.6</v>
      </c>
      <c r="I45" s="160">
        <v>23.5</v>
      </c>
      <c r="J45" s="160">
        <v>21.5</v>
      </c>
      <c r="K45" s="160">
        <v>52.1</v>
      </c>
      <c r="L45" s="160">
        <v>82.3</v>
      </c>
      <c r="M45" s="160">
        <v>93</v>
      </c>
    </row>
    <row r="46" spans="1:15" s="51" customFormat="1" ht="12.95" customHeight="1" thickBot="1" x14ac:dyDescent="0.25">
      <c r="A46" s="295"/>
      <c r="B46" s="296"/>
      <c r="C46" s="296"/>
      <c r="D46" s="296"/>
      <c r="E46" s="296"/>
      <c r="F46" s="296"/>
      <c r="G46" s="36"/>
      <c r="H46" s="296"/>
      <c r="I46" s="296"/>
      <c r="J46" s="296"/>
      <c r="K46" s="296"/>
      <c r="L46" s="296"/>
      <c r="M46" s="296"/>
    </row>
    <row r="47" spans="1:15" s="51" customFormat="1" ht="12.95" customHeight="1" x14ac:dyDescent="0.2">
      <c r="A47" s="52"/>
      <c r="B47" s="290"/>
      <c r="C47" s="290"/>
      <c r="D47" s="290"/>
      <c r="E47" s="290"/>
      <c r="F47" s="290"/>
      <c r="G47" s="33"/>
      <c r="H47" s="33"/>
      <c r="I47" s="33"/>
      <c r="J47" s="33"/>
      <c r="K47" s="33"/>
      <c r="L47" s="33"/>
      <c r="M47" s="33"/>
    </row>
    <row r="48" spans="1:15" s="297" customFormat="1" ht="12.95" customHeight="1" x14ac:dyDescent="0.2">
      <c r="A48" s="208" t="s">
        <v>134</v>
      </c>
      <c r="B48" s="290"/>
      <c r="C48" s="290"/>
      <c r="D48" s="290"/>
      <c r="E48" s="290"/>
      <c r="F48" s="290"/>
      <c r="G48" s="33"/>
      <c r="H48" s="33"/>
      <c r="I48" s="33"/>
      <c r="J48" s="33"/>
      <c r="K48" s="33"/>
      <c r="L48" s="33"/>
      <c r="M48" s="33"/>
      <c r="N48" s="33"/>
      <c r="O48" s="33"/>
    </row>
  </sheetData>
  <hyperlinks>
    <hyperlink ref="A1" location="Содержание!A1" display="Вернуться в СОДЕРЖАНИЕ" xr:uid="{00000000-0004-0000-6500-000000000000}"/>
  </hyperlinks>
  <pageMargins left="0.78740157480314965" right="0.78740157480314965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Лист103"/>
  <dimension ref="A1:M48"/>
  <sheetViews>
    <sheetView workbookViewId="0">
      <selection activeCell="A5" sqref="A5"/>
    </sheetView>
  </sheetViews>
  <sheetFormatPr defaultColWidth="9.140625" defaultRowHeight="12.95" customHeight="1" x14ac:dyDescent="0.2"/>
  <cols>
    <col min="1" max="1" width="44.85546875" style="61" customWidth="1"/>
    <col min="2" max="2" width="8.140625" style="33" hidden="1" customWidth="1"/>
    <col min="3" max="6" width="8.28515625" style="290" hidden="1" customWidth="1"/>
    <col min="7" max="8" width="8.7109375" style="33" hidden="1" customWidth="1"/>
    <col min="9" max="13" width="8.7109375" style="33" customWidth="1"/>
    <col min="14" max="16384" width="9.140625" style="33"/>
  </cols>
  <sheetData>
    <row r="1" spans="1:13" ht="12.95" customHeight="1" x14ac:dyDescent="0.2">
      <c r="A1" s="950" t="s">
        <v>1346</v>
      </c>
    </row>
    <row r="2" spans="1:13" ht="18" customHeight="1" x14ac:dyDescent="0.2">
      <c r="A2" s="32" t="s">
        <v>350</v>
      </c>
    </row>
    <row r="3" spans="1:13" ht="18" customHeight="1" x14ac:dyDescent="0.2">
      <c r="A3" s="32" t="s">
        <v>351</v>
      </c>
    </row>
    <row r="4" spans="1:13" ht="18" customHeight="1" thickBot="1" x14ac:dyDescent="0.25">
      <c r="A4" s="298" t="s">
        <v>352</v>
      </c>
      <c r="B4" s="35"/>
      <c r="C4" s="35"/>
      <c r="D4" s="35"/>
      <c r="E4" s="35"/>
      <c r="F4" s="35"/>
      <c r="G4" s="36"/>
      <c r="H4" s="36"/>
      <c r="I4" s="36"/>
      <c r="J4" s="36"/>
      <c r="K4" s="36"/>
      <c r="L4" s="36"/>
      <c r="M4" s="36"/>
    </row>
    <row r="5" spans="1:13" s="38" customFormat="1" ht="18" customHeight="1" thickBot="1" x14ac:dyDescent="0.25">
      <c r="A5" s="39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0">
        <v>2021</v>
      </c>
      <c r="J5" s="40">
        <v>2022</v>
      </c>
      <c r="K5" s="40">
        <v>2023</v>
      </c>
      <c r="L5" s="40">
        <v>2024</v>
      </c>
      <c r="M5" s="40">
        <v>2025</v>
      </c>
    </row>
    <row r="6" spans="1:13" s="38" customFormat="1" ht="13.15" customHeight="1" x14ac:dyDescent="0.2">
      <c r="A6" s="37"/>
      <c r="C6" s="294"/>
      <c r="D6" s="294"/>
      <c r="E6" s="294"/>
      <c r="F6" s="294"/>
    </row>
    <row r="7" spans="1:13" s="300" customFormat="1" ht="12.95" customHeight="1" x14ac:dyDescent="0.2">
      <c r="A7" s="299" t="s">
        <v>34</v>
      </c>
      <c r="B7" s="157">
        <v>2.1</v>
      </c>
      <c r="C7" s="157">
        <v>-9.4</v>
      </c>
      <c r="D7" s="157">
        <v>15</v>
      </c>
      <c r="E7" s="157">
        <v>7.7</v>
      </c>
      <c r="F7" s="157">
        <v>7.1</v>
      </c>
      <c r="G7" s="158">
        <v>11.7</v>
      </c>
      <c r="H7" s="157">
        <v>2.5</v>
      </c>
      <c r="I7" s="157">
        <v>18.100000000000001</v>
      </c>
      <c r="J7" s="157">
        <v>24.5</v>
      </c>
      <c r="K7" s="157">
        <v>18.2</v>
      </c>
      <c r="L7" s="157">
        <v>21.8</v>
      </c>
      <c r="M7" s="157">
        <v>19.399999999999999</v>
      </c>
    </row>
    <row r="8" spans="1:13" s="51" customFormat="1" ht="12.95" customHeight="1" x14ac:dyDescent="0.2">
      <c r="A8" s="44" t="s">
        <v>110</v>
      </c>
      <c r="B8" s="160"/>
      <c r="C8" s="160"/>
      <c r="D8" s="160"/>
      <c r="E8" s="160"/>
      <c r="F8" s="160"/>
      <c r="G8" s="159"/>
      <c r="H8" s="160"/>
      <c r="I8" s="160"/>
      <c r="J8" s="160"/>
      <c r="K8" s="160"/>
      <c r="L8" s="160"/>
      <c r="M8" s="160"/>
    </row>
    <row r="9" spans="1:13" s="51" customFormat="1" ht="12.95" customHeight="1" x14ac:dyDescent="0.2">
      <c r="A9" s="48" t="s">
        <v>36</v>
      </c>
      <c r="B9" s="160">
        <v>5.9</v>
      </c>
      <c r="C9" s="160">
        <v>-6.4</v>
      </c>
      <c r="D9" s="160">
        <v>14</v>
      </c>
      <c r="E9" s="160">
        <v>19.100000000000001</v>
      </c>
      <c r="F9" s="160">
        <v>6.8</v>
      </c>
      <c r="G9" s="162">
        <v>8.4</v>
      </c>
      <c r="H9" s="160">
        <v>12.7</v>
      </c>
      <c r="I9" s="160">
        <v>16.2</v>
      </c>
      <c r="J9" s="160">
        <v>14.1</v>
      </c>
      <c r="K9" s="160">
        <v>15.1</v>
      </c>
      <c r="L9" s="160">
        <v>5.9</v>
      </c>
      <c r="M9" s="160">
        <v>4.3</v>
      </c>
    </row>
    <row r="10" spans="1:13" s="51" customFormat="1" ht="12.95" customHeight="1" x14ac:dyDescent="0.2">
      <c r="A10" s="52" t="s">
        <v>37</v>
      </c>
      <c r="B10" s="160">
        <v>-30.1</v>
      </c>
      <c r="C10" s="160">
        <v>-98.5</v>
      </c>
      <c r="D10" s="160">
        <v>16.5</v>
      </c>
      <c r="E10" s="160">
        <v>14.9</v>
      </c>
      <c r="F10" s="160">
        <v>12.7</v>
      </c>
      <c r="G10" s="162">
        <v>18.5</v>
      </c>
      <c r="H10" s="160">
        <v>-29.2</v>
      </c>
      <c r="I10" s="160">
        <v>23.6</v>
      </c>
      <c r="J10" s="160">
        <v>8.3000000000000007</v>
      </c>
      <c r="K10" s="160">
        <v>7.7</v>
      </c>
      <c r="L10" s="160">
        <v>14.8</v>
      </c>
      <c r="M10" s="160">
        <v>31.2</v>
      </c>
    </row>
    <row r="11" spans="1:13" ht="12" x14ac:dyDescent="0.2">
      <c r="A11" s="52" t="s">
        <v>38</v>
      </c>
      <c r="B11" s="160">
        <v>5.5</v>
      </c>
      <c r="C11" s="160">
        <v>0.5</v>
      </c>
      <c r="D11" s="160">
        <v>13.9</v>
      </c>
      <c r="E11" s="160">
        <v>11.7</v>
      </c>
      <c r="F11" s="160">
        <v>9.1</v>
      </c>
      <c r="G11" s="162">
        <v>10.7</v>
      </c>
      <c r="H11" s="160">
        <v>12.9</v>
      </c>
      <c r="I11" s="160">
        <v>18.100000000000001</v>
      </c>
      <c r="J11" s="160">
        <v>35.1</v>
      </c>
      <c r="K11" s="160">
        <v>20.399999999999999</v>
      </c>
      <c r="L11" s="160">
        <v>22.9</v>
      </c>
      <c r="M11" s="160">
        <v>26.8</v>
      </c>
    </row>
    <row r="12" spans="1:13" ht="13.9" customHeight="1" x14ac:dyDescent="0.2">
      <c r="A12" s="53" t="s">
        <v>39</v>
      </c>
      <c r="B12" s="160">
        <v>5.6</v>
      </c>
      <c r="C12" s="160">
        <v>-1.9</v>
      </c>
      <c r="D12" s="160">
        <v>7.6</v>
      </c>
      <c r="E12" s="160">
        <v>6.6</v>
      </c>
      <c r="F12" s="160">
        <v>9.6</v>
      </c>
      <c r="G12" s="162">
        <v>7</v>
      </c>
      <c r="H12" s="160">
        <v>7.3</v>
      </c>
      <c r="I12" s="160">
        <v>13.5</v>
      </c>
      <c r="J12" s="160">
        <v>12.3</v>
      </c>
      <c r="K12" s="160">
        <v>15.9</v>
      </c>
      <c r="L12" s="160">
        <v>15.3</v>
      </c>
      <c r="M12" s="160">
        <v>11</v>
      </c>
    </row>
    <row r="13" spans="1:13" ht="12.95" customHeight="1" x14ac:dyDescent="0.2">
      <c r="A13" s="53" t="s">
        <v>40</v>
      </c>
      <c r="B13" s="160">
        <v>-13.1</v>
      </c>
      <c r="C13" s="160">
        <v>228.3</v>
      </c>
      <c r="D13" s="160">
        <v>-245.8</v>
      </c>
      <c r="E13" s="160">
        <v>-111.2</v>
      </c>
      <c r="F13" s="160">
        <v>-36.4</v>
      </c>
      <c r="G13" s="162">
        <v>-39.5</v>
      </c>
      <c r="H13" s="160">
        <v>76.8</v>
      </c>
      <c r="I13" s="160">
        <v>-13.1</v>
      </c>
      <c r="J13" s="160">
        <v>176.1</v>
      </c>
      <c r="K13" s="290">
        <v>96.8</v>
      </c>
      <c r="L13" s="290">
        <v>-86.1</v>
      </c>
      <c r="M13" s="290">
        <v>1.3</v>
      </c>
    </row>
    <row r="14" spans="1:13" ht="24" x14ac:dyDescent="0.2">
      <c r="A14" s="54" t="s">
        <v>41</v>
      </c>
      <c r="B14" s="160">
        <v>-1.7</v>
      </c>
      <c r="C14" s="160">
        <v>-4.3</v>
      </c>
      <c r="D14" s="160">
        <v>5.0999999999999996</v>
      </c>
      <c r="E14" s="160">
        <v>10.6</v>
      </c>
      <c r="F14" s="160">
        <v>3.1</v>
      </c>
      <c r="G14" s="162">
        <v>3.2</v>
      </c>
      <c r="H14" s="160">
        <v>-2.1</v>
      </c>
      <c r="I14" s="160">
        <v>-1.2</v>
      </c>
      <c r="J14" s="160">
        <v>3.7</v>
      </c>
      <c r="K14" s="160">
        <v>11.1</v>
      </c>
      <c r="L14" s="160">
        <v>7</v>
      </c>
      <c r="M14" s="160">
        <v>15</v>
      </c>
    </row>
    <row r="15" spans="1:13" ht="24" x14ac:dyDescent="0.2">
      <c r="A15" s="54" t="s">
        <v>42</v>
      </c>
      <c r="B15" s="160">
        <v>6.5</v>
      </c>
      <c r="C15" s="160">
        <v>-1.5</v>
      </c>
      <c r="D15" s="160">
        <v>1.5</v>
      </c>
      <c r="E15" s="160">
        <v>-3</v>
      </c>
      <c r="F15" s="160">
        <v>-0.7</v>
      </c>
      <c r="G15" s="162">
        <v>3.3</v>
      </c>
      <c r="H15" s="160">
        <v>0.7</v>
      </c>
      <c r="I15" s="160">
        <v>6.9</v>
      </c>
      <c r="J15" s="160">
        <v>10.6</v>
      </c>
      <c r="K15" s="160">
        <v>13.8</v>
      </c>
      <c r="L15" s="160">
        <v>26.7</v>
      </c>
      <c r="M15" s="160">
        <v>16.3</v>
      </c>
    </row>
    <row r="16" spans="1:13" ht="12.95" customHeight="1" x14ac:dyDescent="0.2">
      <c r="A16" s="53" t="s">
        <v>43</v>
      </c>
      <c r="B16" s="160">
        <v>-111.4</v>
      </c>
      <c r="C16" s="160">
        <v>-118.2</v>
      </c>
      <c r="D16" s="160">
        <v>10.6</v>
      </c>
      <c r="E16" s="160">
        <v>-15.1</v>
      </c>
      <c r="F16" s="160">
        <v>-22</v>
      </c>
      <c r="G16" s="162">
        <v>-53.3</v>
      </c>
      <c r="H16" s="160">
        <v>-384.7</v>
      </c>
      <c r="I16" s="160">
        <v>-82.6</v>
      </c>
      <c r="J16" s="160">
        <v>-46.8</v>
      </c>
      <c r="K16" s="160">
        <v>-69.8</v>
      </c>
      <c r="L16" s="160">
        <v>-6.8</v>
      </c>
      <c r="M16" s="160">
        <v>-12.3</v>
      </c>
    </row>
    <row r="17" spans="1:13" ht="12" x14ac:dyDescent="0.2">
      <c r="A17" s="53" t="s">
        <v>44</v>
      </c>
      <c r="B17" s="160">
        <v>7.8</v>
      </c>
      <c r="C17" s="160">
        <v>-32.6</v>
      </c>
      <c r="D17" s="160">
        <v>-20.2</v>
      </c>
      <c r="E17" s="160">
        <v>19.7</v>
      </c>
      <c r="F17" s="160">
        <v>-14.2</v>
      </c>
      <c r="G17" s="162">
        <v>-25.2</v>
      </c>
      <c r="H17" s="160">
        <v>-29.4</v>
      </c>
      <c r="I17" s="160">
        <v>-23.7</v>
      </c>
      <c r="J17" s="160">
        <v>-7.2</v>
      </c>
      <c r="K17" s="160">
        <v>7.3</v>
      </c>
      <c r="L17" s="160">
        <v>11.5</v>
      </c>
      <c r="M17" s="160">
        <v>10.199999999999999</v>
      </c>
    </row>
    <row r="18" spans="1:13" ht="12" x14ac:dyDescent="0.2">
      <c r="A18" s="53" t="s">
        <v>45</v>
      </c>
      <c r="B18" s="160">
        <v>0.5</v>
      </c>
      <c r="C18" s="160">
        <v>5.6</v>
      </c>
      <c r="D18" s="160">
        <v>6.3</v>
      </c>
      <c r="E18" s="160">
        <v>4.5</v>
      </c>
      <c r="F18" s="160">
        <v>6.2</v>
      </c>
      <c r="G18" s="162">
        <v>2.9</v>
      </c>
      <c r="H18" s="160">
        <v>31.9</v>
      </c>
      <c r="I18" s="160">
        <v>15.2</v>
      </c>
      <c r="J18" s="160">
        <v>19.8</v>
      </c>
      <c r="K18" s="160">
        <v>15.5</v>
      </c>
      <c r="L18" s="160">
        <v>20.5</v>
      </c>
      <c r="M18" s="160">
        <v>15</v>
      </c>
    </row>
    <row r="19" spans="1:13" ht="12" x14ac:dyDescent="0.2">
      <c r="A19" s="53" t="s">
        <v>46</v>
      </c>
      <c r="B19" s="160">
        <v>11.9</v>
      </c>
      <c r="C19" s="160">
        <v>3.4</v>
      </c>
      <c r="D19" s="160">
        <v>8.8000000000000007</v>
      </c>
      <c r="E19" s="160">
        <v>16.3</v>
      </c>
      <c r="F19" s="160">
        <v>10.1</v>
      </c>
      <c r="G19" s="162">
        <v>4.2</v>
      </c>
      <c r="H19" s="160">
        <v>6.2</v>
      </c>
      <c r="I19" s="160">
        <v>9.8000000000000007</v>
      </c>
      <c r="J19" s="160">
        <v>8.1999999999999993</v>
      </c>
      <c r="K19" s="160">
        <v>8.6999999999999993</v>
      </c>
      <c r="L19" s="160">
        <v>7.8</v>
      </c>
      <c r="M19" s="160">
        <v>12.7</v>
      </c>
    </row>
    <row r="20" spans="1:13" ht="12" x14ac:dyDescent="0.2">
      <c r="A20" s="53" t="s">
        <v>47</v>
      </c>
      <c r="B20" s="160">
        <v>9.6999999999999993</v>
      </c>
      <c r="C20" s="160">
        <v>3.2</v>
      </c>
      <c r="D20" s="160">
        <v>6.2</v>
      </c>
      <c r="E20" s="160">
        <v>9.6999999999999993</v>
      </c>
      <c r="F20" s="160">
        <v>14.3</v>
      </c>
      <c r="G20" s="160">
        <v>12.3</v>
      </c>
      <c r="H20" s="160">
        <v>8.8000000000000007</v>
      </c>
      <c r="I20" s="160">
        <v>32.700000000000003</v>
      </c>
      <c r="J20" s="160">
        <v>30.3</v>
      </c>
      <c r="K20" s="160">
        <v>26</v>
      </c>
      <c r="L20" s="160">
        <v>26.6</v>
      </c>
      <c r="M20" s="160">
        <v>23.6</v>
      </c>
    </row>
    <row r="21" spans="1:13" ht="24.75" customHeight="1" x14ac:dyDescent="0.2">
      <c r="A21" s="54" t="s">
        <v>48</v>
      </c>
      <c r="B21" s="160">
        <v>10.3</v>
      </c>
      <c r="C21" s="160">
        <v>10.6</v>
      </c>
      <c r="D21" s="160">
        <v>18.2</v>
      </c>
      <c r="E21" s="160">
        <v>17.899999999999999</v>
      </c>
      <c r="F21" s="160">
        <v>14</v>
      </c>
      <c r="G21" s="160">
        <v>17.2</v>
      </c>
      <c r="H21" s="160">
        <v>23.1</v>
      </c>
      <c r="I21" s="160">
        <v>22.6</v>
      </c>
      <c r="J21" s="160">
        <v>50.3</v>
      </c>
      <c r="K21" s="160">
        <v>26</v>
      </c>
      <c r="L21" s="160">
        <v>28.1</v>
      </c>
      <c r="M21" s="160">
        <v>37</v>
      </c>
    </row>
    <row r="22" spans="1:13" ht="24" x14ac:dyDescent="0.2">
      <c r="A22" s="54" t="s">
        <v>49</v>
      </c>
      <c r="B22" s="160">
        <v>-16.3</v>
      </c>
      <c r="C22" s="160">
        <v>26.8</v>
      </c>
      <c r="D22" s="160">
        <v>13.6</v>
      </c>
      <c r="E22" s="160">
        <v>29.6</v>
      </c>
      <c r="F22" s="160">
        <v>-21.2</v>
      </c>
      <c r="G22" s="160">
        <v>10.7</v>
      </c>
      <c r="H22" s="160">
        <v>31.8</v>
      </c>
      <c r="I22" s="160">
        <v>14.5</v>
      </c>
      <c r="J22" s="160">
        <v>-191.6</v>
      </c>
      <c r="K22" s="160">
        <v>41.1</v>
      </c>
      <c r="L22" s="160">
        <v>8.6999999999999993</v>
      </c>
      <c r="M22" s="160">
        <v>12.1</v>
      </c>
    </row>
    <row r="23" spans="1:13" ht="12" x14ac:dyDescent="0.2">
      <c r="A23" s="53" t="s">
        <v>50</v>
      </c>
      <c r="B23" s="160">
        <v>13.3</v>
      </c>
      <c r="C23" s="160">
        <v>10.3</v>
      </c>
      <c r="D23" s="160">
        <v>9.1</v>
      </c>
      <c r="E23" s="160">
        <v>4.8</v>
      </c>
      <c r="F23" s="160">
        <v>2.6</v>
      </c>
      <c r="G23" s="160">
        <v>6.5</v>
      </c>
      <c r="H23" s="160">
        <v>20.2</v>
      </c>
      <c r="I23" s="160">
        <v>7.2</v>
      </c>
      <c r="J23" s="160">
        <v>15.5</v>
      </c>
      <c r="K23" s="160">
        <v>22.1</v>
      </c>
      <c r="L23" s="160">
        <v>34.700000000000003</v>
      </c>
      <c r="M23" s="160">
        <v>16.7</v>
      </c>
    </row>
    <row r="24" spans="1:13" ht="12" x14ac:dyDescent="0.2">
      <c r="A24" s="53" t="s">
        <v>51</v>
      </c>
      <c r="B24" s="160">
        <v>2.2000000000000002</v>
      </c>
      <c r="C24" s="160">
        <v>-5.7</v>
      </c>
      <c r="D24" s="160">
        <v>10.3</v>
      </c>
      <c r="E24" s="160">
        <v>6.7</v>
      </c>
      <c r="F24" s="160">
        <v>-13.5</v>
      </c>
      <c r="G24" s="160">
        <v>-4</v>
      </c>
      <c r="H24" s="160">
        <v>9</v>
      </c>
      <c r="I24" s="160">
        <v>17.8</v>
      </c>
      <c r="J24" s="160">
        <v>15</v>
      </c>
      <c r="K24" s="160">
        <v>16.100000000000001</v>
      </c>
      <c r="L24" s="160">
        <v>23.5</v>
      </c>
      <c r="M24" s="160">
        <v>14.1</v>
      </c>
    </row>
    <row r="25" spans="1:13" ht="12" x14ac:dyDescent="0.2">
      <c r="A25" s="53" t="s">
        <v>52</v>
      </c>
      <c r="B25" s="160">
        <v>9.4</v>
      </c>
      <c r="C25" s="160">
        <v>1.7</v>
      </c>
      <c r="D25" s="160">
        <v>3.1</v>
      </c>
      <c r="E25" s="160">
        <v>9.6</v>
      </c>
      <c r="F25" s="160">
        <v>3.7</v>
      </c>
      <c r="G25" s="160">
        <v>7.5</v>
      </c>
      <c r="H25" s="160">
        <v>-1.8</v>
      </c>
      <c r="I25" s="160">
        <v>11</v>
      </c>
      <c r="J25" s="160">
        <v>19.7</v>
      </c>
      <c r="K25" s="160">
        <v>7.9</v>
      </c>
      <c r="L25" s="160">
        <v>6.7</v>
      </c>
      <c r="M25" s="160">
        <v>14</v>
      </c>
    </row>
    <row r="26" spans="1:13" ht="24" customHeight="1" x14ac:dyDescent="0.2">
      <c r="A26" s="54" t="s">
        <v>53</v>
      </c>
      <c r="B26" s="160">
        <v>3.7</v>
      </c>
      <c r="C26" s="160">
        <v>-3.5</v>
      </c>
      <c r="D26" s="160">
        <v>7.1</v>
      </c>
      <c r="E26" s="160">
        <v>15.7</v>
      </c>
      <c r="F26" s="160">
        <v>8.1</v>
      </c>
      <c r="G26" s="160">
        <v>3</v>
      </c>
      <c r="H26" s="160">
        <v>5.9</v>
      </c>
      <c r="I26" s="160">
        <v>7.1</v>
      </c>
      <c r="J26" s="160">
        <v>9.4</v>
      </c>
      <c r="K26" s="160">
        <v>7.2</v>
      </c>
      <c r="L26" s="160">
        <v>14</v>
      </c>
      <c r="M26" s="160">
        <v>7.4</v>
      </c>
    </row>
    <row r="27" spans="1:13" ht="24" customHeight="1" x14ac:dyDescent="0.2">
      <c r="A27" s="55" t="s">
        <v>54</v>
      </c>
      <c r="B27" s="160">
        <v>-22.7</v>
      </c>
      <c r="C27" s="160">
        <v>-38.299999999999997</v>
      </c>
      <c r="D27" s="160">
        <v>9</v>
      </c>
      <c r="E27" s="160">
        <v>-24.6</v>
      </c>
      <c r="F27" s="160">
        <v>-10.8</v>
      </c>
      <c r="G27" s="160">
        <v>-5.7</v>
      </c>
      <c r="H27" s="160">
        <v>-37.799999999999997</v>
      </c>
      <c r="I27" s="160">
        <v>-16.600000000000001</v>
      </c>
      <c r="J27" s="160">
        <v>-17.8</v>
      </c>
      <c r="K27" s="160">
        <v>-28.7</v>
      </c>
      <c r="L27" s="160">
        <v>-25.6</v>
      </c>
      <c r="M27" s="160">
        <v>-29.4</v>
      </c>
    </row>
    <row r="28" spans="1:13" ht="24" customHeight="1" x14ac:dyDescent="0.2">
      <c r="A28" s="54" t="s">
        <v>112</v>
      </c>
      <c r="B28" s="160">
        <v>-16.2</v>
      </c>
      <c r="C28" s="160">
        <v>-40.1</v>
      </c>
      <c r="D28" s="160">
        <v>16</v>
      </c>
      <c r="E28" s="160">
        <v>-31.7</v>
      </c>
      <c r="F28" s="160">
        <v>-9.6999999999999993</v>
      </c>
      <c r="G28" s="160">
        <v>-6.1</v>
      </c>
      <c r="H28" s="160">
        <v>-49.1</v>
      </c>
      <c r="I28" s="160">
        <v>-23</v>
      </c>
      <c r="J28" s="160">
        <v>-22</v>
      </c>
      <c r="K28" s="160">
        <v>-36.5</v>
      </c>
      <c r="L28" s="160">
        <v>-34.4</v>
      </c>
      <c r="M28" s="160">
        <v>-41.2</v>
      </c>
    </row>
    <row r="29" spans="1:13" ht="24" customHeight="1" x14ac:dyDescent="0.2">
      <c r="A29" s="54" t="s">
        <v>113</v>
      </c>
      <c r="B29" s="160">
        <v>-120.1</v>
      </c>
      <c r="C29" s="160">
        <v>-58.3</v>
      </c>
      <c r="D29" s="160">
        <v>-15.2</v>
      </c>
      <c r="E29" s="160">
        <v>-12.3</v>
      </c>
      <c r="F29" s="160">
        <v>-23.7</v>
      </c>
      <c r="G29" s="160">
        <v>-7.3</v>
      </c>
      <c r="H29" s="160">
        <v>-4.5999999999999996</v>
      </c>
      <c r="I29" s="160">
        <v>4.7</v>
      </c>
      <c r="J29" s="160">
        <v>1.7</v>
      </c>
      <c r="K29" s="160">
        <v>2.8</v>
      </c>
      <c r="L29" s="160">
        <v>10.8</v>
      </c>
      <c r="M29" s="160">
        <v>4.2</v>
      </c>
    </row>
    <row r="30" spans="1:13" ht="24" customHeight="1" x14ac:dyDescent="0.2">
      <c r="A30" s="54" t="s">
        <v>114</v>
      </c>
      <c r="B30" s="160">
        <v>0</v>
      </c>
      <c r="C30" s="160">
        <v>-2.5</v>
      </c>
      <c r="D30" s="160">
        <v>-3.5</v>
      </c>
      <c r="E30" s="160">
        <v>2.2000000000000002</v>
      </c>
      <c r="F30" s="160">
        <v>-1.3</v>
      </c>
      <c r="G30" s="160">
        <v>-1.2</v>
      </c>
      <c r="H30" s="160">
        <v>-4.9000000000000004</v>
      </c>
      <c r="I30" s="160">
        <v>-1.8</v>
      </c>
      <c r="J30" s="160">
        <v>-3.5</v>
      </c>
      <c r="K30" s="160">
        <v>2.2999999999999998</v>
      </c>
      <c r="L30" s="160">
        <v>-10.3</v>
      </c>
      <c r="M30" s="160">
        <v>-5.9</v>
      </c>
    </row>
    <row r="31" spans="1:13" ht="24" customHeight="1" x14ac:dyDescent="0.2">
      <c r="A31" s="55" t="s">
        <v>58</v>
      </c>
      <c r="B31" s="160">
        <v>-4.7</v>
      </c>
      <c r="C31" s="160">
        <v>-9.1</v>
      </c>
      <c r="D31" s="160">
        <v>0.9</v>
      </c>
      <c r="E31" s="160">
        <v>-5.9</v>
      </c>
      <c r="F31" s="160">
        <v>-1.8</v>
      </c>
      <c r="G31" s="160">
        <v>0.8</v>
      </c>
      <c r="H31" s="160">
        <v>-4.3</v>
      </c>
      <c r="I31" s="160">
        <v>0.1</v>
      </c>
      <c r="J31" s="160">
        <v>-1.3</v>
      </c>
      <c r="K31" s="160">
        <v>-0.3</v>
      </c>
      <c r="L31" s="160">
        <v>8.8000000000000007</v>
      </c>
      <c r="M31" s="160">
        <v>8.1999999999999993</v>
      </c>
    </row>
    <row r="32" spans="1:13" ht="12" x14ac:dyDescent="0.2">
      <c r="A32" s="52" t="s">
        <v>59</v>
      </c>
      <c r="B32" s="160">
        <v>-1.3</v>
      </c>
      <c r="C32" s="160">
        <v>-6.7</v>
      </c>
      <c r="D32" s="160">
        <v>11.8</v>
      </c>
      <c r="E32" s="160">
        <v>3.8</v>
      </c>
      <c r="F32" s="160">
        <v>3.2</v>
      </c>
      <c r="G32" s="160">
        <v>2.8</v>
      </c>
      <c r="H32" s="160">
        <v>1.5</v>
      </c>
      <c r="I32" s="160">
        <v>5.0999999999999996</v>
      </c>
      <c r="J32" s="160">
        <v>0.1</v>
      </c>
      <c r="K32" s="160">
        <v>2.1</v>
      </c>
      <c r="L32" s="160">
        <v>3</v>
      </c>
      <c r="M32" s="160">
        <v>5.6</v>
      </c>
    </row>
    <row r="33" spans="1:13" ht="24" customHeight="1" x14ac:dyDescent="0.2">
      <c r="A33" s="55" t="s">
        <v>60</v>
      </c>
      <c r="B33" s="160">
        <v>22.5</v>
      </c>
      <c r="C33" s="160">
        <v>0.6</v>
      </c>
      <c r="D33" s="160">
        <v>24.5</v>
      </c>
      <c r="E33" s="160">
        <v>30.7</v>
      </c>
      <c r="F33" s="160">
        <v>26.7</v>
      </c>
      <c r="G33" s="160">
        <v>30.8</v>
      </c>
      <c r="H33" s="160">
        <v>20.9</v>
      </c>
      <c r="I33" s="160">
        <v>55.6</v>
      </c>
      <c r="J33" s="160">
        <v>57.5</v>
      </c>
      <c r="K33" s="160">
        <v>56.6</v>
      </c>
      <c r="L33" s="160">
        <v>83.5</v>
      </c>
      <c r="M33" s="160">
        <v>78</v>
      </c>
    </row>
    <row r="34" spans="1:13" ht="12.95" customHeight="1" x14ac:dyDescent="0.2">
      <c r="A34" s="52" t="s">
        <v>61</v>
      </c>
      <c r="B34" s="160">
        <v>7.1</v>
      </c>
      <c r="C34" s="160">
        <v>5.4</v>
      </c>
      <c r="D34" s="160">
        <v>17.600000000000001</v>
      </c>
      <c r="E34" s="160">
        <v>18</v>
      </c>
      <c r="F34" s="160">
        <v>11.9</v>
      </c>
      <c r="G34" s="160">
        <v>26.3</v>
      </c>
      <c r="H34" s="160">
        <v>11.5</v>
      </c>
      <c r="I34" s="160">
        <v>26.6</v>
      </c>
      <c r="J34" s="160">
        <v>23.7</v>
      </c>
      <c r="K34" s="160">
        <v>20.5</v>
      </c>
      <c r="L34" s="160">
        <v>13.7</v>
      </c>
      <c r="M34" s="160">
        <v>19.3</v>
      </c>
    </row>
    <row r="35" spans="1:13" ht="12" x14ac:dyDescent="0.2">
      <c r="A35" s="52" t="s">
        <v>62</v>
      </c>
      <c r="B35" s="160">
        <v>-22</v>
      </c>
      <c r="C35" s="160">
        <v>-27.3</v>
      </c>
      <c r="D35" s="160">
        <v>0</v>
      </c>
      <c r="E35" s="160">
        <v>-7.7</v>
      </c>
      <c r="F35" s="160">
        <v>-2.2999999999999998</v>
      </c>
      <c r="G35" s="160">
        <v>-6</v>
      </c>
      <c r="H35" s="160">
        <v>-57.9</v>
      </c>
      <c r="I35" s="160">
        <v>-9.1999999999999993</v>
      </c>
      <c r="J35" s="160">
        <v>-13.4</v>
      </c>
      <c r="K35" s="160">
        <v>17.7</v>
      </c>
      <c r="L35" s="160">
        <v>25.4</v>
      </c>
      <c r="M35" s="160">
        <v>24.2</v>
      </c>
    </row>
    <row r="36" spans="1:13" ht="12.75" customHeight="1" x14ac:dyDescent="0.2">
      <c r="A36" s="52" t="s">
        <v>63</v>
      </c>
      <c r="B36" s="160">
        <v>14</v>
      </c>
      <c r="C36" s="160">
        <v>17.899999999999999</v>
      </c>
      <c r="D36" s="160">
        <v>15.3</v>
      </c>
      <c r="E36" s="160">
        <v>20.2</v>
      </c>
      <c r="F36" s="160">
        <v>13.6</v>
      </c>
      <c r="G36" s="160">
        <v>16.899999999999999</v>
      </c>
      <c r="H36" s="160">
        <v>14.4</v>
      </c>
      <c r="I36" s="160">
        <v>29.4</v>
      </c>
      <c r="J36" s="160">
        <v>22.3</v>
      </c>
      <c r="K36" s="160">
        <v>25.6</v>
      </c>
      <c r="L36" s="160">
        <v>19</v>
      </c>
      <c r="M36" s="160">
        <v>17.8</v>
      </c>
    </row>
    <row r="37" spans="1:13" ht="12.75" customHeight="1" x14ac:dyDescent="0.2">
      <c r="A37" s="52" t="s">
        <v>115</v>
      </c>
      <c r="B37" s="160">
        <v>39.700000000000003</v>
      </c>
      <c r="C37" s="160">
        <v>38.6</v>
      </c>
      <c r="D37" s="160">
        <v>23.9</v>
      </c>
      <c r="E37" s="160">
        <v>25.3</v>
      </c>
      <c r="F37" s="160">
        <v>22.1</v>
      </c>
      <c r="G37" s="160">
        <v>21.9</v>
      </c>
      <c r="H37" s="160">
        <v>11.3</v>
      </c>
      <c r="I37" s="160">
        <v>34.4</v>
      </c>
      <c r="J37" s="160">
        <v>35.799999999999997</v>
      </c>
      <c r="K37" s="160">
        <v>39.700000000000003</v>
      </c>
      <c r="L37" s="160">
        <v>39.4</v>
      </c>
      <c r="M37" s="160">
        <v>36.700000000000003</v>
      </c>
    </row>
    <row r="38" spans="1:13" ht="13.9" customHeight="1" x14ac:dyDescent="0.2">
      <c r="A38" s="52" t="s">
        <v>65</v>
      </c>
      <c r="B38" s="160">
        <v>-9.4</v>
      </c>
      <c r="C38" s="160">
        <v>1</v>
      </c>
      <c r="D38" s="160">
        <v>27.8</v>
      </c>
      <c r="E38" s="160">
        <v>26.9</v>
      </c>
      <c r="F38" s="160">
        <v>47.9</v>
      </c>
      <c r="G38" s="160">
        <v>19.600000000000001</v>
      </c>
      <c r="H38" s="160">
        <v>30.4</v>
      </c>
      <c r="I38" s="160">
        <v>58.7</v>
      </c>
      <c r="J38" s="160">
        <v>76.099999999999994</v>
      </c>
      <c r="K38" s="160">
        <v>50.7</v>
      </c>
      <c r="L38" s="160">
        <v>11.9</v>
      </c>
      <c r="M38" s="160">
        <v>1.6</v>
      </c>
    </row>
    <row r="39" spans="1:13" ht="12" x14ac:dyDescent="0.2">
      <c r="A39" s="52" t="s">
        <v>71</v>
      </c>
      <c r="B39" s="160">
        <v>20</v>
      </c>
      <c r="C39" s="160">
        <v>-14.9</v>
      </c>
      <c r="D39" s="160">
        <v>28.7</v>
      </c>
      <c r="E39" s="160">
        <v>30.2</v>
      </c>
      <c r="F39" s="160">
        <v>24.6</v>
      </c>
      <c r="G39" s="160">
        <v>34.200000000000003</v>
      </c>
      <c r="H39" s="160">
        <v>-11.4</v>
      </c>
      <c r="I39" s="160">
        <v>30.3</v>
      </c>
      <c r="J39" s="160">
        <v>36.6</v>
      </c>
      <c r="K39" s="160">
        <v>49.3</v>
      </c>
      <c r="L39" s="160">
        <v>46.3</v>
      </c>
      <c r="M39" s="160">
        <v>47.9</v>
      </c>
    </row>
    <row r="40" spans="1:13" ht="12.95" customHeight="1" x14ac:dyDescent="0.2">
      <c r="A40" s="52" t="s">
        <v>72</v>
      </c>
      <c r="B40" s="160">
        <v>-90.5</v>
      </c>
      <c r="C40" s="160">
        <v>-117.9</v>
      </c>
      <c r="D40" s="160">
        <v>16.8</v>
      </c>
      <c r="E40" s="160">
        <v>-40.299999999999997</v>
      </c>
      <c r="F40" s="160">
        <v>-36.4</v>
      </c>
      <c r="G40" s="160">
        <v>-3.1</v>
      </c>
      <c r="H40" s="160">
        <v>-79</v>
      </c>
      <c r="I40" s="160">
        <v>23.2</v>
      </c>
      <c r="J40" s="160">
        <v>19.2</v>
      </c>
      <c r="K40" s="160">
        <v>10.8</v>
      </c>
      <c r="L40" s="160">
        <v>54.7</v>
      </c>
      <c r="M40" s="160">
        <v>29.7</v>
      </c>
    </row>
    <row r="41" spans="1:13" ht="12" x14ac:dyDescent="0.2">
      <c r="A41" s="52" t="s">
        <v>73</v>
      </c>
      <c r="B41" s="160">
        <v>10.9</v>
      </c>
      <c r="C41" s="160">
        <v>7.2</v>
      </c>
      <c r="D41" s="160">
        <v>16.600000000000001</v>
      </c>
      <c r="E41" s="160">
        <v>19.399999999999999</v>
      </c>
      <c r="F41" s="160">
        <v>16.5</v>
      </c>
      <c r="G41" s="160">
        <v>18.899999999999999</v>
      </c>
      <c r="H41" s="160">
        <v>8.5</v>
      </c>
      <c r="I41" s="160">
        <v>21.9</v>
      </c>
      <c r="J41" s="160">
        <v>24.2</v>
      </c>
      <c r="K41" s="160">
        <v>18.3</v>
      </c>
      <c r="L41" s="160">
        <v>25.8</v>
      </c>
      <c r="M41" s="160">
        <v>18.399999999999999</v>
      </c>
    </row>
    <row r="42" spans="1:13" ht="12.95" customHeight="1" x14ac:dyDescent="0.2">
      <c r="A42" s="52" t="s">
        <v>74</v>
      </c>
      <c r="B42" s="160">
        <v>0.1</v>
      </c>
      <c r="C42" s="160">
        <v>5.7</v>
      </c>
      <c r="D42" s="160">
        <v>5.2</v>
      </c>
      <c r="E42" s="160">
        <v>3.2</v>
      </c>
      <c r="F42" s="160">
        <v>3.8</v>
      </c>
      <c r="G42" s="154">
        <v>5.4</v>
      </c>
      <c r="H42" s="290">
        <v>5.2</v>
      </c>
      <c r="I42" s="290">
        <v>16.2</v>
      </c>
      <c r="J42" s="290">
        <v>20.8</v>
      </c>
      <c r="K42" s="290">
        <v>14.2</v>
      </c>
      <c r="L42" s="290">
        <v>29.2</v>
      </c>
      <c r="M42" s="290">
        <v>35.4</v>
      </c>
    </row>
    <row r="43" spans="1:13" ht="12.95" customHeight="1" x14ac:dyDescent="0.2">
      <c r="A43" s="52" t="s">
        <v>75</v>
      </c>
      <c r="B43" s="160">
        <v>1.9</v>
      </c>
      <c r="C43" s="160">
        <v>-1.3</v>
      </c>
      <c r="D43" s="160">
        <v>7.9</v>
      </c>
      <c r="E43" s="160">
        <v>5</v>
      </c>
      <c r="F43" s="160">
        <v>7.5</v>
      </c>
      <c r="G43" s="154">
        <v>9.3000000000000007</v>
      </c>
      <c r="H43" s="160">
        <v>-0.9</v>
      </c>
      <c r="I43" s="160">
        <v>16.100000000000001</v>
      </c>
      <c r="J43" s="160">
        <v>11.1</v>
      </c>
      <c r="K43" s="160">
        <v>20.100000000000001</v>
      </c>
      <c r="L43" s="160">
        <v>26.7</v>
      </c>
      <c r="M43" s="160">
        <v>31.9</v>
      </c>
    </row>
    <row r="44" spans="1:13" ht="12" x14ac:dyDescent="0.2">
      <c r="A44" s="52" t="s">
        <v>76</v>
      </c>
      <c r="B44" s="160">
        <v>13.4</v>
      </c>
      <c r="C44" s="160">
        <v>-3.7</v>
      </c>
      <c r="D44" s="160">
        <v>7.2</v>
      </c>
      <c r="E44" s="160">
        <v>-3.6</v>
      </c>
      <c r="F44" s="160">
        <v>4.5</v>
      </c>
      <c r="G44" s="160">
        <v>-3.3</v>
      </c>
      <c r="H44" s="160">
        <v>-39.299999999999997</v>
      </c>
      <c r="I44" s="160">
        <v>-2.4</v>
      </c>
      <c r="J44" s="160">
        <v>3.3</v>
      </c>
      <c r="K44" s="160">
        <v>31.3</v>
      </c>
      <c r="L44" s="160">
        <v>15.8</v>
      </c>
      <c r="M44" s="160">
        <v>18</v>
      </c>
    </row>
    <row r="45" spans="1:13" ht="12.95" customHeight="1" x14ac:dyDescent="0.2">
      <c r="A45" s="52" t="s">
        <v>77</v>
      </c>
      <c r="B45" s="160">
        <v>11.3</v>
      </c>
      <c r="C45" s="160">
        <v>5.8</v>
      </c>
      <c r="D45" s="160">
        <v>22.5</v>
      </c>
      <c r="E45" s="160">
        <v>30</v>
      </c>
      <c r="F45" s="160">
        <v>23.9</v>
      </c>
      <c r="G45" s="160">
        <v>9.3000000000000007</v>
      </c>
      <c r="H45" s="160">
        <v>8.3000000000000007</v>
      </c>
      <c r="I45" s="160">
        <v>21.4</v>
      </c>
      <c r="J45" s="160">
        <v>20.9</v>
      </c>
      <c r="K45" s="160">
        <v>45.4</v>
      </c>
      <c r="L45" s="160">
        <v>82</v>
      </c>
      <c r="M45" s="160">
        <v>95.6</v>
      </c>
    </row>
    <row r="46" spans="1:13" ht="12.95" customHeight="1" thickBot="1" x14ac:dyDescent="0.25">
      <c r="A46" s="60"/>
      <c r="B46" s="36"/>
      <c r="C46" s="296"/>
      <c r="D46" s="296"/>
      <c r="E46" s="296"/>
      <c r="F46" s="296"/>
      <c r="G46" s="36"/>
      <c r="H46" s="296"/>
      <c r="I46" s="296"/>
      <c r="J46" s="296"/>
      <c r="K46" s="296"/>
      <c r="L46" s="296"/>
      <c r="M46" s="296"/>
    </row>
    <row r="47" spans="1:13" ht="12.95" customHeight="1" x14ac:dyDescent="0.2">
      <c r="H47" s="290"/>
      <c r="I47" s="290"/>
      <c r="J47" s="290"/>
      <c r="K47" s="290"/>
      <c r="L47" s="290"/>
      <c r="M47" s="290"/>
    </row>
    <row r="48" spans="1:13" ht="18.75" customHeight="1" x14ac:dyDescent="0.2">
      <c r="A48" s="301" t="s">
        <v>134</v>
      </c>
    </row>
  </sheetData>
  <hyperlinks>
    <hyperlink ref="A1" location="Содержание!A1" display="Вернуться в СОДЕРЖАНИЕ" xr:uid="{00000000-0004-0000-6600-000000000000}"/>
  </hyperlinks>
  <pageMargins left="0.78740157480314965" right="0.78740157480314965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I48"/>
  <sheetViews>
    <sheetView zoomScaleNormal="100" workbookViewId="0">
      <selection activeCell="A5" sqref="A5"/>
    </sheetView>
  </sheetViews>
  <sheetFormatPr defaultColWidth="9.140625" defaultRowHeight="12.95" customHeight="1" x14ac:dyDescent="0.2"/>
  <cols>
    <col min="1" max="1" width="44" style="61" customWidth="1"/>
    <col min="2" max="2" width="8.28515625" style="290" hidden="1" customWidth="1"/>
    <col min="3" max="4" width="8.7109375" style="33" hidden="1" customWidth="1"/>
    <col min="5" max="9" width="8.7109375" style="33" customWidth="1"/>
    <col min="10" max="256" width="9.140625" style="33"/>
    <col min="257" max="257" width="44" style="33" customWidth="1"/>
    <col min="258" max="258" width="8.28515625" style="33" customWidth="1"/>
    <col min="259" max="265" width="8.7109375" style="33" customWidth="1"/>
    <col min="266" max="512" width="9.140625" style="33"/>
    <col min="513" max="513" width="44" style="33" customWidth="1"/>
    <col min="514" max="514" width="8.28515625" style="33" customWidth="1"/>
    <col min="515" max="521" width="8.7109375" style="33" customWidth="1"/>
    <col min="522" max="768" width="9.140625" style="33"/>
    <col min="769" max="769" width="44" style="33" customWidth="1"/>
    <col min="770" max="770" width="8.28515625" style="33" customWidth="1"/>
    <col min="771" max="777" width="8.7109375" style="33" customWidth="1"/>
    <col min="778" max="1024" width="9.140625" style="33"/>
    <col min="1025" max="1025" width="44" style="33" customWidth="1"/>
    <col min="1026" max="1026" width="8.28515625" style="33" customWidth="1"/>
    <col min="1027" max="1033" width="8.7109375" style="33" customWidth="1"/>
    <col min="1034" max="1280" width="9.140625" style="33"/>
    <col min="1281" max="1281" width="44" style="33" customWidth="1"/>
    <col min="1282" max="1282" width="8.28515625" style="33" customWidth="1"/>
    <col min="1283" max="1289" width="8.7109375" style="33" customWidth="1"/>
    <col min="1290" max="1536" width="9.140625" style="33"/>
    <col min="1537" max="1537" width="44" style="33" customWidth="1"/>
    <col min="1538" max="1538" width="8.28515625" style="33" customWidth="1"/>
    <col min="1539" max="1545" width="8.7109375" style="33" customWidth="1"/>
    <col min="1546" max="1792" width="9.140625" style="33"/>
    <col min="1793" max="1793" width="44" style="33" customWidth="1"/>
    <col min="1794" max="1794" width="8.28515625" style="33" customWidth="1"/>
    <col min="1795" max="1801" width="8.7109375" style="33" customWidth="1"/>
    <col min="1802" max="2048" width="9.140625" style="33"/>
    <col min="2049" max="2049" width="44" style="33" customWidth="1"/>
    <col min="2050" max="2050" width="8.28515625" style="33" customWidth="1"/>
    <col min="2051" max="2057" width="8.7109375" style="33" customWidth="1"/>
    <col min="2058" max="2304" width="9.140625" style="33"/>
    <col min="2305" max="2305" width="44" style="33" customWidth="1"/>
    <col min="2306" max="2306" width="8.28515625" style="33" customWidth="1"/>
    <col min="2307" max="2313" width="8.7109375" style="33" customWidth="1"/>
    <col min="2314" max="2560" width="9.140625" style="33"/>
    <col min="2561" max="2561" width="44" style="33" customWidth="1"/>
    <col min="2562" max="2562" width="8.28515625" style="33" customWidth="1"/>
    <col min="2563" max="2569" width="8.7109375" style="33" customWidth="1"/>
    <col min="2570" max="2816" width="9.140625" style="33"/>
    <col min="2817" max="2817" width="44" style="33" customWidth="1"/>
    <col min="2818" max="2818" width="8.28515625" style="33" customWidth="1"/>
    <col min="2819" max="2825" width="8.7109375" style="33" customWidth="1"/>
    <col min="2826" max="3072" width="9.140625" style="33"/>
    <col min="3073" max="3073" width="44" style="33" customWidth="1"/>
    <col min="3074" max="3074" width="8.28515625" style="33" customWidth="1"/>
    <col min="3075" max="3081" width="8.7109375" style="33" customWidth="1"/>
    <col min="3082" max="3328" width="9.140625" style="33"/>
    <col min="3329" max="3329" width="44" style="33" customWidth="1"/>
    <col min="3330" max="3330" width="8.28515625" style="33" customWidth="1"/>
    <col min="3331" max="3337" width="8.7109375" style="33" customWidth="1"/>
    <col min="3338" max="3584" width="9.140625" style="33"/>
    <col min="3585" max="3585" width="44" style="33" customWidth="1"/>
    <col min="3586" max="3586" width="8.28515625" style="33" customWidth="1"/>
    <col min="3587" max="3593" width="8.7109375" style="33" customWidth="1"/>
    <col min="3594" max="3840" width="9.140625" style="33"/>
    <col min="3841" max="3841" width="44" style="33" customWidth="1"/>
    <col min="3842" max="3842" width="8.28515625" style="33" customWidth="1"/>
    <col min="3843" max="3849" width="8.7109375" style="33" customWidth="1"/>
    <col min="3850" max="4096" width="9.140625" style="33"/>
    <col min="4097" max="4097" width="44" style="33" customWidth="1"/>
    <col min="4098" max="4098" width="8.28515625" style="33" customWidth="1"/>
    <col min="4099" max="4105" width="8.7109375" style="33" customWidth="1"/>
    <col min="4106" max="4352" width="9.140625" style="33"/>
    <col min="4353" max="4353" width="44" style="33" customWidth="1"/>
    <col min="4354" max="4354" width="8.28515625" style="33" customWidth="1"/>
    <col min="4355" max="4361" width="8.7109375" style="33" customWidth="1"/>
    <col min="4362" max="4608" width="9.140625" style="33"/>
    <col min="4609" max="4609" width="44" style="33" customWidth="1"/>
    <col min="4610" max="4610" width="8.28515625" style="33" customWidth="1"/>
    <col min="4611" max="4617" width="8.7109375" style="33" customWidth="1"/>
    <col min="4618" max="4864" width="9.140625" style="33"/>
    <col min="4865" max="4865" width="44" style="33" customWidth="1"/>
    <col min="4866" max="4866" width="8.28515625" style="33" customWidth="1"/>
    <col min="4867" max="4873" width="8.7109375" style="33" customWidth="1"/>
    <col min="4874" max="5120" width="9.140625" style="33"/>
    <col min="5121" max="5121" width="44" style="33" customWidth="1"/>
    <col min="5122" max="5122" width="8.28515625" style="33" customWidth="1"/>
    <col min="5123" max="5129" width="8.7109375" style="33" customWidth="1"/>
    <col min="5130" max="5376" width="9.140625" style="33"/>
    <col min="5377" max="5377" width="44" style="33" customWidth="1"/>
    <col min="5378" max="5378" width="8.28515625" style="33" customWidth="1"/>
    <col min="5379" max="5385" width="8.7109375" style="33" customWidth="1"/>
    <col min="5386" max="5632" width="9.140625" style="33"/>
    <col min="5633" max="5633" width="44" style="33" customWidth="1"/>
    <col min="5634" max="5634" width="8.28515625" style="33" customWidth="1"/>
    <col min="5635" max="5641" width="8.7109375" style="33" customWidth="1"/>
    <col min="5642" max="5888" width="9.140625" style="33"/>
    <col min="5889" max="5889" width="44" style="33" customWidth="1"/>
    <col min="5890" max="5890" width="8.28515625" style="33" customWidth="1"/>
    <col min="5891" max="5897" width="8.7109375" style="33" customWidth="1"/>
    <col min="5898" max="6144" width="9.140625" style="33"/>
    <col min="6145" max="6145" width="44" style="33" customWidth="1"/>
    <col min="6146" max="6146" width="8.28515625" style="33" customWidth="1"/>
    <col min="6147" max="6153" width="8.7109375" style="33" customWidth="1"/>
    <col min="6154" max="6400" width="9.140625" style="33"/>
    <col min="6401" max="6401" width="44" style="33" customWidth="1"/>
    <col min="6402" max="6402" width="8.28515625" style="33" customWidth="1"/>
    <col min="6403" max="6409" width="8.7109375" style="33" customWidth="1"/>
    <col min="6410" max="6656" width="9.140625" style="33"/>
    <col min="6657" max="6657" width="44" style="33" customWidth="1"/>
    <col min="6658" max="6658" width="8.28515625" style="33" customWidth="1"/>
    <col min="6659" max="6665" width="8.7109375" style="33" customWidth="1"/>
    <col min="6666" max="6912" width="9.140625" style="33"/>
    <col min="6913" max="6913" width="44" style="33" customWidth="1"/>
    <col min="6914" max="6914" width="8.28515625" style="33" customWidth="1"/>
    <col min="6915" max="6921" width="8.7109375" style="33" customWidth="1"/>
    <col min="6922" max="7168" width="9.140625" style="33"/>
    <col min="7169" max="7169" width="44" style="33" customWidth="1"/>
    <col min="7170" max="7170" width="8.28515625" style="33" customWidth="1"/>
    <col min="7171" max="7177" width="8.7109375" style="33" customWidth="1"/>
    <col min="7178" max="7424" width="9.140625" style="33"/>
    <col min="7425" max="7425" width="44" style="33" customWidth="1"/>
    <col min="7426" max="7426" width="8.28515625" style="33" customWidth="1"/>
    <col min="7427" max="7433" width="8.7109375" style="33" customWidth="1"/>
    <col min="7434" max="7680" width="9.140625" style="33"/>
    <col min="7681" max="7681" width="44" style="33" customWidth="1"/>
    <col min="7682" max="7682" width="8.28515625" style="33" customWidth="1"/>
    <col min="7683" max="7689" width="8.7109375" style="33" customWidth="1"/>
    <col min="7690" max="7936" width="9.140625" style="33"/>
    <col min="7937" max="7937" width="44" style="33" customWidth="1"/>
    <col min="7938" max="7938" width="8.28515625" style="33" customWidth="1"/>
    <col min="7939" max="7945" width="8.7109375" style="33" customWidth="1"/>
    <col min="7946" max="8192" width="9.140625" style="33"/>
    <col min="8193" max="8193" width="44" style="33" customWidth="1"/>
    <col min="8194" max="8194" width="8.28515625" style="33" customWidth="1"/>
    <col min="8195" max="8201" width="8.7109375" style="33" customWidth="1"/>
    <col min="8202" max="8448" width="9.140625" style="33"/>
    <col min="8449" max="8449" width="44" style="33" customWidth="1"/>
    <col min="8450" max="8450" width="8.28515625" style="33" customWidth="1"/>
    <col min="8451" max="8457" width="8.7109375" style="33" customWidth="1"/>
    <col min="8458" max="8704" width="9.140625" style="33"/>
    <col min="8705" max="8705" width="44" style="33" customWidth="1"/>
    <col min="8706" max="8706" width="8.28515625" style="33" customWidth="1"/>
    <col min="8707" max="8713" width="8.7109375" style="33" customWidth="1"/>
    <col min="8714" max="8960" width="9.140625" style="33"/>
    <col min="8961" max="8961" width="44" style="33" customWidth="1"/>
    <col min="8962" max="8962" width="8.28515625" style="33" customWidth="1"/>
    <col min="8963" max="8969" width="8.7109375" style="33" customWidth="1"/>
    <col min="8970" max="9216" width="9.140625" style="33"/>
    <col min="9217" max="9217" width="44" style="33" customWidth="1"/>
    <col min="9218" max="9218" width="8.28515625" style="33" customWidth="1"/>
    <col min="9219" max="9225" width="8.7109375" style="33" customWidth="1"/>
    <col min="9226" max="9472" width="9.140625" style="33"/>
    <col min="9473" max="9473" width="44" style="33" customWidth="1"/>
    <col min="9474" max="9474" width="8.28515625" style="33" customWidth="1"/>
    <col min="9475" max="9481" width="8.7109375" style="33" customWidth="1"/>
    <col min="9482" max="9728" width="9.140625" style="33"/>
    <col min="9729" max="9729" width="44" style="33" customWidth="1"/>
    <col min="9730" max="9730" width="8.28515625" style="33" customWidth="1"/>
    <col min="9731" max="9737" width="8.7109375" style="33" customWidth="1"/>
    <col min="9738" max="9984" width="9.140625" style="33"/>
    <col min="9985" max="9985" width="44" style="33" customWidth="1"/>
    <col min="9986" max="9986" width="8.28515625" style="33" customWidth="1"/>
    <col min="9987" max="9993" width="8.7109375" style="33" customWidth="1"/>
    <col min="9994" max="10240" width="9.140625" style="33"/>
    <col min="10241" max="10241" width="44" style="33" customWidth="1"/>
    <col min="10242" max="10242" width="8.28515625" style="33" customWidth="1"/>
    <col min="10243" max="10249" width="8.7109375" style="33" customWidth="1"/>
    <col min="10250" max="10496" width="9.140625" style="33"/>
    <col min="10497" max="10497" width="44" style="33" customWidth="1"/>
    <col min="10498" max="10498" width="8.28515625" style="33" customWidth="1"/>
    <col min="10499" max="10505" width="8.7109375" style="33" customWidth="1"/>
    <col min="10506" max="10752" width="9.140625" style="33"/>
    <col min="10753" max="10753" width="44" style="33" customWidth="1"/>
    <col min="10754" max="10754" width="8.28515625" style="33" customWidth="1"/>
    <col min="10755" max="10761" width="8.7109375" style="33" customWidth="1"/>
    <col min="10762" max="11008" width="9.140625" style="33"/>
    <col min="11009" max="11009" width="44" style="33" customWidth="1"/>
    <col min="11010" max="11010" width="8.28515625" style="33" customWidth="1"/>
    <col min="11011" max="11017" width="8.7109375" style="33" customWidth="1"/>
    <col min="11018" max="11264" width="9.140625" style="33"/>
    <col min="11265" max="11265" width="44" style="33" customWidth="1"/>
    <col min="11266" max="11266" width="8.28515625" style="33" customWidth="1"/>
    <col min="11267" max="11273" width="8.7109375" style="33" customWidth="1"/>
    <col min="11274" max="11520" width="9.140625" style="33"/>
    <col min="11521" max="11521" width="44" style="33" customWidth="1"/>
    <col min="11522" max="11522" width="8.28515625" style="33" customWidth="1"/>
    <col min="11523" max="11529" width="8.7109375" style="33" customWidth="1"/>
    <col min="11530" max="11776" width="9.140625" style="33"/>
    <col min="11777" max="11777" width="44" style="33" customWidth="1"/>
    <col min="11778" max="11778" width="8.28515625" style="33" customWidth="1"/>
    <col min="11779" max="11785" width="8.7109375" style="33" customWidth="1"/>
    <col min="11786" max="12032" width="9.140625" style="33"/>
    <col min="12033" max="12033" width="44" style="33" customWidth="1"/>
    <col min="12034" max="12034" width="8.28515625" style="33" customWidth="1"/>
    <col min="12035" max="12041" width="8.7109375" style="33" customWidth="1"/>
    <col min="12042" max="12288" width="9.140625" style="33"/>
    <col min="12289" max="12289" width="44" style="33" customWidth="1"/>
    <col min="12290" max="12290" width="8.28515625" style="33" customWidth="1"/>
    <col min="12291" max="12297" width="8.7109375" style="33" customWidth="1"/>
    <col min="12298" max="12544" width="9.140625" style="33"/>
    <col min="12545" max="12545" width="44" style="33" customWidth="1"/>
    <col min="12546" max="12546" width="8.28515625" style="33" customWidth="1"/>
    <col min="12547" max="12553" width="8.7109375" style="33" customWidth="1"/>
    <col min="12554" max="12800" width="9.140625" style="33"/>
    <col min="12801" max="12801" width="44" style="33" customWidth="1"/>
    <col min="12802" max="12802" width="8.28515625" style="33" customWidth="1"/>
    <col min="12803" max="12809" width="8.7109375" style="33" customWidth="1"/>
    <col min="12810" max="13056" width="9.140625" style="33"/>
    <col min="13057" max="13057" width="44" style="33" customWidth="1"/>
    <col min="13058" max="13058" width="8.28515625" style="33" customWidth="1"/>
    <col min="13059" max="13065" width="8.7109375" style="33" customWidth="1"/>
    <col min="13066" max="13312" width="9.140625" style="33"/>
    <col min="13313" max="13313" width="44" style="33" customWidth="1"/>
    <col min="13314" max="13314" width="8.28515625" style="33" customWidth="1"/>
    <col min="13315" max="13321" width="8.7109375" style="33" customWidth="1"/>
    <col min="13322" max="13568" width="9.140625" style="33"/>
    <col min="13569" max="13569" width="44" style="33" customWidth="1"/>
    <col min="13570" max="13570" width="8.28515625" style="33" customWidth="1"/>
    <col min="13571" max="13577" width="8.7109375" style="33" customWidth="1"/>
    <col min="13578" max="13824" width="9.140625" style="33"/>
    <col min="13825" max="13825" width="44" style="33" customWidth="1"/>
    <col min="13826" max="13826" width="8.28515625" style="33" customWidth="1"/>
    <col min="13827" max="13833" width="8.7109375" style="33" customWidth="1"/>
    <col min="13834" max="14080" width="9.140625" style="33"/>
    <col min="14081" max="14081" width="44" style="33" customWidth="1"/>
    <col min="14082" max="14082" width="8.28515625" style="33" customWidth="1"/>
    <col min="14083" max="14089" width="8.7109375" style="33" customWidth="1"/>
    <col min="14090" max="14336" width="9.140625" style="33"/>
    <col min="14337" max="14337" width="44" style="33" customWidth="1"/>
    <col min="14338" max="14338" width="8.28515625" style="33" customWidth="1"/>
    <col min="14339" max="14345" width="8.7109375" style="33" customWidth="1"/>
    <col min="14346" max="14592" width="9.140625" style="33"/>
    <col min="14593" max="14593" width="44" style="33" customWidth="1"/>
    <col min="14594" max="14594" width="8.28515625" style="33" customWidth="1"/>
    <col min="14595" max="14601" width="8.7109375" style="33" customWidth="1"/>
    <col min="14602" max="14848" width="9.140625" style="33"/>
    <col min="14849" max="14849" width="44" style="33" customWidth="1"/>
    <col min="14850" max="14850" width="8.28515625" style="33" customWidth="1"/>
    <col min="14851" max="14857" width="8.7109375" style="33" customWidth="1"/>
    <col min="14858" max="15104" width="9.140625" style="33"/>
    <col min="15105" max="15105" width="44" style="33" customWidth="1"/>
    <col min="15106" max="15106" width="8.28515625" style="33" customWidth="1"/>
    <col min="15107" max="15113" width="8.7109375" style="33" customWidth="1"/>
    <col min="15114" max="15360" width="9.140625" style="33"/>
    <col min="15361" max="15361" width="44" style="33" customWidth="1"/>
    <col min="15362" max="15362" width="8.28515625" style="33" customWidth="1"/>
    <col min="15363" max="15369" width="8.7109375" style="33" customWidth="1"/>
    <col min="15370" max="15616" width="9.140625" style="33"/>
    <col min="15617" max="15617" width="44" style="33" customWidth="1"/>
    <col min="15618" max="15618" width="8.28515625" style="33" customWidth="1"/>
    <col min="15619" max="15625" width="8.7109375" style="33" customWidth="1"/>
    <col min="15626" max="15872" width="9.140625" style="33"/>
    <col min="15873" max="15873" width="44" style="33" customWidth="1"/>
    <col min="15874" max="15874" width="8.28515625" style="33" customWidth="1"/>
    <col min="15875" max="15881" width="8.7109375" style="33" customWidth="1"/>
    <col min="15882" max="16128" width="9.140625" style="33"/>
    <col min="16129" max="16129" width="44" style="33" customWidth="1"/>
    <col min="16130" max="16130" width="8.28515625" style="33" customWidth="1"/>
    <col min="16131" max="16137" width="8.7109375" style="33" customWidth="1"/>
    <col min="16138" max="16384" width="9.140625" style="33"/>
  </cols>
  <sheetData>
    <row r="1" spans="1:9" ht="19.899999999999999" customHeight="1" x14ac:dyDescent="0.2">
      <c r="A1" s="950" t="s">
        <v>1346</v>
      </c>
    </row>
    <row r="2" spans="1:9" ht="18" customHeight="1" x14ac:dyDescent="0.2">
      <c r="A2" s="32" t="s">
        <v>1393</v>
      </c>
    </row>
    <row r="3" spans="1:9" ht="18" customHeight="1" x14ac:dyDescent="0.2">
      <c r="A3" s="32" t="s">
        <v>1391</v>
      </c>
    </row>
    <row r="4" spans="1:9" ht="18" customHeight="1" thickBot="1" x14ac:dyDescent="0.25">
      <c r="A4" s="581" t="s">
        <v>352</v>
      </c>
      <c r="B4" s="35"/>
      <c r="C4" s="36"/>
      <c r="D4" s="36"/>
      <c r="E4" s="36"/>
      <c r="F4" s="36"/>
      <c r="G4" s="36"/>
      <c r="H4" s="36"/>
      <c r="I4" s="36"/>
    </row>
    <row r="5" spans="1:9" s="38" customFormat="1" ht="18" customHeight="1" thickBot="1" x14ac:dyDescent="0.25">
      <c r="A5" s="39"/>
      <c r="B5" s="40">
        <v>2018</v>
      </c>
      <c r="C5" s="40">
        <v>2019</v>
      </c>
      <c r="D5" s="40">
        <v>2020</v>
      </c>
      <c r="E5" s="40">
        <v>2021</v>
      </c>
      <c r="F5" s="40">
        <v>2022</v>
      </c>
      <c r="G5" s="40">
        <v>2023</v>
      </c>
      <c r="H5" s="40">
        <v>2024</v>
      </c>
      <c r="I5" s="40">
        <v>2025</v>
      </c>
    </row>
    <row r="6" spans="1:9" s="38" customFormat="1" ht="6" customHeight="1" x14ac:dyDescent="0.2">
      <c r="A6" s="37"/>
      <c r="B6" s="294"/>
    </row>
    <row r="7" spans="1:9" s="300" customFormat="1" ht="12.95" customHeight="1" x14ac:dyDescent="0.2">
      <c r="A7" s="299" t="s">
        <v>34</v>
      </c>
      <c r="B7" s="157">
        <v>6.4</v>
      </c>
      <c r="C7" s="158">
        <v>10.3</v>
      </c>
      <c r="D7" s="157">
        <v>2.1</v>
      </c>
      <c r="E7" s="157">
        <v>14.9</v>
      </c>
      <c r="F7" s="157">
        <v>19.899999999999999</v>
      </c>
      <c r="G7" s="157">
        <v>14.7</v>
      </c>
      <c r="H7" s="157">
        <v>17.8</v>
      </c>
      <c r="I7" s="157">
        <v>16</v>
      </c>
    </row>
    <row r="8" spans="1:9" s="51" customFormat="1" ht="12.95" customHeight="1" x14ac:dyDescent="0.2">
      <c r="A8" s="44" t="s">
        <v>110</v>
      </c>
      <c r="B8" s="160"/>
      <c r="C8" s="159"/>
      <c r="D8" s="160"/>
      <c r="E8" s="160"/>
      <c r="F8" s="160"/>
      <c r="G8" s="157"/>
      <c r="H8" s="160"/>
      <c r="I8" s="160"/>
    </row>
    <row r="9" spans="1:9" s="51" customFormat="1" ht="12.95" customHeight="1" x14ac:dyDescent="0.2">
      <c r="A9" s="48" t="s">
        <v>36</v>
      </c>
      <c r="B9" s="160">
        <v>6.3</v>
      </c>
      <c r="C9" s="162">
        <v>7.7</v>
      </c>
      <c r="D9" s="160">
        <v>10.8</v>
      </c>
      <c r="E9" s="160">
        <v>14</v>
      </c>
      <c r="F9" s="160">
        <v>12.5</v>
      </c>
      <c r="G9" s="160">
        <v>13.1</v>
      </c>
      <c r="H9" s="160">
        <v>5.4</v>
      </c>
      <c r="I9" s="160">
        <v>4.0999999999999996</v>
      </c>
    </row>
    <row r="10" spans="1:9" s="51" customFormat="1" ht="12.95" customHeight="1" x14ac:dyDescent="0.2">
      <c r="A10" s="52" t="s">
        <v>37</v>
      </c>
      <c r="B10" s="160">
        <v>10.4</v>
      </c>
      <c r="C10" s="162">
        <v>15</v>
      </c>
      <c r="D10" s="160">
        <v>-23.8</v>
      </c>
      <c r="E10" s="160">
        <v>17.399999999999999</v>
      </c>
      <c r="F10" s="160">
        <v>7.5</v>
      </c>
      <c r="G10" s="160">
        <v>6.6</v>
      </c>
      <c r="H10" s="160">
        <v>12.6</v>
      </c>
      <c r="I10" s="160">
        <v>23.1</v>
      </c>
    </row>
    <row r="11" spans="1:9" ht="12" x14ac:dyDescent="0.2">
      <c r="A11" s="52" t="s">
        <v>38</v>
      </c>
      <c r="B11" s="160">
        <v>8.1</v>
      </c>
      <c r="C11" s="162">
        <v>9.4</v>
      </c>
      <c r="D11" s="160">
        <v>10.7</v>
      </c>
      <c r="E11" s="160">
        <v>14.9</v>
      </c>
      <c r="F11" s="160">
        <v>27.9</v>
      </c>
      <c r="G11" s="160">
        <v>17</v>
      </c>
      <c r="H11" s="160">
        <v>19.2</v>
      </c>
      <c r="I11" s="160">
        <v>21.5</v>
      </c>
    </row>
    <row r="12" spans="1:9" ht="13.7" customHeight="1" x14ac:dyDescent="0.2">
      <c r="A12" s="53" t="s">
        <v>39</v>
      </c>
      <c r="B12" s="160">
        <v>8.6</v>
      </c>
      <c r="C12" s="162">
        <v>6.4</v>
      </c>
      <c r="D12" s="160">
        <v>6.6</v>
      </c>
      <c r="E12" s="160">
        <v>11.8</v>
      </c>
      <c r="F12" s="160">
        <v>10.8</v>
      </c>
      <c r="G12" s="160">
        <v>13.7</v>
      </c>
      <c r="H12" s="160">
        <v>13.2</v>
      </c>
      <c r="I12" s="160">
        <v>9.8000000000000007</v>
      </c>
    </row>
    <row r="13" spans="1:9" ht="12.95" customHeight="1" x14ac:dyDescent="0.2">
      <c r="A13" s="53" t="s">
        <v>40</v>
      </c>
      <c r="B13" s="160">
        <v>-49</v>
      </c>
      <c r="C13" s="162">
        <v>-62.8</v>
      </c>
      <c r="D13" s="160">
        <v>211.6</v>
      </c>
      <c r="E13" s="160">
        <v>-32.4</v>
      </c>
      <c r="F13" s="160">
        <v>234.3</v>
      </c>
      <c r="G13" s="160">
        <v>130.9</v>
      </c>
      <c r="H13" s="290">
        <v>-107.1</v>
      </c>
      <c r="I13" s="290">
        <v>1.4</v>
      </c>
    </row>
    <row r="14" spans="1:9" ht="24" x14ac:dyDescent="0.2">
      <c r="A14" s="54" t="s">
        <v>41</v>
      </c>
      <c r="B14" s="160">
        <v>2.9</v>
      </c>
      <c r="C14" s="162">
        <v>3.1</v>
      </c>
      <c r="D14" s="160">
        <v>-2.1</v>
      </c>
      <c r="E14" s="160">
        <v>-1.2</v>
      </c>
      <c r="F14" s="160">
        <v>3.5</v>
      </c>
      <c r="G14" s="290">
        <v>9.8000000000000007</v>
      </c>
      <c r="H14" s="160">
        <v>6.4</v>
      </c>
      <c r="I14" s="160">
        <v>13.1</v>
      </c>
    </row>
    <row r="15" spans="1:9" ht="24" x14ac:dyDescent="0.2">
      <c r="A15" s="54" t="s">
        <v>42</v>
      </c>
      <c r="B15" s="160">
        <v>-0.6</v>
      </c>
      <c r="C15" s="162">
        <v>3</v>
      </c>
      <c r="D15" s="160">
        <v>0.6</v>
      </c>
      <c r="E15" s="160">
        <v>6.2</v>
      </c>
      <c r="F15" s="160">
        <v>9.4</v>
      </c>
      <c r="G15" s="160">
        <v>11.8</v>
      </c>
      <c r="H15" s="160">
        <v>22.7</v>
      </c>
      <c r="I15" s="160">
        <v>14.2</v>
      </c>
    </row>
    <row r="16" spans="1:9" ht="12.95" customHeight="1" x14ac:dyDescent="0.2">
      <c r="A16" s="53" t="s">
        <v>43</v>
      </c>
      <c r="B16" s="160">
        <v>-24.2</v>
      </c>
      <c r="C16" s="162">
        <v>-81</v>
      </c>
      <c r="D16" s="160">
        <v>-916</v>
      </c>
      <c r="E16" s="160">
        <v>-128.6</v>
      </c>
      <c r="F16" s="160">
        <v>-50.9</v>
      </c>
      <c r="G16" s="160">
        <v>-75.3</v>
      </c>
      <c r="H16" s="160">
        <v>-6.8</v>
      </c>
      <c r="I16" s="160">
        <v>-12.2</v>
      </c>
    </row>
    <row r="17" spans="1:9" ht="12" x14ac:dyDescent="0.2">
      <c r="A17" s="53" t="s">
        <v>44</v>
      </c>
      <c r="B17" s="160">
        <v>-15.6</v>
      </c>
      <c r="C17" s="162">
        <v>-29.3</v>
      </c>
      <c r="D17" s="160">
        <v>-30.8</v>
      </c>
      <c r="E17" s="160">
        <v>-25.9</v>
      </c>
      <c r="F17" s="160">
        <v>-7.2</v>
      </c>
      <c r="G17" s="160">
        <v>6.5</v>
      </c>
      <c r="H17" s="160">
        <v>10.1</v>
      </c>
      <c r="I17" s="160">
        <v>9.1999999999999993</v>
      </c>
    </row>
    <row r="18" spans="1:9" ht="12" x14ac:dyDescent="0.2">
      <c r="A18" s="53" t="s">
        <v>45</v>
      </c>
      <c r="B18" s="160">
        <v>5.7</v>
      </c>
      <c r="C18" s="162">
        <v>2.8</v>
      </c>
      <c r="D18" s="160">
        <v>22.1</v>
      </c>
      <c r="E18" s="160">
        <v>12.6</v>
      </c>
      <c r="F18" s="160">
        <v>16.5</v>
      </c>
      <c r="G18" s="160">
        <v>12.9</v>
      </c>
      <c r="H18" s="160">
        <v>15.9</v>
      </c>
      <c r="I18" s="160">
        <v>12.5</v>
      </c>
    </row>
    <row r="19" spans="1:9" ht="12" x14ac:dyDescent="0.2">
      <c r="A19" s="53" t="s">
        <v>46</v>
      </c>
      <c r="B19" s="160">
        <v>8.9</v>
      </c>
      <c r="C19" s="162">
        <v>3.9</v>
      </c>
      <c r="D19" s="160">
        <v>5.6</v>
      </c>
      <c r="E19" s="160">
        <v>8.6999999999999993</v>
      </c>
      <c r="F19" s="160">
        <v>7.5</v>
      </c>
      <c r="G19" s="160">
        <v>7.8</v>
      </c>
      <c r="H19" s="160">
        <v>7.1</v>
      </c>
      <c r="I19" s="160">
        <v>11.1</v>
      </c>
    </row>
    <row r="20" spans="1:9" ht="12" x14ac:dyDescent="0.2">
      <c r="A20" s="53" t="s">
        <v>47</v>
      </c>
      <c r="B20" s="160">
        <v>12.1</v>
      </c>
      <c r="C20" s="160">
        <v>10.6</v>
      </c>
      <c r="D20" s="160">
        <v>7.3</v>
      </c>
      <c r="E20" s="160">
        <v>24.1</v>
      </c>
      <c r="F20" s="160">
        <v>23</v>
      </c>
      <c r="G20" s="160">
        <v>20.6</v>
      </c>
      <c r="H20" s="160">
        <v>21.8</v>
      </c>
      <c r="I20" s="160">
        <v>18.899999999999999</v>
      </c>
    </row>
    <row r="21" spans="1:9" ht="24" x14ac:dyDescent="0.2">
      <c r="A21" s="54" t="s">
        <v>48</v>
      </c>
      <c r="B21" s="160">
        <v>12.2</v>
      </c>
      <c r="C21" s="160">
        <v>14.4</v>
      </c>
      <c r="D21" s="160">
        <v>18.5</v>
      </c>
      <c r="E21" s="160">
        <v>18</v>
      </c>
      <c r="F21" s="160">
        <v>37.9</v>
      </c>
      <c r="G21" s="160">
        <v>21.1</v>
      </c>
      <c r="H21" s="160">
        <v>23</v>
      </c>
      <c r="I21" s="160">
        <v>28.2</v>
      </c>
    </row>
    <row r="22" spans="1:9" ht="24" x14ac:dyDescent="0.2">
      <c r="A22" s="54" t="s">
        <v>49</v>
      </c>
      <c r="B22" s="160">
        <v>-26.9</v>
      </c>
      <c r="C22" s="160">
        <v>9.6</v>
      </c>
      <c r="D22" s="160">
        <v>24.1</v>
      </c>
      <c r="E22" s="160">
        <v>12.6</v>
      </c>
      <c r="F22" s="160">
        <v>-160.9</v>
      </c>
      <c r="G22" s="160">
        <v>29.8</v>
      </c>
      <c r="H22" s="160">
        <v>8</v>
      </c>
      <c r="I22" s="160">
        <v>10.7</v>
      </c>
    </row>
    <row r="23" spans="1:9" ht="12" x14ac:dyDescent="0.2">
      <c r="A23" s="53" t="s">
        <v>50</v>
      </c>
      <c r="B23" s="160">
        <v>2.6</v>
      </c>
      <c r="C23" s="160">
        <v>6.2</v>
      </c>
      <c r="D23" s="160">
        <v>17.899999999999999</v>
      </c>
      <c r="E23" s="160">
        <v>6.8</v>
      </c>
      <c r="F23" s="160">
        <v>13.4</v>
      </c>
      <c r="G23" s="160">
        <v>18.100000000000001</v>
      </c>
      <c r="H23" s="160">
        <v>25.2</v>
      </c>
      <c r="I23" s="160">
        <v>14.3</v>
      </c>
    </row>
    <row r="24" spans="1:9" ht="12" x14ac:dyDescent="0.2">
      <c r="A24" s="53" t="s">
        <v>51</v>
      </c>
      <c r="B24" s="160">
        <v>-13.4</v>
      </c>
      <c r="C24" s="160">
        <v>-4.0999999999999996</v>
      </c>
      <c r="D24" s="160">
        <v>8.5</v>
      </c>
      <c r="E24" s="160">
        <v>15.4</v>
      </c>
      <c r="F24" s="160">
        <v>13</v>
      </c>
      <c r="G24" s="160">
        <v>14</v>
      </c>
      <c r="H24" s="160">
        <v>19</v>
      </c>
      <c r="I24" s="160">
        <v>12.3</v>
      </c>
    </row>
    <row r="25" spans="1:9" ht="12" x14ac:dyDescent="0.2">
      <c r="A25" s="53" t="s">
        <v>52</v>
      </c>
      <c r="B25" s="160">
        <v>3.5</v>
      </c>
      <c r="C25" s="160">
        <v>6.9</v>
      </c>
      <c r="D25" s="160">
        <v>-1.8</v>
      </c>
      <c r="E25" s="160">
        <v>9.9</v>
      </c>
      <c r="F25" s="160">
        <v>16.2</v>
      </c>
      <c r="G25" s="160">
        <v>7.3</v>
      </c>
      <c r="H25" s="160">
        <v>6.4</v>
      </c>
      <c r="I25" s="160">
        <v>12.4</v>
      </c>
    </row>
    <row r="26" spans="1:9" ht="24" customHeight="1" x14ac:dyDescent="0.2">
      <c r="A26" s="54" t="s">
        <v>53</v>
      </c>
      <c r="B26" s="160">
        <v>7.3</v>
      </c>
      <c r="C26" s="160">
        <v>2.9</v>
      </c>
      <c r="D26" s="160">
        <v>5.6</v>
      </c>
      <c r="E26" s="160">
        <v>6.6</v>
      </c>
      <c r="F26" s="160">
        <v>8.5</v>
      </c>
      <c r="G26" s="160">
        <v>6.6</v>
      </c>
      <c r="H26" s="160">
        <v>12.3</v>
      </c>
      <c r="I26" s="160">
        <v>6.8</v>
      </c>
    </row>
    <row r="27" spans="1:9" ht="24" customHeight="1" x14ac:dyDescent="0.2">
      <c r="A27" s="55" t="s">
        <v>54</v>
      </c>
      <c r="B27" s="160">
        <v>-11</v>
      </c>
      <c r="C27" s="160">
        <v>-5.8</v>
      </c>
      <c r="D27" s="160">
        <v>-38.799999999999997</v>
      </c>
      <c r="E27" s="160">
        <v>-17</v>
      </c>
      <c r="F27" s="160">
        <v>-19</v>
      </c>
      <c r="G27" s="160">
        <v>-32.200000000000003</v>
      </c>
      <c r="H27" s="160">
        <v>-27.2</v>
      </c>
      <c r="I27" s="160">
        <v>-28.7</v>
      </c>
    </row>
    <row r="28" spans="1:9" ht="24" customHeight="1" x14ac:dyDescent="0.2">
      <c r="A28" s="54" t="s">
        <v>112</v>
      </c>
      <c r="B28" s="160">
        <v>-9.4</v>
      </c>
      <c r="C28" s="160">
        <v>-6.1</v>
      </c>
      <c r="D28" s="160">
        <v>-49.9</v>
      </c>
      <c r="E28" s="160">
        <v>-23.6</v>
      </c>
      <c r="F28" s="160">
        <v>-23.8</v>
      </c>
      <c r="G28" s="160">
        <v>-41.9</v>
      </c>
      <c r="H28" s="160">
        <v>-37.299999999999997</v>
      </c>
      <c r="I28" s="160">
        <v>-39.6</v>
      </c>
    </row>
    <row r="29" spans="1:9" ht="24" customHeight="1" x14ac:dyDescent="0.2">
      <c r="A29" s="54" t="s">
        <v>113</v>
      </c>
      <c r="B29" s="160">
        <v>-30.9</v>
      </c>
      <c r="C29" s="160">
        <v>-8.1</v>
      </c>
      <c r="D29" s="160">
        <v>-4.9000000000000004</v>
      </c>
      <c r="E29" s="160">
        <v>4.5</v>
      </c>
      <c r="F29" s="160">
        <v>1.7</v>
      </c>
      <c r="G29" s="160">
        <v>2.7</v>
      </c>
      <c r="H29" s="160">
        <v>9.6999999999999993</v>
      </c>
      <c r="I29" s="160">
        <v>3.9</v>
      </c>
    </row>
    <row r="30" spans="1:9" ht="24" customHeight="1" x14ac:dyDescent="0.2">
      <c r="A30" s="54" t="s">
        <v>114</v>
      </c>
      <c r="B30" s="160">
        <v>-1.4</v>
      </c>
      <c r="C30" s="160">
        <v>-1.2</v>
      </c>
      <c r="D30" s="160">
        <v>-5.0999999999999996</v>
      </c>
      <c r="E30" s="160">
        <v>-1.8</v>
      </c>
      <c r="F30" s="160">
        <v>-3.6</v>
      </c>
      <c r="G30" s="160">
        <v>2.7</v>
      </c>
      <c r="H30" s="160">
        <v>-12.2</v>
      </c>
      <c r="I30" s="160">
        <v>-6.6</v>
      </c>
    </row>
    <row r="31" spans="1:9" ht="24" customHeight="1" x14ac:dyDescent="0.2">
      <c r="A31" s="55" t="s">
        <v>58</v>
      </c>
      <c r="B31" s="160">
        <v>-1.8</v>
      </c>
      <c r="C31" s="160">
        <v>0.8</v>
      </c>
      <c r="D31" s="160">
        <v>-4.4000000000000004</v>
      </c>
      <c r="E31" s="160">
        <v>0.1</v>
      </c>
      <c r="F31" s="160">
        <v>-1.3</v>
      </c>
      <c r="G31" s="160">
        <v>-0.3</v>
      </c>
      <c r="H31" s="160">
        <v>7.9</v>
      </c>
      <c r="I31" s="160">
        <v>7.4</v>
      </c>
    </row>
    <row r="32" spans="1:9" ht="12" x14ac:dyDescent="0.2">
      <c r="A32" s="52" t="s">
        <v>59</v>
      </c>
      <c r="B32" s="160">
        <v>3.1</v>
      </c>
      <c r="C32" s="160">
        <v>2.7</v>
      </c>
      <c r="D32" s="160">
        <v>1.4</v>
      </c>
      <c r="E32" s="160">
        <v>4.8</v>
      </c>
      <c r="F32" s="160">
        <v>0.1</v>
      </c>
      <c r="G32" s="160">
        <v>2</v>
      </c>
      <c r="H32" s="160">
        <v>3</v>
      </c>
      <c r="I32" s="160">
        <v>5.3</v>
      </c>
    </row>
    <row r="33" spans="1:9" ht="24" customHeight="1" x14ac:dyDescent="0.2">
      <c r="A33" s="55" t="s">
        <v>60</v>
      </c>
      <c r="B33" s="160">
        <v>20.3</v>
      </c>
      <c r="C33" s="160">
        <v>22.9</v>
      </c>
      <c r="D33" s="160">
        <v>14.8</v>
      </c>
      <c r="E33" s="160">
        <v>35.4</v>
      </c>
      <c r="F33" s="160">
        <v>32.4</v>
      </c>
      <c r="G33" s="160">
        <v>30.5</v>
      </c>
      <c r="H33" s="160">
        <v>43.5</v>
      </c>
      <c r="I33" s="160">
        <v>43.1</v>
      </c>
    </row>
    <row r="34" spans="1:9" ht="12.95" customHeight="1" x14ac:dyDescent="0.2">
      <c r="A34" s="52" t="s">
        <v>61</v>
      </c>
      <c r="B34" s="160">
        <v>10.5</v>
      </c>
      <c r="C34" s="160">
        <v>23</v>
      </c>
      <c r="D34" s="160">
        <v>10.4</v>
      </c>
      <c r="E34" s="160">
        <v>21.1</v>
      </c>
      <c r="F34" s="160">
        <v>19.399999999999999</v>
      </c>
      <c r="G34" s="160">
        <v>17</v>
      </c>
      <c r="H34" s="160">
        <v>11.9</v>
      </c>
      <c r="I34" s="160">
        <v>16.3</v>
      </c>
    </row>
    <row r="35" spans="1:9" ht="12" x14ac:dyDescent="0.2">
      <c r="A35" s="52" t="s">
        <v>62</v>
      </c>
      <c r="B35" s="160">
        <v>-2.2999999999999998</v>
      </c>
      <c r="C35" s="160">
        <v>-6.1</v>
      </c>
      <c r="D35" s="160">
        <v>-88.9</v>
      </c>
      <c r="E35" s="160">
        <v>-10</v>
      </c>
      <c r="F35" s="160">
        <v>-15.2</v>
      </c>
      <c r="G35" s="160">
        <v>14.4</v>
      </c>
      <c r="H35" s="160">
        <v>20.399999999999999</v>
      </c>
      <c r="I35" s="160">
        <v>19.100000000000001</v>
      </c>
    </row>
    <row r="36" spans="1:9" ht="12.75" customHeight="1" x14ac:dyDescent="0.2">
      <c r="A36" s="52" t="s">
        <v>63</v>
      </c>
      <c r="B36" s="160">
        <v>12</v>
      </c>
      <c r="C36" s="160">
        <v>14.5</v>
      </c>
      <c r="D36" s="160">
        <v>12.5</v>
      </c>
      <c r="E36" s="160">
        <v>23</v>
      </c>
      <c r="F36" s="160">
        <v>18.600000000000001</v>
      </c>
      <c r="G36" s="160">
        <v>20.5</v>
      </c>
      <c r="H36" s="160">
        <v>16.2</v>
      </c>
      <c r="I36" s="160">
        <v>14.6</v>
      </c>
    </row>
    <row r="37" spans="1:9" ht="12.75" customHeight="1" x14ac:dyDescent="0.2">
      <c r="A37" s="52" t="s">
        <v>115</v>
      </c>
      <c r="B37" s="160">
        <v>17.899999999999999</v>
      </c>
      <c r="C37" s="160">
        <v>17.899999999999999</v>
      </c>
      <c r="D37" s="160">
        <v>9.9</v>
      </c>
      <c r="E37" s="160">
        <v>25.5</v>
      </c>
      <c r="F37" s="160">
        <v>26.4</v>
      </c>
      <c r="G37" s="160">
        <v>28.4</v>
      </c>
      <c r="H37" s="160">
        <v>28.3</v>
      </c>
      <c r="I37" s="160">
        <v>27.3</v>
      </c>
    </row>
    <row r="38" spans="1:9" ht="13.7" customHeight="1" x14ac:dyDescent="0.2">
      <c r="A38" s="52" t="s">
        <v>65</v>
      </c>
      <c r="B38" s="160">
        <v>30.9</v>
      </c>
      <c r="C38" s="160">
        <v>15.5</v>
      </c>
      <c r="D38" s="160">
        <v>21</v>
      </c>
      <c r="E38" s="160">
        <v>38.299999999999997</v>
      </c>
      <c r="F38" s="160">
        <v>43.6</v>
      </c>
      <c r="G38" s="160">
        <v>38.4</v>
      </c>
      <c r="H38" s="160">
        <v>11.2</v>
      </c>
      <c r="I38" s="160">
        <v>1.5</v>
      </c>
    </row>
    <row r="39" spans="1:9" ht="12" x14ac:dyDescent="0.2">
      <c r="A39" s="52" t="s">
        <v>71</v>
      </c>
      <c r="B39" s="160">
        <v>17</v>
      </c>
      <c r="C39" s="160">
        <v>24</v>
      </c>
      <c r="D39" s="160">
        <v>-9.4</v>
      </c>
      <c r="E39" s="160">
        <v>21.7</v>
      </c>
      <c r="F39" s="160">
        <v>25.7</v>
      </c>
      <c r="G39" s="160">
        <v>34</v>
      </c>
      <c r="H39" s="160">
        <v>30.3</v>
      </c>
      <c r="I39" s="160">
        <v>32.5</v>
      </c>
    </row>
    <row r="40" spans="1:9" ht="12.95" customHeight="1" x14ac:dyDescent="0.2">
      <c r="A40" s="52" t="s">
        <v>72</v>
      </c>
      <c r="B40" s="160">
        <v>-49.9</v>
      </c>
      <c r="C40" s="160">
        <v>-3</v>
      </c>
      <c r="D40" s="160">
        <v>-78.099999999999994</v>
      </c>
      <c r="E40" s="160">
        <v>21.9</v>
      </c>
      <c r="F40" s="160">
        <v>17.600000000000001</v>
      </c>
      <c r="G40" s="160">
        <v>8.9</v>
      </c>
      <c r="H40" s="160">
        <v>39.9</v>
      </c>
      <c r="I40" s="160">
        <v>21.7</v>
      </c>
    </row>
    <row r="41" spans="1:9" ht="12" x14ac:dyDescent="0.2">
      <c r="A41" s="52" t="s">
        <v>73</v>
      </c>
      <c r="B41" s="160">
        <v>14.1</v>
      </c>
      <c r="C41" s="160">
        <v>15.8</v>
      </c>
      <c r="D41" s="160">
        <v>7.6</v>
      </c>
      <c r="E41" s="160">
        <v>17.899999999999999</v>
      </c>
      <c r="F41" s="160">
        <v>19.8</v>
      </c>
      <c r="G41" s="160">
        <v>15.5</v>
      </c>
      <c r="H41" s="160">
        <v>20.8</v>
      </c>
      <c r="I41" s="160">
        <v>15.4</v>
      </c>
    </row>
    <row r="42" spans="1:9" ht="12.95" customHeight="1" x14ac:dyDescent="0.2">
      <c r="A42" s="52" t="s">
        <v>74</v>
      </c>
      <c r="B42" s="160">
        <v>3.7</v>
      </c>
      <c r="C42" s="154">
        <v>5.0999999999999996</v>
      </c>
      <c r="D42" s="290">
        <v>4.9000000000000004</v>
      </c>
      <c r="E42" s="290">
        <v>13.9</v>
      </c>
      <c r="F42" s="290">
        <v>16.600000000000001</v>
      </c>
      <c r="G42" s="160">
        <v>12.3</v>
      </c>
      <c r="H42" s="290">
        <v>22.6</v>
      </c>
      <c r="I42" s="290">
        <v>26</v>
      </c>
    </row>
    <row r="43" spans="1:9" ht="12.95" customHeight="1" x14ac:dyDescent="0.2">
      <c r="A43" s="52" t="s">
        <v>75</v>
      </c>
      <c r="B43" s="160">
        <v>7</v>
      </c>
      <c r="C43" s="154">
        <v>8.4</v>
      </c>
      <c r="D43" s="160">
        <v>-0.9</v>
      </c>
      <c r="E43" s="160">
        <v>13.6</v>
      </c>
      <c r="F43" s="160">
        <v>9.6999999999999993</v>
      </c>
      <c r="G43" s="290">
        <v>16.7</v>
      </c>
      <c r="H43" s="160">
        <v>21.1</v>
      </c>
      <c r="I43" s="160">
        <v>23.8</v>
      </c>
    </row>
    <row r="44" spans="1:9" ht="12" x14ac:dyDescent="0.2">
      <c r="A44" s="52" t="s">
        <v>76</v>
      </c>
      <c r="B44" s="160">
        <v>4.0999999999999996</v>
      </c>
      <c r="C44" s="160">
        <v>-3.3</v>
      </c>
      <c r="D44" s="160">
        <v>-44.3</v>
      </c>
      <c r="E44" s="160">
        <v>-2.4</v>
      </c>
      <c r="F44" s="160">
        <v>3.1</v>
      </c>
      <c r="G44" s="160">
        <v>24</v>
      </c>
      <c r="H44" s="160">
        <v>13.5</v>
      </c>
      <c r="I44" s="160">
        <v>15.1</v>
      </c>
    </row>
    <row r="45" spans="1:9" ht="12.95" customHeight="1" x14ac:dyDescent="0.2">
      <c r="A45" s="52" t="s">
        <v>77</v>
      </c>
      <c r="B45" s="160">
        <v>19.2</v>
      </c>
      <c r="C45" s="160">
        <v>8.5</v>
      </c>
      <c r="D45" s="160">
        <v>7.2</v>
      </c>
      <c r="E45" s="160">
        <v>17.3</v>
      </c>
      <c r="F45" s="160">
        <v>17.2</v>
      </c>
      <c r="G45" s="160">
        <v>29.9</v>
      </c>
      <c r="H45" s="160">
        <v>45</v>
      </c>
      <c r="I45" s="160">
        <v>49.5</v>
      </c>
    </row>
    <row r="46" spans="1:9" ht="7.15" customHeight="1" thickBot="1" x14ac:dyDescent="0.25">
      <c r="A46" s="60"/>
      <c r="B46" s="296"/>
      <c r="C46" s="36"/>
      <c r="D46" s="296"/>
      <c r="E46" s="296"/>
      <c r="F46" s="296"/>
      <c r="G46" s="296"/>
      <c r="H46" s="296"/>
      <c r="I46" s="296"/>
    </row>
    <row r="47" spans="1:9" ht="9.6" customHeight="1" x14ac:dyDescent="0.2">
      <c r="D47" s="290"/>
      <c r="E47" s="290"/>
      <c r="F47" s="290"/>
    </row>
    <row r="48" spans="1:9" ht="12.95" customHeight="1" x14ac:dyDescent="0.2">
      <c r="A48" s="301" t="s">
        <v>1392</v>
      </c>
    </row>
  </sheetData>
  <hyperlinks>
    <hyperlink ref="A1" location="Содержание!A1" display="Вернуться в СОДЕРЖАНИЕ" xr:uid="{00000000-0004-0000-6700-000000000000}"/>
  </hyperlinks>
  <pageMargins left="0.78740157480314965" right="0.78740157480314965" top="0.78740157480314965" bottom="0.78740157480314965" header="0.51181102362204722" footer="0.51181102362204722"/>
  <pageSetup paperSize="9" orientation="portrait" horizontalDpi="120" verticalDpi="144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Лист104"/>
  <dimension ref="A1:BH177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7109375" style="61" customWidth="1"/>
    <col min="2" max="3" width="9.140625" style="290" hidden="1" customWidth="1"/>
    <col min="4" max="6" width="8.28515625" style="290" hidden="1" customWidth="1"/>
    <col min="7" max="8" width="8.28515625" style="33" hidden="1" customWidth="1"/>
    <col min="9" max="13" width="8.28515625" style="33" customWidth="1"/>
    <col min="14" max="14" width="9.28515625" style="241" customWidth="1"/>
    <col min="15" max="26" width="9.28515625" style="33" customWidth="1"/>
    <col min="27" max="31" width="9.28515625" style="241" customWidth="1"/>
    <col min="32" max="43" width="9.28515625" style="33" customWidth="1"/>
    <col min="44" max="48" width="9.28515625" style="241" customWidth="1"/>
    <col min="49" max="16384" width="9.28515625" style="33"/>
  </cols>
  <sheetData>
    <row r="1" spans="1:60" ht="12.95" customHeight="1" x14ac:dyDescent="0.2">
      <c r="A1" s="950" t="s">
        <v>1346</v>
      </c>
    </row>
    <row r="2" spans="1:60" s="51" customFormat="1" ht="18" customHeight="1" x14ac:dyDescent="0.2">
      <c r="A2" s="32" t="s">
        <v>353</v>
      </c>
      <c r="B2" s="256"/>
      <c r="C2" s="256"/>
      <c r="D2" s="256"/>
      <c r="E2" s="256"/>
      <c r="F2" s="256"/>
      <c r="G2" s="33"/>
      <c r="H2" s="33"/>
      <c r="I2" s="33"/>
      <c r="J2" s="33"/>
      <c r="K2" s="33"/>
      <c r="L2" s="33"/>
      <c r="M2" s="33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5"/>
      <c r="AJ2" s="255"/>
      <c r="AK2" s="255"/>
      <c r="AL2" s="255"/>
      <c r="AM2" s="255"/>
      <c r="AN2" s="255"/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5"/>
      <c r="AZ2" s="255"/>
      <c r="BA2" s="255"/>
      <c r="BB2" s="255"/>
      <c r="BC2" s="255"/>
      <c r="BD2" s="255"/>
      <c r="BE2" s="255"/>
      <c r="BF2" s="255"/>
      <c r="BG2" s="255"/>
      <c r="BH2" s="255"/>
    </row>
    <row r="3" spans="1:60" s="51" customFormat="1" ht="18" customHeight="1" x14ac:dyDescent="0.2">
      <c r="A3" s="32" t="s">
        <v>354</v>
      </c>
      <c r="B3" s="256"/>
      <c r="C3" s="256"/>
      <c r="D3" s="256"/>
      <c r="E3" s="256"/>
      <c r="F3" s="256"/>
      <c r="G3" s="33"/>
      <c r="H3" s="33"/>
      <c r="I3" s="33"/>
      <c r="J3" s="33"/>
      <c r="K3" s="33"/>
      <c r="L3" s="33"/>
      <c r="M3" s="33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</row>
    <row r="4" spans="1:60" s="51" customFormat="1" ht="18" customHeight="1" thickBot="1" x14ac:dyDescent="0.25">
      <c r="A4" s="251" t="s">
        <v>355</v>
      </c>
      <c r="B4" s="302"/>
      <c r="C4" s="302"/>
      <c r="D4" s="302"/>
      <c r="E4" s="256"/>
      <c r="F4" s="256"/>
      <c r="G4" s="36"/>
      <c r="H4" s="36"/>
      <c r="I4" s="36"/>
      <c r="J4" s="36"/>
      <c r="K4" s="36"/>
      <c r="L4" s="36"/>
      <c r="M4" s="36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255"/>
      <c r="BE4" s="255"/>
      <c r="BF4" s="255"/>
      <c r="BG4" s="255"/>
      <c r="BH4" s="255"/>
    </row>
    <row r="5" spans="1:60" s="305" customFormat="1" ht="18" customHeight="1" thickBot="1" x14ac:dyDescent="0.25">
      <c r="A5" s="303"/>
      <c r="B5" s="304">
        <v>2014</v>
      </c>
      <c r="C5" s="304">
        <v>2015</v>
      </c>
      <c r="D5" s="304">
        <v>2016</v>
      </c>
      <c r="E5" s="304">
        <v>2017</v>
      </c>
      <c r="F5" s="304">
        <v>2018</v>
      </c>
      <c r="G5" s="40">
        <v>2019</v>
      </c>
      <c r="H5" s="304">
        <v>2020</v>
      </c>
      <c r="I5" s="40">
        <v>2021</v>
      </c>
      <c r="J5" s="304">
        <v>2022</v>
      </c>
      <c r="K5" s="40">
        <v>2023</v>
      </c>
      <c r="L5" s="304">
        <v>2024</v>
      </c>
      <c r="M5" s="40">
        <v>2025</v>
      </c>
    </row>
    <row r="6" spans="1:60" s="51" customFormat="1" ht="9.1999999999999993" customHeight="1" x14ac:dyDescent="0.2">
      <c r="A6" s="306"/>
      <c r="B6" s="256"/>
      <c r="C6" s="256"/>
      <c r="D6" s="256"/>
      <c r="E6" s="256"/>
      <c r="F6" s="256"/>
      <c r="G6" s="38"/>
      <c r="H6" s="38"/>
      <c r="I6" s="38"/>
      <c r="J6" s="38"/>
      <c r="K6" s="38"/>
      <c r="L6" s="38"/>
      <c r="M6" s="38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/>
      <c r="BD6" s="255"/>
      <c r="BE6" s="255"/>
      <c r="BF6" s="255"/>
      <c r="BG6" s="255"/>
      <c r="BH6" s="255"/>
    </row>
    <row r="7" spans="1:60" s="51" customFormat="1" ht="12.95" customHeight="1" x14ac:dyDescent="0.2">
      <c r="A7" s="307" t="s">
        <v>34</v>
      </c>
      <c r="B7" s="308">
        <v>119878.5</v>
      </c>
      <c r="C7" s="308">
        <v>134532.20000000001</v>
      </c>
      <c r="D7" s="308">
        <v>146650.9</v>
      </c>
      <c r="E7" s="308">
        <v>159131.4</v>
      </c>
      <c r="F7" s="308">
        <v>178342.6</v>
      </c>
      <c r="G7" s="158">
        <v>209989.7</v>
      </c>
      <c r="H7" s="308">
        <v>216331.2</v>
      </c>
      <c r="I7" s="308">
        <v>251445.4</v>
      </c>
      <c r="J7" s="308">
        <v>307046</v>
      </c>
      <c r="K7" s="308">
        <v>502784.3</v>
      </c>
      <c r="L7" s="308">
        <v>507984.3</v>
      </c>
      <c r="M7" s="308">
        <v>673099.6</v>
      </c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</row>
    <row r="8" spans="1:60" s="51" customFormat="1" ht="12.95" customHeight="1" x14ac:dyDescent="0.2">
      <c r="A8" s="309" t="s">
        <v>356</v>
      </c>
      <c r="B8" s="310"/>
      <c r="C8" s="310"/>
      <c r="D8" s="310"/>
      <c r="E8" s="310"/>
      <c r="F8" s="310"/>
      <c r="G8" s="159"/>
      <c r="H8" s="207"/>
      <c r="I8" s="207"/>
      <c r="J8" s="207"/>
      <c r="K8" s="207"/>
      <c r="L8" s="207"/>
      <c r="M8" s="207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</row>
    <row r="9" spans="1:60" s="51" customFormat="1" ht="12.95" customHeight="1" x14ac:dyDescent="0.2">
      <c r="A9" s="48" t="s">
        <v>36</v>
      </c>
      <c r="B9" s="160">
        <v>1074.4000000000001</v>
      </c>
      <c r="C9" s="160">
        <v>1206.5999999999999</v>
      </c>
      <c r="D9" s="160">
        <v>1011.2</v>
      </c>
      <c r="E9" s="160">
        <v>1059.9000000000001</v>
      </c>
      <c r="F9" s="160">
        <v>1164.9000000000001</v>
      </c>
      <c r="G9" s="162">
        <v>1258.4000000000001</v>
      </c>
      <c r="H9" s="160">
        <v>1168.5999999999999</v>
      </c>
      <c r="I9" s="160">
        <v>2009.6</v>
      </c>
      <c r="J9" s="160">
        <v>2558.6999999999998</v>
      </c>
      <c r="K9" s="160">
        <v>3896.7</v>
      </c>
      <c r="L9" s="160">
        <v>3953.3</v>
      </c>
      <c r="M9" s="160">
        <v>4897.8999999999996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</row>
    <row r="10" spans="1:60" s="51" customFormat="1" ht="12.95" customHeight="1" x14ac:dyDescent="0.2">
      <c r="A10" s="52" t="s">
        <v>37</v>
      </c>
      <c r="B10" s="160">
        <v>4504.7</v>
      </c>
      <c r="C10" s="160">
        <v>8803</v>
      </c>
      <c r="D10" s="160">
        <v>10798.2</v>
      </c>
      <c r="E10" s="160">
        <v>12022.4</v>
      </c>
      <c r="F10" s="160">
        <v>12059.2</v>
      </c>
      <c r="G10" s="162">
        <v>12476.1</v>
      </c>
      <c r="H10" s="160">
        <v>12950.4</v>
      </c>
      <c r="I10" s="160">
        <v>18127</v>
      </c>
      <c r="J10" s="160">
        <v>20677.900000000001</v>
      </c>
      <c r="K10" s="160">
        <v>21334.9</v>
      </c>
      <c r="L10" s="160">
        <v>20023.599999999999</v>
      </c>
      <c r="M10" s="160">
        <v>25071.5</v>
      </c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</row>
    <row r="11" spans="1:60" s="51" customFormat="1" ht="12.95" customHeight="1" x14ac:dyDescent="0.2">
      <c r="A11" s="52" t="s">
        <v>38</v>
      </c>
      <c r="B11" s="160">
        <v>49451</v>
      </c>
      <c r="C11" s="160">
        <v>51123.3</v>
      </c>
      <c r="D11" s="160">
        <v>53154.2</v>
      </c>
      <c r="E11" s="160">
        <v>52909.2</v>
      </c>
      <c r="F11" s="160">
        <v>55488</v>
      </c>
      <c r="G11" s="162">
        <v>68666</v>
      </c>
      <c r="H11" s="160">
        <v>63300</v>
      </c>
      <c r="I11" s="160">
        <v>66928.600000000006</v>
      </c>
      <c r="J11" s="160">
        <v>85809</v>
      </c>
      <c r="K11" s="160">
        <v>111424.9</v>
      </c>
      <c r="L11" s="160">
        <v>126174.1</v>
      </c>
      <c r="M11" s="160">
        <v>152071.20000000001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</row>
    <row r="12" spans="1:60" s="51" customFormat="1" ht="12" x14ac:dyDescent="0.2">
      <c r="A12" s="53" t="s">
        <v>39</v>
      </c>
      <c r="B12" s="160">
        <v>5928.3</v>
      </c>
      <c r="C12" s="160">
        <v>5804</v>
      </c>
      <c r="D12" s="160">
        <v>7121.2</v>
      </c>
      <c r="E12" s="160">
        <v>7973.1</v>
      </c>
      <c r="F12" s="160">
        <v>7847</v>
      </c>
      <c r="G12" s="162">
        <v>8432.7999999999993</v>
      </c>
      <c r="H12" s="160">
        <v>9153.2999999999993</v>
      </c>
      <c r="I12" s="160">
        <v>10579.4</v>
      </c>
      <c r="J12" s="160">
        <v>16628.400000000001</v>
      </c>
      <c r="K12" s="160">
        <v>18673.2</v>
      </c>
      <c r="L12" s="160">
        <v>23547.599999999999</v>
      </c>
      <c r="M12" s="160">
        <v>21307.5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</row>
    <row r="13" spans="1:60" s="51" customFormat="1" ht="13.9" customHeight="1" x14ac:dyDescent="0.2">
      <c r="A13" s="53" t="s">
        <v>40</v>
      </c>
      <c r="B13" s="160">
        <v>91.722499999999997</v>
      </c>
      <c r="C13" s="160">
        <v>35.5</v>
      </c>
      <c r="D13" s="160">
        <v>235.9</v>
      </c>
      <c r="E13" s="160">
        <v>226</v>
      </c>
      <c r="F13" s="160">
        <v>236.4</v>
      </c>
      <c r="G13" s="162">
        <v>229.8</v>
      </c>
      <c r="H13" s="160">
        <v>207.3</v>
      </c>
      <c r="I13" s="160">
        <v>186.1</v>
      </c>
      <c r="J13" s="160">
        <v>33.1</v>
      </c>
      <c r="K13" s="160">
        <v>40.9</v>
      </c>
      <c r="L13" s="160">
        <v>38.4</v>
      </c>
      <c r="M13" s="160">
        <v>41.8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</row>
    <row r="14" spans="1:60" s="51" customFormat="1" ht="24" customHeight="1" x14ac:dyDescent="0.2">
      <c r="A14" s="54" t="s">
        <v>41</v>
      </c>
      <c r="B14" s="160">
        <v>912.2</v>
      </c>
      <c r="C14" s="160">
        <v>1059.8</v>
      </c>
      <c r="D14" s="160">
        <v>655.4</v>
      </c>
      <c r="E14" s="160">
        <v>949.4</v>
      </c>
      <c r="F14" s="160">
        <v>1200.5999999999999</v>
      </c>
      <c r="G14" s="162">
        <v>1400.8</v>
      </c>
      <c r="H14" s="160">
        <v>1374.4</v>
      </c>
      <c r="I14" s="160">
        <v>2241.3000000000002</v>
      </c>
      <c r="J14" s="160">
        <v>2893.3</v>
      </c>
      <c r="K14" s="160">
        <v>2891.4</v>
      </c>
      <c r="L14" s="160">
        <v>3485.5</v>
      </c>
      <c r="M14" s="160">
        <v>4990.3999999999996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</row>
    <row r="15" spans="1:60" s="51" customFormat="1" ht="24" customHeight="1" x14ac:dyDescent="0.2">
      <c r="A15" s="54" t="s">
        <v>42</v>
      </c>
      <c r="B15" s="160">
        <v>567.79999999999995</v>
      </c>
      <c r="C15" s="160">
        <v>569.29999999999995</v>
      </c>
      <c r="D15" s="160">
        <v>555.20000000000005</v>
      </c>
      <c r="E15" s="160">
        <v>658.4</v>
      </c>
      <c r="F15" s="160">
        <v>516.5</v>
      </c>
      <c r="G15" s="162">
        <v>485.6</v>
      </c>
      <c r="H15" s="160">
        <v>772.9</v>
      </c>
      <c r="I15" s="160">
        <v>637.1</v>
      </c>
      <c r="J15" s="160">
        <v>731.9</v>
      </c>
      <c r="K15" s="160">
        <v>1225.7</v>
      </c>
      <c r="L15" s="160">
        <v>1243</v>
      </c>
      <c r="M15" s="160">
        <v>2041.6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</row>
    <row r="16" spans="1:60" s="51" customFormat="1" ht="12.95" customHeight="1" x14ac:dyDescent="0.2">
      <c r="A16" s="53" t="s">
        <v>43</v>
      </c>
      <c r="B16" s="160">
        <v>4553.7</v>
      </c>
      <c r="C16" s="160">
        <v>5040</v>
      </c>
      <c r="D16" s="160">
        <v>3598.9</v>
      </c>
      <c r="E16" s="160">
        <v>4623.8</v>
      </c>
      <c r="F16" s="160">
        <v>4029.2</v>
      </c>
      <c r="G16" s="162">
        <v>3399.5</v>
      </c>
      <c r="H16" s="160">
        <v>4505.8</v>
      </c>
      <c r="I16" s="160">
        <v>5074.1000000000004</v>
      </c>
      <c r="J16" s="160">
        <v>4622.3999999999996</v>
      </c>
      <c r="K16" s="160">
        <v>4830.5</v>
      </c>
      <c r="L16" s="160">
        <v>7350.1</v>
      </c>
      <c r="M16" s="160">
        <v>10102.200000000001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</row>
    <row r="17" spans="1:60" s="51" customFormat="1" ht="12.95" customHeight="1" x14ac:dyDescent="0.2">
      <c r="A17" s="53" t="s">
        <v>44</v>
      </c>
      <c r="B17" s="160">
        <v>589</v>
      </c>
      <c r="C17" s="160">
        <v>606.5</v>
      </c>
      <c r="D17" s="160">
        <v>470.8</v>
      </c>
      <c r="E17" s="160">
        <v>563.1</v>
      </c>
      <c r="F17" s="160">
        <v>455.6</v>
      </c>
      <c r="G17" s="162">
        <v>566.5</v>
      </c>
      <c r="H17" s="160">
        <v>592.1</v>
      </c>
      <c r="I17" s="160">
        <v>763.3</v>
      </c>
      <c r="J17" s="160">
        <v>745.2</v>
      </c>
      <c r="K17" s="160">
        <v>840.1</v>
      </c>
      <c r="L17" s="160">
        <v>826.2</v>
      </c>
      <c r="M17" s="160">
        <v>1031.7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</row>
    <row r="18" spans="1:60" s="51" customFormat="1" ht="12" x14ac:dyDescent="0.2">
      <c r="A18" s="53" t="s">
        <v>45</v>
      </c>
      <c r="B18" s="160">
        <v>105.7</v>
      </c>
      <c r="C18" s="160">
        <v>135</v>
      </c>
      <c r="D18" s="160">
        <v>141.9</v>
      </c>
      <c r="E18" s="160">
        <v>163.1</v>
      </c>
      <c r="F18" s="160">
        <v>123.2</v>
      </c>
      <c r="G18" s="162">
        <v>231.6</v>
      </c>
      <c r="H18" s="160">
        <v>359.8</v>
      </c>
      <c r="I18" s="160">
        <v>365.3</v>
      </c>
      <c r="J18" s="160">
        <v>295.7</v>
      </c>
      <c r="K18" s="160">
        <v>380.6</v>
      </c>
      <c r="L18" s="160">
        <v>381.8</v>
      </c>
      <c r="M18" s="160">
        <v>444.1</v>
      </c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</row>
    <row r="19" spans="1:60" s="51" customFormat="1" ht="12" x14ac:dyDescent="0.2">
      <c r="A19" s="53" t="s">
        <v>46</v>
      </c>
      <c r="B19" s="160">
        <v>1023.1</v>
      </c>
      <c r="C19" s="160">
        <v>969.7</v>
      </c>
      <c r="D19" s="160">
        <v>1094.0999999999999</v>
      </c>
      <c r="E19" s="160">
        <v>1525.9</v>
      </c>
      <c r="F19" s="160">
        <v>1390.6</v>
      </c>
      <c r="G19" s="162">
        <v>1518</v>
      </c>
      <c r="H19" s="160">
        <v>1690.5</v>
      </c>
      <c r="I19" s="160">
        <v>1740.2</v>
      </c>
      <c r="J19" s="160">
        <v>2438.6999999999998</v>
      </c>
      <c r="K19" s="160">
        <v>3135.2</v>
      </c>
      <c r="L19" s="160">
        <v>2846.9</v>
      </c>
      <c r="M19" s="160">
        <v>4201.3999999999996</v>
      </c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</row>
    <row r="20" spans="1:60" s="51" customFormat="1" ht="14.25" customHeight="1" x14ac:dyDescent="0.2">
      <c r="A20" s="53" t="s">
        <v>47</v>
      </c>
      <c r="B20" s="160">
        <v>3892.2</v>
      </c>
      <c r="C20" s="160">
        <v>3503.4</v>
      </c>
      <c r="D20" s="160">
        <v>3778.2</v>
      </c>
      <c r="E20" s="160">
        <v>4205.3</v>
      </c>
      <c r="F20" s="160">
        <v>4818.7</v>
      </c>
      <c r="G20" s="160">
        <v>4994.6000000000004</v>
      </c>
      <c r="H20" s="160">
        <v>5460.7</v>
      </c>
      <c r="I20" s="160">
        <v>6551</v>
      </c>
      <c r="J20" s="160">
        <v>7216</v>
      </c>
      <c r="K20" s="160">
        <v>8635.9</v>
      </c>
      <c r="L20" s="160">
        <v>7740.6</v>
      </c>
      <c r="M20" s="160">
        <v>11797.9</v>
      </c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</row>
    <row r="21" spans="1:60" s="51" customFormat="1" ht="24" customHeight="1" x14ac:dyDescent="0.2">
      <c r="A21" s="54" t="s">
        <v>48</v>
      </c>
      <c r="B21" s="160">
        <v>29089.3</v>
      </c>
      <c r="C21" s="160">
        <v>30892.1</v>
      </c>
      <c r="D21" s="160">
        <v>32952.9</v>
      </c>
      <c r="E21" s="160">
        <v>29199.599999999999</v>
      </c>
      <c r="F21" s="160">
        <v>32292.799999999999</v>
      </c>
      <c r="G21" s="160">
        <v>44794.400000000001</v>
      </c>
      <c r="H21" s="160">
        <v>36662.5</v>
      </c>
      <c r="I21" s="160">
        <v>35781.5</v>
      </c>
      <c r="J21" s="160">
        <v>46398.400000000001</v>
      </c>
      <c r="K21" s="160">
        <v>65608.399999999994</v>
      </c>
      <c r="L21" s="160">
        <v>73132</v>
      </c>
      <c r="M21" s="160">
        <v>89354.3</v>
      </c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</row>
    <row r="22" spans="1:60" s="51" customFormat="1" ht="24" x14ac:dyDescent="0.2">
      <c r="A22" s="54" t="s">
        <v>49</v>
      </c>
      <c r="B22" s="160">
        <v>12</v>
      </c>
      <c r="C22" s="160">
        <v>40.1</v>
      </c>
      <c r="D22" s="160">
        <v>58.7</v>
      </c>
      <c r="E22" s="160">
        <v>9.3000000000000007</v>
      </c>
      <c r="F22" s="160">
        <v>13.1</v>
      </c>
      <c r="G22" s="160">
        <v>11.9</v>
      </c>
      <c r="H22" s="160">
        <v>8.6</v>
      </c>
      <c r="I22" s="160">
        <v>19.399999999999999</v>
      </c>
      <c r="J22" s="160">
        <v>66.3</v>
      </c>
      <c r="K22" s="160">
        <v>111.4</v>
      </c>
      <c r="L22" s="160">
        <v>57.4</v>
      </c>
      <c r="M22" s="160">
        <v>303.10000000000002</v>
      </c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</row>
    <row r="23" spans="1:60" s="51" customFormat="1" ht="14.25" customHeight="1" x14ac:dyDescent="0.2">
      <c r="A23" s="53" t="s">
        <v>50</v>
      </c>
      <c r="B23" s="160">
        <v>733.2</v>
      </c>
      <c r="C23" s="160">
        <v>733.6</v>
      </c>
      <c r="D23" s="160">
        <v>804.8</v>
      </c>
      <c r="E23" s="160">
        <v>797.1</v>
      </c>
      <c r="F23" s="160">
        <v>709.3</v>
      </c>
      <c r="G23" s="160">
        <v>699.8</v>
      </c>
      <c r="H23" s="160">
        <v>798.1</v>
      </c>
      <c r="I23" s="160">
        <v>929.8</v>
      </c>
      <c r="J23" s="160">
        <v>970.4</v>
      </c>
      <c r="K23" s="160">
        <v>1433.6</v>
      </c>
      <c r="L23" s="160">
        <v>1509.6</v>
      </c>
      <c r="M23" s="160">
        <v>1642.9</v>
      </c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</row>
    <row r="24" spans="1:60" s="51" customFormat="1" ht="12" x14ac:dyDescent="0.2">
      <c r="A24" s="53" t="s">
        <v>51</v>
      </c>
      <c r="B24" s="160">
        <v>209.85749999999999</v>
      </c>
      <c r="C24" s="160">
        <v>189.8</v>
      </c>
      <c r="D24" s="160">
        <v>210.2</v>
      </c>
      <c r="E24" s="160">
        <v>217.1</v>
      </c>
      <c r="F24" s="160">
        <v>168</v>
      </c>
      <c r="G24" s="160">
        <v>205.9</v>
      </c>
      <c r="H24" s="160">
        <v>163.80000000000001</v>
      </c>
      <c r="I24" s="160">
        <v>178.6</v>
      </c>
      <c r="J24" s="160">
        <v>207.9</v>
      </c>
      <c r="K24" s="160">
        <v>346.6</v>
      </c>
      <c r="L24" s="160">
        <v>456</v>
      </c>
      <c r="M24" s="160">
        <v>535.9</v>
      </c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</row>
    <row r="25" spans="1:60" s="51" customFormat="1" ht="12" x14ac:dyDescent="0.2">
      <c r="A25" s="53" t="s">
        <v>52</v>
      </c>
      <c r="B25" s="160">
        <v>665.5</v>
      </c>
      <c r="C25" s="160">
        <v>594.5</v>
      </c>
      <c r="D25" s="160">
        <v>583</v>
      </c>
      <c r="E25" s="160">
        <v>724.2</v>
      </c>
      <c r="F25" s="160">
        <v>707.4</v>
      </c>
      <c r="G25" s="160">
        <v>853.1</v>
      </c>
      <c r="H25" s="160">
        <v>778.6</v>
      </c>
      <c r="I25" s="160">
        <v>988.3</v>
      </c>
      <c r="J25" s="160">
        <v>1518.5</v>
      </c>
      <c r="K25" s="160">
        <v>1730.5</v>
      </c>
      <c r="L25" s="160">
        <v>1970.8</v>
      </c>
      <c r="M25" s="160">
        <v>2490.9</v>
      </c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</row>
    <row r="26" spans="1:60" s="51" customFormat="1" ht="24" x14ac:dyDescent="0.2">
      <c r="A26" s="54" t="s">
        <v>53</v>
      </c>
      <c r="B26" s="160">
        <v>1077.4000000000001</v>
      </c>
      <c r="C26" s="160">
        <v>949.9</v>
      </c>
      <c r="D26" s="160">
        <v>892.9</v>
      </c>
      <c r="E26" s="160">
        <v>1073.8</v>
      </c>
      <c r="F26" s="160">
        <v>979.6</v>
      </c>
      <c r="G26" s="160">
        <v>841.6</v>
      </c>
      <c r="H26" s="160">
        <v>771.4</v>
      </c>
      <c r="I26" s="160">
        <v>893.1</v>
      </c>
      <c r="J26" s="160">
        <v>1042.8</v>
      </c>
      <c r="K26" s="160">
        <v>1540.9</v>
      </c>
      <c r="L26" s="160">
        <v>1588.3</v>
      </c>
      <c r="M26" s="160">
        <v>1785.4</v>
      </c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</row>
    <row r="27" spans="1:60" s="51" customFormat="1" ht="24" customHeight="1" x14ac:dyDescent="0.2">
      <c r="A27" s="55" t="s">
        <v>54</v>
      </c>
      <c r="B27" s="160">
        <v>4248.8</v>
      </c>
      <c r="C27" s="160">
        <v>4956.7</v>
      </c>
      <c r="D27" s="160">
        <v>4955.7</v>
      </c>
      <c r="E27" s="160">
        <v>5658.7</v>
      </c>
      <c r="F27" s="160">
        <v>5626.5</v>
      </c>
      <c r="G27" s="160">
        <v>5955.3</v>
      </c>
      <c r="H27" s="160">
        <v>5562.5</v>
      </c>
      <c r="I27" s="160">
        <v>5143.6000000000004</v>
      </c>
      <c r="J27" s="160">
        <v>6404.7</v>
      </c>
      <c r="K27" s="160">
        <v>9213.7000000000007</v>
      </c>
      <c r="L27" s="160">
        <v>17273.900000000001</v>
      </c>
      <c r="M27" s="160">
        <v>16553.8</v>
      </c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</row>
    <row r="28" spans="1:60" s="51" customFormat="1" ht="24" x14ac:dyDescent="0.2">
      <c r="A28" s="54" t="s">
        <v>112</v>
      </c>
      <c r="B28" s="160">
        <v>3532.7</v>
      </c>
      <c r="C28" s="160">
        <v>3832.3</v>
      </c>
      <c r="D28" s="160">
        <v>3712.8</v>
      </c>
      <c r="E28" s="160">
        <v>4452.5</v>
      </c>
      <c r="F28" s="160">
        <v>4465.8999999999996</v>
      </c>
      <c r="G28" s="160">
        <v>4672.2</v>
      </c>
      <c r="H28" s="160">
        <v>4239.2</v>
      </c>
      <c r="I28" s="160">
        <v>3934</v>
      </c>
      <c r="J28" s="160">
        <v>5150.8</v>
      </c>
      <c r="K28" s="160">
        <v>7588</v>
      </c>
      <c r="L28" s="160">
        <v>15446.8</v>
      </c>
      <c r="M28" s="160">
        <v>14450.5</v>
      </c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5"/>
      <c r="BA28" s="255"/>
      <c r="BB28" s="255"/>
      <c r="BC28" s="255"/>
      <c r="BD28" s="255"/>
      <c r="BE28" s="255"/>
      <c r="BF28" s="255"/>
      <c r="BG28" s="255"/>
      <c r="BH28" s="255"/>
    </row>
    <row r="29" spans="1:60" s="51" customFormat="1" ht="24" x14ac:dyDescent="0.2">
      <c r="A29" s="54" t="s">
        <v>113</v>
      </c>
      <c r="B29" s="160">
        <v>197.6</v>
      </c>
      <c r="C29" s="160">
        <v>482</v>
      </c>
      <c r="D29" s="160">
        <v>643.79999999999995</v>
      </c>
      <c r="E29" s="160">
        <v>660.9</v>
      </c>
      <c r="F29" s="160">
        <v>699.9</v>
      </c>
      <c r="G29" s="160">
        <v>807</v>
      </c>
      <c r="H29" s="160">
        <v>820.6</v>
      </c>
      <c r="I29" s="160">
        <v>777.9</v>
      </c>
      <c r="J29" s="160">
        <v>836.1</v>
      </c>
      <c r="K29" s="160">
        <v>873.3</v>
      </c>
      <c r="L29" s="160">
        <v>955.6</v>
      </c>
      <c r="M29" s="160">
        <v>1063.5</v>
      </c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255"/>
      <c r="BC29" s="255"/>
      <c r="BD29" s="255"/>
      <c r="BE29" s="255"/>
      <c r="BF29" s="255"/>
      <c r="BG29" s="255"/>
      <c r="BH29" s="255"/>
    </row>
    <row r="30" spans="1:60" s="51" customFormat="1" ht="24" customHeight="1" x14ac:dyDescent="0.2">
      <c r="A30" s="54" t="s">
        <v>114</v>
      </c>
      <c r="B30" s="160">
        <v>518.5</v>
      </c>
      <c r="C30" s="160">
        <v>642.4</v>
      </c>
      <c r="D30" s="160">
        <v>599.1</v>
      </c>
      <c r="E30" s="160">
        <v>545.29999999999995</v>
      </c>
      <c r="F30" s="160">
        <v>460.7</v>
      </c>
      <c r="G30" s="160">
        <v>476.1</v>
      </c>
      <c r="H30" s="160">
        <v>502.7</v>
      </c>
      <c r="I30" s="160">
        <v>431.7</v>
      </c>
      <c r="J30" s="160">
        <v>417.8</v>
      </c>
      <c r="K30" s="160">
        <v>752.4</v>
      </c>
      <c r="L30" s="160">
        <v>871.5</v>
      </c>
      <c r="M30" s="160">
        <v>1039.8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</row>
    <row r="31" spans="1:60" s="51" customFormat="1" ht="24" x14ac:dyDescent="0.2">
      <c r="A31" s="55" t="s">
        <v>58</v>
      </c>
      <c r="B31" s="160">
        <v>214.6</v>
      </c>
      <c r="C31" s="160">
        <v>216.9</v>
      </c>
      <c r="D31" s="160">
        <v>224.1</v>
      </c>
      <c r="E31" s="160">
        <v>188.3</v>
      </c>
      <c r="F31" s="160">
        <v>211</v>
      </c>
      <c r="G31" s="160">
        <v>209.2</v>
      </c>
      <c r="H31" s="160">
        <v>235.9</v>
      </c>
      <c r="I31" s="160">
        <v>385.4</v>
      </c>
      <c r="J31" s="160">
        <v>376</v>
      </c>
      <c r="K31" s="160">
        <v>445.6</v>
      </c>
      <c r="L31" s="160">
        <v>524.29999999999995</v>
      </c>
      <c r="M31" s="160">
        <v>801.3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</row>
    <row r="32" spans="1:60" s="51" customFormat="1" ht="12" x14ac:dyDescent="0.2">
      <c r="A32" s="52" t="s">
        <v>59</v>
      </c>
      <c r="B32" s="160">
        <v>13398.2</v>
      </c>
      <c r="C32" s="160">
        <v>20169.599999999999</v>
      </c>
      <c r="D32" s="160">
        <v>25157.7</v>
      </c>
      <c r="E32" s="160">
        <v>31323.3</v>
      </c>
      <c r="F32" s="160">
        <v>33440.9</v>
      </c>
      <c r="G32" s="160">
        <v>46489.8</v>
      </c>
      <c r="H32" s="160">
        <v>51097.4</v>
      </c>
      <c r="I32" s="160">
        <v>60765.3</v>
      </c>
      <c r="J32" s="160">
        <v>76184.100000000006</v>
      </c>
      <c r="K32" s="160">
        <v>99087.6</v>
      </c>
      <c r="L32" s="160">
        <v>149536.6</v>
      </c>
      <c r="M32" s="160">
        <v>236169.1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55"/>
      <c r="BE32" s="255"/>
      <c r="BF32" s="255"/>
      <c r="BG32" s="255"/>
      <c r="BH32" s="255"/>
    </row>
    <row r="33" spans="1:60" s="51" customFormat="1" ht="24" x14ac:dyDescent="0.2">
      <c r="A33" s="55" t="s">
        <v>60</v>
      </c>
      <c r="B33" s="160">
        <v>37720.1</v>
      </c>
      <c r="C33" s="160">
        <v>39240.5</v>
      </c>
      <c r="D33" s="160">
        <v>42650.400000000001</v>
      </c>
      <c r="E33" s="160">
        <v>46772.3</v>
      </c>
      <c r="F33" s="160">
        <v>59749.7</v>
      </c>
      <c r="G33" s="160">
        <v>63230.1</v>
      </c>
      <c r="H33" s="160">
        <v>69548.800000000003</v>
      </c>
      <c r="I33" s="160">
        <v>85159.8</v>
      </c>
      <c r="J33" s="160">
        <v>98975.8</v>
      </c>
      <c r="K33" s="160">
        <v>237236.9</v>
      </c>
      <c r="L33" s="160">
        <v>166651.29999999999</v>
      </c>
      <c r="M33" s="160">
        <v>196794.8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</row>
    <row r="34" spans="1:60" s="51" customFormat="1" ht="12.95" customHeight="1" x14ac:dyDescent="0.2">
      <c r="A34" s="52" t="s">
        <v>61</v>
      </c>
      <c r="B34" s="160">
        <v>1643</v>
      </c>
      <c r="C34" s="160">
        <v>1687.1</v>
      </c>
      <c r="D34" s="160">
        <v>2141.6</v>
      </c>
      <c r="E34" s="160">
        <v>2195</v>
      </c>
      <c r="F34" s="160">
        <v>2599.4</v>
      </c>
      <c r="G34" s="160">
        <v>2710.4</v>
      </c>
      <c r="H34" s="160">
        <v>2886</v>
      </c>
      <c r="I34" s="160">
        <v>3732.9</v>
      </c>
      <c r="J34" s="160">
        <v>4506.7</v>
      </c>
      <c r="K34" s="160">
        <v>5319.3</v>
      </c>
      <c r="L34" s="160">
        <v>6104</v>
      </c>
      <c r="M34" s="160">
        <v>8759.7999999999993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255"/>
      <c r="BC34" s="255"/>
      <c r="BD34" s="255"/>
      <c r="BE34" s="255"/>
      <c r="BF34" s="255"/>
      <c r="BG34" s="255"/>
      <c r="BH34" s="255"/>
    </row>
    <row r="35" spans="1:60" s="51" customFormat="1" ht="12.95" customHeight="1" x14ac:dyDescent="0.2">
      <c r="A35" s="52" t="s">
        <v>62</v>
      </c>
      <c r="B35" s="160">
        <v>549.79999999999995</v>
      </c>
      <c r="C35" s="160">
        <v>565.4</v>
      </c>
      <c r="D35" s="160">
        <v>516.4</v>
      </c>
      <c r="E35" s="160">
        <v>684.9</v>
      </c>
      <c r="F35" s="160">
        <v>742.5</v>
      </c>
      <c r="G35" s="160">
        <v>850.9</v>
      </c>
      <c r="H35" s="160">
        <v>762.2</v>
      </c>
      <c r="I35" s="160">
        <v>694.1</v>
      </c>
      <c r="J35" s="160">
        <v>946.9</v>
      </c>
      <c r="K35" s="160">
        <v>1278.3</v>
      </c>
      <c r="L35" s="160">
        <v>1582.5</v>
      </c>
      <c r="M35" s="160">
        <v>1973.1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255"/>
      <c r="BB35" s="255"/>
      <c r="BC35" s="255"/>
      <c r="BD35" s="255"/>
      <c r="BE35" s="255"/>
      <c r="BF35" s="255"/>
      <c r="BG35" s="255"/>
      <c r="BH35" s="255"/>
    </row>
    <row r="36" spans="1:60" s="51" customFormat="1" ht="12" x14ac:dyDescent="0.2">
      <c r="A36" s="52" t="s">
        <v>63</v>
      </c>
      <c r="B36" s="160">
        <v>142.5</v>
      </c>
      <c r="C36" s="160">
        <v>103.4</v>
      </c>
      <c r="D36" s="160">
        <v>157.80000000000001</v>
      </c>
      <c r="E36" s="160">
        <v>162.30000000000001</v>
      </c>
      <c r="F36" s="160">
        <v>187.8</v>
      </c>
      <c r="G36" s="160">
        <v>192.8</v>
      </c>
      <c r="H36" s="160">
        <v>485.7</v>
      </c>
      <c r="I36" s="160">
        <v>299</v>
      </c>
      <c r="J36" s="160">
        <v>324.89999999999998</v>
      </c>
      <c r="K36" s="160">
        <v>522.79999999999995</v>
      </c>
      <c r="L36" s="160">
        <v>686.5</v>
      </c>
      <c r="M36" s="160">
        <v>1486.6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255"/>
      <c r="BB36" s="255"/>
      <c r="BC36" s="255"/>
      <c r="BD36" s="255"/>
      <c r="BE36" s="255"/>
      <c r="BF36" s="255"/>
      <c r="BG36" s="255"/>
      <c r="BH36" s="255"/>
    </row>
    <row r="37" spans="1:60" s="51" customFormat="1" ht="12.95" customHeight="1" x14ac:dyDescent="0.2">
      <c r="A37" s="52" t="s">
        <v>115</v>
      </c>
      <c r="B37" s="160">
        <v>1009.6</v>
      </c>
      <c r="C37" s="160">
        <v>1311.1</v>
      </c>
      <c r="D37" s="160">
        <v>1275</v>
      </c>
      <c r="E37" s="160">
        <v>1143.0999999999999</v>
      </c>
      <c r="F37" s="160">
        <v>1003.7</v>
      </c>
      <c r="G37" s="160">
        <v>1390.4</v>
      </c>
      <c r="H37" s="160">
        <v>1870.4</v>
      </c>
      <c r="I37" s="160">
        <v>1525.2</v>
      </c>
      <c r="J37" s="160">
        <v>1909.3</v>
      </c>
      <c r="K37" s="160">
        <v>3068.3</v>
      </c>
      <c r="L37" s="160">
        <v>5001.2</v>
      </c>
      <c r="M37" s="160">
        <v>4547.1000000000004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255"/>
      <c r="BC37" s="255"/>
      <c r="BD37" s="255"/>
      <c r="BE37" s="255"/>
      <c r="BF37" s="255"/>
      <c r="BG37" s="255"/>
      <c r="BH37" s="255"/>
    </row>
    <row r="38" spans="1:60" s="51" customFormat="1" ht="12.95" customHeight="1" x14ac:dyDescent="0.2">
      <c r="A38" s="52" t="s">
        <v>65</v>
      </c>
      <c r="B38" s="160">
        <v>30.6</v>
      </c>
      <c r="C38" s="160">
        <v>6.1</v>
      </c>
      <c r="D38" s="160">
        <v>69.599999999999994</v>
      </c>
      <c r="E38" s="160">
        <v>86</v>
      </c>
      <c r="F38" s="160">
        <v>148.6</v>
      </c>
      <c r="G38" s="160">
        <v>108</v>
      </c>
      <c r="H38" s="160">
        <v>27.1</v>
      </c>
      <c r="I38" s="160">
        <v>45.1</v>
      </c>
      <c r="J38" s="160">
        <v>68.5</v>
      </c>
      <c r="K38" s="160">
        <v>393.3</v>
      </c>
      <c r="L38" s="160">
        <v>1695.9</v>
      </c>
      <c r="M38" s="160">
        <v>8597.2999999999993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</row>
    <row r="39" spans="1:60" s="51" customFormat="1" ht="12.95" customHeight="1" x14ac:dyDescent="0.2">
      <c r="A39" s="52" t="s">
        <v>71</v>
      </c>
      <c r="B39" s="160">
        <v>1641.6</v>
      </c>
      <c r="C39" s="160">
        <v>1501.8</v>
      </c>
      <c r="D39" s="160">
        <v>2038.6</v>
      </c>
      <c r="E39" s="160">
        <v>2734.2</v>
      </c>
      <c r="F39" s="160">
        <v>3145.7</v>
      </c>
      <c r="G39" s="160">
        <v>3247</v>
      </c>
      <c r="H39" s="160">
        <v>2770</v>
      </c>
      <c r="I39" s="160">
        <v>2838.6</v>
      </c>
      <c r="J39" s="160">
        <v>3996.6</v>
      </c>
      <c r="K39" s="160">
        <v>4582.8</v>
      </c>
      <c r="L39" s="160">
        <v>3289.7</v>
      </c>
      <c r="M39" s="160">
        <v>7198.2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</row>
    <row r="40" spans="1:60" s="51" customFormat="1" ht="12" x14ac:dyDescent="0.2">
      <c r="A40" s="52" t="s">
        <v>72</v>
      </c>
      <c r="B40" s="160">
        <v>3710.2</v>
      </c>
      <c r="C40" s="160">
        <v>2967.7</v>
      </c>
      <c r="D40" s="160">
        <v>1695.8</v>
      </c>
      <c r="E40" s="160">
        <v>1414.8</v>
      </c>
      <c r="F40" s="160">
        <v>1754</v>
      </c>
      <c r="G40" s="160">
        <v>2023.4</v>
      </c>
      <c r="H40" s="160">
        <v>2321.4</v>
      </c>
      <c r="I40" s="160">
        <v>2178.3000000000002</v>
      </c>
      <c r="J40" s="160">
        <v>2580.5</v>
      </c>
      <c r="K40" s="160">
        <v>2651</v>
      </c>
      <c r="L40" s="160">
        <v>2419.1</v>
      </c>
      <c r="M40" s="160">
        <v>3272.2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</row>
    <row r="41" spans="1:60" s="51" customFormat="1" ht="12.95" customHeight="1" x14ac:dyDescent="0.2">
      <c r="A41" s="52" t="s">
        <v>73</v>
      </c>
      <c r="B41" s="160">
        <v>276.2</v>
      </c>
      <c r="C41" s="160">
        <v>270.8</v>
      </c>
      <c r="D41" s="160">
        <v>455.2</v>
      </c>
      <c r="E41" s="160">
        <v>386.2</v>
      </c>
      <c r="F41" s="160">
        <v>250.4</v>
      </c>
      <c r="G41" s="160">
        <v>289.7</v>
      </c>
      <c r="H41" s="160">
        <v>311.39999999999998</v>
      </c>
      <c r="I41" s="160">
        <v>329.2</v>
      </c>
      <c r="J41" s="160">
        <v>427.6</v>
      </c>
      <c r="K41" s="160">
        <v>864.8</v>
      </c>
      <c r="L41" s="160">
        <v>1147.7</v>
      </c>
      <c r="M41" s="160">
        <v>2488.6</v>
      </c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</row>
    <row r="42" spans="1:60" s="51" customFormat="1" ht="12.95" customHeight="1" x14ac:dyDescent="0.2">
      <c r="A42" s="52" t="s">
        <v>74</v>
      </c>
      <c r="B42" s="160">
        <v>21.1</v>
      </c>
      <c r="C42" s="160">
        <v>23.5</v>
      </c>
      <c r="D42" s="160">
        <v>26.5</v>
      </c>
      <c r="E42" s="160">
        <v>26.7</v>
      </c>
      <c r="F42" s="160">
        <v>25</v>
      </c>
      <c r="G42" s="154">
        <v>26.3</v>
      </c>
      <c r="H42" s="160">
        <v>27.7</v>
      </c>
      <c r="I42" s="160">
        <v>40.1</v>
      </c>
      <c r="J42" s="160">
        <v>111.9</v>
      </c>
      <c r="K42" s="160">
        <v>82.1</v>
      </c>
      <c r="L42" s="160">
        <v>97.2</v>
      </c>
      <c r="M42" s="160">
        <v>180.5</v>
      </c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</row>
    <row r="43" spans="1:60" s="51" customFormat="1" ht="12.95" customHeight="1" x14ac:dyDescent="0.2">
      <c r="A43" s="52" t="s">
        <v>75</v>
      </c>
      <c r="B43" s="160">
        <v>143.1</v>
      </c>
      <c r="C43" s="160">
        <v>171.6</v>
      </c>
      <c r="D43" s="160">
        <v>203.7</v>
      </c>
      <c r="E43" s="160">
        <v>234.2</v>
      </c>
      <c r="F43" s="160">
        <v>612.5</v>
      </c>
      <c r="G43" s="154">
        <v>512</v>
      </c>
      <c r="H43" s="160">
        <v>461.1</v>
      </c>
      <c r="I43" s="160">
        <v>792.1</v>
      </c>
      <c r="J43" s="160">
        <v>778.9</v>
      </c>
      <c r="K43" s="160">
        <v>1081.7</v>
      </c>
      <c r="L43" s="160">
        <v>1437.1</v>
      </c>
      <c r="M43" s="160">
        <v>1428.7</v>
      </c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</row>
    <row r="44" spans="1:60" s="51" customFormat="1" ht="12.95" customHeight="1" x14ac:dyDescent="0.2">
      <c r="A44" s="52" t="s">
        <v>76</v>
      </c>
      <c r="B44" s="160">
        <v>41.6</v>
      </c>
      <c r="C44" s="160">
        <v>168.2</v>
      </c>
      <c r="D44" s="160">
        <v>72.8</v>
      </c>
      <c r="E44" s="160">
        <v>56.4</v>
      </c>
      <c r="F44" s="160">
        <v>63.6</v>
      </c>
      <c r="G44" s="160">
        <v>274.2</v>
      </c>
      <c r="H44" s="160">
        <v>476.2</v>
      </c>
      <c r="I44" s="160">
        <v>371.2</v>
      </c>
      <c r="J44" s="160">
        <v>280.8</v>
      </c>
      <c r="K44" s="160">
        <v>221.8</v>
      </c>
      <c r="L44" s="160">
        <v>274.8</v>
      </c>
      <c r="M44" s="160">
        <v>725.1</v>
      </c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</row>
    <row r="45" spans="1:60" s="51" customFormat="1" ht="12.95" customHeight="1" x14ac:dyDescent="0.2">
      <c r="A45" s="52" t="s">
        <v>77</v>
      </c>
      <c r="B45" s="160">
        <v>57.4</v>
      </c>
      <c r="C45" s="160">
        <v>38.799999999999997</v>
      </c>
      <c r="D45" s="160">
        <v>46.4</v>
      </c>
      <c r="E45" s="160">
        <v>73.5</v>
      </c>
      <c r="F45" s="160">
        <v>69.2</v>
      </c>
      <c r="G45" s="160">
        <v>79.7</v>
      </c>
      <c r="H45" s="160">
        <v>68.400000000000006</v>
      </c>
      <c r="I45" s="160">
        <v>80.3</v>
      </c>
      <c r="J45" s="160">
        <v>127</v>
      </c>
      <c r="K45" s="160">
        <v>77.7</v>
      </c>
      <c r="L45" s="160">
        <v>111.5</v>
      </c>
      <c r="M45" s="160">
        <v>82.7</v>
      </c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</row>
    <row r="46" spans="1:60" s="51" customFormat="1" ht="7.5" customHeight="1" thickBot="1" x14ac:dyDescent="0.25">
      <c r="A46" s="60"/>
      <c r="B46" s="311"/>
      <c r="C46" s="311"/>
      <c r="D46" s="311"/>
      <c r="E46" s="311"/>
      <c r="F46" s="311"/>
      <c r="G46" s="36"/>
      <c r="H46" s="311"/>
      <c r="I46" s="311"/>
      <c r="J46" s="311"/>
      <c r="K46" s="311"/>
      <c r="L46" s="311"/>
      <c r="M46" s="311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</row>
    <row r="47" spans="1:60" s="51" customFormat="1" ht="12.95" customHeight="1" x14ac:dyDescent="0.2">
      <c r="A47" s="61"/>
      <c r="B47" s="256"/>
      <c r="C47" s="256"/>
      <c r="D47" s="256"/>
      <c r="E47" s="256"/>
      <c r="F47" s="256"/>
      <c r="G47" s="33"/>
      <c r="H47" s="256"/>
      <c r="I47" s="256"/>
      <c r="J47" s="256"/>
      <c r="K47" s="256"/>
      <c r="L47" s="256"/>
      <c r="M47" s="256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</row>
    <row r="48" spans="1:60" s="51" customFormat="1" ht="12.95" customHeight="1" x14ac:dyDescent="0.2">
      <c r="A48" s="301"/>
      <c r="B48" s="256"/>
      <c r="C48" s="256"/>
      <c r="D48" s="256"/>
      <c r="E48" s="256"/>
      <c r="F48" s="256"/>
      <c r="G48" s="33"/>
      <c r="H48" s="33"/>
      <c r="I48" s="33"/>
      <c r="J48" s="33"/>
      <c r="K48" s="33"/>
      <c r="L48" s="33"/>
      <c r="M48" s="33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</row>
    <row r="49" spans="1:60" s="51" customFormat="1" ht="24" customHeight="1" x14ac:dyDescent="0.2">
      <c r="A49" s="61"/>
      <c r="B49" s="256"/>
      <c r="C49" s="256"/>
      <c r="D49" s="256"/>
      <c r="E49" s="256"/>
      <c r="F49" s="256"/>
      <c r="G49" s="33"/>
      <c r="H49" s="33"/>
      <c r="I49" s="33"/>
      <c r="J49" s="33"/>
      <c r="K49" s="33"/>
      <c r="L49" s="33"/>
      <c r="M49" s="33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</row>
    <row r="50" spans="1:60" s="51" customFormat="1" ht="12.95" customHeight="1" x14ac:dyDescent="0.2">
      <c r="A50" s="61"/>
      <c r="B50" s="256"/>
      <c r="C50" s="256"/>
      <c r="D50" s="256"/>
      <c r="E50" s="256"/>
      <c r="F50" s="256"/>
      <c r="G50" s="33"/>
      <c r="H50" s="33"/>
      <c r="I50" s="33"/>
      <c r="J50" s="33"/>
      <c r="K50" s="33"/>
      <c r="L50" s="33"/>
      <c r="M50" s="33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</row>
    <row r="51" spans="1:60" s="51" customFormat="1" ht="12.95" customHeight="1" x14ac:dyDescent="0.2">
      <c r="A51" s="61"/>
      <c r="B51" s="256"/>
      <c r="C51" s="256"/>
      <c r="D51" s="256"/>
      <c r="E51" s="256"/>
      <c r="F51" s="256"/>
      <c r="G51" s="33"/>
      <c r="H51" s="33"/>
      <c r="I51" s="33"/>
      <c r="J51" s="33"/>
      <c r="K51" s="33"/>
      <c r="L51" s="33"/>
      <c r="M51" s="33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</row>
    <row r="52" spans="1:60" s="51" customFormat="1" ht="12.95" customHeight="1" x14ac:dyDescent="0.2">
      <c r="A52" s="61"/>
      <c r="B52" s="256"/>
      <c r="C52" s="256"/>
      <c r="D52" s="256"/>
      <c r="E52" s="256"/>
      <c r="F52" s="256"/>
      <c r="G52" s="33"/>
      <c r="H52" s="33"/>
      <c r="I52" s="33"/>
      <c r="J52" s="33"/>
      <c r="K52" s="33"/>
      <c r="L52" s="33"/>
      <c r="M52" s="33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</row>
    <row r="53" spans="1:60" s="51" customFormat="1" ht="12.95" customHeight="1" x14ac:dyDescent="0.2">
      <c r="A53" s="61"/>
      <c r="B53" s="256"/>
      <c r="C53" s="256"/>
      <c r="D53" s="256"/>
      <c r="E53" s="256"/>
      <c r="F53" s="256"/>
      <c r="G53" s="33"/>
      <c r="H53" s="33"/>
      <c r="I53" s="33"/>
      <c r="J53" s="33"/>
      <c r="K53" s="33"/>
      <c r="L53" s="33"/>
      <c r="M53" s="33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</row>
    <row r="61" spans="1:60" s="38" customFormat="1" ht="12.95" customHeight="1" x14ac:dyDescent="0.2">
      <c r="A61" s="61"/>
      <c r="B61" s="312"/>
      <c r="C61" s="312"/>
      <c r="D61" s="312"/>
      <c r="E61" s="312"/>
      <c r="F61" s="312"/>
      <c r="G61" s="33"/>
      <c r="H61" s="33"/>
      <c r="I61" s="33"/>
      <c r="J61" s="33"/>
      <c r="K61" s="33"/>
      <c r="L61" s="33"/>
      <c r="M61" s="33"/>
      <c r="N61" s="312"/>
      <c r="O61" s="312"/>
      <c r="P61" s="312"/>
      <c r="Q61" s="312"/>
      <c r="R61" s="312"/>
      <c r="S61" s="312"/>
      <c r="T61" s="312"/>
      <c r="U61" s="312"/>
      <c r="V61" s="312"/>
      <c r="W61" s="312"/>
      <c r="X61" s="312"/>
      <c r="Y61" s="312"/>
      <c r="Z61" s="312"/>
      <c r="AA61" s="312"/>
      <c r="AB61" s="312"/>
      <c r="AC61" s="312"/>
      <c r="AD61" s="312"/>
      <c r="AE61" s="312"/>
      <c r="AF61" s="312"/>
      <c r="AG61" s="312"/>
      <c r="AH61" s="312"/>
      <c r="AI61" s="312"/>
      <c r="AJ61" s="312"/>
      <c r="AK61" s="312"/>
      <c r="AL61" s="312"/>
      <c r="AM61" s="312"/>
      <c r="AN61" s="312"/>
      <c r="AO61" s="312"/>
      <c r="AP61" s="312"/>
      <c r="AQ61" s="312"/>
      <c r="AR61" s="312"/>
      <c r="AS61" s="312"/>
      <c r="AT61" s="312"/>
      <c r="AU61" s="312"/>
      <c r="AV61" s="312"/>
      <c r="AW61" s="312"/>
      <c r="AX61" s="312"/>
      <c r="AY61" s="312"/>
      <c r="AZ61" s="312"/>
      <c r="BA61" s="312"/>
      <c r="BB61" s="312"/>
      <c r="BC61" s="312"/>
      <c r="BD61" s="312"/>
      <c r="BE61" s="312"/>
      <c r="BF61" s="312"/>
      <c r="BG61" s="312"/>
      <c r="BH61" s="312"/>
    </row>
    <row r="62" spans="1:60" s="51" customFormat="1" ht="12.95" customHeight="1" x14ac:dyDescent="0.2">
      <c r="A62" s="61"/>
      <c r="B62" s="256"/>
      <c r="C62" s="256"/>
      <c r="D62" s="256"/>
      <c r="E62" s="256"/>
      <c r="F62" s="256"/>
      <c r="G62" s="33"/>
      <c r="H62" s="33"/>
      <c r="I62" s="33"/>
      <c r="J62" s="33"/>
      <c r="K62" s="33"/>
      <c r="L62" s="33"/>
      <c r="M62" s="33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255"/>
      <c r="AV62" s="255"/>
      <c r="AW62" s="255"/>
      <c r="AX62" s="255"/>
      <c r="AY62" s="255"/>
      <c r="AZ62" s="255"/>
      <c r="BA62" s="255"/>
      <c r="BB62" s="255"/>
      <c r="BC62" s="255"/>
      <c r="BD62" s="255"/>
      <c r="BE62" s="255"/>
      <c r="BF62" s="255"/>
      <c r="BG62" s="255"/>
      <c r="BH62" s="255"/>
    </row>
    <row r="63" spans="1:60" s="51" customFormat="1" ht="12.95" customHeight="1" x14ac:dyDescent="0.2">
      <c r="A63" s="61"/>
      <c r="B63" s="256"/>
      <c r="C63" s="256"/>
      <c r="D63" s="256"/>
      <c r="E63" s="256"/>
      <c r="F63" s="256"/>
      <c r="G63" s="33"/>
      <c r="H63" s="33"/>
      <c r="I63" s="33"/>
      <c r="J63" s="33"/>
      <c r="K63" s="33"/>
      <c r="L63" s="33"/>
      <c r="M63" s="33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255"/>
      <c r="BA63" s="255"/>
      <c r="BB63" s="255"/>
      <c r="BC63" s="255"/>
      <c r="BD63" s="255"/>
      <c r="BE63" s="255"/>
      <c r="BF63" s="255"/>
      <c r="BG63" s="255"/>
      <c r="BH63" s="255"/>
    </row>
    <row r="64" spans="1:60" s="51" customFormat="1" ht="12.95" customHeight="1" x14ac:dyDescent="0.2">
      <c r="A64" s="61"/>
      <c r="B64" s="256"/>
      <c r="C64" s="256"/>
      <c r="D64" s="256"/>
      <c r="E64" s="256"/>
      <c r="F64" s="256"/>
      <c r="G64" s="33"/>
      <c r="H64" s="33"/>
      <c r="I64" s="33"/>
      <c r="J64" s="33"/>
      <c r="K64" s="33"/>
      <c r="L64" s="33"/>
      <c r="M64" s="33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  <c r="AS64" s="255"/>
      <c r="AT64" s="255"/>
      <c r="AU64" s="255"/>
      <c r="AV64" s="255"/>
      <c r="AW64" s="255"/>
      <c r="AX64" s="255"/>
      <c r="AY64" s="255"/>
      <c r="AZ64" s="255"/>
      <c r="BA64" s="255"/>
      <c r="BB64" s="255"/>
      <c r="BC64" s="255"/>
      <c r="BD64" s="255"/>
      <c r="BE64" s="255"/>
      <c r="BF64" s="255"/>
      <c r="BG64" s="255"/>
      <c r="BH64" s="255"/>
    </row>
    <row r="65" spans="1:60" s="51" customFormat="1" ht="12.95" customHeight="1" x14ac:dyDescent="0.2">
      <c r="A65" s="61"/>
      <c r="B65" s="256"/>
      <c r="C65" s="256"/>
      <c r="D65" s="256"/>
      <c r="E65" s="256"/>
      <c r="F65" s="256"/>
      <c r="G65" s="33"/>
      <c r="H65" s="33"/>
      <c r="I65" s="33"/>
      <c r="J65" s="33"/>
      <c r="K65" s="33"/>
      <c r="L65" s="33"/>
      <c r="M65" s="33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</row>
    <row r="66" spans="1:60" s="51" customFormat="1" ht="12.95" customHeight="1" x14ac:dyDescent="0.2">
      <c r="A66" s="61"/>
      <c r="B66" s="256"/>
      <c r="C66" s="256"/>
      <c r="D66" s="256"/>
      <c r="E66" s="256"/>
      <c r="F66" s="256"/>
      <c r="G66" s="33"/>
      <c r="H66" s="33"/>
      <c r="I66" s="33"/>
      <c r="J66" s="33"/>
      <c r="K66" s="33"/>
      <c r="L66" s="33"/>
      <c r="M66" s="33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</row>
    <row r="67" spans="1:60" s="51" customFormat="1" ht="12.95" customHeight="1" x14ac:dyDescent="0.2">
      <c r="A67" s="61"/>
      <c r="B67" s="256"/>
      <c r="C67" s="256"/>
      <c r="D67" s="256"/>
      <c r="E67" s="256"/>
      <c r="F67" s="256"/>
      <c r="G67" s="33"/>
      <c r="H67" s="33"/>
      <c r="I67" s="33"/>
      <c r="J67" s="33"/>
      <c r="K67" s="33"/>
      <c r="L67" s="33"/>
      <c r="M67" s="33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55"/>
    </row>
    <row r="68" spans="1:60" s="51" customFormat="1" ht="12.95" customHeight="1" x14ac:dyDescent="0.2">
      <c r="A68" s="61"/>
      <c r="B68" s="256"/>
      <c r="C68" s="256"/>
      <c r="D68" s="256"/>
      <c r="E68" s="256"/>
      <c r="F68" s="256"/>
      <c r="G68" s="33"/>
      <c r="H68" s="33"/>
      <c r="I68" s="33"/>
      <c r="J68" s="33"/>
      <c r="K68" s="33"/>
      <c r="L68" s="33"/>
      <c r="M68" s="33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</row>
    <row r="69" spans="1:60" s="51" customFormat="1" ht="12.95" customHeight="1" x14ac:dyDescent="0.2">
      <c r="A69" s="61"/>
      <c r="B69" s="256"/>
      <c r="C69" s="256"/>
      <c r="D69" s="256"/>
      <c r="E69" s="256"/>
      <c r="F69" s="256"/>
      <c r="G69" s="33"/>
      <c r="H69" s="33"/>
      <c r="I69" s="33"/>
      <c r="J69" s="33"/>
      <c r="K69" s="33"/>
      <c r="L69" s="33"/>
      <c r="M69" s="33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255"/>
      <c r="BF69" s="255"/>
      <c r="BG69" s="255"/>
      <c r="BH69" s="255"/>
    </row>
    <row r="70" spans="1:60" s="51" customFormat="1" ht="12.95" customHeight="1" x14ac:dyDescent="0.2">
      <c r="A70" s="61"/>
      <c r="B70" s="256"/>
      <c r="C70" s="256"/>
      <c r="D70" s="256"/>
      <c r="E70" s="256"/>
      <c r="F70" s="256"/>
      <c r="G70" s="33"/>
      <c r="H70" s="33"/>
      <c r="I70" s="33"/>
      <c r="J70" s="33"/>
      <c r="K70" s="33"/>
      <c r="L70" s="33"/>
      <c r="M70" s="33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</row>
    <row r="71" spans="1:60" s="51" customFormat="1" ht="24" customHeight="1" x14ac:dyDescent="0.2">
      <c r="A71" s="61"/>
      <c r="B71" s="256"/>
      <c r="C71" s="256"/>
      <c r="D71" s="256"/>
      <c r="E71" s="256"/>
      <c r="F71" s="256"/>
      <c r="G71" s="33"/>
      <c r="H71" s="33"/>
      <c r="I71" s="33"/>
      <c r="J71" s="33"/>
      <c r="K71" s="33"/>
      <c r="L71" s="33"/>
      <c r="M71" s="33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</row>
    <row r="72" spans="1:60" s="51" customFormat="1" ht="12.95" customHeight="1" x14ac:dyDescent="0.2">
      <c r="A72" s="61"/>
      <c r="B72" s="256"/>
      <c r="C72" s="256"/>
      <c r="D72" s="256"/>
      <c r="E72" s="256"/>
      <c r="F72" s="256"/>
      <c r="G72" s="33"/>
      <c r="H72" s="33"/>
      <c r="I72" s="33"/>
      <c r="J72" s="33"/>
      <c r="K72" s="33"/>
      <c r="L72" s="33"/>
      <c r="M72" s="33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</row>
    <row r="73" spans="1:60" s="51" customFormat="1" ht="12.95" customHeight="1" x14ac:dyDescent="0.2">
      <c r="A73" s="61"/>
      <c r="B73" s="256"/>
      <c r="C73" s="256"/>
      <c r="D73" s="256"/>
      <c r="E73" s="256"/>
      <c r="F73" s="256"/>
      <c r="G73" s="33"/>
      <c r="H73" s="33"/>
      <c r="I73" s="33"/>
      <c r="J73" s="33"/>
      <c r="K73" s="33"/>
      <c r="L73" s="33"/>
      <c r="M73" s="33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255"/>
      <c r="AZ73" s="255"/>
      <c r="BA73" s="255"/>
      <c r="BB73" s="255"/>
      <c r="BC73" s="255"/>
      <c r="BD73" s="255"/>
      <c r="BE73" s="255"/>
      <c r="BF73" s="255"/>
      <c r="BG73" s="255"/>
      <c r="BH73" s="255"/>
    </row>
    <row r="74" spans="1:60" s="51" customFormat="1" ht="12.95" customHeight="1" x14ac:dyDescent="0.2">
      <c r="A74" s="61"/>
      <c r="B74" s="256"/>
      <c r="C74" s="256"/>
      <c r="D74" s="256"/>
      <c r="E74" s="256"/>
      <c r="F74" s="256"/>
      <c r="G74" s="33"/>
      <c r="H74" s="33"/>
      <c r="I74" s="33"/>
      <c r="J74" s="33"/>
      <c r="K74" s="33"/>
      <c r="L74" s="33"/>
      <c r="M74" s="33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  <c r="AS74" s="255"/>
      <c r="AT74" s="255"/>
      <c r="AU74" s="255"/>
      <c r="AV74" s="255"/>
      <c r="AW74" s="255"/>
      <c r="AX74" s="255"/>
      <c r="AY74" s="255"/>
      <c r="AZ74" s="255"/>
      <c r="BA74" s="255"/>
      <c r="BB74" s="255"/>
      <c r="BC74" s="255"/>
      <c r="BD74" s="255"/>
      <c r="BE74" s="255"/>
      <c r="BF74" s="255"/>
      <c r="BG74" s="255"/>
      <c r="BH74" s="255"/>
    </row>
    <row r="75" spans="1:60" s="51" customFormat="1" ht="12.95" customHeight="1" x14ac:dyDescent="0.2">
      <c r="A75" s="61"/>
      <c r="B75" s="256"/>
      <c r="C75" s="256"/>
      <c r="D75" s="256"/>
      <c r="E75" s="256"/>
      <c r="F75" s="256"/>
      <c r="G75" s="33"/>
      <c r="H75" s="33"/>
      <c r="I75" s="33"/>
      <c r="J75" s="33"/>
      <c r="K75" s="33"/>
      <c r="L75" s="33"/>
      <c r="M75" s="33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  <c r="AS75" s="255"/>
      <c r="AT75" s="255"/>
      <c r="AU75" s="255"/>
      <c r="AV75" s="255"/>
      <c r="AW75" s="255"/>
      <c r="AX75" s="255"/>
      <c r="AY75" s="255"/>
      <c r="AZ75" s="255"/>
      <c r="BA75" s="255"/>
      <c r="BB75" s="255"/>
      <c r="BC75" s="255"/>
      <c r="BD75" s="255"/>
      <c r="BE75" s="255"/>
      <c r="BF75" s="255"/>
      <c r="BG75" s="255"/>
      <c r="BH75" s="255"/>
    </row>
    <row r="76" spans="1:60" s="51" customFormat="1" ht="12.95" customHeight="1" x14ac:dyDescent="0.2">
      <c r="A76" s="61"/>
      <c r="B76" s="256"/>
      <c r="C76" s="256"/>
      <c r="D76" s="256"/>
      <c r="E76" s="256"/>
      <c r="F76" s="256"/>
      <c r="G76" s="33"/>
      <c r="H76" s="33"/>
      <c r="I76" s="33"/>
      <c r="J76" s="33"/>
      <c r="K76" s="33"/>
      <c r="L76" s="33"/>
      <c r="M76" s="33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5"/>
      <c r="BH76" s="255"/>
    </row>
    <row r="77" spans="1:60" s="51" customFormat="1" ht="12.95" customHeight="1" x14ac:dyDescent="0.2">
      <c r="A77" s="61"/>
      <c r="B77" s="256"/>
      <c r="C77" s="256"/>
      <c r="D77" s="256"/>
      <c r="E77" s="256"/>
      <c r="F77" s="256"/>
      <c r="G77" s="33"/>
      <c r="H77" s="33"/>
      <c r="I77" s="33"/>
      <c r="J77" s="33"/>
      <c r="K77" s="33"/>
      <c r="L77" s="33"/>
      <c r="M77" s="33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55"/>
      <c r="AQ77" s="255"/>
      <c r="AR77" s="255"/>
      <c r="AS77" s="255"/>
      <c r="AT77" s="255"/>
      <c r="AU77" s="255"/>
      <c r="AV77" s="255"/>
      <c r="AW77" s="255"/>
      <c r="AX77" s="255"/>
      <c r="AY77" s="255"/>
      <c r="AZ77" s="255"/>
      <c r="BA77" s="255"/>
      <c r="BB77" s="255"/>
      <c r="BC77" s="255"/>
      <c r="BD77" s="255"/>
      <c r="BE77" s="255"/>
      <c r="BF77" s="255"/>
      <c r="BG77" s="255"/>
      <c r="BH77" s="255"/>
    </row>
    <row r="78" spans="1:60" s="51" customFormat="1" ht="12.95" customHeight="1" x14ac:dyDescent="0.2">
      <c r="A78" s="61"/>
      <c r="B78" s="256"/>
      <c r="C78" s="256"/>
      <c r="D78" s="256"/>
      <c r="E78" s="256"/>
      <c r="F78" s="256"/>
      <c r="G78" s="33"/>
      <c r="H78" s="33"/>
      <c r="I78" s="33"/>
      <c r="J78" s="33"/>
      <c r="K78" s="33"/>
      <c r="L78" s="33"/>
      <c r="M78" s="33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5"/>
      <c r="AO78" s="255"/>
      <c r="AP78" s="255"/>
      <c r="AQ78" s="255"/>
      <c r="AR78" s="255"/>
      <c r="AS78" s="255"/>
      <c r="AT78" s="255"/>
      <c r="AU78" s="255"/>
      <c r="AV78" s="255"/>
      <c r="AW78" s="255"/>
      <c r="AX78" s="255"/>
      <c r="AY78" s="255"/>
      <c r="AZ78" s="255"/>
      <c r="BA78" s="255"/>
      <c r="BB78" s="255"/>
      <c r="BC78" s="255"/>
      <c r="BD78" s="255"/>
      <c r="BE78" s="255"/>
      <c r="BF78" s="255"/>
      <c r="BG78" s="255"/>
      <c r="BH78" s="255"/>
    </row>
    <row r="79" spans="1:60" s="51" customFormat="1" ht="12.95" customHeight="1" x14ac:dyDescent="0.2">
      <c r="A79" s="61"/>
      <c r="B79" s="256"/>
      <c r="C79" s="256"/>
      <c r="D79" s="256"/>
      <c r="E79" s="256"/>
      <c r="F79" s="256"/>
      <c r="G79" s="33"/>
      <c r="H79" s="33"/>
      <c r="I79" s="33"/>
      <c r="J79" s="33"/>
      <c r="K79" s="33"/>
      <c r="L79" s="33"/>
      <c r="M79" s="33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  <c r="AN79" s="255"/>
      <c r="AO79" s="255"/>
      <c r="AP79" s="255"/>
      <c r="AQ79" s="255"/>
      <c r="AR79" s="255"/>
      <c r="AS79" s="255"/>
      <c r="AT79" s="255"/>
      <c r="AU79" s="255"/>
      <c r="AV79" s="255"/>
      <c r="AW79" s="255"/>
      <c r="AX79" s="255"/>
      <c r="AY79" s="255"/>
      <c r="AZ79" s="255"/>
      <c r="BA79" s="255"/>
      <c r="BB79" s="255"/>
      <c r="BC79" s="255"/>
      <c r="BD79" s="255"/>
      <c r="BE79" s="255"/>
      <c r="BF79" s="255"/>
      <c r="BG79" s="255"/>
      <c r="BH79" s="255"/>
    </row>
    <row r="80" spans="1:60" s="51" customFormat="1" ht="12.95" customHeight="1" x14ac:dyDescent="0.2">
      <c r="A80" s="61"/>
      <c r="B80" s="256"/>
      <c r="C80" s="256"/>
      <c r="D80" s="256"/>
      <c r="E80" s="256"/>
      <c r="F80" s="256"/>
      <c r="G80" s="33"/>
      <c r="H80" s="33"/>
      <c r="I80" s="33"/>
      <c r="J80" s="33"/>
      <c r="K80" s="33"/>
      <c r="L80" s="33"/>
      <c r="M80" s="33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  <c r="AP80" s="255"/>
      <c r="AQ80" s="255"/>
      <c r="AR80" s="255"/>
      <c r="AS80" s="255"/>
      <c r="AT80" s="255"/>
      <c r="AU80" s="255"/>
      <c r="AV80" s="255"/>
      <c r="AW80" s="255"/>
      <c r="AX80" s="255"/>
      <c r="AY80" s="255"/>
      <c r="AZ80" s="255"/>
      <c r="BA80" s="255"/>
      <c r="BB80" s="255"/>
      <c r="BC80" s="255"/>
      <c r="BD80" s="255"/>
      <c r="BE80" s="255"/>
      <c r="BF80" s="255"/>
      <c r="BG80" s="255"/>
      <c r="BH80" s="255"/>
    </row>
    <row r="81" spans="1:60" s="51" customFormat="1" ht="12.95" customHeight="1" x14ac:dyDescent="0.2">
      <c r="A81" s="61"/>
      <c r="B81" s="256"/>
      <c r="C81" s="256"/>
      <c r="D81" s="256"/>
      <c r="E81" s="256"/>
      <c r="F81" s="256"/>
      <c r="G81" s="33"/>
      <c r="H81" s="33"/>
      <c r="I81" s="33"/>
      <c r="J81" s="33"/>
      <c r="K81" s="33"/>
      <c r="L81" s="33"/>
      <c r="M81" s="33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  <c r="AP81" s="255"/>
      <c r="AQ81" s="255"/>
      <c r="AR81" s="255"/>
      <c r="AS81" s="255"/>
      <c r="AT81" s="255"/>
      <c r="AU81" s="255"/>
      <c r="AV81" s="255"/>
      <c r="AW81" s="255"/>
      <c r="AX81" s="255"/>
      <c r="AY81" s="255"/>
      <c r="AZ81" s="255"/>
      <c r="BA81" s="255"/>
      <c r="BB81" s="255"/>
      <c r="BC81" s="255"/>
      <c r="BD81" s="255"/>
      <c r="BE81" s="255"/>
      <c r="BF81" s="255"/>
      <c r="BG81" s="255"/>
      <c r="BH81" s="255"/>
    </row>
    <row r="82" spans="1:60" s="51" customFormat="1" ht="12.95" customHeight="1" x14ac:dyDescent="0.2">
      <c r="A82" s="61"/>
      <c r="B82" s="256"/>
      <c r="C82" s="256"/>
      <c r="D82" s="256"/>
      <c r="E82" s="256"/>
      <c r="F82" s="256"/>
      <c r="G82" s="33"/>
      <c r="H82" s="33"/>
      <c r="I82" s="33"/>
      <c r="J82" s="33"/>
      <c r="K82" s="33"/>
      <c r="L82" s="33"/>
      <c r="M82" s="33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  <c r="AN82" s="255"/>
      <c r="AO82" s="255"/>
      <c r="AP82" s="255"/>
      <c r="AQ82" s="255"/>
      <c r="AR82" s="255"/>
      <c r="AS82" s="255"/>
      <c r="AT82" s="255"/>
      <c r="AU82" s="255"/>
      <c r="AV82" s="255"/>
      <c r="AW82" s="255"/>
      <c r="AX82" s="255"/>
      <c r="AY82" s="255"/>
      <c r="AZ82" s="255"/>
      <c r="BA82" s="255"/>
      <c r="BB82" s="255"/>
      <c r="BC82" s="255"/>
      <c r="BD82" s="255"/>
      <c r="BE82" s="255"/>
      <c r="BF82" s="255"/>
      <c r="BG82" s="255"/>
      <c r="BH82" s="255"/>
    </row>
    <row r="83" spans="1:60" s="38" customFormat="1" ht="12.95" customHeight="1" x14ac:dyDescent="0.2">
      <c r="A83" s="61"/>
      <c r="B83" s="312"/>
      <c r="C83" s="312"/>
      <c r="D83" s="312"/>
      <c r="E83" s="312"/>
      <c r="F83" s="312"/>
      <c r="G83" s="33"/>
      <c r="H83" s="33"/>
      <c r="I83" s="33"/>
      <c r="J83" s="33"/>
      <c r="K83" s="33"/>
      <c r="L83" s="33"/>
      <c r="M83" s="33"/>
      <c r="N83" s="312"/>
      <c r="O83" s="312"/>
      <c r="P83" s="312"/>
      <c r="Q83" s="312"/>
      <c r="R83" s="312"/>
      <c r="S83" s="312"/>
      <c r="T83" s="312"/>
      <c r="U83" s="312"/>
      <c r="V83" s="312"/>
      <c r="W83" s="312"/>
      <c r="X83" s="312"/>
      <c r="Y83" s="312"/>
      <c r="Z83" s="312"/>
      <c r="AA83" s="312"/>
      <c r="AB83" s="312"/>
      <c r="AC83" s="312"/>
      <c r="AD83" s="312"/>
      <c r="AE83" s="312"/>
      <c r="AF83" s="312"/>
      <c r="AG83" s="312"/>
      <c r="AH83" s="312"/>
      <c r="AI83" s="312"/>
      <c r="AJ83" s="312"/>
      <c r="AK83" s="312"/>
      <c r="AL83" s="312"/>
      <c r="AM83" s="312"/>
      <c r="AN83" s="312"/>
      <c r="AO83" s="312"/>
      <c r="AP83" s="312"/>
      <c r="AQ83" s="312"/>
      <c r="AR83" s="312"/>
      <c r="AS83" s="312"/>
      <c r="AT83" s="312"/>
      <c r="AU83" s="312"/>
      <c r="AV83" s="312"/>
      <c r="AW83" s="312"/>
      <c r="AX83" s="312"/>
      <c r="AY83" s="312"/>
      <c r="AZ83" s="312"/>
      <c r="BA83" s="312"/>
      <c r="BB83" s="312"/>
      <c r="BC83" s="312"/>
      <c r="BD83" s="312"/>
      <c r="BE83" s="312"/>
      <c r="BF83" s="312"/>
      <c r="BG83" s="312"/>
      <c r="BH83" s="312"/>
    </row>
    <row r="84" spans="1:60" s="51" customFormat="1" ht="12.95" customHeight="1" x14ac:dyDescent="0.2">
      <c r="A84" s="61"/>
      <c r="B84" s="256"/>
      <c r="C84" s="256"/>
      <c r="D84" s="256"/>
      <c r="E84" s="256"/>
      <c r="F84" s="256"/>
      <c r="G84" s="33"/>
      <c r="H84" s="33"/>
      <c r="I84" s="33"/>
      <c r="J84" s="33"/>
      <c r="K84" s="33"/>
      <c r="L84" s="33"/>
      <c r="M84" s="33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  <c r="AP84" s="255"/>
      <c r="AQ84" s="255"/>
      <c r="AR84" s="255"/>
      <c r="AS84" s="255"/>
      <c r="AT84" s="255"/>
      <c r="AU84" s="255"/>
      <c r="AV84" s="255"/>
      <c r="AW84" s="255"/>
      <c r="AX84" s="255"/>
      <c r="AY84" s="255"/>
      <c r="AZ84" s="255"/>
      <c r="BA84" s="255"/>
      <c r="BB84" s="255"/>
      <c r="BC84" s="255"/>
      <c r="BD84" s="255"/>
      <c r="BE84" s="255"/>
      <c r="BF84" s="255"/>
      <c r="BG84" s="255"/>
      <c r="BH84" s="255"/>
    </row>
    <row r="85" spans="1:60" s="51" customFormat="1" ht="12.95" customHeight="1" x14ac:dyDescent="0.2">
      <c r="A85" s="61"/>
      <c r="B85" s="256"/>
      <c r="C85" s="256"/>
      <c r="D85" s="256"/>
      <c r="E85" s="256"/>
      <c r="F85" s="256"/>
      <c r="G85" s="33"/>
      <c r="H85" s="33"/>
      <c r="I85" s="33"/>
      <c r="J85" s="33"/>
      <c r="K85" s="33"/>
      <c r="L85" s="33"/>
      <c r="M85" s="33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55"/>
      <c r="AQ85" s="255"/>
      <c r="AR85" s="255"/>
      <c r="AS85" s="255"/>
      <c r="AT85" s="255"/>
      <c r="AU85" s="255"/>
      <c r="AV85" s="255"/>
      <c r="AW85" s="255"/>
      <c r="AX85" s="255"/>
      <c r="AY85" s="255"/>
      <c r="AZ85" s="255"/>
      <c r="BA85" s="255"/>
      <c r="BB85" s="255"/>
      <c r="BC85" s="255"/>
      <c r="BD85" s="255"/>
      <c r="BE85" s="255"/>
      <c r="BF85" s="255"/>
      <c r="BG85" s="255"/>
      <c r="BH85" s="255"/>
    </row>
    <row r="86" spans="1:60" s="51" customFormat="1" ht="12.95" customHeight="1" x14ac:dyDescent="0.2">
      <c r="A86" s="61"/>
      <c r="B86" s="256"/>
      <c r="C86" s="256"/>
      <c r="D86" s="256"/>
      <c r="E86" s="256"/>
      <c r="F86" s="256"/>
      <c r="G86" s="33"/>
      <c r="H86" s="33"/>
      <c r="I86" s="33"/>
      <c r="J86" s="33"/>
      <c r="K86" s="33"/>
      <c r="L86" s="33"/>
      <c r="M86" s="33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  <c r="AN86" s="255"/>
      <c r="AO86" s="255"/>
      <c r="AP86" s="255"/>
      <c r="AQ86" s="255"/>
      <c r="AR86" s="255"/>
      <c r="AS86" s="255"/>
      <c r="AT86" s="255"/>
      <c r="AU86" s="255"/>
      <c r="AV86" s="255"/>
      <c r="AW86" s="255"/>
      <c r="AX86" s="255"/>
      <c r="AY86" s="255"/>
      <c r="AZ86" s="255"/>
      <c r="BA86" s="255"/>
      <c r="BB86" s="255"/>
      <c r="BC86" s="255"/>
      <c r="BD86" s="255"/>
      <c r="BE86" s="255"/>
      <c r="BF86" s="255"/>
      <c r="BG86" s="255"/>
      <c r="BH86" s="255"/>
    </row>
    <row r="87" spans="1:60" s="51" customFormat="1" ht="12.95" customHeight="1" x14ac:dyDescent="0.2">
      <c r="A87" s="61"/>
      <c r="B87" s="256"/>
      <c r="C87" s="256"/>
      <c r="D87" s="256"/>
      <c r="E87" s="256"/>
      <c r="F87" s="256"/>
      <c r="G87" s="33"/>
      <c r="H87" s="33"/>
      <c r="I87" s="33"/>
      <c r="J87" s="33"/>
      <c r="K87" s="33"/>
      <c r="L87" s="33"/>
      <c r="M87" s="33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  <c r="AN87" s="255"/>
      <c r="AO87" s="255"/>
      <c r="AP87" s="255"/>
      <c r="AQ87" s="255"/>
      <c r="AR87" s="255"/>
      <c r="AS87" s="255"/>
      <c r="AT87" s="255"/>
      <c r="AU87" s="255"/>
      <c r="AV87" s="255"/>
      <c r="AW87" s="255"/>
      <c r="AX87" s="255"/>
      <c r="AY87" s="255"/>
      <c r="AZ87" s="255"/>
      <c r="BA87" s="255"/>
      <c r="BB87" s="255"/>
      <c r="BC87" s="255"/>
      <c r="BD87" s="255"/>
      <c r="BE87" s="255"/>
      <c r="BF87" s="255"/>
      <c r="BG87" s="255"/>
      <c r="BH87" s="255"/>
    </row>
    <row r="88" spans="1:60" s="51" customFormat="1" ht="12.95" customHeight="1" x14ac:dyDescent="0.2">
      <c r="A88" s="61"/>
      <c r="B88" s="256"/>
      <c r="C88" s="256"/>
      <c r="D88" s="256"/>
      <c r="E88" s="256"/>
      <c r="F88" s="256"/>
      <c r="G88" s="33"/>
      <c r="H88" s="33"/>
      <c r="I88" s="33"/>
      <c r="J88" s="33"/>
      <c r="K88" s="33"/>
      <c r="L88" s="33"/>
      <c r="M88" s="33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  <c r="AN88" s="255"/>
      <c r="AO88" s="255"/>
      <c r="AP88" s="255"/>
      <c r="AQ88" s="255"/>
      <c r="AR88" s="255"/>
      <c r="AS88" s="255"/>
      <c r="AT88" s="255"/>
      <c r="AU88" s="255"/>
      <c r="AV88" s="255"/>
      <c r="AW88" s="255"/>
      <c r="AX88" s="255"/>
      <c r="AY88" s="255"/>
      <c r="AZ88" s="255"/>
      <c r="BA88" s="255"/>
      <c r="BB88" s="255"/>
      <c r="BC88" s="255"/>
      <c r="BD88" s="255"/>
      <c r="BE88" s="255"/>
      <c r="BF88" s="255"/>
      <c r="BG88" s="255"/>
      <c r="BH88" s="255"/>
    </row>
    <row r="89" spans="1:60" s="51" customFormat="1" ht="12.95" customHeight="1" x14ac:dyDescent="0.2">
      <c r="A89" s="61"/>
      <c r="B89" s="256"/>
      <c r="C89" s="256"/>
      <c r="D89" s="256"/>
      <c r="E89" s="256"/>
      <c r="F89" s="256"/>
      <c r="G89" s="33"/>
      <c r="H89" s="33"/>
      <c r="I89" s="33"/>
      <c r="J89" s="33"/>
      <c r="K89" s="33"/>
      <c r="L89" s="33"/>
      <c r="M89" s="33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  <c r="AN89" s="255"/>
      <c r="AO89" s="255"/>
      <c r="AP89" s="255"/>
      <c r="AQ89" s="255"/>
      <c r="AR89" s="255"/>
      <c r="AS89" s="255"/>
      <c r="AT89" s="255"/>
      <c r="AU89" s="255"/>
      <c r="AV89" s="255"/>
      <c r="AW89" s="255"/>
      <c r="AX89" s="255"/>
      <c r="AY89" s="255"/>
      <c r="AZ89" s="255"/>
      <c r="BA89" s="255"/>
      <c r="BB89" s="255"/>
      <c r="BC89" s="255"/>
      <c r="BD89" s="255"/>
      <c r="BE89" s="255"/>
      <c r="BF89" s="255"/>
      <c r="BG89" s="255"/>
      <c r="BH89" s="255"/>
    </row>
    <row r="90" spans="1:60" s="51" customFormat="1" ht="12.95" customHeight="1" x14ac:dyDescent="0.2">
      <c r="A90" s="61"/>
      <c r="B90" s="256"/>
      <c r="C90" s="256"/>
      <c r="D90" s="256"/>
      <c r="E90" s="256"/>
      <c r="F90" s="256"/>
      <c r="G90" s="33"/>
      <c r="H90" s="33"/>
      <c r="I90" s="33"/>
      <c r="J90" s="33"/>
      <c r="K90" s="33"/>
      <c r="L90" s="33"/>
      <c r="M90" s="33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  <c r="AP90" s="255"/>
      <c r="AQ90" s="255"/>
      <c r="AR90" s="255"/>
      <c r="AS90" s="255"/>
      <c r="AT90" s="255"/>
      <c r="AU90" s="255"/>
      <c r="AV90" s="255"/>
      <c r="AW90" s="255"/>
      <c r="AX90" s="255"/>
      <c r="AY90" s="255"/>
      <c r="AZ90" s="255"/>
      <c r="BA90" s="255"/>
      <c r="BB90" s="255"/>
      <c r="BC90" s="255"/>
      <c r="BD90" s="255"/>
      <c r="BE90" s="255"/>
      <c r="BF90" s="255"/>
      <c r="BG90" s="255"/>
      <c r="BH90" s="255"/>
    </row>
    <row r="91" spans="1:60" s="51" customFormat="1" ht="12.95" customHeight="1" x14ac:dyDescent="0.2">
      <c r="A91" s="61"/>
      <c r="B91" s="256"/>
      <c r="C91" s="256"/>
      <c r="D91" s="256"/>
      <c r="E91" s="256"/>
      <c r="F91" s="256"/>
      <c r="G91" s="33"/>
      <c r="H91" s="33"/>
      <c r="I91" s="33"/>
      <c r="J91" s="33"/>
      <c r="K91" s="33"/>
      <c r="L91" s="33"/>
      <c r="M91" s="33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  <c r="AN91" s="255"/>
      <c r="AO91" s="255"/>
      <c r="AP91" s="255"/>
      <c r="AQ91" s="255"/>
      <c r="AR91" s="255"/>
      <c r="AS91" s="255"/>
      <c r="AT91" s="255"/>
      <c r="AU91" s="255"/>
      <c r="AV91" s="255"/>
      <c r="AW91" s="255"/>
      <c r="AX91" s="255"/>
      <c r="AY91" s="255"/>
      <c r="AZ91" s="255"/>
      <c r="BA91" s="255"/>
      <c r="BB91" s="255"/>
      <c r="BC91" s="255"/>
      <c r="BD91" s="255"/>
      <c r="BE91" s="255"/>
      <c r="BF91" s="255"/>
      <c r="BG91" s="255"/>
      <c r="BH91" s="255"/>
    </row>
    <row r="92" spans="1:60" s="51" customFormat="1" ht="12.95" customHeight="1" x14ac:dyDescent="0.2">
      <c r="A92" s="61"/>
      <c r="B92" s="256"/>
      <c r="C92" s="256"/>
      <c r="D92" s="256"/>
      <c r="E92" s="256"/>
      <c r="F92" s="256"/>
      <c r="G92" s="33"/>
      <c r="H92" s="33"/>
      <c r="I92" s="33"/>
      <c r="J92" s="33"/>
      <c r="K92" s="33"/>
      <c r="L92" s="33"/>
      <c r="M92" s="33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  <c r="AN92" s="255"/>
      <c r="AO92" s="255"/>
      <c r="AP92" s="255"/>
      <c r="AQ92" s="255"/>
      <c r="AR92" s="255"/>
      <c r="AS92" s="255"/>
      <c r="AT92" s="255"/>
      <c r="AU92" s="255"/>
      <c r="AV92" s="255"/>
      <c r="AW92" s="255"/>
      <c r="AX92" s="255"/>
      <c r="AY92" s="255"/>
      <c r="AZ92" s="255"/>
      <c r="BA92" s="255"/>
      <c r="BB92" s="255"/>
      <c r="BC92" s="255"/>
      <c r="BD92" s="255"/>
      <c r="BE92" s="255"/>
      <c r="BF92" s="255"/>
      <c r="BG92" s="255"/>
      <c r="BH92" s="255"/>
    </row>
    <row r="93" spans="1:60" s="51" customFormat="1" ht="24" customHeight="1" x14ac:dyDescent="0.2">
      <c r="A93" s="61"/>
      <c r="B93" s="256"/>
      <c r="C93" s="256"/>
      <c r="D93" s="256"/>
      <c r="E93" s="256"/>
      <c r="F93" s="256"/>
      <c r="G93" s="33"/>
      <c r="H93" s="33"/>
      <c r="I93" s="33"/>
      <c r="J93" s="33"/>
      <c r="K93" s="33"/>
      <c r="L93" s="33"/>
      <c r="M93" s="33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  <c r="AN93" s="255"/>
      <c r="AO93" s="255"/>
      <c r="AP93" s="255"/>
      <c r="AQ93" s="255"/>
      <c r="AR93" s="255"/>
      <c r="AS93" s="255"/>
      <c r="AT93" s="255"/>
      <c r="AU93" s="255"/>
      <c r="AV93" s="255"/>
      <c r="AW93" s="255"/>
      <c r="AX93" s="255"/>
      <c r="AY93" s="255"/>
      <c r="AZ93" s="255"/>
      <c r="BA93" s="255"/>
      <c r="BB93" s="255"/>
      <c r="BC93" s="255"/>
      <c r="BD93" s="255"/>
      <c r="BE93" s="255"/>
      <c r="BF93" s="255"/>
      <c r="BG93" s="255"/>
      <c r="BH93" s="255"/>
    </row>
    <row r="94" spans="1:60" s="51" customFormat="1" ht="12.95" customHeight="1" x14ac:dyDescent="0.2">
      <c r="A94" s="61"/>
      <c r="B94" s="256"/>
      <c r="C94" s="256"/>
      <c r="D94" s="256"/>
      <c r="E94" s="256"/>
      <c r="F94" s="256"/>
      <c r="G94" s="33"/>
      <c r="H94" s="33"/>
      <c r="I94" s="33"/>
      <c r="J94" s="33"/>
      <c r="K94" s="33"/>
      <c r="L94" s="33"/>
      <c r="M94" s="33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  <c r="AQ94" s="255"/>
      <c r="AR94" s="255"/>
      <c r="AS94" s="255"/>
      <c r="AT94" s="255"/>
      <c r="AU94" s="255"/>
      <c r="AV94" s="255"/>
      <c r="AW94" s="255"/>
      <c r="AX94" s="255"/>
      <c r="AY94" s="255"/>
      <c r="AZ94" s="255"/>
      <c r="BA94" s="255"/>
      <c r="BB94" s="255"/>
      <c r="BC94" s="255"/>
      <c r="BD94" s="255"/>
      <c r="BE94" s="255"/>
      <c r="BF94" s="255"/>
      <c r="BG94" s="255"/>
      <c r="BH94" s="255"/>
    </row>
    <row r="95" spans="1:60" s="51" customFormat="1" ht="12.95" customHeight="1" x14ac:dyDescent="0.2">
      <c r="A95" s="61"/>
      <c r="B95" s="256"/>
      <c r="C95" s="256"/>
      <c r="D95" s="256"/>
      <c r="E95" s="256"/>
      <c r="F95" s="256"/>
      <c r="G95" s="33"/>
      <c r="H95" s="33"/>
      <c r="I95" s="33"/>
      <c r="J95" s="33"/>
      <c r="K95" s="33"/>
      <c r="L95" s="33"/>
      <c r="M95" s="33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  <c r="AP95" s="255"/>
      <c r="AQ95" s="255"/>
      <c r="AR95" s="255"/>
      <c r="AS95" s="255"/>
      <c r="AT95" s="255"/>
      <c r="AU95" s="255"/>
      <c r="AV95" s="255"/>
      <c r="AW95" s="255"/>
      <c r="AX95" s="255"/>
      <c r="AY95" s="255"/>
      <c r="AZ95" s="255"/>
      <c r="BA95" s="255"/>
      <c r="BB95" s="255"/>
      <c r="BC95" s="255"/>
      <c r="BD95" s="255"/>
      <c r="BE95" s="255"/>
      <c r="BF95" s="255"/>
      <c r="BG95" s="255"/>
      <c r="BH95" s="255"/>
    </row>
    <row r="96" spans="1:60" s="51" customFormat="1" ht="12.95" customHeight="1" x14ac:dyDescent="0.2">
      <c r="A96" s="61"/>
      <c r="B96" s="256"/>
      <c r="C96" s="256"/>
      <c r="D96" s="256"/>
      <c r="E96" s="256"/>
      <c r="F96" s="256"/>
      <c r="G96" s="33"/>
      <c r="H96" s="33"/>
      <c r="I96" s="33"/>
      <c r="J96" s="33"/>
      <c r="K96" s="33"/>
      <c r="L96" s="33"/>
      <c r="M96" s="33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  <c r="AN96" s="255"/>
      <c r="AO96" s="255"/>
      <c r="AP96" s="255"/>
      <c r="AQ96" s="255"/>
      <c r="AR96" s="255"/>
      <c r="AS96" s="255"/>
      <c r="AT96" s="255"/>
      <c r="AU96" s="255"/>
      <c r="AV96" s="255"/>
      <c r="AW96" s="255"/>
      <c r="AX96" s="255"/>
      <c r="AY96" s="255"/>
      <c r="AZ96" s="255"/>
      <c r="BA96" s="255"/>
      <c r="BB96" s="255"/>
      <c r="BC96" s="255"/>
      <c r="BD96" s="255"/>
      <c r="BE96" s="255"/>
      <c r="BF96" s="255"/>
      <c r="BG96" s="255"/>
      <c r="BH96" s="255"/>
    </row>
    <row r="97" spans="1:60" s="51" customFormat="1" ht="12.95" customHeight="1" x14ac:dyDescent="0.2">
      <c r="A97" s="61"/>
      <c r="B97" s="256"/>
      <c r="C97" s="256"/>
      <c r="D97" s="256"/>
      <c r="E97" s="256"/>
      <c r="F97" s="256"/>
      <c r="G97" s="33"/>
      <c r="H97" s="33"/>
      <c r="I97" s="33"/>
      <c r="J97" s="33"/>
      <c r="K97" s="33"/>
      <c r="L97" s="33"/>
      <c r="M97" s="33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  <c r="AN97" s="255"/>
      <c r="AO97" s="255"/>
      <c r="AP97" s="255"/>
      <c r="AQ97" s="255"/>
      <c r="AR97" s="255"/>
      <c r="AS97" s="255"/>
      <c r="AT97" s="255"/>
      <c r="AU97" s="255"/>
      <c r="AV97" s="255"/>
      <c r="AW97" s="255"/>
      <c r="AX97" s="255"/>
      <c r="AY97" s="255"/>
      <c r="AZ97" s="255"/>
      <c r="BA97" s="255"/>
      <c r="BB97" s="255"/>
      <c r="BC97" s="255"/>
      <c r="BD97" s="255"/>
      <c r="BE97" s="255"/>
      <c r="BF97" s="255"/>
      <c r="BG97" s="255"/>
      <c r="BH97" s="255"/>
    </row>
    <row r="105" spans="1:60" s="38" customFormat="1" ht="12.95" customHeight="1" x14ac:dyDescent="0.2">
      <c r="A105" s="61"/>
      <c r="B105" s="312"/>
      <c r="C105" s="312"/>
      <c r="D105" s="312"/>
      <c r="E105" s="312"/>
      <c r="F105" s="312"/>
      <c r="G105" s="33"/>
      <c r="H105" s="33"/>
      <c r="I105" s="33"/>
      <c r="J105" s="33"/>
      <c r="K105" s="33"/>
      <c r="L105" s="33"/>
      <c r="M105" s="33"/>
      <c r="N105" s="312"/>
      <c r="O105" s="312"/>
      <c r="P105" s="312"/>
      <c r="Q105" s="312"/>
      <c r="R105" s="312"/>
      <c r="S105" s="312"/>
      <c r="T105" s="312"/>
      <c r="U105" s="312"/>
      <c r="V105" s="312"/>
      <c r="W105" s="312"/>
      <c r="X105" s="312"/>
      <c r="Y105" s="312"/>
      <c r="Z105" s="312"/>
      <c r="AA105" s="312"/>
      <c r="AB105" s="312"/>
      <c r="AC105" s="312"/>
      <c r="AD105" s="312"/>
      <c r="AE105" s="312"/>
      <c r="AF105" s="312"/>
      <c r="AG105" s="312"/>
      <c r="AH105" s="312"/>
      <c r="AI105" s="312"/>
      <c r="AJ105" s="312"/>
      <c r="AK105" s="312"/>
      <c r="AL105" s="312"/>
      <c r="AM105" s="312"/>
      <c r="AN105" s="312"/>
      <c r="AO105" s="312"/>
      <c r="AP105" s="312"/>
      <c r="AQ105" s="312"/>
      <c r="AR105" s="312"/>
      <c r="AS105" s="312"/>
      <c r="AT105" s="312"/>
      <c r="AU105" s="312"/>
      <c r="AV105" s="312"/>
      <c r="AW105" s="312"/>
      <c r="AX105" s="312"/>
      <c r="AY105" s="312"/>
      <c r="AZ105" s="312"/>
      <c r="BA105" s="312"/>
      <c r="BB105" s="312"/>
      <c r="BC105" s="312"/>
      <c r="BD105" s="312"/>
      <c r="BE105" s="312"/>
      <c r="BF105" s="312"/>
      <c r="BG105" s="312"/>
      <c r="BH105" s="312"/>
    </row>
    <row r="106" spans="1:60" s="51" customFormat="1" ht="12.95" customHeight="1" x14ac:dyDescent="0.2">
      <c r="A106" s="61"/>
      <c r="B106" s="256"/>
      <c r="C106" s="256"/>
      <c r="D106" s="256"/>
      <c r="E106" s="256"/>
      <c r="F106" s="256"/>
      <c r="G106" s="33"/>
      <c r="H106" s="33"/>
      <c r="I106" s="33"/>
      <c r="J106" s="33"/>
      <c r="K106" s="33"/>
      <c r="L106" s="33"/>
      <c r="M106" s="33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  <c r="AN106" s="255"/>
      <c r="AO106" s="255"/>
      <c r="AP106" s="255"/>
      <c r="AQ106" s="255"/>
      <c r="AR106" s="255"/>
      <c r="AS106" s="255"/>
      <c r="AT106" s="255"/>
      <c r="AU106" s="255"/>
      <c r="AV106" s="255"/>
      <c r="AW106" s="255"/>
      <c r="AX106" s="255"/>
      <c r="AY106" s="255"/>
      <c r="AZ106" s="255"/>
      <c r="BA106" s="255"/>
      <c r="BB106" s="255"/>
      <c r="BC106" s="255"/>
      <c r="BD106" s="255"/>
      <c r="BE106" s="255"/>
      <c r="BF106" s="255"/>
      <c r="BG106" s="255"/>
      <c r="BH106" s="255"/>
    </row>
    <row r="107" spans="1:60" s="51" customFormat="1" ht="12.95" customHeight="1" x14ac:dyDescent="0.2">
      <c r="A107" s="61"/>
      <c r="B107" s="256"/>
      <c r="C107" s="256"/>
      <c r="D107" s="256"/>
      <c r="E107" s="256"/>
      <c r="F107" s="256"/>
      <c r="G107" s="33"/>
      <c r="H107" s="33"/>
      <c r="I107" s="33"/>
      <c r="J107" s="33"/>
      <c r="K107" s="33"/>
      <c r="L107" s="33"/>
      <c r="M107" s="33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  <c r="AL107" s="255"/>
      <c r="AM107" s="255"/>
      <c r="AN107" s="255"/>
      <c r="AO107" s="255"/>
      <c r="AP107" s="255"/>
      <c r="AQ107" s="255"/>
      <c r="AR107" s="255"/>
      <c r="AS107" s="255"/>
      <c r="AT107" s="255"/>
      <c r="AU107" s="255"/>
      <c r="AV107" s="255"/>
      <c r="AW107" s="255"/>
      <c r="AX107" s="255"/>
      <c r="AY107" s="255"/>
      <c r="AZ107" s="255"/>
      <c r="BA107" s="255"/>
      <c r="BB107" s="255"/>
      <c r="BC107" s="255"/>
      <c r="BD107" s="255"/>
      <c r="BE107" s="255"/>
      <c r="BF107" s="255"/>
      <c r="BG107" s="255"/>
      <c r="BH107" s="255"/>
    </row>
    <row r="108" spans="1:60" s="51" customFormat="1" ht="12.95" customHeight="1" x14ac:dyDescent="0.2">
      <c r="A108" s="61"/>
      <c r="B108" s="256"/>
      <c r="C108" s="256"/>
      <c r="D108" s="256"/>
      <c r="E108" s="256"/>
      <c r="F108" s="256"/>
      <c r="G108" s="33"/>
      <c r="H108" s="33"/>
      <c r="I108" s="33"/>
      <c r="J108" s="33"/>
      <c r="K108" s="33"/>
      <c r="L108" s="33"/>
      <c r="M108" s="33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  <c r="AQ108" s="255"/>
      <c r="AR108" s="255"/>
      <c r="AS108" s="255"/>
      <c r="AT108" s="255"/>
      <c r="AU108" s="255"/>
      <c r="AV108" s="255"/>
      <c r="AW108" s="255"/>
      <c r="AX108" s="255"/>
      <c r="AY108" s="255"/>
      <c r="AZ108" s="255"/>
      <c r="BA108" s="255"/>
      <c r="BB108" s="255"/>
      <c r="BC108" s="255"/>
      <c r="BD108" s="255"/>
      <c r="BE108" s="255"/>
      <c r="BF108" s="255"/>
      <c r="BG108" s="255"/>
      <c r="BH108" s="255"/>
    </row>
    <row r="109" spans="1:60" s="51" customFormat="1" ht="12.95" customHeight="1" x14ac:dyDescent="0.2">
      <c r="A109" s="61"/>
      <c r="B109" s="256"/>
      <c r="C109" s="256"/>
      <c r="D109" s="256"/>
      <c r="E109" s="256"/>
      <c r="F109" s="256"/>
      <c r="G109" s="33"/>
      <c r="H109" s="33"/>
      <c r="I109" s="33"/>
      <c r="J109" s="33"/>
      <c r="K109" s="33"/>
      <c r="L109" s="33"/>
      <c r="M109" s="33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  <c r="AP109" s="255"/>
      <c r="AQ109" s="255"/>
      <c r="AR109" s="255"/>
      <c r="AS109" s="255"/>
      <c r="AT109" s="255"/>
      <c r="AU109" s="255"/>
      <c r="AV109" s="255"/>
      <c r="AW109" s="255"/>
      <c r="AX109" s="255"/>
      <c r="AY109" s="255"/>
      <c r="AZ109" s="255"/>
      <c r="BA109" s="255"/>
      <c r="BB109" s="255"/>
      <c r="BC109" s="255"/>
      <c r="BD109" s="255"/>
      <c r="BE109" s="255"/>
      <c r="BF109" s="255"/>
      <c r="BG109" s="255"/>
      <c r="BH109" s="255"/>
    </row>
    <row r="110" spans="1:60" s="51" customFormat="1" ht="12.95" customHeight="1" x14ac:dyDescent="0.2">
      <c r="A110" s="61"/>
      <c r="B110" s="256"/>
      <c r="C110" s="256"/>
      <c r="D110" s="256"/>
      <c r="E110" s="256"/>
      <c r="F110" s="256"/>
      <c r="G110" s="33"/>
      <c r="H110" s="33"/>
      <c r="I110" s="33"/>
      <c r="J110" s="33"/>
      <c r="K110" s="33"/>
      <c r="L110" s="33"/>
      <c r="M110" s="33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  <c r="AP110" s="255"/>
      <c r="AQ110" s="255"/>
      <c r="AR110" s="255"/>
      <c r="AS110" s="255"/>
      <c r="AT110" s="255"/>
      <c r="AU110" s="255"/>
      <c r="AV110" s="255"/>
      <c r="AW110" s="255"/>
      <c r="AX110" s="255"/>
      <c r="AY110" s="255"/>
      <c r="AZ110" s="255"/>
      <c r="BA110" s="255"/>
      <c r="BB110" s="255"/>
      <c r="BC110" s="255"/>
      <c r="BD110" s="255"/>
      <c r="BE110" s="255"/>
      <c r="BF110" s="255"/>
      <c r="BG110" s="255"/>
      <c r="BH110" s="255"/>
    </row>
    <row r="111" spans="1:60" s="51" customFormat="1" ht="12.95" customHeight="1" x14ac:dyDescent="0.2">
      <c r="A111" s="61"/>
      <c r="B111" s="256"/>
      <c r="C111" s="256"/>
      <c r="D111" s="256"/>
      <c r="E111" s="256"/>
      <c r="F111" s="256"/>
      <c r="G111" s="33"/>
      <c r="H111" s="33"/>
      <c r="I111" s="33"/>
      <c r="J111" s="33"/>
      <c r="K111" s="33"/>
      <c r="L111" s="33"/>
      <c r="M111" s="33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  <c r="AQ111" s="255"/>
      <c r="AR111" s="255"/>
      <c r="AS111" s="255"/>
      <c r="AT111" s="255"/>
      <c r="AU111" s="255"/>
      <c r="AV111" s="255"/>
      <c r="AW111" s="255"/>
      <c r="AX111" s="255"/>
      <c r="AY111" s="255"/>
      <c r="AZ111" s="255"/>
      <c r="BA111" s="255"/>
      <c r="BB111" s="255"/>
      <c r="BC111" s="255"/>
      <c r="BD111" s="255"/>
      <c r="BE111" s="255"/>
      <c r="BF111" s="255"/>
      <c r="BG111" s="255"/>
      <c r="BH111" s="255"/>
    </row>
    <row r="112" spans="1:60" s="51" customFormat="1" ht="12.95" customHeight="1" x14ac:dyDescent="0.2">
      <c r="A112" s="61"/>
      <c r="B112" s="256"/>
      <c r="C112" s="256"/>
      <c r="D112" s="256"/>
      <c r="E112" s="256"/>
      <c r="F112" s="256"/>
      <c r="G112" s="33"/>
      <c r="H112" s="33"/>
      <c r="I112" s="33"/>
      <c r="J112" s="33"/>
      <c r="K112" s="33"/>
      <c r="L112" s="33"/>
      <c r="M112" s="33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  <c r="AK112" s="255"/>
      <c r="AL112" s="255"/>
      <c r="AM112" s="255"/>
      <c r="AN112" s="255"/>
      <c r="AO112" s="255"/>
      <c r="AP112" s="255"/>
      <c r="AQ112" s="255"/>
      <c r="AR112" s="255"/>
      <c r="AS112" s="255"/>
      <c r="AT112" s="255"/>
      <c r="AU112" s="255"/>
      <c r="AV112" s="255"/>
      <c r="AW112" s="255"/>
      <c r="AX112" s="255"/>
      <c r="AY112" s="255"/>
      <c r="AZ112" s="255"/>
      <c r="BA112" s="255"/>
      <c r="BB112" s="255"/>
      <c r="BC112" s="255"/>
      <c r="BD112" s="255"/>
      <c r="BE112" s="255"/>
      <c r="BF112" s="255"/>
      <c r="BG112" s="255"/>
      <c r="BH112" s="255"/>
    </row>
    <row r="113" spans="1:60" s="51" customFormat="1" ht="12.95" customHeight="1" x14ac:dyDescent="0.2">
      <c r="A113" s="61"/>
      <c r="B113" s="256"/>
      <c r="C113" s="256"/>
      <c r="D113" s="256"/>
      <c r="E113" s="256"/>
      <c r="F113" s="256"/>
      <c r="G113" s="33"/>
      <c r="H113" s="33"/>
      <c r="I113" s="33"/>
      <c r="J113" s="33"/>
      <c r="K113" s="33"/>
      <c r="L113" s="33"/>
      <c r="M113" s="33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  <c r="AJ113" s="255"/>
      <c r="AK113" s="255"/>
      <c r="AL113" s="255"/>
      <c r="AM113" s="255"/>
      <c r="AN113" s="255"/>
      <c r="AO113" s="255"/>
      <c r="AP113" s="255"/>
      <c r="AQ113" s="255"/>
      <c r="AR113" s="255"/>
      <c r="AS113" s="255"/>
      <c r="AT113" s="255"/>
      <c r="AU113" s="255"/>
      <c r="AV113" s="255"/>
      <c r="AW113" s="255"/>
      <c r="AX113" s="255"/>
      <c r="AY113" s="255"/>
      <c r="AZ113" s="255"/>
      <c r="BA113" s="255"/>
      <c r="BB113" s="255"/>
      <c r="BC113" s="255"/>
      <c r="BD113" s="255"/>
      <c r="BE113" s="255"/>
      <c r="BF113" s="255"/>
      <c r="BG113" s="255"/>
      <c r="BH113" s="255"/>
    </row>
    <row r="114" spans="1:60" s="51" customFormat="1" ht="12.95" customHeight="1" x14ac:dyDescent="0.2">
      <c r="A114" s="61"/>
      <c r="B114" s="256"/>
      <c r="C114" s="256"/>
      <c r="D114" s="256"/>
      <c r="E114" s="256"/>
      <c r="F114" s="256"/>
      <c r="G114" s="33"/>
      <c r="H114" s="33"/>
      <c r="I114" s="33"/>
      <c r="J114" s="33"/>
      <c r="K114" s="33"/>
      <c r="L114" s="33"/>
      <c r="M114" s="33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  <c r="AK114" s="255"/>
      <c r="AL114" s="255"/>
      <c r="AM114" s="255"/>
      <c r="AN114" s="255"/>
      <c r="AO114" s="255"/>
      <c r="AP114" s="255"/>
      <c r="AQ114" s="255"/>
      <c r="AR114" s="255"/>
      <c r="AS114" s="255"/>
      <c r="AT114" s="255"/>
      <c r="AU114" s="255"/>
      <c r="AV114" s="255"/>
      <c r="AW114" s="255"/>
      <c r="AX114" s="255"/>
      <c r="AY114" s="255"/>
      <c r="AZ114" s="255"/>
      <c r="BA114" s="255"/>
      <c r="BB114" s="255"/>
      <c r="BC114" s="255"/>
      <c r="BD114" s="255"/>
      <c r="BE114" s="255"/>
      <c r="BF114" s="255"/>
      <c r="BG114" s="255"/>
      <c r="BH114" s="255"/>
    </row>
    <row r="115" spans="1:60" s="51" customFormat="1" ht="24" customHeight="1" x14ac:dyDescent="0.2">
      <c r="A115" s="61"/>
      <c r="B115" s="256"/>
      <c r="C115" s="256"/>
      <c r="D115" s="256"/>
      <c r="E115" s="256"/>
      <c r="F115" s="256"/>
      <c r="G115" s="33"/>
      <c r="H115" s="33"/>
      <c r="I115" s="33"/>
      <c r="J115" s="33"/>
      <c r="K115" s="33"/>
      <c r="L115" s="33"/>
      <c r="M115" s="33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55"/>
      <c r="AN115" s="255"/>
      <c r="AO115" s="255"/>
      <c r="AP115" s="255"/>
      <c r="AQ115" s="255"/>
      <c r="AR115" s="255"/>
      <c r="AS115" s="255"/>
      <c r="AT115" s="255"/>
      <c r="AU115" s="255"/>
      <c r="AV115" s="255"/>
      <c r="AW115" s="255"/>
      <c r="AX115" s="255"/>
      <c r="AY115" s="255"/>
      <c r="AZ115" s="255"/>
      <c r="BA115" s="255"/>
      <c r="BB115" s="255"/>
      <c r="BC115" s="255"/>
      <c r="BD115" s="255"/>
      <c r="BE115" s="255"/>
      <c r="BF115" s="255"/>
      <c r="BG115" s="255"/>
      <c r="BH115" s="255"/>
    </row>
    <row r="116" spans="1:60" s="51" customFormat="1" ht="12.95" customHeight="1" x14ac:dyDescent="0.2">
      <c r="A116" s="61"/>
      <c r="B116" s="256"/>
      <c r="C116" s="256"/>
      <c r="D116" s="256"/>
      <c r="E116" s="256"/>
      <c r="F116" s="256"/>
      <c r="G116" s="33"/>
      <c r="H116" s="33"/>
      <c r="I116" s="33"/>
      <c r="J116" s="33"/>
      <c r="K116" s="33"/>
      <c r="L116" s="33"/>
      <c r="M116" s="33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  <c r="AG116" s="255"/>
      <c r="AH116" s="255"/>
      <c r="AI116" s="255"/>
      <c r="AJ116" s="255"/>
      <c r="AK116" s="255"/>
      <c r="AL116" s="255"/>
      <c r="AM116" s="255"/>
      <c r="AN116" s="255"/>
      <c r="AO116" s="255"/>
      <c r="AP116" s="255"/>
      <c r="AQ116" s="255"/>
      <c r="AR116" s="255"/>
      <c r="AS116" s="255"/>
      <c r="AT116" s="255"/>
      <c r="AU116" s="255"/>
      <c r="AV116" s="255"/>
      <c r="AW116" s="255"/>
      <c r="AX116" s="255"/>
      <c r="AY116" s="255"/>
      <c r="AZ116" s="255"/>
      <c r="BA116" s="255"/>
      <c r="BB116" s="255"/>
      <c r="BC116" s="255"/>
      <c r="BD116" s="255"/>
      <c r="BE116" s="255"/>
      <c r="BF116" s="255"/>
      <c r="BG116" s="255"/>
      <c r="BH116" s="255"/>
    </row>
    <row r="117" spans="1:60" s="51" customFormat="1" ht="12.95" customHeight="1" x14ac:dyDescent="0.2">
      <c r="A117" s="61"/>
      <c r="B117" s="256"/>
      <c r="C117" s="256"/>
      <c r="D117" s="256"/>
      <c r="E117" s="256"/>
      <c r="F117" s="256"/>
      <c r="G117" s="33"/>
      <c r="H117" s="33"/>
      <c r="I117" s="33"/>
      <c r="J117" s="33"/>
      <c r="K117" s="33"/>
      <c r="L117" s="33"/>
      <c r="M117" s="33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  <c r="AG117" s="255"/>
      <c r="AH117" s="255"/>
      <c r="AI117" s="255"/>
      <c r="AJ117" s="255"/>
      <c r="AK117" s="255"/>
      <c r="AL117" s="255"/>
      <c r="AM117" s="255"/>
      <c r="AN117" s="255"/>
      <c r="AO117" s="255"/>
      <c r="AP117" s="255"/>
      <c r="AQ117" s="255"/>
      <c r="AR117" s="255"/>
      <c r="AS117" s="255"/>
      <c r="AT117" s="255"/>
      <c r="AU117" s="255"/>
      <c r="AV117" s="255"/>
      <c r="AW117" s="255"/>
      <c r="AX117" s="255"/>
      <c r="AY117" s="255"/>
      <c r="AZ117" s="255"/>
      <c r="BA117" s="255"/>
      <c r="BB117" s="255"/>
      <c r="BC117" s="255"/>
      <c r="BD117" s="255"/>
      <c r="BE117" s="255"/>
      <c r="BF117" s="255"/>
      <c r="BG117" s="255"/>
      <c r="BH117" s="255"/>
    </row>
    <row r="118" spans="1:60" s="51" customFormat="1" ht="12.95" customHeight="1" x14ac:dyDescent="0.2">
      <c r="A118" s="61"/>
      <c r="B118" s="256"/>
      <c r="C118" s="256"/>
      <c r="D118" s="256"/>
      <c r="E118" s="256"/>
      <c r="F118" s="256"/>
      <c r="G118" s="33"/>
      <c r="H118" s="33"/>
      <c r="I118" s="33"/>
      <c r="J118" s="33"/>
      <c r="K118" s="33"/>
      <c r="L118" s="33"/>
      <c r="M118" s="33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  <c r="AG118" s="255"/>
      <c r="AH118" s="255"/>
      <c r="AI118" s="255"/>
      <c r="AJ118" s="255"/>
      <c r="AK118" s="255"/>
      <c r="AL118" s="255"/>
      <c r="AM118" s="255"/>
      <c r="AN118" s="255"/>
      <c r="AO118" s="255"/>
      <c r="AP118" s="255"/>
      <c r="AQ118" s="255"/>
      <c r="AR118" s="255"/>
      <c r="AS118" s="255"/>
      <c r="AT118" s="255"/>
      <c r="AU118" s="255"/>
      <c r="AV118" s="255"/>
      <c r="AW118" s="255"/>
      <c r="AX118" s="255"/>
      <c r="AY118" s="255"/>
      <c r="AZ118" s="255"/>
      <c r="BA118" s="255"/>
      <c r="BB118" s="255"/>
      <c r="BC118" s="255"/>
      <c r="BD118" s="255"/>
      <c r="BE118" s="255"/>
      <c r="BF118" s="255"/>
      <c r="BG118" s="255"/>
      <c r="BH118" s="255"/>
    </row>
    <row r="119" spans="1:60" s="51" customFormat="1" ht="12.95" customHeight="1" x14ac:dyDescent="0.2">
      <c r="A119" s="61"/>
      <c r="B119" s="256"/>
      <c r="C119" s="256"/>
      <c r="D119" s="256"/>
      <c r="E119" s="256"/>
      <c r="F119" s="256"/>
      <c r="G119" s="33"/>
      <c r="H119" s="33"/>
      <c r="I119" s="33"/>
      <c r="J119" s="33"/>
      <c r="K119" s="33"/>
      <c r="L119" s="33"/>
      <c r="M119" s="33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  <c r="AJ119" s="255"/>
      <c r="AK119" s="255"/>
      <c r="AL119" s="255"/>
      <c r="AM119" s="255"/>
      <c r="AN119" s="255"/>
      <c r="AO119" s="255"/>
      <c r="AP119" s="255"/>
      <c r="AQ119" s="255"/>
      <c r="AR119" s="255"/>
      <c r="AS119" s="255"/>
      <c r="AT119" s="255"/>
      <c r="AU119" s="255"/>
      <c r="AV119" s="255"/>
      <c r="AW119" s="255"/>
      <c r="AX119" s="255"/>
      <c r="AY119" s="255"/>
      <c r="AZ119" s="255"/>
      <c r="BA119" s="255"/>
      <c r="BB119" s="255"/>
      <c r="BC119" s="255"/>
      <c r="BD119" s="255"/>
      <c r="BE119" s="255"/>
      <c r="BF119" s="255"/>
      <c r="BG119" s="255"/>
      <c r="BH119" s="255"/>
    </row>
    <row r="120" spans="1:60" s="51" customFormat="1" ht="12.95" customHeight="1" x14ac:dyDescent="0.2">
      <c r="A120" s="61"/>
      <c r="B120" s="256"/>
      <c r="C120" s="256"/>
      <c r="D120" s="256"/>
      <c r="E120" s="256"/>
      <c r="F120" s="256"/>
      <c r="G120" s="33"/>
      <c r="H120" s="33"/>
      <c r="I120" s="33"/>
      <c r="J120" s="33"/>
      <c r="K120" s="33"/>
      <c r="L120" s="33"/>
      <c r="M120" s="33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  <c r="AJ120" s="255"/>
      <c r="AK120" s="255"/>
      <c r="AL120" s="255"/>
      <c r="AM120" s="255"/>
      <c r="AN120" s="255"/>
      <c r="AO120" s="255"/>
      <c r="AP120" s="255"/>
      <c r="AQ120" s="255"/>
      <c r="AR120" s="255"/>
      <c r="AS120" s="255"/>
      <c r="AT120" s="255"/>
      <c r="AU120" s="255"/>
      <c r="AV120" s="255"/>
      <c r="AW120" s="255"/>
      <c r="AX120" s="255"/>
      <c r="AY120" s="255"/>
      <c r="AZ120" s="255"/>
      <c r="BA120" s="255"/>
      <c r="BB120" s="255"/>
      <c r="BC120" s="255"/>
      <c r="BD120" s="255"/>
      <c r="BE120" s="255"/>
      <c r="BF120" s="255"/>
      <c r="BG120" s="255"/>
      <c r="BH120" s="255"/>
    </row>
    <row r="121" spans="1:60" s="51" customFormat="1" ht="12.95" customHeight="1" x14ac:dyDescent="0.2">
      <c r="A121" s="61"/>
      <c r="B121" s="256"/>
      <c r="C121" s="256"/>
      <c r="D121" s="256"/>
      <c r="E121" s="256"/>
      <c r="F121" s="256"/>
      <c r="G121" s="33"/>
      <c r="H121" s="33"/>
      <c r="I121" s="33"/>
      <c r="J121" s="33"/>
      <c r="K121" s="33"/>
      <c r="L121" s="33"/>
      <c r="M121" s="33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  <c r="AG121" s="255"/>
      <c r="AH121" s="255"/>
      <c r="AI121" s="255"/>
      <c r="AJ121" s="255"/>
      <c r="AK121" s="255"/>
      <c r="AL121" s="255"/>
      <c r="AM121" s="255"/>
      <c r="AN121" s="255"/>
      <c r="AO121" s="255"/>
      <c r="AP121" s="255"/>
      <c r="AQ121" s="255"/>
      <c r="AR121" s="255"/>
      <c r="AS121" s="255"/>
      <c r="AT121" s="255"/>
      <c r="AU121" s="255"/>
      <c r="AV121" s="255"/>
      <c r="AW121" s="255"/>
      <c r="AX121" s="255"/>
      <c r="AY121" s="255"/>
      <c r="AZ121" s="255"/>
      <c r="BA121" s="255"/>
      <c r="BB121" s="255"/>
      <c r="BC121" s="255"/>
      <c r="BD121" s="255"/>
      <c r="BE121" s="255"/>
      <c r="BF121" s="255"/>
      <c r="BG121" s="255"/>
      <c r="BH121" s="255"/>
    </row>
    <row r="122" spans="1:60" s="51" customFormat="1" ht="12.95" customHeight="1" x14ac:dyDescent="0.2">
      <c r="A122" s="61"/>
      <c r="B122" s="256"/>
      <c r="C122" s="256"/>
      <c r="D122" s="256"/>
      <c r="E122" s="256"/>
      <c r="F122" s="256"/>
      <c r="G122" s="33"/>
      <c r="H122" s="33"/>
      <c r="I122" s="33"/>
      <c r="J122" s="33"/>
      <c r="K122" s="33"/>
      <c r="L122" s="33"/>
      <c r="M122" s="33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  <c r="AJ122" s="255"/>
      <c r="AK122" s="255"/>
      <c r="AL122" s="255"/>
      <c r="AM122" s="255"/>
      <c r="AN122" s="255"/>
      <c r="AO122" s="255"/>
      <c r="AP122" s="255"/>
      <c r="AQ122" s="255"/>
      <c r="AR122" s="255"/>
      <c r="AS122" s="255"/>
      <c r="AT122" s="255"/>
      <c r="AU122" s="255"/>
      <c r="AV122" s="255"/>
      <c r="AW122" s="255"/>
      <c r="AX122" s="255"/>
      <c r="AY122" s="255"/>
      <c r="AZ122" s="255"/>
      <c r="BA122" s="255"/>
      <c r="BB122" s="255"/>
      <c r="BC122" s="255"/>
      <c r="BD122" s="255"/>
      <c r="BE122" s="255"/>
      <c r="BF122" s="255"/>
      <c r="BG122" s="255"/>
      <c r="BH122" s="255"/>
    </row>
    <row r="123" spans="1:60" s="38" customFormat="1" ht="12.95" customHeight="1" x14ac:dyDescent="0.2">
      <c r="A123" s="61"/>
      <c r="B123" s="312"/>
      <c r="C123" s="312"/>
      <c r="D123" s="312"/>
      <c r="E123" s="312"/>
      <c r="F123" s="312"/>
      <c r="G123" s="33"/>
      <c r="H123" s="33"/>
      <c r="I123" s="33"/>
      <c r="J123" s="33"/>
      <c r="K123" s="33"/>
      <c r="L123" s="33"/>
      <c r="M123" s="33"/>
      <c r="N123" s="312"/>
      <c r="O123" s="312"/>
      <c r="P123" s="312"/>
      <c r="Q123" s="312"/>
      <c r="R123" s="312"/>
      <c r="S123" s="312"/>
      <c r="T123" s="312"/>
      <c r="U123" s="312"/>
      <c r="V123" s="312"/>
      <c r="W123" s="312"/>
      <c r="X123" s="312"/>
      <c r="Y123" s="312"/>
      <c r="Z123" s="312"/>
      <c r="AA123" s="312"/>
      <c r="AB123" s="312"/>
      <c r="AC123" s="312"/>
      <c r="AD123" s="312"/>
      <c r="AE123" s="312"/>
      <c r="AF123" s="312"/>
      <c r="AG123" s="312"/>
      <c r="AH123" s="312"/>
      <c r="AI123" s="312"/>
      <c r="AJ123" s="312"/>
      <c r="AK123" s="312"/>
      <c r="AL123" s="312"/>
      <c r="AM123" s="312"/>
      <c r="AN123" s="312"/>
      <c r="AO123" s="312"/>
      <c r="AP123" s="312"/>
      <c r="AQ123" s="312"/>
      <c r="AR123" s="312"/>
      <c r="AS123" s="312"/>
      <c r="AT123" s="312"/>
      <c r="AU123" s="312"/>
      <c r="AV123" s="312"/>
      <c r="AW123" s="312"/>
      <c r="AX123" s="312"/>
      <c r="AY123" s="312"/>
      <c r="AZ123" s="312"/>
      <c r="BA123" s="312"/>
      <c r="BB123" s="312"/>
      <c r="BC123" s="312"/>
      <c r="BD123" s="312"/>
      <c r="BE123" s="312"/>
      <c r="BF123" s="312"/>
      <c r="BG123" s="312"/>
      <c r="BH123" s="312"/>
    </row>
    <row r="124" spans="1:60" s="51" customFormat="1" ht="12.95" customHeight="1" x14ac:dyDescent="0.2">
      <c r="A124" s="61"/>
      <c r="B124" s="256"/>
      <c r="C124" s="256"/>
      <c r="D124" s="256"/>
      <c r="E124" s="256"/>
      <c r="F124" s="256"/>
      <c r="G124" s="33"/>
      <c r="H124" s="33"/>
      <c r="I124" s="33"/>
      <c r="J124" s="33"/>
      <c r="K124" s="33"/>
      <c r="L124" s="33"/>
      <c r="M124" s="33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  <c r="AJ124" s="255"/>
      <c r="AK124" s="255"/>
      <c r="AL124" s="255"/>
      <c r="AM124" s="255"/>
      <c r="AN124" s="255"/>
      <c r="AO124" s="255"/>
      <c r="AP124" s="255"/>
      <c r="AQ124" s="255"/>
      <c r="AR124" s="255"/>
      <c r="AS124" s="255"/>
      <c r="AT124" s="255"/>
      <c r="AU124" s="255"/>
      <c r="AV124" s="255"/>
      <c r="AW124" s="255"/>
      <c r="AX124" s="255"/>
      <c r="AY124" s="255"/>
      <c r="AZ124" s="255"/>
      <c r="BA124" s="255"/>
      <c r="BB124" s="255"/>
      <c r="BC124" s="255"/>
      <c r="BD124" s="255"/>
      <c r="BE124" s="255"/>
      <c r="BF124" s="255"/>
      <c r="BG124" s="255"/>
      <c r="BH124" s="255"/>
    </row>
    <row r="125" spans="1:60" s="51" customFormat="1" ht="12.95" customHeight="1" x14ac:dyDescent="0.2">
      <c r="A125" s="61"/>
      <c r="B125" s="256"/>
      <c r="C125" s="256"/>
      <c r="D125" s="256"/>
      <c r="E125" s="256"/>
      <c r="F125" s="256"/>
      <c r="G125" s="33"/>
      <c r="H125" s="33"/>
      <c r="I125" s="33"/>
      <c r="J125" s="33"/>
      <c r="K125" s="33"/>
      <c r="L125" s="33"/>
      <c r="M125" s="33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  <c r="AG125" s="255"/>
      <c r="AH125" s="255"/>
      <c r="AI125" s="255"/>
      <c r="AJ125" s="255"/>
      <c r="AK125" s="255"/>
      <c r="AL125" s="255"/>
      <c r="AM125" s="255"/>
      <c r="AN125" s="255"/>
      <c r="AO125" s="255"/>
      <c r="AP125" s="255"/>
      <c r="AQ125" s="255"/>
      <c r="AR125" s="255"/>
      <c r="AS125" s="255"/>
      <c r="AT125" s="255"/>
      <c r="AU125" s="255"/>
      <c r="AV125" s="255"/>
      <c r="AW125" s="255"/>
      <c r="AX125" s="255"/>
      <c r="AY125" s="255"/>
      <c r="AZ125" s="255"/>
      <c r="BA125" s="255"/>
      <c r="BB125" s="255"/>
      <c r="BC125" s="255"/>
      <c r="BD125" s="255"/>
      <c r="BE125" s="255"/>
      <c r="BF125" s="255"/>
      <c r="BG125" s="255"/>
      <c r="BH125" s="255"/>
    </row>
    <row r="126" spans="1:60" s="51" customFormat="1" ht="12.95" customHeight="1" x14ac:dyDescent="0.2">
      <c r="A126" s="61"/>
      <c r="B126" s="256"/>
      <c r="C126" s="256"/>
      <c r="D126" s="256"/>
      <c r="E126" s="256"/>
      <c r="F126" s="256"/>
      <c r="G126" s="33"/>
      <c r="H126" s="33"/>
      <c r="I126" s="33"/>
      <c r="J126" s="33"/>
      <c r="K126" s="33"/>
      <c r="L126" s="33"/>
      <c r="M126" s="33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  <c r="AK126" s="255"/>
      <c r="AL126" s="255"/>
      <c r="AM126" s="255"/>
      <c r="AN126" s="255"/>
      <c r="AO126" s="255"/>
      <c r="AP126" s="255"/>
      <c r="AQ126" s="255"/>
      <c r="AR126" s="255"/>
      <c r="AS126" s="255"/>
      <c r="AT126" s="255"/>
      <c r="AU126" s="255"/>
      <c r="AV126" s="255"/>
      <c r="AW126" s="255"/>
      <c r="AX126" s="255"/>
      <c r="AY126" s="255"/>
      <c r="AZ126" s="255"/>
      <c r="BA126" s="255"/>
      <c r="BB126" s="255"/>
      <c r="BC126" s="255"/>
      <c r="BD126" s="255"/>
      <c r="BE126" s="255"/>
      <c r="BF126" s="255"/>
      <c r="BG126" s="255"/>
      <c r="BH126" s="255"/>
    </row>
    <row r="127" spans="1:60" s="51" customFormat="1" ht="12.95" customHeight="1" x14ac:dyDescent="0.2">
      <c r="A127" s="61"/>
      <c r="B127" s="256"/>
      <c r="C127" s="256"/>
      <c r="D127" s="256"/>
      <c r="E127" s="256"/>
      <c r="F127" s="256"/>
      <c r="G127" s="33"/>
      <c r="H127" s="33"/>
      <c r="I127" s="33"/>
      <c r="J127" s="33"/>
      <c r="K127" s="33"/>
      <c r="L127" s="33"/>
      <c r="M127" s="33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  <c r="AG127" s="255"/>
      <c r="AH127" s="255"/>
      <c r="AI127" s="255"/>
      <c r="AJ127" s="255"/>
      <c r="AK127" s="255"/>
      <c r="AL127" s="255"/>
      <c r="AM127" s="255"/>
      <c r="AN127" s="255"/>
      <c r="AO127" s="255"/>
      <c r="AP127" s="255"/>
      <c r="AQ127" s="255"/>
      <c r="AR127" s="255"/>
      <c r="AS127" s="255"/>
      <c r="AT127" s="255"/>
      <c r="AU127" s="255"/>
      <c r="AV127" s="255"/>
      <c r="AW127" s="255"/>
      <c r="AX127" s="255"/>
      <c r="AY127" s="255"/>
      <c r="AZ127" s="255"/>
      <c r="BA127" s="255"/>
      <c r="BB127" s="255"/>
      <c r="BC127" s="255"/>
      <c r="BD127" s="255"/>
      <c r="BE127" s="255"/>
      <c r="BF127" s="255"/>
      <c r="BG127" s="255"/>
      <c r="BH127" s="255"/>
    </row>
    <row r="128" spans="1:60" s="51" customFormat="1" ht="12.95" customHeight="1" x14ac:dyDescent="0.2">
      <c r="A128" s="61"/>
      <c r="B128" s="256"/>
      <c r="C128" s="256"/>
      <c r="D128" s="256"/>
      <c r="E128" s="256"/>
      <c r="F128" s="256"/>
      <c r="G128" s="33"/>
      <c r="H128" s="33"/>
      <c r="I128" s="33"/>
      <c r="J128" s="33"/>
      <c r="K128" s="33"/>
      <c r="L128" s="33"/>
      <c r="M128" s="33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  <c r="AK128" s="255"/>
      <c r="AL128" s="255"/>
      <c r="AM128" s="255"/>
      <c r="AN128" s="255"/>
      <c r="AO128" s="255"/>
      <c r="AP128" s="255"/>
      <c r="AQ128" s="255"/>
      <c r="AR128" s="255"/>
      <c r="AS128" s="255"/>
      <c r="AT128" s="255"/>
      <c r="AU128" s="255"/>
      <c r="AV128" s="255"/>
      <c r="AW128" s="255"/>
      <c r="AX128" s="255"/>
      <c r="AY128" s="255"/>
      <c r="AZ128" s="255"/>
      <c r="BA128" s="255"/>
      <c r="BB128" s="255"/>
      <c r="BC128" s="255"/>
      <c r="BD128" s="255"/>
      <c r="BE128" s="255"/>
      <c r="BF128" s="255"/>
      <c r="BG128" s="255"/>
      <c r="BH128" s="255"/>
    </row>
    <row r="129" spans="1:60" s="51" customFormat="1" ht="12.95" customHeight="1" x14ac:dyDescent="0.2">
      <c r="A129" s="61"/>
      <c r="B129" s="256"/>
      <c r="C129" s="256"/>
      <c r="D129" s="256"/>
      <c r="E129" s="256"/>
      <c r="F129" s="256"/>
      <c r="G129" s="33"/>
      <c r="H129" s="33"/>
      <c r="I129" s="33"/>
      <c r="J129" s="33"/>
      <c r="K129" s="33"/>
      <c r="L129" s="33"/>
      <c r="M129" s="33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  <c r="AK129" s="255"/>
      <c r="AL129" s="255"/>
      <c r="AM129" s="255"/>
      <c r="AN129" s="255"/>
      <c r="AO129" s="255"/>
      <c r="AP129" s="255"/>
      <c r="AQ129" s="255"/>
      <c r="AR129" s="255"/>
      <c r="AS129" s="255"/>
      <c r="AT129" s="255"/>
      <c r="AU129" s="255"/>
      <c r="AV129" s="255"/>
      <c r="AW129" s="255"/>
      <c r="AX129" s="255"/>
      <c r="AY129" s="255"/>
      <c r="AZ129" s="255"/>
      <c r="BA129" s="255"/>
      <c r="BB129" s="255"/>
      <c r="BC129" s="255"/>
      <c r="BD129" s="255"/>
      <c r="BE129" s="255"/>
      <c r="BF129" s="255"/>
      <c r="BG129" s="255"/>
      <c r="BH129" s="255"/>
    </row>
    <row r="130" spans="1:60" s="51" customFormat="1" ht="12.95" customHeight="1" x14ac:dyDescent="0.2">
      <c r="A130" s="61"/>
      <c r="B130" s="256"/>
      <c r="C130" s="256"/>
      <c r="D130" s="256"/>
      <c r="E130" s="256"/>
      <c r="F130" s="256"/>
      <c r="G130" s="33"/>
      <c r="H130" s="33"/>
      <c r="I130" s="33"/>
      <c r="J130" s="33"/>
      <c r="K130" s="33"/>
      <c r="L130" s="33"/>
      <c r="M130" s="33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  <c r="AJ130" s="255"/>
      <c r="AK130" s="255"/>
      <c r="AL130" s="255"/>
      <c r="AM130" s="255"/>
      <c r="AN130" s="255"/>
      <c r="AO130" s="255"/>
      <c r="AP130" s="255"/>
      <c r="AQ130" s="255"/>
      <c r="AR130" s="255"/>
      <c r="AS130" s="255"/>
      <c r="AT130" s="255"/>
      <c r="AU130" s="255"/>
      <c r="AV130" s="255"/>
      <c r="AW130" s="255"/>
      <c r="AX130" s="255"/>
      <c r="AY130" s="255"/>
      <c r="AZ130" s="255"/>
      <c r="BA130" s="255"/>
      <c r="BB130" s="255"/>
      <c r="BC130" s="255"/>
      <c r="BD130" s="255"/>
      <c r="BE130" s="255"/>
      <c r="BF130" s="255"/>
      <c r="BG130" s="255"/>
      <c r="BH130" s="255"/>
    </row>
    <row r="131" spans="1:60" s="51" customFormat="1" ht="12.95" customHeight="1" x14ac:dyDescent="0.2">
      <c r="A131" s="61"/>
      <c r="B131" s="256"/>
      <c r="C131" s="256"/>
      <c r="D131" s="256"/>
      <c r="E131" s="256"/>
      <c r="F131" s="256"/>
      <c r="G131" s="33"/>
      <c r="H131" s="33"/>
      <c r="I131" s="33"/>
      <c r="J131" s="33"/>
      <c r="K131" s="33"/>
      <c r="L131" s="33"/>
      <c r="M131" s="33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  <c r="AJ131" s="255"/>
      <c r="AK131" s="255"/>
      <c r="AL131" s="255"/>
      <c r="AM131" s="255"/>
      <c r="AN131" s="255"/>
      <c r="AO131" s="255"/>
      <c r="AP131" s="255"/>
      <c r="AQ131" s="255"/>
      <c r="AR131" s="255"/>
      <c r="AS131" s="255"/>
      <c r="AT131" s="255"/>
      <c r="AU131" s="255"/>
      <c r="AV131" s="255"/>
      <c r="AW131" s="255"/>
      <c r="AX131" s="255"/>
      <c r="AY131" s="255"/>
      <c r="AZ131" s="255"/>
      <c r="BA131" s="255"/>
      <c r="BB131" s="255"/>
      <c r="BC131" s="255"/>
      <c r="BD131" s="255"/>
      <c r="BE131" s="255"/>
      <c r="BF131" s="255"/>
      <c r="BG131" s="255"/>
      <c r="BH131" s="255"/>
    </row>
    <row r="132" spans="1:60" s="51" customFormat="1" ht="12.95" customHeight="1" x14ac:dyDescent="0.2">
      <c r="A132" s="61"/>
      <c r="B132" s="256"/>
      <c r="C132" s="256"/>
      <c r="D132" s="256"/>
      <c r="E132" s="256"/>
      <c r="F132" s="256"/>
      <c r="G132" s="33"/>
      <c r="H132" s="33"/>
      <c r="I132" s="33"/>
      <c r="J132" s="33"/>
      <c r="K132" s="33"/>
      <c r="L132" s="33"/>
      <c r="M132" s="33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  <c r="AJ132" s="255"/>
      <c r="AK132" s="255"/>
      <c r="AL132" s="255"/>
      <c r="AM132" s="255"/>
      <c r="AN132" s="255"/>
      <c r="AO132" s="255"/>
      <c r="AP132" s="255"/>
      <c r="AQ132" s="255"/>
      <c r="AR132" s="255"/>
      <c r="AS132" s="255"/>
      <c r="AT132" s="255"/>
      <c r="AU132" s="255"/>
      <c r="AV132" s="255"/>
      <c r="AW132" s="255"/>
      <c r="AX132" s="255"/>
      <c r="AY132" s="255"/>
      <c r="AZ132" s="255"/>
      <c r="BA132" s="255"/>
      <c r="BB132" s="255"/>
      <c r="BC132" s="255"/>
      <c r="BD132" s="255"/>
      <c r="BE132" s="255"/>
      <c r="BF132" s="255"/>
      <c r="BG132" s="255"/>
      <c r="BH132" s="255"/>
    </row>
    <row r="133" spans="1:60" s="51" customFormat="1" ht="24" customHeight="1" x14ac:dyDescent="0.2">
      <c r="A133" s="61"/>
      <c r="B133" s="256"/>
      <c r="C133" s="256"/>
      <c r="D133" s="256"/>
      <c r="E133" s="256"/>
      <c r="F133" s="256"/>
      <c r="G133" s="33"/>
      <c r="H133" s="33"/>
      <c r="I133" s="33"/>
      <c r="J133" s="33"/>
      <c r="K133" s="33"/>
      <c r="L133" s="33"/>
      <c r="M133" s="33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  <c r="AN133" s="255"/>
      <c r="AO133" s="255"/>
      <c r="AP133" s="255"/>
      <c r="AQ133" s="255"/>
      <c r="AR133" s="255"/>
      <c r="AS133" s="255"/>
      <c r="AT133" s="255"/>
      <c r="AU133" s="255"/>
      <c r="AV133" s="255"/>
      <c r="AW133" s="255"/>
      <c r="AX133" s="255"/>
      <c r="AY133" s="255"/>
      <c r="AZ133" s="255"/>
      <c r="BA133" s="255"/>
      <c r="BB133" s="255"/>
      <c r="BC133" s="255"/>
      <c r="BD133" s="255"/>
      <c r="BE133" s="255"/>
      <c r="BF133" s="255"/>
      <c r="BG133" s="255"/>
      <c r="BH133" s="255"/>
    </row>
    <row r="134" spans="1:60" s="51" customFormat="1" ht="12.95" customHeight="1" x14ac:dyDescent="0.2">
      <c r="A134" s="61"/>
      <c r="B134" s="256"/>
      <c r="C134" s="256"/>
      <c r="D134" s="256"/>
      <c r="E134" s="256"/>
      <c r="F134" s="256"/>
      <c r="G134" s="33"/>
      <c r="H134" s="33"/>
      <c r="I134" s="33"/>
      <c r="J134" s="33"/>
      <c r="K134" s="33"/>
      <c r="L134" s="33"/>
      <c r="M134" s="33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  <c r="AK134" s="255"/>
      <c r="AL134" s="255"/>
      <c r="AM134" s="255"/>
      <c r="AN134" s="255"/>
      <c r="AO134" s="255"/>
      <c r="AP134" s="255"/>
      <c r="AQ134" s="255"/>
      <c r="AR134" s="255"/>
      <c r="AS134" s="255"/>
      <c r="AT134" s="255"/>
      <c r="AU134" s="255"/>
      <c r="AV134" s="255"/>
      <c r="AW134" s="255"/>
      <c r="AX134" s="255"/>
      <c r="AY134" s="255"/>
      <c r="AZ134" s="255"/>
      <c r="BA134" s="255"/>
      <c r="BB134" s="255"/>
      <c r="BC134" s="255"/>
      <c r="BD134" s="255"/>
      <c r="BE134" s="255"/>
      <c r="BF134" s="255"/>
      <c r="BG134" s="255"/>
      <c r="BH134" s="255"/>
    </row>
    <row r="135" spans="1:60" s="51" customFormat="1" ht="12.95" customHeight="1" x14ac:dyDescent="0.2">
      <c r="A135" s="61"/>
      <c r="B135" s="256"/>
      <c r="C135" s="256"/>
      <c r="D135" s="256"/>
      <c r="E135" s="256"/>
      <c r="F135" s="256"/>
      <c r="G135" s="33"/>
      <c r="H135" s="33"/>
      <c r="I135" s="33"/>
      <c r="J135" s="33"/>
      <c r="K135" s="33"/>
      <c r="L135" s="33"/>
      <c r="M135" s="33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  <c r="AK135" s="255"/>
      <c r="AL135" s="255"/>
      <c r="AM135" s="255"/>
      <c r="AN135" s="255"/>
      <c r="AO135" s="255"/>
      <c r="AP135" s="255"/>
      <c r="AQ135" s="255"/>
      <c r="AR135" s="255"/>
      <c r="AS135" s="255"/>
      <c r="AT135" s="255"/>
      <c r="AU135" s="255"/>
      <c r="AV135" s="255"/>
      <c r="AW135" s="255"/>
      <c r="AX135" s="255"/>
      <c r="AY135" s="255"/>
      <c r="AZ135" s="255"/>
      <c r="BA135" s="255"/>
      <c r="BB135" s="255"/>
      <c r="BC135" s="255"/>
      <c r="BD135" s="255"/>
      <c r="BE135" s="255"/>
      <c r="BF135" s="255"/>
      <c r="BG135" s="255"/>
      <c r="BH135" s="255"/>
    </row>
    <row r="136" spans="1:60" s="51" customFormat="1" ht="12.95" customHeight="1" x14ac:dyDescent="0.2">
      <c r="A136" s="61"/>
      <c r="B136" s="256"/>
      <c r="C136" s="256"/>
      <c r="D136" s="256"/>
      <c r="E136" s="256"/>
      <c r="F136" s="256"/>
      <c r="G136" s="33"/>
      <c r="H136" s="33"/>
      <c r="I136" s="33"/>
      <c r="J136" s="33"/>
      <c r="K136" s="33"/>
      <c r="L136" s="33"/>
      <c r="M136" s="33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  <c r="AK136" s="255"/>
      <c r="AL136" s="255"/>
      <c r="AM136" s="255"/>
      <c r="AN136" s="255"/>
      <c r="AO136" s="255"/>
      <c r="AP136" s="255"/>
      <c r="AQ136" s="255"/>
      <c r="AR136" s="255"/>
      <c r="AS136" s="255"/>
      <c r="AT136" s="255"/>
      <c r="AU136" s="255"/>
      <c r="AV136" s="255"/>
      <c r="AW136" s="255"/>
      <c r="AX136" s="255"/>
      <c r="AY136" s="255"/>
      <c r="AZ136" s="255"/>
      <c r="BA136" s="255"/>
      <c r="BB136" s="255"/>
      <c r="BC136" s="255"/>
      <c r="BD136" s="255"/>
      <c r="BE136" s="255"/>
      <c r="BF136" s="255"/>
      <c r="BG136" s="255"/>
      <c r="BH136" s="255"/>
    </row>
    <row r="137" spans="1:60" s="51" customFormat="1" ht="10.5" customHeight="1" x14ac:dyDescent="0.2">
      <c r="A137" s="61"/>
      <c r="B137" s="256"/>
      <c r="C137" s="256"/>
      <c r="D137" s="256"/>
      <c r="E137" s="256"/>
      <c r="F137" s="256"/>
      <c r="G137" s="33"/>
      <c r="H137" s="33"/>
      <c r="I137" s="33"/>
      <c r="J137" s="33"/>
      <c r="K137" s="33"/>
      <c r="L137" s="33"/>
      <c r="M137" s="33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  <c r="AK137" s="255"/>
      <c r="AL137" s="255"/>
      <c r="AM137" s="255"/>
      <c r="AN137" s="255"/>
      <c r="AO137" s="255"/>
      <c r="AP137" s="255"/>
      <c r="AQ137" s="255"/>
      <c r="AR137" s="255"/>
      <c r="AS137" s="255"/>
      <c r="AT137" s="255"/>
      <c r="AU137" s="255"/>
      <c r="AV137" s="255"/>
      <c r="AW137" s="255"/>
      <c r="AX137" s="255"/>
      <c r="AY137" s="255"/>
      <c r="AZ137" s="255"/>
      <c r="BA137" s="255"/>
      <c r="BB137" s="255"/>
      <c r="BC137" s="255"/>
      <c r="BD137" s="255"/>
      <c r="BE137" s="255"/>
      <c r="BF137" s="255"/>
      <c r="BG137" s="255"/>
      <c r="BH137" s="255"/>
    </row>
    <row r="145" spans="1:60" s="38" customFormat="1" ht="12.95" customHeight="1" x14ac:dyDescent="0.2">
      <c r="A145" s="61"/>
      <c r="B145" s="312"/>
      <c r="C145" s="312"/>
      <c r="D145" s="312"/>
      <c r="E145" s="312"/>
      <c r="F145" s="312"/>
      <c r="G145" s="33"/>
      <c r="H145" s="33"/>
      <c r="I145" s="33"/>
      <c r="J145" s="33"/>
      <c r="K145" s="33"/>
      <c r="L145" s="33"/>
      <c r="M145" s="33"/>
      <c r="N145" s="312"/>
      <c r="O145" s="312"/>
      <c r="P145" s="312"/>
      <c r="Q145" s="312"/>
      <c r="R145" s="312"/>
      <c r="S145" s="312"/>
      <c r="T145" s="312"/>
      <c r="U145" s="312"/>
      <c r="V145" s="312"/>
      <c r="W145" s="312"/>
      <c r="X145" s="312"/>
      <c r="Y145" s="312"/>
      <c r="Z145" s="312"/>
      <c r="AA145" s="312"/>
      <c r="AB145" s="312"/>
      <c r="AC145" s="312"/>
      <c r="AD145" s="312"/>
      <c r="AE145" s="312"/>
      <c r="AF145" s="312"/>
      <c r="AG145" s="312"/>
      <c r="AH145" s="312"/>
      <c r="AI145" s="312"/>
      <c r="AJ145" s="312"/>
      <c r="AK145" s="312"/>
      <c r="AL145" s="312"/>
      <c r="AM145" s="312"/>
      <c r="AN145" s="312"/>
      <c r="AO145" s="312"/>
      <c r="AP145" s="312"/>
      <c r="AQ145" s="312"/>
      <c r="AR145" s="312"/>
      <c r="AS145" s="312"/>
      <c r="AT145" s="312"/>
      <c r="AU145" s="312"/>
      <c r="AV145" s="312"/>
      <c r="AW145" s="312"/>
      <c r="AX145" s="312"/>
      <c r="AY145" s="312"/>
      <c r="AZ145" s="312"/>
      <c r="BA145" s="312"/>
      <c r="BB145" s="312"/>
      <c r="BC145" s="312"/>
      <c r="BD145" s="312"/>
      <c r="BE145" s="312"/>
      <c r="BF145" s="312"/>
      <c r="BG145" s="312"/>
      <c r="BH145" s="312"/>
    </row>
    <row r="146" spans="1:60" s="51" customFormat="1" ht="12.95" customHeight="1" x14ac:dyDescent="0.2">
      <c r="A146" s="61"/>
      <c r="B146" s="256"/>
      <c r="C146" s="256"/>
      <c r="D146" s="256"/>
      <c r="E146" s="256"/>
      <c r="F146" s="256"/>
      <c r="G146" s="33"/>
      <c r="H146" s="33"/>
      <c r="I146" s="33"/>
      <c r="J146" s="33"/>
      <c r="K146" s="33"/>
      <c r="L146" s="33"/>
      <c r="M146" s="33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  <c r="AG146" s="255"/>
      <c r="AH146" s="255"/>
      <c r="AI146" s="255"/>
      <c r="AJ146" s="255"/>
      <c r="AK146" s="255"/>
      <c r="AL146" s="255"/>
      <c r="AM146" s="255"/>
      <c r="AN146" s="255"/>
      <c r="AO146" s="255"/>
      <c r="AP146" s="255"/>
      <c r="AQ146" s="255"/>
      <c r="AR146" s="255"/>
      <c r="AS146" s="255"/>
      <c r="AT146" s="255"/>
      <c r="AU146" s="255"/>
      <c r="AV146" s="255"/>
      <c r="AW146" s="255"/>
      <c r="AX146" s="255"/>
      <c r="AY146" s="255"/>
      <c r="AZ146" s="255"/>
      <c r="BA146" s="255"/>
      <c r="BB146" s="255"/>
      <c r="BC146" s="255"/>
      <c r="BD146" s="255"/>
      <c r="BE146" s="255"/>
      <c r="BF146" s="255"/>
      <c r="BG146" s="255"/>
      <c r="BH146" s="255"/>
    </row>
    <row r="147" spans="1:60" s="51" customFormat="1" ht="12.95" customHeight="1" x14ac:dyDescent="0.2">
      <c r="A147" s="61"/>
      <c r="B147" s="256"/>
      <c r="C147" s="256"/>
      <c r="D147" s="256"/>
      <c r="E147" s="256"/>
      <c r="F147" s="256"/>
      <c r="G147" s="33"/>
      <c r="H147" s="33"/>
      <c r="I147" s="33"/>
      <c r="J147" s="33"/>
      <c r="K147" s="33"/>
      <c r="L147" s="33"/>
      <c r="M147" s="33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  <c r="AG147" s="255"/>
      <c r="AH147" s="255"/>
      <c r="AI147" s="255"/>
      <c r="AJ147" s="255"/>
      <c r="AK147" s="255"/>
      <c r="AL147" s="255"/>
      <c r="AM147" s="255"/>
      <c r="AN147" s="255"/>
      <c r="AO147" s="255"/>
      <c r="AP147" s="255"/>
      <c r="AQ147" s="255"/>
      <c r="AR147" s="255"/>
      <c r="AS147" s="255"/>
      <c r="AT147" s="255"/>
      <c r="AU147" s="255"/>
      <c r="AV147" s="255"/>
      <c r="AW147" s="255"/>
      <c r="AX147" s="255"/>
      <c r="AY147" s="255"/>
      <c r="AZ147" s="255"/>
      <c r="BA147" s="255"/>
      <c r="BB147" s="255"/>
      <c r="BC147" s="255"/>
      <c r="BD147" s="255"/>
      <c r="BE147" s="255"/>
      <c r="BF147" s="255"/>
      <c r="BG147" s="255"/>
      <c r="BH147" s="255"/>
    </row>
    <row r="148" spans="1:60" s="51" customFormat="1" ht="12.95" customHeight="1" x14ac:dyDescent="0.2">
      <c r="A148" s="61"/>
      <c r="B148" s="256"/>
      <c r="C148" s="256"/>
      <c r="D148" s="256"/>
      <c r="E148" s="256"/>
      <c r="F148" s="256"/>
      <c r="G148" s="33"/>
      <c r="H148" s="33"/>
      <c r="I148" s="33"/>
      <c r="J148" s="33"/>
      <c r="K148" s="33"/>
      <c r="L148" s="33"/>
      <c r="M148" s="33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  <c r="AG148" s="255"/>
      <c r="AH148" s="255"/>
      <c r="AI148" s="255"/>
      <c r="AJ148" s="255"/>
      <c r="AK148" s="255"/>
      <c r="AL148" s="255"/>
      <c r="AM148" s="255"/>
      <c r="AN148" s="255"/>
      <c r="AO148" s="255"/>
      <c r="AP148" s="255"/>
      <c r="AQ148" s="255"/>
      <c r="AR148" s="255"/>
      <c r="AS148" s="255"/>
      <c r="AT148" s="255"/>
      <c r="AU148" s="255"/>
      <c r="AV148" s="255"/>
      <c r="AW148" s="255"/>
      <c r="AX148" s="255"/>
      <c r="AY148" s="255"/>
      <c r="AZ148" s="255"/>
      <c r="BA148" s="255"/>
      <c r="BB148" s="255"/>
      <c r="BC148" s="255"/>
      <c r="BD148" s="255"/>
      <c r="BE148" s="255"/>
      <c r="BF148" s="255"/>
      <c r="BG148" s="255"/>
      <c r="BH148" s="255"/>
    </row>
    <row r="149" spans="1:60" s="51" customFormat="1" ht="12.95" customHeight="1" x14ac:dyDescent="0.2">
      <c r="A149" s="61"/>
      <c r="B149" s="256"/>
      <c r="C149" s="256"/>
      <c r="D149" s="256"/>
      <c r="E149" s="256"/>
      <c r="F149" s="256"/>
      <c r="G149" s="33"/>
      <c r="H149" s="33"/>
      <c r="I149" s="33"/>
      <c r="J149" s="33"/>
      <c r="K149" s="33"/>
      <c r="L149" s="33"/>
      <c r="M149" s="33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  <c r="AG149" s="255"/>
      <c r="AH149" s="255"/>
      <c r="AI149" s="255"/>
      <c r="AJ149" s="255"/>
      <c r="AK149" s="255"/>
      <c r="AL149" s="255"/>
      <c r="AM149" s="255"/>
      <c r="AN149" s="255"/>
      <c r="AO149" s="255"/>
      <c r="AP149" s="255"/>
      <c r="AQ149" s="255"/>
      <c r="AR149" s="255"/>
      <c r="AS149" s="255"/>
      <c r="AT149" s="255"/>
      <c r="AU149" s="255"/>
      <c r="AV149" s="255"/>
      <c r="AW149" s="255"/>
      <c r="AX149" s="255"/>
      <c r="AY149" s="255"/>
      <c r="AZ149" s="255"/>
      <c r="BA149" s="255"/>
      <c r="BB149" s="255"/>
      <c r="BC149" s="255"/>
      <c r="BD149" s="255"/>
      <c r="BE149" s="255"/>
      <c r="BF149" s="255"/>
      <c r="BG149" s="255"/>
      <c r="BH149" s="255"/>
    </row>
    <row r="150" spans="1:60" s="51" customFormat="1" ht="12.95" customHeight="1" x14ac:dyDescent="0.2">
      <c r="A150" s="61"/>
      <c r="B150" s="256"/>
      <c r="C150" s="256"/>
      <c r="D150" s="256"/>
      <c r="E150" s="256"/>
      <c r="F150" s="256"/>
      <c r="G150" s="33"/>
      <c r="H150" s="33"/>
      <c r="I150" s="33"/>
      <c r="J150" s="33"/>
      <c r="K150" s="33"/>
      <c r="L150" s="33"/>
      <c r="M150" s="33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  <c r="AJ150" s="255"/>
      <c r="AK150" s="255"/>
      <c r="AL150" s="255"/>
      <c r="AM150" s="255"/>
      <c r="AN150" s="255"/>
      <c r="AO150" s="255"/>
      <c r="AP150" s="255"/>
      <c r="AQ150" s="255"/>
      <c r="AR150" s="255"/>
      <c r="AS150" s="255"/>
      <c r="AT150" s="255"/>
      <c r="AU150" s="255"/>
      <c r="AV150" s="255"/>
      <c r="AW150" s="255"/>
      <c r="AX150" s="255"/>
      <c r="AY150" s="255"/>
      <c r="AZ150" s="255"/>
      <c r="BA150" s="255"/>
      <c r="BB150" s="255"/>
      <c r="BC150" s="255"/>
      <c r="BD150" s="255"/>
      <c r="BE150" s="255"/>
      <c r="BF150" s="255"/>
      <c r="BG150" s="255"/>
      <c r="BH150" s="255"/>
    </row>
    <row r="151" spans="1:60" s="51" customFormat="1" ht="12.95" customHeight="1" x14ac:dyDescent="0.2">
      <c r="A151" s="61"/>
      <c r="B151" s="256"/>
      <c r="C151" s="256"/>
      <c r="D151" s="256"/>
      <c r="E151" s="256"/>
      <c r="F151" s="256"/>
      <c r="G151" s="33"/>
      <c r="H151" s="33"/>
      <c r="I151" s="33"/>
      <c r="J151" s="33"/>
      <c r="K151" s="33"/>
      <c r="L151" s="33"/>
      <c r="M151" s="33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  <c r="AJ151" s="255"/>
      <c r="AK151" s="255"/>
      <c r="AL151" s="255"/>
      <c r="AM151" s="255"/>
      <c r="AN151" s="255"/>
      <c r="AO151" s="255"/>
      <c r="AP151" s="255"/>
      <c r="AQ151" s="255"/>
      <c r="AR151" s="255"/>
      <c r="AS151" s="255"/>
      <c r="AT151" s="255"/>
      <c r="AU151" s="255"/>
      <c r="AV151" s="255"/>
      <c r="AW151" s="255"/>
      <c r="AX151" s="255"/>
      <c r="AY151" s="255"/>
      <c r="AZ151" s="255"/>
      <c r="BA151" s="255"/>
      <c r="BB151" s="255"/>
      <c r="BC151" s="255"/>
      <c r="BD151" s="255"/>
      <c r="BE151" s="255"/>
      <c r="BF151" s="255"/>
      <c r="BG151" s="255"/>
      <c r="BH151" s="255"/>
    </row>
    <row r="152" spans="1:60" s="51" customFormat="1" ht="12.95" customHeight="1" x14ac:dyDescent="0.2">
      <c r="A152" s="61"/>
      <c r="B152" s="256"/>
      <c r="C152" s="256"/>
      <c r="D152" s="256"/>
      <c r="E152" s="256"/>
      <c r="F152" s="256"/>
      <c r="G152" s="33"/>
      <c r="H152" s="33"/>
      <c r="I152" s="33"/>
      <c r="J152" s="33"/>
      <c r="K152" s="33"/>
      <c r="L152" s="33"/>
      <c r="M152" s="33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  <c r="AG152" s="255"/>
      <c r="AH152" s="255"/>
      <c r="AI152" s="255"/>
      <c r="AJ152" s="255"/>
      <c r="AK152" s="255"/>
      <c r="AL152" s="255"/>
      <c r="AM152" s="255"/>
      <c r="AN152" s="255"/>
      <c r="AO152" s="255"/>
      <c r="AP152" s="255"/>
      <c r="AQ152" s="255"/>
      <c r="AR152" s="255"/>
      <c r="AS152" s="255"/>
      <c r="AT152" s="255"/>
      <c r="AU152" s="255"/>
      <c r="AV152" s="255"/>
      <c r="AW152" s="255"/>
      <c r="AX152" s="255"/>
      <c r="AY152" s="255"/>
      <c r="AZ152" s="255"/>
      <c r="BA152" s="255"/>
      <c r="BB152" s="255"/>
      <c r="BC152" s="255"/>
      <c r="BD152" s="255"/>
      <c r="BE152" s="255"/>
      <c r="BF152" s="255"/>
      <c r="BG152" s="255"/>
      <c r="BH152" s="255"/>
    </row>
    <row r="153" spans="1:60" s="51" customFormat="1" ht="12.95" customHeight="1" x14ac:dyDescent="0.2">
      <c r="A153" s="61"/>
      <c r="B153" s="256"/>
      <c r="C153" s="256"/>
      <c r="D153" s="256"/>
      <c r="E153" s="256"/>
      <c r="F153" s="256"/>
      <c r="G153" s="33"/>
      <c r="H153" s="33"/>
      <c r="I153" s="33"/>
      <c r="J153" s="33"/>
      <c r="K153" s="33"/>
      <c r="L153" s="33"/>
      <c r="M153" s="33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  <c r="AG153" s="255"/>
      <c r="AH153" s="255"/>
      <c r="AI153" s="255"/>
      <c r="AJ153" s="255"/>
      <c r="AK153" s="255"/>
      <c r="AL153" s="255"/>
      <c r="AM153" s="255"/>
      <c r="AN153" s="255"/>
      <c r="AO153" s="255"/>
      <c r="AP153" s="255"/>
      <c r="AQ153" s="255"/>
      <c r="AR153" s="255"/>
      <c r="AS153" s="255"/>
      <c r="AT153" s="255"/>
      <c r="AU153" s="255"/>
      <c r="AV153" s="255"/>
      <c r="AW153" s="255"/>
      <c r="AX153" s="255"/>
      <c r="AY153" s="255"/>
      <c r="AZ153" s="255"/>
      <c r="BA153" s="255"/>
      <c r="BB153" s="255"/>
      <c r="BC153" s="255"/>
      <c r="BD153" s="255"/>
      <c r="BE153" s="255"/>
      <c r="BF153" s="255"/>
      <c r="BG153" s="255"/>
      <c r="BH153" s="255"/>
    </row>
    <row r="154" spans="1:60" s="51" customFormat="1" ht="12.95" customHeight="1" x14ac:dyDescent="0.2">
      <c r="A154" s="61"/>
      <c r="B154" s="256"/>
      <c r="C154" s="256"/>
      <c r="D154" s="256"/>
      <c r="E154" s="256"/>
      <c r="F154" s="256"/>
      <c r="G154" s="33"/>
      <c r="H154" s="33"/>
      <c r="I154" s="33"/>
      <c r="J154" s="33"/>
      <c r="K154" s="33"/>
      <c r="L154" s="33"/>
      <c r="M154" s="33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  <c r="AG154" s="255"/>
      <c r="AH154" s="255"/>
      <c r="AI154" s="255"/>
      <c r="AJ154" s="255"/>
      <c r="AK154" s="255"/>
      <c r="AL154" s="255"/>
      <c r="AM154" s="255"/>
      <c r="AN154" s="255"/>
      <c r="AO154" s="255"/>
      <c r="AP154" s="255"/>
      <c r="AQ154" s="255"/>
      <c r="AR154" s="255"/>
      <c r="AS154" s="255"/>
      <c r="AT154" s="255"/>
      <c r="AU154" s="255"/>
      <c r="AV154" s="255"/>
      <c r="AW154" s="255"/>
      <c r="AX154" s="255"/>
      <c r="AY154" s="255"/>
      <c r="AZ154" s="255"/>
      <c r="BA154" s="255"/>
      <c r="BB154" s="255"/>
      <c r="BC154" s="255"/>
      <c r="BD154" s="255"/>
      <c r="BE154" s="255"/>
      <c r="BF154" s="255"/>
      <c r="BG154" s="255"/>
      <c r="BH154" s="255"/>
    </row>
    <row r="155" spans="1:60" s="51" customFormat="1" ht="24" customHeight="1" x14ac:dyDescent="0.2">
      <c r="A155" s="61"/>
      <c r="B155" s="256"/>
      <c r="C155" s="256"/>
      <c r="D155" s="256"/>
      <c r="E155" s="256"/>
      <c r="F155" s="256"/>
      <c r="G155" s="33"/>
      <c r="H155" s="33"/>
      <c r="I155" s="33"/>
      <c r="J155" s="33"/>
      <c r="K155" s="33"/>
      <c r="L155" s="33"/>
      <c r="M155" s="33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  <c r="AG155" s="255"/>
      <c r="AH155" s="255"/>
      <c r="AI155" s="255"/>
      <c r="AJ155" s="255"/>
      <c r="AK155" s="255"/>
      <c r="AL155" s="255"/>
      <c r="AM155" s="255"/>
      <c r="AN155" s="255"/>
      <c r="AO155" s="255"/>
      <c r="AP155" s="255"/>
      <c r="AQ155" s="255"/>
      <c r="AR155" s="255"/>
      <c r="AS155" s="255"/>
      <c r="AT155" s="255"/>
      <c r="AU155" s="255"/>
      <c r="AV155" s="255"/>
      <c r="AW155" s="255"/>
      <c r="AX155" s="255"/>
      <c r="AY155" s="255"/>
      <c r="AZ155" s="255"/>
      <c r="BA155" s="255"/>
      <c r="BB155" s="255"/>
      <c r="BC155" s="255"/>
      <c r="BD155" s="255"/>
      <c r="BE155" s="255"/>
      <c r="BF155" s="255"/>
      <c r="BG155" s="255"/>
      <c r="BH155" s="255"/>
    </row>
    <row r="156" spans="1:60" s="51" customFormat="1" ht="12.95" customHeight="1" x14ac:dyDescent="0.2">
      <c r="A156" s="61"/>
      <c r="B156" s="256"/>
      <c r="C156" s="256"/>
      <c r="D156" s="256"/>
      <c r="E156" s="256"/>
      <c r="F156" s="256"/>
      <c r="G156" s="33"/>
      <c r="H156" s="33"/>
      <c r="I156" s="33"/>
      <c r="J156" s="33"/>
      <c r="K156" s="33"/>
      <c r="L156" s="33"/>
      <c r="M156" s="33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  <c r="AJ156" s="255"/>
      <c r="AK156" s="255"/>
      <c r="AL156" s="255"/>
      <c r="AM156" s="255"/>
      <c r="AN156" s="255"/>
      <c r="AO156" s="255"/>
      <c r="AP156" s="255"/>
      <c r="AQ156" s="255"/>
      <c r="AR156" s="255"/>
      <c r="AS156" s="255"/>
      <c r="AT156" s="255"/>
      <c r="AU156" s="255"/>
      <c r="AV156" s="255"/>
      <c r="AW156" s="255"/>
      <c r="AX156" s="255"/>
      <c r="AY156" s="255"/>
      <c r="AZ156" s="255"/>
      <c r="BA156" s="255"/>
      <c r="BB156" s="255"/>
      <c r="BC156" s="255"/>
      <c r="BD156" s="255"/>
      <c r="BE156" s="255"/>
      <c r="BF156" s="255"/>
      <c r="BG156" s="255"/>
      <c r="BH156" s="255"/>
    </row>
    <row r="157" spans="1:60" s="51" customFormat="1" ht="12.95" customHeight="1" x14ac:dyDescent="0.2">
      <c r="A157" s="61"/>
      <c r="B157" s="256"/>
      <c r="C157" s="256"/>
      <c r="D157" s="256"/>
      <c r="E157" s="256"/>
      <c r="F157" s="256"/>
      <c r="G157" s="33"/>
      <c r="H157" s="33"/>
      <c r="I157" s="33"/>
      <c r="J157" s="33"/>
      <c r="K157" s="33"/>
      <c r="L157" s="33"/>
      <c r="M157" s="33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  <c r="AG157" s="255"/>
      <c r="AH157" s="255"/>
      <c r="AI157" s="255"/>
      <c r="AJ157" s="255"/>
      <c r="AK157" s="255"/>
      <c r="AL157" s="255"/>
      <c r="AM157" s="255"/>
      <c r="AN157" s="255"/>
      <c r="AO157" s="255"/>
      <c r="AP157" s="255"/>
      <c r="AQ157" s="255"/>
      <c r="AR157" s="255"/>
      <c r="AS157" s="255"/>
      <c r="AT157" s="255"/>
      <c r="AU157" s="255"/>
      <c r="AV157" s="255"/>
      <c r="AW157" s="255"/>
      <c r="AX157" s="255"/>
      <c r="AY157" s="255"/>
      <c r="AZ157" s="255"/>
      <c r="BA157" s="255"/>
      <c r="BB157" s="255"/>
      <c r="BC157" s="255"/>
      <c r="BD157" s="255"/>
      <c r="BE157" s="255"/>
      <c r="BF157" s="255"/>
      <c r="BG157" s="255"/>
      <c r="BH157" s="255"/>
    </row>
    <row r="158" spans="1:60" s="51" customFormat="1" ht="12.95" customHeight="1" x14ac:dyDescent="0.2">
      <c r="A158" s="61"/>
      <c r="B158" s="256"/>
      <c r="C158" s="256"/>
      <c r="D158" s="256"/>
      <c r="E158" s="256"/>
      <c r="F158" s="256"/>
      <c r="G158" s="33"/>
      <c r="H158" s="33"/>
      <c r="I158" s="33"/>
      <c r="J158" s="33"/>
      <c r="K158" s="33"/>
      <c r="L158" s="33"/>
      <c r="M158" s="33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  <c r="AJ158" s="255"/>
      <c r="AK158" s="255"/>
      <c r="AL158" s="255"/>
      <c r="AM158" s="255"/>
      <c r="AN158" s="255"/>
      <c r="AO158" s="255"/>
      <c r="AP158" s="255"/>
      <c r="AQ158" s="255"/>
      <c r="AR158" s="255"/>
      <c r="AS158" s="255"/>
      <c r="AT158" s="255"/>
      <c r="AU158" s="255"/>
      <c r="AV158" s="255"/>
      <c r="AW158" s="255"/>
      <c r="AX158" s="255"/>
      <c r="AY158" s="255"/>
      <c r="AZ158" s="255"/>
      <c r="BA158" s="255"/>
      <c r="BB158" s="255"/>
      <c r="BC158" s="255"/>
      <c r="BD158" s="255"/>
      <c r="BE158" s="255"/>
      <c r="BF158" s="255"/>
      <c r="BG158" s="255"/>
      <c r="BH158" s="255"/>
    </row>
    <row r="159" spans="1:60" s="51" customFormat="1" ht="12.95" customHeight="1" x14ac:dyDescent="0.2">
      <c r="A159" s="61"/>
      <c r="B159" s="256"/>
      <c r="C159" s="256"/>
      <c r="D159" s="256"/>
      <c r="E159" s="256"/>
      <c r="F159" s="256"/>
      <c r="G159" s="33"/>
      <c r="H159" s="33"/>
      <c r="I159" s="33"/>
      <c r="J159" s="33"/>
      <c r="K159" s="33"/>
      <c r="L159" s="33"/>
      <c r="M159" s="33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  <c r="AJ159" s="255"/>
      <c r="AK159" s="255"/>
      <c r="AL159" s="255"/>
      <c r="AM159" s="255"/>
      <c r="AN159" s="255"/>
      <c r="AO159" s="255"/>
      <c r="AP159" s="255"/>
      <c r="AQ159" s="255"/>
      <c r="AR159" s="255"/>
      <c r="AS159" s="255"/>
      <c r="AT159" s="255"/>
      <c r="AU159" s="255"/>
      <c r="AV159" s="255"/>
      <c r="AW159" s="255"/>
      <c r="AX159" s="255"/>
      <c r="AY159" s="255"/>
      <c r="AZ159" s="255"/>
      <c r="BA159" s="255"/>
      <c r="BB159" s="255"/>
      <c r="BC159" s="255"/>
      <c r="BD159" s="255"/>
      <c r="BE159" s="255"/>
      <c r="BF159" s="255"/>
      <c r="BG159" s="255"/>
      <c r="BH159" s="255"/>
    </row>
    <row r="160" spans="1:60" s="51" customFormat="1" ht="12.95" customHeight="1" x14ac:dyDescent="0.2">
      <c r="A160" s="61"/>
      <c r="B160" s="256"/>
      <c r="C160" s="256"/>
      <c r="D160" s="256"/>
      <c r="E160" s="256"/>
      <c r="F160" s="256"/>
      <c r="G160" s="33"/>
      <c r="H160" s="33"/>
      <c r="I160" s="33"/>
      <c r="J160" s="33"/>
      <c r="K160" s="33"/>
      <c r="L160" s="33"/>
      <c r="M160" s="33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  <c r="AG160" s="255"/>
      <c r="AH160" s="255"/>
      <c r="AI160" s="255"/>
      <c r="AJ160" s="255"/>
      <c r="AK160" s="255"/>
      <c r="AL160" s="255"/>
      <c r="AM160" s="255"/>
      <c r="AN160" s="255"/>
      <c r="AO160" s="255"/>
      <c r="AP160" s="255"/>
      <c r="AQ160" s="255"/>
      <c r="AR160" s="255"/>
      <c r="AS160" s="255"/>
      <c r="AT160" s="255"/>
      <c r="AU160" s="255"/>
      <c r="AV160" s="255"/>
      <c r="AW160" s="255"/>
      <c r="AX160" s="255"/>
      <c r="AY160" s="255"/>
      <c r="AZ160" s="255"/>
      <c r="BA160" s="255"/>
      <c r="BB160" s="255"/>
      <c r="BC160" s="255"/>
      <c r="BD160" s="255"/>
      <c r="BE160" s="255"/>
      <c r="BF160" s="255"/>
      <c r="BG160" s="255"/>
      <c r="BH160" s="255"/>
    </row>
    <row r="161" spans="1:60" s="51" customFormat="1" ht="12.95" customHeight="1" x14ac:dyDescent="0.2">
      <c r="A161" s="61"/>
      <c r="B161" s="256"/>
      <c r="C161" s="256"/>
      <c r="D161" s="256"/>
      <c r="E161" s="256"/>
      <c r="F161" s="256"/>
      <c r="G161" s="33"/>
      <c r="H161" s="33"/>
      <c r="I161" s="33"/>
      <c r="J161" s="33"/>
      <c r="K161" s="33"/>
      <c r="L161" s="33"/>
      <c r="M161" s="33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  <c r="AJ161" s="255"/>
      <c r="AK161" s="255"/>
      <c r="AL161" s="255"/>
      <c r="AM161" s="255"/>
      <c r="AN161" s="255"/>
      <c r="AO161" s="255"/>
      <c r="AP161" s="255"/>
      <c r="AQ161" s="255"/>
      <c r="AR161" s="255"/>
      <c r="AS161" s="255"/>
      <c r="AT161" s="255"/>
      <c r="AU161" s="255"/>
      <c r="AV161" s="255"/>
      <c r="AW161" s="255"/>
      <c r="AX161" s="255"/>
      <c r="AY161" s="255"/>
      <c r="AZ161" s="255"/>
      <c r="BA161" s="255"/>
      <c r="BB161" s="255"/>
      <c r="BC161" s="255"/>
      <c r="BD161" s="255"/>
      <c r="BE161" s="255"/>
      <c r="BF161" s="255"/>
      <c r="BG161" s="255"/>
      <c r="BH161" s="255"/>
    </row>
    <row r="162" spans="1:60" s="51" customFormat="1" ht="12.95" customHeight="1" x14ac:dyDescent="0.2">
      <c r="A162" s="61"/>
      <c r="B162" s="256"/>
      <c r="C162" s="256"/>
      <c r="D162" s="256"/>
      <c r="E162" s="256"/>
      <c r="F162" s="256"/>
      <c r="G162" s="33"/>
      <c r="H162" s="33"/>
      <c r="I162" s="33"/>
      <c r="J162" s="33"/>
      <c r="K162" s="33"/>
      <c r="L162" s="33"/>
      <c r="M162" s="33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  <c r="AJ162" s="255"/>
      <c r="AK162" s="255"/>
      <c r="AL162" s="255"/>
      <c r="AM162" s="255"/>
      <c r="AN162" s="255"/>
      <c r="AO162" s="255"/>
      <c r="AP162" s="255"/>
      <c r="AQ162" s="255"/>
      <c r="AR162" s="255"/>
      <c r="AS162" s="255"/>
      <c r="AT162" s="255"/>
      <c r="AU162" s="255"/>
      <c r="AV162" s="255"/>
      <c r="AW162" s="255"/>
      <c r="AX162" s="255"/>
      <c r="AY162" s="255"/>
      <c r="AZ162" s="255"/>
      <c r="BA162" s="255"/>
      <c r="BB162" s="255"/>
      <c r="BC162" s="255"/>
      <c r="BD162" s="255"/>
      <c r="BE162" s="255"/>
      <c r="BF162" s="255"/>
      <c r="BG162" s="255"/>
      <c r="BH162" s="255"/>
    </row>
    <row r="163" spans="1:60" s="38" customFormat="1" ht="12.95" customHeight="1" x14ac:dyDescent="0.2">
      <c r="A163" s="61"/>
      <c r="B163" s="312"/>
      <c r="C163" s="312"/>
      <c r="D163" s="312"/>
      <c r="E163" s="312"/>
      <c r="F163" s="312"/>
      <c r="G163" s="33"/>
      <c r="H163" s="33"/>
      <c r="I163" s="33"/>
      <c r="J163" s="33"/>
      <c r="K163" s="33"/>
      <c r="L163" s="33"/>
      <c r="M163" s="33"/>
      <c r="N163" s="312"/>
      <c r="O163" s="312"/>
      <c r="P163" s="312"/>
      <c r="Q163" s="312"/>
      <c r="R163" s="312"/>
      <c r="S163" s="312"/>
      <c r="T163" s="312"/>
      <c r="U163" s="312"/>
      <c r="V163" s="312"/>
      <c r="W163" s="312"/>
      <c r="X163" s="312"/>
      <c r="Y163" s="312"/>
      <c r="Z163" s="312"/>
      <c r="AA163" s="312"/>
      <c r="AB163" s="312"/>
      <c r="AC163" s="312"/>
      <c r="AD163" s="312"/>
      <c r="AE163" s="312"/>
      <c r="AF163" s="312"/>
      <c r="AG163" s="312"/>
      <c r="AH163" s="312"/>
      <c r="AI163" s="312"/>
      <c r="AJ163" s="312"/>
      <c r="AK163" s="312"/>
      <c r="AL163" s="312"/>
      <c r="AM163" s="312"/>
      <c r="AN163" s="312"/>
      <c r="AO163" s="312"/>
      <c r="AP163" s="312"/>
      <c r="AQ163" s="312"/>
      <c r="AR163" s="312"/>
      <c r="AS163" s="312"/>
      <c r="AT163" s="312"/>
      <c r="AU163" s="312"/>
      <c r="AV163" s="312"/>
      <c r="AW163" s="312"/>
      <c r="AX163" s="312"/>
      <c r="AY163" s="312"/>
      <c r="AZ163" s="312"/>
      <c r="BA163" s="312"/>
      <c r="BB163" s="312"/>
      <c r="BC163" s="312"/>
      <c r="BD163" s="312"/>
      <c r="BE163" s="312"/>
      <c r="BF163" s="312"/>
      <c r="BG163" s="312"/>
      <c r="BH163" s="312"/>
    </row>
    <row r="164" spans="1:60" s="51" customFormat="1" ht="12.95" customHeight="1" x14ac:dyDescent="0.2">
      <c r="A164" s="61"/>
      <c r="B164" s="256"/>
      <c r="C164" s="256"/>
      <c r="D164" s="256"/>
      <c r="E164" s="256"/>
      <c r="F164" s="256"/>
      <c r="G164" s="33"/>
      <c r="H164" s="33"/>
      <c r="I164" s="33"/>
      <c r="J164" s="33"/>
      <c r="K164" s="33"/>
      <c r="L164" s="33"/>
      <c r="M164" s="33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  <c r="AG164" s="255"/>
      <c r="AH164" s="255"/>
      <c r="AI164" s="255"/>
      <c r="AJ164" s="255"/>
      <c r="AK164" s="255"/>
      <c r="AL164" s="255"/>
      <c r="AM164" s="255"/>
      <c r="AN164" s="255"/>
      <c r="AO164" s="255"/>
      <c r="AP164" s="255"/>
      <c r="AQ164" s="255"/>
      <c r="AR164" s="255"/>
      <c r="AS164" s="255"/>
      <c r="AT164" s="255"/>
      <c r="AU164" s="255"/>
      <c r="AV164" s="255"/>
      <c r="AW164" s="255"/>
      <c r="AX164" s="255"/>
      <c r="AY164" s="255"/>
      <c r="AZ164" s="255"/>
      <c r="BA164" s="255"/>
      <c r="BB164" s="255"/>
      <c r="BC164" s="255"/>
      <c r="BD164" s="255"/>
      <c r="BE164" s="255"/>
      <c r="BF164" s="255"/>
      <c r="BG164" s="255"/>
      <c r="BH164" s="255"/>
    </row>
    <row r="165" spans="1:60" s="51" customFormat="1" ht="12.95" customHeight="1" x14ac:dyDescent="0.2">
      <c r="A165" s="61"/>
      <c r="B165" s="256"/>
      <c r="C165" s="256"/>
      <c r="D165" s="256"/>
      <c r="E165" s="256"/>
      <c r="F165" s="256"/>
      <c r="G165" s="33"/>
      <c r="H165" s="33"/>
      <c r="I165" s="33"/>
      <c r="J165" s="33"/>
      <c r="K165" s="33"/>
      <c r="L165" s="33"/>
      <c r="M165" s="33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  <c r="AG165" s="255"/>
      <c r="AH165" s="255"/>
      <c r="AI165" s="255"/>
      <c r="AJ165" s="255"/>
      <c r="AK165" s="255"/>
      <c r="AL165" s="255"/>
      <c r="AM165" s="255"/>
      <c r="AN165" s="255"/>
      <c r="AO165" s="255"/>
      <c r="AP165" s="255"/>
      <c r="AQ165" s="255"/>
      <c r="AR165" s="255"/>
      <c r="AS165" s="255"/>
      <c r="AT165" s="255"/>
      <c r="AU165" s="255"/>
      <c r="AV165" s="255"/>
      <c r="AW165" s="255"/>
      <c r="AX165" s="255"/>
      <c r="AY165" s="255"/>
      <c r="AZ165" s="255"/>
      <c r="BA165" s="255"/>
      <c r="BB165" s="255"/>
      <c r="BC165" s="255"/>
      <c r="BD165" s="255"/>
      <c r="BE165" s="255"/>
      <c r="BF165" s="255"/>
      <c r="BG165" s="255"/>
      <c r="BH165" s="255"/>
    </row>
    <row r="166" spans="1:60" s="51" customFormat="1" ht="12.95" customHeight="1" x14ac:dyDescent="0.2">
      <c r="A166" s="61"/>
      <c r="B166" s="256"/>
      <c r="C166" s="256"/>
      <c r="D166" s="256"/>
      <c r="E166" s="256"/>
      <c r="F166" s="256"/>
      <c r="G166" s="33"/>
      <c r="H166" s="33"/>
      <c r="I166" s="33"/>
      <c r="J166" s="33"/>
      <c r="K166" s="33"/>
      <c r="L166" s="33"/>
      <c r="M166" s="33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  <c r="AG166" s="255"/>
      <c r="AH166" s="255"/>
      <c r="AI166" s="255"/>
      <c r="AJ166" s="255"/>
      <c r="AK166" s="255"/>
      <c r="AL166" s="255"/>
      <c r="AM166" s="255"/>
      <c r="AN166" s="255"/>
      <c r="AO166" s="255"/>
      <c r="AP166" s="255"/>
      <c r="AQ166" s="255"/>
      <c r="AR166" s="255"/>
      <c r="AS166" s="255"/>
      <c r="AT166" s="255"/>
      <c r="AU166" s="255"/>
      <c r="AV166" s="255"/>
      <c r="AW166" s="255"/>
      <c r="AX166" s="255"/>
      <c r="AY166" s="255"/>
      <c r="AZ166" s="255"/>
      <c r="BA166" s="255"/>
      <c r="BB166" s="255"/>
      <c r="BC166" s="255"/>
      <c r="BD166" s="255"/>
      <c r="BE166" s="255"/>
      <c r="BF166" s="255"/>
      <c r="BG166" s="255"/>
      <c r="BH166" s="255"/>
    </row>
    <row r="167" spans="1:60" s="51" customFormat="1" ht="12.95" customHeight="1" x14ac:dyDescent="0.2">
      <c r="A167" s="61"/>
      <c r="B167" s="256"/>
      <c r="C167" s="256"/>
      <c r="D167" s="256"/>
      <c r="E167" s="256"/>
      <c r="F167" s="256"/>
      <c r="G167" s="33"/>
      <c r="H167" s="33"/>
      <c r="I167" s="33"/>
      <c r="J167" s="33"/>
      <c r="K167" s="33"/>
      <c r="L167" s="33"/>
      <c r="M167" s="33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  <c r="AG167" s="255"/>
      <c r="AH167" s="255"/>
      <c r="AI167" s="255"/>
      <c r="AJ167" s="255"/>
      <c r="AK167" s="255"/>
      <c r="AL167" s="255"/>
      <c r="AM167" s="255"/>
      <c r="AN167" s="255"/>
      <c r="AO167" s="255"/>
      <c r="AP167" s="255"/>
      <c r="AQ167" s="255"/>
      <c r="AR167" s="255"/>
      <c r="AS167" s="255"/>
      <c r="AT167" s="255"/>
      <c r="AU167" s="255"/>
      <c r="AV167" s="255"/>
      <c r="AW167" s="255"/>
      <c r="AX167" s="255"/>
      <c r="AY167" s="255"/>
      <c r="AZ167" s="255"/>
      <c r="BA167" s="255"/>
      <c r="BB167" s="255"/>
      <c r="BC167" s="255"/>
      <c r="BD167" s="255"/>
      <c r="BE167" s="255"/>
      <c r="BF167" s="255"/>
      <c r="BG167" s="255"/>
      <c r="BH167" s="255"/>
    </row>
    <row r="168" spans="1:60" s="51" customFormat="1" ht="12.95" customHeight="1" x14ac:dyDescent="0.2">
      <c r="A168" s="61"/>
      <c r="B168" s="256"/>
      <c r="C168" s="256"/>
      <c r="D168" s="256"/>
      <c r="E168" s="256"/>
      <c r="F168" s="256"/>
      <c r="G168" s="33"/>
      <c r="H168" s="33"/>
      <c r="I168" s="33"/>
      <c r="J168" s="33"/>
      <c r="K168" s="33"/>
      <c r="L168" s="33"/>
      <c r="M168" s="33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  <c r="AG168" s="255"/>
      <c r="AH168" s="255"/>
      <c r="AI168" s="255"/>
      <c r="AJ168" s="255"/>
      <c r="AK168" s="255"/>
      <c r="AL168" s="255"/>
      <c r="AM168" s="255"/>
      <c r="AN168" s="255"/>
      <c r="AO168" s="255"/>
      <c r="AP168" s="255"/>
      <c r="AQ168" s="255"/>
      <c r="AR168" s="255"/>
      <c r="AS168" s="255"/>
      <c r="AT168" s="255"/>
      <c r="AU168" s="255"/>
      <c r="AV168" s="255"/>
      <c r="AW168" s="255"/>
      <c r="AX168" s="255"/>
      <c r="AY168" s="255"/>
      <c r="AZ168" s="255"/>
      <c r="BA168" s="255"/>
      <c r="BB168" s="255"/>
      <c r="BC168" s="255"/>
      <c r="BD168" s="255"/>
      <c r="BE168" s="255"/>
      <c r="BF168" s="255"/>
      <c r="BG168" s="255"/>
      <c r="BH168" s="255"/>
    </row>
    <row r="169" spans="1:60" s="51" customFormat="1" ht="12.95" customHeight="1" x14ac:dyDescent="0.2">
      <c r="A169" s="61"/>
      <c r="B169" s="256"/>
      <c r="C169" s="256"/>
      <c r="D169" s="256"/>
      <c r="E169" s="256"/>
      <c r="F169" s="256"/>
      <c r="G169" s="33"/>
      <c r="H169" s="33"/>
      <c r="I169" s="33"/>
      <c r="J169" s="33"/>
      <c r="K169" s="33"/>
      <c r="L169" s="33"/>
      <c r="M169" s="33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  <c r="AG169" s="255"/>
      <c r="AH169" s="255"/>
      <c r="AI169" s="255"/>
      <c r="AJ169" s="255"/>
      <c r="AK169" s="255"/>
      <c r="AL169" s="255"/>
      <c r="AM169" s="255"/>
      <c r="AN169" s="255"/>
      <c r="AO169" s="255"/>
      <c r="AP169" s="255"/>
      <c r="AQ169" s="255"/>
      <c r="AR169" s="255"/>
      <c r="AS169" s="255"/>
      <c r="AT169" s="255"/>
      <c r="AU169" s="255"/>
      <c r="AV169" s="255"/>
      <c r="AW169" s="255"/>
      <c r="AX169" s="255"/>
      <c r="AY169" s="255"/>
      <c r="AZ169" s="255"/>
      <c r="BA169" s="255"/>
      <c r="BB169" s="255"/>
      <c r="BC169" s="255"/>
      <c r="BD169" s="255"/>
      <c r="BE169" s="255"/>
      <c r="BF169" s="255"/>
      <c r="BG169" s="255"/>
      <c r="BH169" s="255"/>
    </row>
    <row r="170" spans="1:60" s="51" customFormat="1" ht="12.95" customHeight="1" x14ac:dyDescent="0.2">
      <c r="A170" s="61"/>
      <c r="B170" s="256"/>
      <c r="C170" s="256"/>
      <c r="D170" s="256"/>
      <c r="E170" s="256"/>
      <c r="F170" s="256"/>
      <c r="G170" s="33"/>
      <c r="H170" s="33"/>
      <c r="I170" s="33"/>
      <c r="J170" s="33"/>
      <c r="K170" s="33"/>
      <c r="L170" s="33"/>
      <c r="M170" s="33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  <c r="AG170" s="255"/>
      <c r="AH170" s="255"/>
      <c r="AI170" s="255"/>
      <c r="AJ170" s="255"/>
      <c r="AK170" s="255"/>
      <c r="AL170" s="255"/>
      <c r="AM170" s="255"/>
      <c r="AN170" s="255"/>
      <c r="AO170" s="255"/>
      <c r="AP170" s="255"/>
      <c r="AQ170" s="255"/>
      <c r="AR170" s="255"/>
      <c r="AS170" s="255"/>
      <c r="AT170" s="255"/>
      <c r="AU170" s="255"/>
      <c r="AV170" s="255"/>
      <c r="AW170" s="255"/>
      <c r="AX170" s="255"/>
      <c r="AY170" s="255"/>
      <c r="AZ170" s="255"/>
      <c r="BA170" s="255"/>
      <c r="BB170" s="255"/>
      <c r="BC170" s="255"/>
      <c r="BD170" s="255"/>
      <c r="BE170" s="255"/>
      <c r="BF170" s="255"/>
      <c r="BG170" s="255"/>
      <c r="BH170" s="255"/>
    </row>
    <row r="171" spans="1:60" s="51" customFormat="1" ht="12.95" customHeight="1" x14ac:dyDescent="0.2">
      <c r="A171" s="61"/>
      <c r="B171" s="256"/>
      <c r="C171" s="256"/>
      <c r="D171" s="256"/>
      <c r="E171" s="256"/>
      <c r="F171" s="256"/>
      <c r="G171" s="33"/>
      <c r="H171" s="33"/>
      <c r="I171" s="33"/>
      <c r="J171" s="33"/>
      <c r="K171" s="33"/>
      <c r="L171" s="33"/>
      <c r="M171" s="33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  <c r="AG171" s="255"/>
      <c r="AH171" s="255"/>
      <c r="AI171" s="255"/>
      <c r="AJ171" s="255"/>
      <c r="AK171" s="255"/>
      <c r="AL171" s="255"/>
      <c r="AM171" s="255"/>
      <c r="AN171" s="255"/>
      <c r="AO171" s="255"/>
      <c r="AP171" s="255"/>
      <c r="AQ171" s="255"/>
      <c r="AR171" s="255"/>
      <c r="AS171" s="255"/>
      <c r="AT171" s="255"/>
      <c r="AU171" s="255"/>
      <c r="AV171" s="255"/>
      <c r="AW171" s="255"/>
      <c r="AX171" s="255"/>
      <c r="AY171" s="255"/>
      <c r="AZ171" s="255"/>
      <c r="BA171" s="255"/>
      <c r="BB171" s="255"/>
      <c r="BC171" s="255"/>
      <c r="BD171" s="255"/>
      <c r="BE171" s="255"/>
      <c r="BF171" s="255"/>
      <c r="BG171" s="255"/>
      <c r="BH171" s="255"/>
    </row>
    <row r="172" spans="1:60" s="51" customFormat="1" ht="12.95" customHeight="1" x14ac:dyDescent="0.2">
      <c r="A172" s="61"/>
      <c r="B172" s="256"/>
      <c r="C172" s="256"/>
      <c r="D172" s="256"/>
      <c r="E172" s="256"/>
      <c r="F172" s="256"/>
      <c r="G172" s="33"/>
      <c r="H172" s="33"/>
      <c r="I172" s="33"/>
      <c r="J172" s="33"/>
      <c r="K172" s="33"/>
      <c r="L172" s="33"/>
      <c r="M172" s="33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  <c r="AG172" s="255"/>
      <c r="AH172" s="255"/>
      <c r="AI172" s="255"/>
      <c r="AJ172" s="255"/>
      <c r="AK172" s="255"/>
      <c r="AL172" s="255"/>
      <c r="AM172" s="255"/>
      <c r="AN172" s="255"/>
      <c r="AO172" s="255"/>
      <c r="AP172" s="255"/>
      <c r="AQ172" s="255"/>
      <c r="AR172" s="255"/>
      <c r="AS172" s="255"/>
      <c r="AT172" s="255"/>
      <c r="AU172" s="255"/>
      <c r="AV172" s="255"/>
      <c r="AW172" s="255"/>
      <c r="AX172" s="255"/>
      <c r="AY172" s="255"/>
      <c r="AZ172" s="255"/>
      <c r="BA172" s="255"/>
      <c r="BB172" s="255"/>
      <c r="BC172" s="255"/>
      <c r="BD172" s="255"/>
      <c r="BE172" s="255"/>
      <c r="BF172" s="255"/>
      <c r="BG172" s="255"/>
      <c r="BH172" s="255"/>
    </row>
    <row r="173" spans="1:60" s="51" customFormat="1" ht="24" customHeight="1" x14ac:dyDescent="0.2">
      <c r="A173" s="61"/>
      <c r="B173" s="256"/>
      <c r="C173" s="256"/>
      <c r="D173" s="256"/>
      <c r="E173" s="256"/>
      <c r="F173" s="256"/>
      <c r="G173" s="33"/>
      <c r="H173" s="33"/>
      <c r="I173" s="33"/>
      <c r="J173" s="33"/>
      <c r="K173" s="33"/>
      <c r="L173" s="33"/>
      <c r="M173" s="33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  <c r="AG173" s="255"/>
      <c r="AH173" s="255"/>
      <c r="AI173" s="255"/>
      <c r="AJ173" s="255"/>
      <c r="AK173" s="255"/>
      <c r="AL173" s="255"/>
      <c r="AM173" s="255"/>
      <c r="AN173" s="255"/>
      <c r="AO173" s="255"/>
      <c r="AP173" s="255"/>
      <c r="AQ173" s="255"/>
      <c r="AR173" s="255"/>
      <c r="AS173" s="255"/>
      <c r="AT173" s="255"/>
      <c r="AU173" s="255"/>
      <c r="AV173" s="255"/>
      <c r="AW173" s="255"/>
      <c r="AX173" s="255"/>
      <c r="AY173" s="255"/>
      <c r="AZ173" s="255"/>
      <c r="BA173" s="255"/>
      <c r="BB173" s="255"/>
      <c r="BC173" s="255"/>
      <c r="BD173" s="255"/>
      <c r="BE173" s="255"/>
      <c r="BF173" s="255"/>
      <c r="BG173" s="255"/>
      <c r="BH173" s="255"/>
    </row>
    <row r="174" spans="1:60" s="51" customFormat="1" ht="12.95" customHeight="1" x14ac:dyDescent="0.2">
      <c r="A174" s="61"/>
      <c r="B174" s="256"/>
      <c r="C174" s="256"/>
      <c r="D174" s="256"/>
      <c r="E174" s="256"/>
      <c r="F174" s="256"/>
      <c r="G174" s="33"/>
      <c r="H174" s="33"/>
      <c r="I174" s="33"/>
      <c r="J174" s="33"/>
      <c r="K174" s="33"/>
      <c r="L174" s="33"/>
      <c r="M174" s="33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  <c r="AG174" s="255"/>
      <c r="AH174" s="255"/>
      <c r="AI174" s="255"/>
      <c r="AJ174" s="255"/>
      <c r="AK174" s="255"/>
      <c r="AL174" s="255"/>
      <c r="AM174" s="255"/>
      <c r="AN174" s="255"/>
      <c r="AO174" s="255"/>
      <c r="AP174" s="255"/>
      <c r="AQ174" s="255"/>
      <c r="AR174" s="255"/>
      <c r="AS174" s="255"/>
      <c r="AT174" s="255"/>
      <c r="AU174" s="255"/>
      <c r="AV174" s="255"/>
      <c r="AW174" s="255"/>
      <c r="AX174" s="255"/>
      <c r="AY174" s="255"/>
      <c r="AZ174" s="255"/>
      <c r="BA174" s="255"/>
      <c r="BB174" s="255"/>
      <c r="BC174" s="255"/>
      <c r="BD174" s="255"/>
      <c r="BE174" s="255"/>
      <c r="BF174" s="255"/>
      <c r="BG174" s="255"/>
      <c r="BH174" s="255"/>
    </row>
    <row r="175" spans="1:60" s="51" customFormat="1" ht="12.95" customHeight="1" x14ac:dyDescent="0.2">
      <c r="A175" s="61"/>
      <c r="B175" s="256"/>
      <c r="C175" s="256"/>
      <c r="D175" s="256"/>
      <c r="E175" s="256"/>
      <c r="F175" s="256"/>
      <c r="G175" s="33"/>
      <c r="H175" s="33"/>
      <c r="I175" s="33"/>
      <c r="J175" s="33"/>
      <c r="K175" s="33"/>
      <c r="L175" s="33"/>
      <c r="M175" s="33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  <c r="AG175" s="255"/>
      <c r="AH175" s="255"/>
      <c r="AI175" s="255"/>
      <c r="AJ175" s="255"/>
      <c r="AK175" s="255"/>
      <c r="AL175" s="255"/>
      <c r="AM175" s="255"/>
      <c r="AN175" s="255"/>
      <c r="AO175" s="255"/>
      <c r="AP175" s="255"/>
      <c r="AQ175" s="255"/>
      <c r="AR175" s="255"/>
      <c r="AS175" s="255"/>
      <c r="AT175" s="255"/>
      <c r="AU175" s="255"/>
      <c r="AV175" s="255"/>
      <c r="AW175" s="255"/>
      <c r="AX175" s="255"/>
      <c r="AY175" s="255"/>
      <c r="AZ175" s="255"/>
      <c r="BA175" s="255"/>
      <c r="BB175" s="255"/>
      <c r="BC175" s="255"/>
      <c r="BD175" s="255"/>
      <c r="BE175" s="255"/>
      <c r="BF175" s="255"/>
      <c r="BG175" s="255"/>
      <c r="BH175" s="255"/>
    </row>
    <row r="176" spans="1:60" s="51" customFormat="1" ht="12.95" customHeight="1" x14ac:dyDescent="0.2">
      <c r="A176" s="61"/>
      <c r="B176" s="256"/>
      <c r="C176" s="256"/>
      <c r="D176" s="256"/>
      <c r="E176" s="256"/>
      <c r="F176" s="256"/>
      <c r="G176" s="33"/>
      <c r="H176" s="33"/>
      <c r="I176" s="33"/>
      <c r="J176" s="33"/>
      <c r="K176" s="33"/>
      <c r="L176" s="33"/>
      <c r="M176" s="33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  <c r="AG176" s="255"/>
      <c r="AH176" s="255"/>
      <c r="AI176" s="255"/>
      <c r="AJ176" s="255"/>
      <c r="AK176" s="255"/>
      <c r="AL176" s="255"/>
      <c r="AM176" s="255"/>
      <c r="AN176" s="255"/>
      <c r="AO176" s="255"/>
      <c r="AP176" s="255"/>
      <c r="AQ176" s="255"/>
      <c r="AR176" s="255"/>
      <c r="AS176" s="255"/>
      <c r="AT176" s="255"/>
      <c r="AU176" s="255"/>
      <c r="AV176" s="255"/>
      <c r="AW176" s="255"/>
      <c r="AX176" s="255"/>
      <c r="AY176" s="255"/>
      <c r="AZ176" s="255"/>
      <c r="BA176" s="255"/>
      <c r="BB176" s="255"/>
      <c r="BC176" s="255"/>
      <c r="BD176" s="255"/>
      <c r="BE176" s="255"/>
      <c r="BF176" s="255"/>
      <c r="BG176" s="255"/>
      <c r="BH176" s="255"/>
    </row>
    <row r="177" spans="1:60" s="51" customFormat="1" ht="12.95" customHeight="1" x14ac:dyDescent="0.2">
      <c r="A177" s="61"/>
      <c r="B177" s="256"/>
      <c r="C177" s="256"/>
      <c r="D177" s="256"/>
      <c r="E177" s="256"/>
      <c r="F177" s="256"/>
      <c r="G177" s="33"/>
      <c r="H177" s="33"/>
      <c r="I177" s="33"/>
      <c r="J177" s="33"/>
      <c r="K177" s="33"/>
      <c r="L177" s="33"/>
      <c r="M177" s="33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  <c r="AG177" s="255"/>
      <c r="AH177" s="255"/>
      <c r="AI177" s="255"/>
      <c r="AJ177" s="255"/>
      <c r="AK177" s="255"/>
      <c r="AL177" s="255"/>
      <c r="AM177" s="255"/>
      <c r="AN177" s="255"/>
      <c r="AO177" s="255"/>
      <c r="AP177" s="255"/>
      <c r="AQ177" s="255"/>
      <c r="AR177" s="255"/>
      <c r="AS177" s="255"/>
      <c r="AT177" s="255"/>
      <c r="AU177" s="255"/>
      <c r="AV177" s="255"/>
      <c r="AW177" s="255"/>
      <c r="AX177" s="255"/>
      <c r="AY177" s="255"/>
      <c r="AZ177" s="255"/>
      <c r="BA177" s="255"/>
      <c r="BB177" s="255"/>
      <c r="BC177" s="255"/>
      <c r="BD177" s="255"/>
      <c r="BE177" s="255"/>
      <c r="BF177" s="255"/>
      <c r="BG177" s="255"/>
      <c r="BH177" s="255"/>
    </row>
  </sheetData>
  <hyperlinks>
    <hyperlink ref="A1" location="Содержание!A1" display="Вернуться в СОДЕРЖАНИЕ" xr:uid="{00000000-0004-0000-6800-000000000000}"/>
  </hyperlinks>
  <pageMargins left="0.78740157480314965" right="0.6692913385826772" top="0.78740157480314965" bottom="0.78740157480314965" header="0.51181102362204722" footer="0.51181102362204722"/>
  <pageSetup paperSize="9" orientation="portrait" horizontalDpi="120" verticalDpi="144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Лист105"/>
  <dimension ref="A1:CB515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38.28515625" style="61" customWidth="1"/>
    <col min="2" max="6" width="9.28515625" style="297" hidden="1" customWidth="1"/>
    <col min="7" max="7" width="9.85546875" style="297" hidden="1" customWidth="1"/>
    <col min="8" max="8" width="9.5703125" style="297" hidden="1" customWidth="1"/>
    <col min="9" max="9" width="9.85546875" style="297" customWidth="1"/>
    <col min="10" max="10" width="9.42578125" style="297" customWidth="1"/>
    <col min="11" max="13" width="9.28515625" style="297" customWidth="1"/>
    <col min="14" max="17" width="9.28515625" style="241" customWidth="1"/>
    <col min="18" max="29" width="9.28515625" style="33" customWidth="1"/>
    <col min="30" max="34" width="9.28515625" style="241" customWidth="1"/>
    <col min="35" max="46" width="9.28515625" style="33" customWidth="1"/>
    <col min="47" max="51" width="9.28515625" style="241" customWidth="1"/>
    <col min="52" max="63" width="9.28515625" style="33" customWidth="1"/>
    <col min="64" max="68" width="9.28515625" style="241" customWidth="1"/>
    <col min="69" max="16384" width="9.28515625" style="33"/>
  </cols>
  <sheetData>
    <row r="1" spans="1:80" ht="12.95" customHeight="1" x14ac:dyDescent="0.2">
      <c r="A1" s="950" t="s">
        <v>1346</v>
      </c>
    </row>
    <row r="2" spans="1:80" s="297" customFormat="1" ht="18.75" customHeight="1" x14ac:dyDescent="0.2">
      <c r="A2" s="32" t="s">
        <v>357</v>
      </c>
      <c r="N2" s="241"/>
      <c r="O2" s="241"/>
      <c r="P2" s="241"/>
      <c r="Q2" s="241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241"/>
      <c r="AE2" s="241"/>
      <c r="AF2" s="241"/>
      <c r="AG2" s="241"/>
      <c r="AH2" s="241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241"/>
      <c r="AV2" s="241"/>
      <c r="AW2" s="241"/>
      <c r="AX2" s="241"/>
      <c r="AY2" s="241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241"/>
      <c r="BM2" s="241"/>
      <c r="BN2" s="241"/>
      <c r="BO2" s="241"/>
      <c r="BP2" s="241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</row>
    <row r="3" spans="1:80" s="297" customFormat="1" ht="18.600000000000001" customHeight="1" thickBot="1" x14ac:dyDescent="0.25">
      <c r="A3" s="251" t="s">
        <v>355</v>
      </c>
      <c r="N3" s="241"/>
      <c r="O3" s="241"/>
      <c r="P3" s="241"/>
      <c r="Q3" s="241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241"/>
      <c r="AE3" s="241"/>
      <c r="AF3" s="241"/>
      <c r="AG3" s="241"/>
      <c r="AH3" s="241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241"/>
      <c r="AV3" s="241"/>
      <c r="AW3" s="241"/>
      <c r="AX3" s="241"/>
      <c r="AY3" s="241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241"/>
      <c r="BM3" s="241"/>
      <c r="BN3" s="241"/>
      <c r="BO3" s="241"/>
      <c r="BP3" s="241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</row>
    <row r="4" spans="1:80" s="313" customFormat="1" ht="18" customHeight="1" thickBot="1" x14ac:dyDescent="0.25">
      <c r="A4" s="303"/>
      <c r="B4" s="304">
        <v>2014</v>
      </c>
      <c r="C4" s="304">
        <v>2015</v>
      </c>
      <c r="D4" s="304">
        <v>2016</v>
      </c>
      <c r="E4" s="304">
        <v>2017</v>
      </c>
      <c r="F4" s="304">
        <v>2018</v>
      </c>
      <c r="G4" s="304">
        <v>2019</v>
      </c>
      <c r="H4" s="304">
        <v>2020</v>
      </c>
      <c r="I4" s="304">
        <v>2021</v>
      </c>
      <c r="J4" s="304">
        <v>2022</v>
      </c>
      <c r="K4" s="304">
        <v>2023</v>
      </c>
      <c r="L4" s="304">
        <v>2024</v>
      </c>
      <c r="M4" s="304">
        <v>2025</v>
      </c>
    </row>
    <row r="5" spans="1:80" s="297" customFormat="1" ht="8.4499999999999993" customHeight="1" x14ac:dyDescent="0.2">
      <c r="A5" s="37"/>
      <c r="N5" s="241"/>
      <c r="O5" s="241"/>
      <c r="P5" s="241"/>
      <c r="Q5" s="241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241"/>
      <c r="AE5" s="241"/>
      <c r="AF5" s="241"/>
      <c r="AG5" s="241"/>
      <c r="AH5" s="241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241"/>
      <c r="AV5" s="241"/>
      <c r="AW5" s="241"/>
      <c r="AX5" s="241"/>
      <c r="AY5" s="241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241"/>
      <c r="BM5" s="241"/>
      <c r="BN5" s="241"/>
      <c r="BO5" s="241"/>
      <c r="BP5" s="241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</row>
    <row r="6" spans="1:80" s="297" customFormat="1" ht="12.95" customHeight="1" x14ac:dyDescent="0.2">
      <c r="A6" s="41" t="s">
        <v>34</v>
      </c>
      <c r="B6" s="314">
        <v>119878.5</v>
      </c>
      <c r="C6" s="314">
        <v>134532.20000000001</v>
      </c>
      <c r="D6" s="314">
        <v>146650.9</v>
      </c>
      <c r="E6" s="314">
        <v>159131.4</v>
      </c>
      <c r="F6" s="314">
        <v>178342.6</v>
      </c>
      <c r="G6" s="308">
        <v>209989.7</v>
      </c>
      <c r="H6" s="308">
        <v>216331.2</v>
      </c>
      <c r="I6" s="308">
        <v>251445.4</v>
      </c>
      <c r="J6" s="308">
        <v>307045.90000000002</v>
      </c>
      <c r="K6" s="314">
        <v>502784.3</v>
      </c>
      <c r="L6" s="314">
        <v>507984.3</v>
      </c>
      <c r="M6" s="314">
        <v>673099.6</v>
      </c>
      <c r="N6" s="241"/>
      <c r="O6" s="241"/>
      <c r="P6" s="241"/>
      <c r="Q6" s="241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241"/>
      <c r="AE6" s="241"/>
      <c r="AF6" s="241"/>
      <c r="AG6" s="241"/>
      <c r="AH6" s="241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241"/>
      <c r="AV6" s="241"/>
      <c r="AW6" s="241"/>
      <c r="AX6" s="241"/>
      <c r="AY6" s="241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241"/>
      <c r="BM6" s="241"/>
      <c r="BN6" s="241"/>
      <c r="BO6" s="241"/>
      <c r="BP6" s="241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</row>
    <row r="7" spans="1:80" s="297" customFormat="1" ht="12.75" customHeight="1" x14ac:dyDescent="0.2">
      <c r="A7" s="315" t="s">
        <v>356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241"/>
      <c r="O7" s="241"/>
      <c r="P7" s="241"/>
      <c r="Q7" s="241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241"/>
      <c r="AE7" s="241"/>
      <c r="AF7" s="241"/>
      <c r="AG7" s="241"/>
      <c r="AH7" s="241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241"/>
      <c r="AV7" s="241"/>
      <c r="AW7" s="241"/>
      <c r="AX7" s="241"/>
      <c r="AY7" s="241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241"/>
      <c r="BM7" s="241"/>
      <c r="BN7" s="241"/>
      <c r="BO7" s="241"/>
      <c r="BP7" s="241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</row>
    <row r="8" spans="1:80" s="297" customFormat="1" ht="12.95" customHeight="1" x14ac:dyDescent="0.2">
      <c r="A8" s="315" t="s">
        <v>17</v>
      </c>
      <c r="B8" s="316">
        <v>38961.699999999997</v>
      </c>
      <c r="C8" s="316">
        <v>39460.800000000003</v>
      </c>
      <c r="D8" s="316">
        <v>43596.4</v>
      </c>
      <c r="E8" s="316">
        <v>48287.9</v>
      </c>
      <c r="F8" s="316">
        <v>61236.9</v>
      </c>
      <c r="G8" s="316">
        <v>64612.7</v>
      </c>
      <c r="H8" s="316">
        <v>71734.7</v>
      </c>
      <c r="I8" s="316">
        <v>86239.8</v>
      </c>
      <c r="J8" s="316">
        <v>100638.3</v>
      </c>
      <c r="K8" s="316">
        <v>240217</v>
      </c>
      <c r="L8" s="316">
        <v>169190.5</v>
      </c>
      <c r="M8" s="316">
        <v>201439.7</v>
      </c>
      <c r="N8" s="241"/>
      <c r="O8" s="241"/>
      <c r="P8" s="241"/>
      <c r="Q8" s="241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241"/>
      <c r="AE8" s="241"/>
      <c r="AF8" s="241"/>
      <c r="AG8" s="241"/>
      <c r="AH8" s="241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241"/>
      <c r="AV8" s="241"/>
      <c r="AW8" s="241"/>
      <c r="AX8" s="241"/>
      <c r="AY8" s="241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241"/>
      <c r="BM8" s="241"/>
      <c r="BN8" s="241"/>
      <c r="BO8" s="241"/>
      <c r="BP8" s="241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</row>
    <row r="9" spans="1:80" s="297" customFormat="1" ht="13.9" customHeight="1" x14ac:dyDescent="0.2">
      <c r="A9" s="315" t="s">
        <v>15</v>
      </c>
      <c r="B9" s="316">
        <v>32568.799999999999</v>
      </c>
      <c r="C9" s="316">
        <v>35511.800000000003</v>
      </c>
      <c r="D9" s="316">
        <v>33064</v>
      </c>
      <c r="E9" s="316">
        <v>43439</v>
      </c>
      <c r="F9" s="316">
        <v>45198.5</v>
      </c>
      <c r="G9" s="316">
        <v>51060.1</v>
      </c>
      <c r="H9" s="316">
        <v>52909.599999999999</v>
      </c>
      <c r="I9" s="316">
        <v>60708.3</v>
      </c>
      <c r="J9" s="316">
        <v>81298.8</v>
      </c>
      <c r="K9" s="316">
        <v>89501.7</v>
      </c>
      <c r="L9" s="316">
        <v>110384.3</v>
      </c>
      <c r="M9" s="316">
        <v>159497.4</v>
      </c>
      <c r="N9" s="241"/>
      <c r="O9" s="241"/>
      <c r="P9" s="241"/>
      <c r="Q9" s="241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241"/>
      <c r="AE9" s="241"/>
      <c r="AF9" s="241"/>
      <c r="AG9" s="241"/>
      <c r="AH9" s="241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241"/>
      <c r="AV9" s="241"/>
      <c r="AW9" s="241"/>
      <c r="AX9" s="241"/>
      <c r="AY9" s="241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241"/>
      <c r="BM9" s="241"/>
      <c r="BN9" s="241"/>
      <c r="BO9" s="241"/>
      <c r="BP9" s="241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</row>
    <row r="10" spans="1:80" s="297" customFormat="1" ht="12.95" customHeight="1" x14ac:dyDescent="0.2">
      <c r="A10" s="315" t="s">
        <v>18</v>
      </c>
      <c r="B10" s="316">
        <v>27613</v>
      </c>
      <c r="C10" s="316">
        <v>34288.5</v>
      </c>
      <c r="D10" s="316">
        <v>40441.800000000003</v>
      </c>
      <c r="E10" s="316">
        <v>35388.800000000003</v>
      </c>
      <c r="F10" s="316">
        <v>39302.800000000003</v>
      </c>
      <c r="G10" s="316">
        <v>58762.1</v>
      </c>
      <c r="H10" s="316">
        <v>54666.5</v>
      </c>
      <c r="I10" s="316">
        <v>59625.8</v>
      </c>
      <c r="J10" s="316">
        <v>66414.899999999994</v>
      </c>
      <c r="K10" s="316">
        <v>112375.8</v>
      </c>
      <c r="L10" s="316">
        <v>153064.70000000001</v>
      </c>
      <c r="M10" s="316">
        <v>219490.1</v>
      </c>
      <c r="N10" s="241"/>
      <c r="O10" s="241"/>
      <c r="P10" s="241"/>
      <c r="Q10" s="241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241"/>
      <c r="AE10" s="241"/>
      <c r="AF10" s="241"/>
      <c r="AG10" s="241"/>
      <c r="AH10" s="241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241"/>
      <c r="AV10" s="241"/>
      <c r="AW10" s="241"/>
      <c r="AX10" s="241"/>
      <c r="AY10" s="241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241"/>
      <c r="BM10" s="241"/>
      <c r="BN10" s="241"/>
      <c r="BO10" s="241"/>
      <c r="BP10" s="241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</row>
    <row r="11" spans="1:80" s="297" customFormat="1" ht="12.95" customHeight="1" x14ac:dyDescent="0.2">
      <c r="A11" s="315" t="s">
        <v>16</v>
      </c>
      <c r="B11" s="316">
        <v>10054.6</v>
      </c>
      <c r="C11" s="316">
        <v>12870.1</v>
      </c>
      <c r="D11" s="316">
        <v>15084.1</v>
      </c>
      <c r="E11" s="316">
        <v>17165.599999999999</v>
      </c>
      <c r="F11" s="316">
        <v>17232.400000000001</v>
      </c>
      <c r="G11" s="316">
        <v>18387</v>
      </c>
      <c r="H11" s="316">
        <v>18834.900000000001</v>
      </c>
      <c r="I11" s="316">
        <v>23747</v>
      </c>
      <c r="J11" s="316">
        <v>33045.599999999999</v>
      </c>
      <c r="K11" s="316">
        <v>28746.5</v>
      </c>
      <c r="L11" s="316">
        <v>38859.9</v>
      </c>
      <c r="M11" s="316">
        <v>47978.400000000001</v>
      </c>
      <c r="N11" s="241"/>
      <c r="O11" s="241"/>
      <c r="P11" s="241"/>
      <c r="Q11" s="241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241"/>
      <c r="AE11" s="241"/>
      <c r="AF11" s="241"/>
      <c r="AG11" s="241"/>
      <c r="AH11" s="241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241"/>
      <c r="AV11" s="241"/>
      <c r="AW11" s="241"/>
      <c r="AX11" s="241"/>
      <c r="AY11" s="241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241"/>
      <c r="BM11" s="241"/>
      <c r="BN11" s="241"/>
      <c r="BO11" s="241"/>
      <c r="BP11" s="241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</row>
    <row r="12" spans="1:80" s="297" customFormat="1" ht="12.95" customHeight="1" x14ac:dyDescent="0.2">
      <c r="A12" s="315" t="s">
        <v>205</v>
      </c>
      <c r="B12" s="316">
        <v>10680.4</v>
      </c>
      <c r="C12" s="316">
        <v>12401</v>
      </c>
      <c r="D12" s="316">
        <v>14464.6</v>
      </c>
      <c r="E12" s="316">
        <v>14850.1</v>
      </c>
      <c r="F12" s="316">
        <v>15372</v>
      </c>
      <c r="G12" s="316">
        <v>17167.8</v>
      </c>
      <c r="H12" s="316">
        <v>18185.5</v>
      </c>
      <c r="I12" s="316">
        <v>21124.400000000001</v>
      </c>
      <c r="J12" s="316">
        <v>25648.3</v>
      </c>
      <c r="K12" s="316">
        <v>31943.3</v>
      </c>
      <c r="L12" s="316">
        <v>36484.9</v>
      </c>
      <c r="M12" s="316">
        <v>44693.9</v>
      </c>
      <c r="N12" s="241"/>
      <c r="O12" s="241"/>
      <c r="P12" s="241"/>
      <c r="Q12" s="241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241"/>
      <c r="AE12" s="241"/>
      <c r="AF12" s="241"/>
      <c r="AG12" s="241"/>
      <c r="AH12" s="241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241"/>
      <c r="AV12" s="241"/>
      <c r="AW12" s="241"/>
      <c r="AX12" s="241"/>
      <c r="AY12" s="241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241"/>
      <c r="BM12" s="241"/>
      <c r="BN12" s="241"/>
      <c r="BO12" s="241"/>
      <c r="BP12" s="241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</row>
    <row r="13" spans="1:80" s="297" customFormat="1" ht="6.75" customHeight="1" thickBot="1" x14ac:dyDescent="0.25">
      <c r="A13" s="317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241"/>
      <c r="O13" s="241"/>
      <c r="P13" s="241"/>
      <c r="Q13" s="241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241"/>
      <c r="AE13" s="241"/>
      <c r="AF13" s="241"/>
      <c r="AG13" s="241"/>
      <c r="AH13" s="241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241"/>
      <c r="AV13" s="241"/>
      <c r="AW13" s="241"/>
      <c r="AX13" s="241"/>
      <c r="AY13" s="241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241"/>
      <c r="BM13" s="241"/>
      <c r="BN13" s="241"/>
      <c r="BO13" s="241"/>
      <c r="BP13" s="241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</row>
    <row r="16" spans="1:80" s="297" customFormat="1" ht="18" customHeight="1" x14ac:dyDescent="0.2">
      <c r="A16" s="32" t="s">
        <v>358</v>
      </c>
      <c r="N16" s="241"/>
      <c r="O16" s="241"/>
      <c r="P16" s="241"/>
      <c r="Q16" s="241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241"/>
      <c r="AE16" s="241"/>
      <c r="AF16" s="241"/>
      <c r="AG16" s="241"/>
      <c r="AH16" s="241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241"/>
      <c r="AV16" s="241"/>
      <c r="AW16" s="241"/>
      <c r="AX16" s="241"/>
      <c r="AY16" s="241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241"/>
      <c r="BM16" s="241"/>
      <c r="BN16" s="241"/>
      <c r="BO16" s="241"/>
      <c r="BP16" s="241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</row>
    <row r="17" spans="1:80" s="297" customFormat="1" ht="18" customHeight="1" x14ac:dyDescent="0.2">
      <c r="A17" s="32" t="s">
        <v>354</v>
      </c>
      <c r="N17" s="241"/>
      <c r="O17" s="241"/>
      <c r="P17" s="241"/>
      <c r="Q17" s="241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241"/>
      <c r="AE17" s="241"/>
      <c r="AF17" s="241"/>
      <c r="AG17" s="241"/>
      <c r="AH17" s="241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241"/>
      <c r="AV17" s="241"/>
      <c r="AW17" s="241"/>
      <c r="AX17" s="241"/>
      <c r="AY17" s="241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241"/>
      <c r="BM17" s="241"/>
      <c r="BN17" s="241"/>
      <c r="BO17" s="241"/>
      <c r="BP17" s="241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</row>
    <row r="18" spans="1:80" ht="18" customHeight="1" thickBot="1" x14ac:dyDescent="0.25">
      <c r="A18" s="251" t="s">
        <v>355</v>
      </c>
      <c r="B18" s="318"/>
      <c r="C18" s="318"/>
      <c r="D18" s="318"/>
      <c r="E18" s="318"/>
      <c r="F18" s="318"/>
      <c r="G18" s="318"/>
      <c r="H18" s="318"/>
      <c r="I18" s="318"/>
      <c r="J18" s="318"/>
      <c r="K18" s="318"/>
      <c r="L18" s="318"/>
      <c r="M18" s="318"/>
    </row>
    <row r="19" spans="1:80" s="320" customFormat="1" ht="18" customHeight="1" thickBot="1" x14ac:dyDescent="0.25">
      <c r="A19" s="303"/>
      <c r="B19" s="319">
        <v>2014</v>
      </c>
      <c r="C19" s="319">
        <v>2015</v>
      </c>
      <c r="D19" s="319">
        <v>2016</v>
      </c>
      <c r="E19" s="319">
        <v>2017</v>
      </c>
      <c r="F19" s="319">
        <v>2018</v>
      </c>
      <c r="G19" s="319">
        <v>2019</v>
      </c>
      <c r="H19" s="319">
        <v>2020</v>
      </c>
      <c r="I19" s="319">
        <v>2021</v>
      </c>
      <c r="J19" s="319">
        <v>2022</v>
      </c>
      <c r="K19" s="319">
        <v>2023</v>
      </c>
      <c r="L19" s="319">
        <v>2024</v>
      </c>
      <c r="M19" s="319">
        <v>2025</v>
      </c>
    </row>
    <row r="20" spans="1:80" s="38" customFormat="1" ht="8.4499999999999993" customHeight="1" x14ac:dyDescent="0.2">
      <c r="A20" s="37"/>
      <c r="B20" s="321"/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R20" s="312"/>
      <c r="AS20" s="312"/>
      <c r="AT20" s="312"/>
      <c r="AU20" s="312"/>
      <c r="AV20" s="312"/>
      <c r="AW20" s="312"/>
      <c r="AX20" s="312"/>
      <c r="AY20" s="312"/>
      <c r="AZ20" s="312"/>
      <c r="BA20" s="312"/>
      <c r="BB20" s="312"/>
      <c r="BC20" s="312"/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12"/>
      <c r="BO20" s="312"/>
      <c r="BP20" s="312"/>
      <c r="BQ20" s="312"/>
      <c r="BR20" s="312"/>
      <c r="BS20" s="312"/>
      <c r="BT20" s="312"/>
      <c r="BU20" s="312"/>
      <c r="BV20" s="312"/>
      <c r="BW20" s="312"/>
      <c r="BX20" s="312"/>
      <c r="BY20" s="312"/>
      <c r="BZ20" s="312"/>
      <c r="CA20" s="312"/>
      <c r="CB20" s="312"/>
    </row>
    <row r="21" spans="1:80" s="300" customFormat="1" ht="24" x14ac:dyDescent="0.2">
      <c r="A21" s="322" t="s">
        <v>359</v>
      </c>
      <c r="B21" s="323">
        <v>1074.4000000000001</v>
      </c>
      <c r="C21" s="323">
        <v>1206.5999999999999</v>
      </c>
      <c r="D21" s="323">
        <v>1011.2</v>
      </c>
      <c r="E21" s="323">
        <v>1059.9000000000001</v>
      </c>
      <c r="F21" s="323">
        <v>1164.9000000000001</v>
      </c>
      <c r="G21" s="323">
        <v>1258.4000000000001</v>
      </c>
      <c r="H21" s="323">
        <v>1168.5999999999999</v>
      </c>
      <c r="I21" s="323">
        <v>2009.6</v>
      </c>
      <c r="J21" s="323">
        <v>2558.6999999999998</v>
      </c>
      <c r="K21" s="323">
        <v>3896.7</v>
      </c>
      <c r="L21" s="323">
        <v>3953.3</v>
      </c>
      <c r="M21" s="323">
        <v>4897.8999999999996</v>
      </c>
      <c r="N21" s="324"/>
      <c r="O21" s="324"/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324"/>
      <c r="AX21" s="324"/>
      <c r="AY21" s="324"/>
      <c r="AZ21" s="324"/>
      <c r="BA21" s="324"/>
      <c r="BB21" s="324"/>
      <c r="BC21" s="324"/>
      <c r="BD21" s="324"/>
      <c r="BE21" s="324"/>
      <c r="BF21" s="324"/>
      <c r="BG21" s="324"/>
      <c r="BH21" s="324"/>
      <c r="BI21" s="324"/>
      <c r="BJ21" s="324"/>
      <c r="BK21" s="324"/>
      <c r="BL21" s="324"/>
      <c r="BM21" s="324"/>
      <c r="BN21" s="324"/>
      <c r="BO21" s="324"/>
      <c r="BP21" s="324"/>
      <c r="BQ21" s="324"/>
      <c r="BR21" s="324"/>
      <c r="BS21" s="324"/>
      <c r="BT21" s="324"/>
      <c r="BU21" s="324"/>
      <c r="BV21" s="324"/>
      <c r="BW21" s="324"/>
      <c r="BX21" s="324"/>
      <c r="BY21" s="324"/>
      <c r="BZ21" s="324"/>
      <c r="CA21" s="324"/>
      <c r="CB21" s="324"/>
    </row>
    <row r="22" spans="1:80" s="300" customFormat="1" ht="12" x14ac:dyDescent="0.2">
      <c r="A22" s="57" t="s">
        <v>360</v>
      </c>
      <c r="B22" s="259">
        <v>76.2</v>
      </c>
      <c r="C22" s="259">
        <v>42.4</v>
      </c>
      <c r="D22" s="259">
        <v>50.8</v>
      </c>
      <c r="E22" s="259">
        <v>55.9</v>
      </c>
      <c r="F22" s="259">
        <v>48.9</v>
      </c>
      <c r="G22" s="259">
        <v>28.4</v>
      </c>
      <c r="H22" s="259">
        <v>35.1</v>
      </c>
      <c r="I22" s="259">
        <v>44.3</v>
      </c>
      <c r="J22" s="259">
        <v>43.4</v>
      </c>
      <c r="K22" s="259">
        <v>610.79999999999995</v>
      </c>
      <c r="L22" s="259">
        <v>43.8</v>
      </c>
      <c r="M22" s="259">
        <v>85.2</v>
      </c>
      <c r="N22" s="324"/>
      <c r="O22" s="324"/>
      <c r="P22" s="324"/>
      <c r="Q22" s="324"/>
      <c r="R22" s="324"/>
      <c r="S22" s="324"/>
      <c r="T22" s="324"/>
      <c r="U22" s="324"/>
      <c r="V22" s="324"/>
      <c r="W22" s="324"/>
      <c r="X22" s="324"/>
      <c r="Y22" s="324"/>
      <c r="Z22" s="324"/>
      <c r="AA22" s="324"/>
      <c r="AB22" s="324"/>
      <c r="AC22" s="324"/>
      <c r="AD22" s="324"/>
      <c r="AE22" s="324"/>
      <c r="AF22" s="324"/>
      <c r="AG22" s="324"/>
      <c r="AH22" s="324"/>
      <c r="AI22" s="324"/>
      <c r="AJ22" s="324"/>
      <c r="AK22" s="324"/>
      <c r="AL22" s="324"/>
      <c r="AM22" s="324"/>
      <c r="AN22" s="324"/>
      <c r="AO22" s="324"/>
      <c r="AP22" s="324"/>
      <c r="AQ22" s="324"/>
      <c r="AR22" s="324"/>
      <c r="AS22" s="324"/>
      <c r="AT22" s="324"/>
      <c r="AU22" s="324"/>
      <c r="AV22" s="324"/>
      <c r="AW22" s="324"/>
      <c r="AX22" s="324"/>
      <c r="AY22" s="324"/>
      <c r="AZ22" s="324"/>
      <c r="BA22" s="324"/>
      <c r="BB22" s="324"/>
      <c r="BC22" s="324"/>
      <c r="BD22" s="324"/>
      <c r="BE22" s="324"/>
      <c r="BF22" s="324"/>
      <c r="BG22" s="324"/>
      <c r="BH22" s="324"/>
      <c r="BI22" s="324"/>
      <c r="BJ22" s="324"/>
      <c r="BK22" s="324"/>
      <c r="BL22" s="324"/>
      <c r="BM22" s="324"/>
      <c r="BN22" s="324"/>
      <c r="BO22" s="324"/>
      <c r="BP22" s="324"/>
      <c r="BQ22" s="324"/>
      <c r="BR22" s="324"/>
      <c r="BS22" s="324"/>
      <c r="BT22" s="324"/>
      <c r="BU22" s="324"/>
      <c r="BV22" s="324"/>
      <c r="BW22" s="324"/>
      <c r="BX22" s="324"/>
      <c r="BY22" s="324"/>
      <c r="BZ22" s="324"/>
      <c r="CA22" s="324"/>
      <c r="CB22" s="324"/>
    </row>
    <row r="23" spans="1:80" s="51" customFormat="1" ht="12.95" customHeight="1" x14ac:dyDescent="0.2">
      <c r="A23" s="325" t="s">
        <v>361</v>
      </c>
      <c r="B23" s="259">
        <v>498.4</v>
      </c>
      <c r="C23" s="259">
        <v>589.4</v>
      </c>
      <c r="D23" s="259">
        <v>464.4</v>
      </c>
      <c r="E23" s="259">
        <v>528.70000000000005</v>
      </c>
      <c r="F23" s="259">
        <v>545.4</v>
      </c>
      <c r="G23" s="259">
        <v>580.79999999999995</v>
      </c>
      <c r="H23" s="259">
        <v>557.5</v>
      </c>
      <c r="I23" s="259">
        <v>886.6</v>
      </c>
      <c r="J23" s="259">
        <v>1248.7</v>
      </c>
      <c r="K23" s="259">
        <v>1286.2</v>
      </c>
      <c r="L23" s="259">
        <v>1618.1</v>
      </c>
      <c r="M23" s="259">
        <v>2069.6999999999998</v>
      </c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</row>
    <row r="24" spans="1:80" s="51" customFormat="1" ht="12.95" customHeight="1" x14ac:dyDescent="0.2">
      <c r="A24" s="325" t="s">
        <v>362</v>
      </c>
      <c r="B24" s="259">
        <v>171.7</v>
      </c>
      <c r="C24" s="259">
        <v>147.9</v>
      </c>
      <c r="D24" s="259">
        <v>118.5</v>
      </c>
      <c r="E24" s="259">
        <v>133.4</v>
      </c>
      <c r="F24" s="259">
        <v>108.6</v>
      </c>
      <c r="G24" s="259">
        <v>185.7</v>
      </c>
      <c r="H24" s="259">
        <v>140.30000000000001</v>
      </c>
      <c r="I24" s="259">
        <v>248.9</v>
      </c>
      <c r="J24" s="259">
        <v>339.1</v>
      </c>
      <c r="K24" s="259">
        <v>923.5</v>
      </c>
      <c r="L24" s="259">
        <v>820.6</v>
      </c>
      <c r="M24" s="259">
        <v>1356.5</v>
      </c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</row>
    <row r="25" spans="1:80" ht="12.95" customHeight="1" x14ac:dyDescent="0.2">
      <c r="A25" s="57" t="s">
        <v>363</v>
      </c>
      <c r="B25" s="259">
        <v>192.4</v>
      </c>
      <c r="C25" s="259">
        <v>305.3</v>
      </c>
      <c r="D25" s="259">
        <v>245.4</v>
      </c>
      <c r="E25" s="259">
        <v>231.2</v>
      </c>
      <c r="F25" s="259">
        <v>345.6</v>
      </c>
      <c r="G25" s="259">
        <v>286.3</v>
      </c>
      <c r="H25" s="259">
        <v>255.1</v>
      </c>
      <c r="I25" s="259">
        <v>529.6</v>
      </c>
      <c r="J25" s="259">
        <v>619.1</v>
      </c>
      <c r="K25" s="259">
        <v>618.6</v>
      </c>
      <c r="L25" s="259">
        <v>962.1</v>
      </c>
      <c r="M25" s="259">
        <v>745.2</v>
      </c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  <c r="AA25" s="256"/>
      <c r="AB25" s="256"/>
      <c r="AC25" s="256"/>
      <c r="AD25" s="256"/>
      <c r="AE25" s="256"/>
      <c r="AF25" s="256"/>
      <c r="AG25" s="256"/>
      <c r="AH25" s="256"/>
      <c r="AI25" s="256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  <c r="AX25" s="256"/>
      <c r="AY25" s="256"/>
      <c r="AZ25" s="256"/>
      <c r="BA25" s="256"/>
      <c r="BB25" s="256"/>
      <c r="BC25" s="256"/>
      <c r="BD25" s="256"/>
      <c r="BE25" s="256"/>
      <c r="BF25" s="256"/>
      <c r="BG25" s="256"/>
      <c r="BH25" s="256"/>
      <c r="BI25" s="256"/>
      <c r="BJ25" s="256"/>
      <c r="BK25" s="256"/>
      <c r="BL25" s="256"/>
      <c r="BM25" s="256"/>
      <c r="BN25" s="256"/>
      <c r="BO25" s="256"/>
      <c r="BP25" s="256"/>
      <c r="BQ25" s="256"/>
      <c r="BR25" s="256"/>
      <c r="BS25" s="256"/>
      <c r="BT25" s="256"/>
      <c r="BU25" s="256"/>
      <c r="BV25" s="256"/>
      <c r="BW25" s="256"/>
      <c r="BX25" s="256"/>
      <c r="BY25" s="256"/>
      <c r="BZ25" s="256"/>
      <c r="CA25" s="256"/>
      <c r="CB25" s="256"/>
    </row>
    <row r="26" spans="1:80" ht="12.95" customHeight="1" x14ac:dyDescent="0.2">
      <c r="A26" s="57" t="s">
        <v>364</v>
      </c>
      <c r="B26" s="160">
        <v>135.69999999999999</v>
      </c>
      <c r="C26" s="160">
        <v>121.7</v>
      </c>
      <c r="D26" s="160">
        <v>132.19999999999999</v>
      </c>
      <c r="E26" s="160">
        <v>110.7</v>
      </c>
      <c r="F26" s="160">
        <v>116.4</v>
      </c>
      <c r="G26" s="160">
        <v>177.2</v>
      </c>
      <c r="H26" s="160">
        <v>180.5</v>
      </c>
      <c r="I26" s="160">
        <v>300.2</v>
      </c>
      <c r="J26" s="160">
        <v>308.39999999999998</v>
      </c>
      <c r="K26" s="160">
        <v>457.7</v>
      </c>
      <c r="L26" s="160">
        <v>508.6</v>
      </c>
      <c r="M26" s="160">
        <v>641.29999999999995</v>
      </c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256"/>
      <c r="AA26" s="256"/>
      <c r="AB26" s="256"/>
      <c r="AC26" s="256"/>
      <c r="AD26" s="256"/>
      <c r="AE26" s="256"/>
      <c r="AF26" s="256"/>
      <c r="AG26" s="256"/>
      <c r="AH26" s="256"/>
      <c r="AI26" s="256"/>
      <c r="AJ26" s="256"/>
      <c r="AK26" s="256"/>
      <c r="AL26" s="256"/>
      <c r="AM26" s="256"/>
      <c r="AN26" s="256"/>
      <c r="AO26" s="256"/>
      <c r="AP26" s="256"/>
      <c r="AQ26" s="256"/>
      <c r="AR26" s="256"/>
      <c r="AS26" s="256"/>
      <c r="AT26" s="256"/>
      <c r="AU26" s="256"/>
      <c r="AV26" s="256"/>
      <c r="AW26" s="256"/>
      <c r="AX26" s="256"/>
      <c r="AY26" s="256"/>
      <c r="AZ26" s="256"/>
      <c r="BA26" s="256"/>
      <c r="BB26" s="256"/>
      <c r="BC26" s="256"/>
      <c r="BD26" s="256"/>
      <c r="BE26" s="256"/>
      <c r="BF26" s="256"/>
      <c r="BG26" s="256"/>
      <c r="BH26" s="256"/>
      <c r="BI26" s="256"/>
      <c r="BJ26" s="256"/>
      <c r="BK26" s="256"/>
      <c r="BL26" s="256"/>
      <c r="BM26" s="256"/>
      <c r="BN26" s="256"/>
      <c r="BO26" s="256"/>
      <c r="BP26" s="256"/>
      <c r="BQ26" s="256"/>
      <c r="BR26" s="256"/>
      <c r="BS26" s="256"/>
      <c r="BT26" s="256"/>
      <c r="BU26" s="256"/>
      <c r="BV26" s="256"/>
      <c r="BW26" s="256"/>
      <c r="BX26" s="256"/>
      <c r="BY26" s="256"/>
      <c r="BZ26" s="256"/>
      <c r="CA26" s="256"/>
      <c r="CB26" s="256"/>
    </row>
    <row r="27" spans="1:80" s="68" customFormat="1" ht="9.75" customHeight="1" x14ac:dyDescent="0.2">
      <c r="A27" s="254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6"/>
      <c r="O27" s="256"/>
      <c r="P27" s="256"/>
      <c r="Q27" s="25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256"/>
      <c r="AE27" s="256"/>
      <c r="AF27" s="256"/>
      <c r="AG27" s="256"/>
      <c r="AH27" s="25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  <c r="AU27" s="256"/>
      <c r="AV27" s="256"/>
      <c r="AW27" s="256"/>
      <c r="AX27" s="256"/>
      <c r="AY27" s="256"/>
      <c r="AZ27" s="326"/>
      <c r="BA27" s="326"/>
      <c r="BB27" s="326"/>
      <c r="BC27" s="326"/>
      <c r="BD27" s="326"/>
      <c r="BE27" s="326"/>
      <c r="BF27" s="326"/>
      <c r="BG27" s="326"/>
      <c r="BH27" s="326"/>
      <c r="BI27" s="326"/>
      <c r="BJ27" s="326"/>
      <c r="BK27" s="326"/>
      <c r="BL27" s="256"/>
      <c r="BM27" s="256"/>
      <c r="BN27" s="256"/>
      <c r="BO27" s="256"/>
      <c r="BP27" s="256"/>
      <c r="BQ27" s="326"/>
      <c r="BR27" s="326"/>
      <c r="BS27" s="326"/>
      <c r="BT27" s="326"/>
      <c r="BU27" s="326"/>
      <c r="BV27" s="326"/>
      <c r="BW27" s="326"/>
      <c r="BX27" s="326"/>
      <c r="BY27" s="326"/>
      <c r="BZ27" s="326"/>
      <c r="CA27" s="326"/>
      <c r="CB27" s="326"/>
    </row>
    <row r="28" spans="1:80" s="38" customFormat="1" ht="12.95" customHeight="1" x14ac:dyDescent="0.2">
      <c r="A28" s="327" t="s">
        <v>37</v>
      </c>
      <c r="B28" s="323">
        <v>4504.7</v>
      </c>
      <c r="C28" s="323">
        <v>8803</v>
      </c>
      <c r="D28" s="323">
        <v>10798.2</v>
      </c>
      <c r="E28" s="323">
        <v>12022.4</v>
      </c>
      <c r="F28" s="323">
        <v>12059.2</v>
      </c>
      <c r="G28" s="323">
        <v>12476.1</v>
      </c>
      <c r="H28" s="323">
        <v>12950.4</v>
      </c>
      <c r="I28" s="323">
        <v>18127</v>
      </c>
      <c r="J28" s="323">
        <v>20677.900000000001</v>
      </c>
      <c r="K28" s="323">
        <v>21334.9</v>
      </c>
      <c r="L28" s="323">
        <v>20023.599999999999</v>
      </c>
      <c r="M28" s="323">
        <v>25071.5</v>
      </c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2"/>
      <c r="AL28" s="312"/>
      <c r="AM28" s="312"/>
      <c r="AN28" s="312"/>
      <c r="AO28" s="312"/>
      <c r="AP28" s="312"/>
      <c r="AQ28" s="312"/>
      <c r="AR28" s="312"/>
      <c r="AS28" s="312"/>
      <c r="AT28" s="312"/>
      <c r="AU28" s="312"/>
      <c r="AV28" s="312"/>
      <c r="AW28" s="312"/>
      <c r="AX28" s="312"/>
      <c r="AY28" s="312"/>
      <c r="AZ28" s="312"/>
      <c r="BA28" s="312"/>
      <c r="BB28" s="312"/>
      <c r="BC28" s="312"/>
      <c r="BD28" s="312"/>
      <c r="BE28" s="312"/>
      <c r="BF28" s="312"/>
      <c r="BG28" s="312"/>
      <c r="BH28" s="312"/>
      <c r="BI28" s="312"/>
      <c r="BJ28" s="312"/>
      <c r="BK28" s="312"/>
      <c r="BL28" s="312"/>
      <c r="BM28" s="312"/>
      <c r="BN28" s="312"/>
      <c r="BO28" s="312"/>
      <c r="BP28" s="312"/>
      <c r="BQ28" s="312"/>
      <c r="BR28" s="312"/>
      <c r="BS28" s="312"/>
      <c r="BT28" s="312"/>
      <c r="BU28" s="312"/>
      <c r="BV28" s="312"/>
      <c r="BW28" s="312"/>
      <c r="BX28" s="312"/>
      <c r="BY28" s="312"/>
      <c r="BZ28" s="312"/>
      <c r="CA28" s="312"/>
      <c r="CB28" s="312"/>
    </row>
    <row r="29" spans="1:80" s="51" customFormat="1" ht="12.95" customHeight="1" x14ac:dyDescent="0.2">
      <c r="A29" s="57" t="s">
        <v>360</v>
      </c>
      <c r="B29" s="259">
        <v>83.6</v>
      </c>
      <c r="C29" s="259">
        <v>291.39999999999998</v>
      </c>
      <c r="D29" s="259">
        <v>217.9</v>
      </c>
      <c r="E29" s="259">
        <v>89</v>
      </c>
      <c r="F29" s="259">
        <v>116.7</v>
      </c>
      <c r="G29" s="259">
        <v>134.6</v>
      </c>
      <c r="H29" s="259">
        <v>210.4</v>
      </c>
      <c r="I29" s="259">
        <v>162.4</v>
      </c>
      <c r="J29" s="259">
        <v>189.2</v>
      </c>
      <c r="K29" s="259">
        <v>242.4</v>
      </c>
      <c r="L29" s="259">
        <v>529.1</v>
      </c>
      <c r="M29" s="259">
        <v>895.6</v>
      </c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255"/>
      <c r="BC29" s="255"/>
      <c r="BD29" s="255"/>
      <c r="BE29" s="255"/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BW29" s="255"/>
      <c r="BX29" s="255"/>
      <c r="BY29" s="255"/>
      <c r="BZ29" s="255"/>
      <c r="CA29" s="255"/>
      <c r="CB29" s="255"/>
    </row>
    <row r="30" spans="1:80" s="51" customFormat="1" ht="12.95" customHeight="1" x14ac:dyDescent="0.2">
      <c r="A30" s="325" t="s">
        <v>361</v>
      </c>
      <c r="B30" s="259">
        <v>2261.1999999999998</v>
      </c>
      <c r="C30" s="259">
        <v>3862.7</v>
      </c>
      <c r="D30" s="259">
        <v>3631.7</v>
      </c>
      <c r="E30" s="259">
        <v>5012.1000000000004</v>
      </c>
      <c r="F30" s="259">
        <v>5959.5</v>
      </c>
      <c r="G30" s="259">
        <v>5111.3999999999996</v>
      </c>
      <c r="H30" s="259">
        <v>5113.3</v>
      </c>
      <c r="I30" s="259">
        <v>6987.3</v>
      </c>
      <c r="J30" s="259">
        <v>8271.7999999999993</v>
      </c>
      <c r="K30" s="259">
        <v>7331.6</v>
      </c>
      <c r="L30" s="259">
        <v>7693.7</v>
      </c>
      <c r="M30" s="259">
        <v>8275.7000000000007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BW30" s="255"/>
      <c r="BX30" s="255"/>
      <c r="BY30" s="255"/>
      <c r="BZ30" s="255"/>
      <c r="CA30" s="255"/>
      <c r="CB30" s="255"/>
    </row>
    <row r="31" spans="1:80" s="51" customFormat="1" ht="12.95" customHeight="1" x14ac:dyDescent="0.2">
      <c r="A31" s="325" t="s">
        <v>362</v>
      </c>
      <c r="B31" s="259">
        <v>367.74250000000001</v>
      </c>
      <c r="C31" s="259">
        <v>1310.5</v>
      </c>
      <c r="D31" s="259">
        <v>2201.3000000000002</v>
      </c>
      <c r="E31" s="259">
        <v>2519.8000000000002</v>
      </c>
      <c r="F31" s="259">
        <v>2084.9</v>
      </c>
      <c r="G31" s="259">
        <v>1938.4</v>
      </c>
      <c r="H31" s="259">
        <v>1868.2</v>
      </c>
      <c r="I31" s="259">
        <v>3945.5</v>
      </c>
      <c r="J31" s="259">
        <v>3176.8</v>
      </c>
      <c r="K31" s="259">
        <v>2791.6</v>
      </c>
      <c r="L31" s="259">
        <v>2319.1999999999998</v>
      </c>
      <c r="M31" s="259">
        <v>3926.3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BW31" s="255"/>
      <c r="BX31" s="255"/>
      <c r="BY31" s="255"/>
      <c r="BZ31" s="255"/>
      <c r="CA31" s="255"/>
      <c r="CB31" s="255"/>
    </row>
    <row r="32" spans="1:80" s="51" customFormat="1" ht="12.95" customHeight="1" x14ac:dyDescent="0.2">
      <c r="A32" s="57" t="s">
        <v>363</v>
      </c>
      <c r="B32" s="259">
        <v>680</v>
      </c>
      <c r="C32" s="259">
        <v>1460.5</v>
      </c>
      <c r="D32" s="259">
        <v>2204.9</v>
      </c>
      <c r="E32" s="259">
        <v>1911.8</v>
      </c>
      <c r="F32" s="259">
        <v>2060.1</v>
      </c>
      <c r="G32" s="259">
        <v>3023.8</v>
      </c>
      <c r="H32" s="259">
        <v>3396</v>
      </c>
      <c r="I32" s="259">
        <v>4087.2</v>
      </c>
      <c r="J32" s="259">
        <v>5159.7</v>
      </c>
      <c r="K32" s="259">
        <v>5114.1000000000004</v>
      </c>
      <c r="L32" s="259">
        <v>4091</v>
      </c>
      <c r="M32" s="259">
        <v>6396.2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55"/>
      <c r="BE32" s="255"/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BW32" s="255"/>
      <c r="BX32" s="255"/>
      <c r="BY32" s="255"/>
      <c r="BZ32" s="255"/>
      <c r="CA32" s="255"/>
      <c r="CB32" s="255"/>
    </row>
    <row r="33" spans="1:80" s="51" customFormat="1" ht="12.95" customHeight="1" x14ac:dyDescent="0.2">
      <c r="A33" s="57" t="s">
        <v>364</v>
      </c>
      <c r="B33" s="328">
        <v>1112.2</v>
      </c>
      <c r="C33" s="328">
        <v>1877.9</v>
      </c>
      <c r="D33" s="328">
        <v>2542.5</v>
      </c>
      <c r="E33" s="328">
        <v>2489.6999999999998</v>
      </c>
      <c r="F33" s="328">
        <v>1838</v>
      </c>
      <c r="G33" s="328">
        <v>2267.9</v>
      </c>
      <c r="H33" s="328">
        <v>2362.5</v>
      </c>
      <c r="I33" s="328">
        <v>2944.6</v>
      </c>
      <c r="J33" s="328">
        <v>3880.3</v>
      </c>
      <c r="K33" s="328">
        <v>5855.3</v>
      </c>
      <c r="L33" s="328">
        <v>5390.7</v>
      </c>
      <c r="M33" s="328">
        <v>5577.7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BW33" s="255"/>
      <c r="BX33" s="255"/>
      <c r="BY33" s="255"/>
      <c r="BZ33" s="255"/>
      <c r="CA33" s="255"/>
      <c r="CB33" s="255"/>
    </row>
    <row r="34" spans="1:80" s="51" customFormat="1" ht="9.75" customHeight="1" x14ac:dyDescent="0.2">
      <c r="A34" s="315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255"/>
      <c r="BC34" s="255"/>
      <c r="BD34" s="255"/>
      <c r="BE34" s="255"/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BW34" s="255"/>
      <c r="BX34" s="255"/>
      <c r="BY34" s="255"/>
      <c r="BZ34" s="255"/>
      <c r="CA34" s="255"/>
      <c r="CB34" s="255"/>
    </row>
    <row r="35" spans="1:80" s="51" customFormat="1" ht="12.95" customHeight="1" x14ac:dyDescent="0.2">
      <c r="A35" s="327" t="s">
        <v>38</v>
      </c>
      <c r="B35" s="323">
        <v>49451</v>
      </c>
      <c r="C35" s="323">
        <v>51123.3</v>
      </c>
      <c r="D35" s="323">
        <v>53154.2</v>
      </c>
      <c r="E35" s="323">
        <v>52909.2</v>
      </c>
      <c r="F35" s="323">
        <v>55488</v>
      </c>
      <c r="G35" s="323">
        <v>68666</v>
      </c>
      <c r="H35" s="323">
        <v>63300</v>
      </c>
      <c r="I35" s="323">
        <v>66928.600000000006</v>
      </c>
      <c r="J35" s="323">
        <v>85809</v>
      </c>
      <c r="K35" s="323">
        <v>111424.9</v>
      </c>
      <c r="L35" s="323">
        <v>126174.1</v>
      </c>
      <c r="M35" s="323">
        <v>152071.20000000001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255"/>
      <c r="BB35" s="255"/>
      <c r="BC35" s="255"/>
      <c r="BD35" s="255"/>
      <c r="BE35" s="255"/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BW35" s="255"/>
      <c r="BX35" s="255"/>
      <c r="BY35" s="255"/>
      <c r="BZ35" s="255"/>
      <c r="CA35" s="255"/>
      <c r="CB35" s="255"/>
    </row>
    <row r="36" spans="1:80" s="51" customFormat="1" ht="12.95" customHeight="1" x14ac:dyDescent="0.2">
      <c r="A36" s="57" t="s">
        <v>360</v>
      </c>
      <c r="B36" s="259">
        <v>1778.7</v>
      </c>
      <c r="C36" s="259">
        <v>1610.3</v>
      </c>
      <c r="D36" s="259">
        <v>1325.9</v>
      </c>
      <c r="E36" s="259">
        <v>1644</v>
      </c>
      <c r="F36" s="259">
        <v>1652.5</v>
      </c>
      <c r="G36" s="259">
        <v>1668.8</v>
      </c>
      <c r="H36" s="259">
        <v>2320.6999999999998</v>
      </c>
      <c r="I36" s="259">
        <v>2931</v>
      </c>
      <c r="J36" s="259">
        <v>3171.7</v>
      </c>
      <c r="K36" s="259">
        <v>3492.3</v>
      </c>
      <c r="L36" s="259">
        <v>3831.6</v>
      </c>
      <c r="M36" s="259">
        <v>4652.6000000000004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255"/>
      <c r="BB36" s="255"/>
      <c r="BC36" s="255"/>
      <c r="BD36" s="255"/>
      <c r="BE36" s="255"/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BW36" s="255"/>
      <c r="BX36" s="255"/>
      <c r="BY36" s="255"/>
      <c r="BZ36" s="255"/>
      <c r="CA36" s="255"/>
      <c r="CB36" s="255"/>
    </row>
    <row r="37" spans="1:80" s="51" customFormat="1" ht="12.95" customHeight="1" x14ac:dyDescent="0.2">
      <c r="A37" s="325" t="s">
        <v>361</v>
      </c>
      <c r="B37" s="259">
        <v>19602.099999999999</v>
      </c>
      <c r="C37" s="259">
        <v>20071.8</v>
      </c>
      <c r="D37" s="259">
        <v>17212.5</v>
      </c>
      <c r="E37" s="259">
        <v>22572.799999999999</v>
      </c>
      <c r="F37" s="259">
        <v>21576.7</v>
      </c>
      <c r="G37" s="259">
        <v>22924.7</v>
      </c>
      <c r="H37" s="259">
        <v>27002.2</v>
      </c>
      <c r="I37" s="259">
        <v>29801.1</v>
      </c>
      <c r="J37" s="259">
        <v>42932.2</v>
      </c>
      <c r="K37" s="259">
        <v>45325.9</v>
      </c>
      <c r="L37" s="259">
        <v>47312.7</v>
      </c>
      <c r="M37" s="259">
        <v>57265.1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255"/>
      <c r="BC37" s="255"/>
      <c r="BD37" s="255"/>
      <c r="BE37" s="255"/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BW37" s="255"/>
      <c r="BX37" s="255"/>
      <c r="BY37" s="255"/>
      <c r="BZ37" s="255"/>
      <c r="CA37" s="255"/>
      <c r="CB37" s="255"/>
    </row>
    <row r="38" spans="1:80" s="51" customFormat="1" ht="12.95" customHeight="1" x14ac:dyDescent="0.2">
      <c r="A38" s="325" t="s">
        <v>362</v>
      </c>
      <c r="B38" s="259">
        <v>18372.900000000001</v>
      </c>
      <c r="C38" s="259">
        <v>19624.5</v>
      </c>
      <c r="D38" s="259">
        <v>23729.3</v>
      </c>
      <c r="E38" s="259">
        <v>17112.099999999999</v>
      </c>
      <c r="F38" s="259">
        <v>20265.099999999999</v>
      </c>
      <c r="G38" s="259">
        <v>31837</v>
      </c>
      <c r="H38" s="259">
        <v>21748</v>
      </c>
      <c r="I38" s="259">
        <v>20375.2</v>
      </c>
      <c r="J38" s="259">
        <v>20165.8</v>
      </c>
      <c r="K38" s="259">
        <v>39515.800000000003</v>
      </c>
      <c r="L38" s="259">
        <v>45548.7</v>
      </c>
      <c r="M38" s="259">
        <v>51792.800000000003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BW38" s="255"/>
      <c r="BX38" s="255"/>
      <c r="BY38" s="255"/>
      <c r="BZ38" s="255"/>
      <c r="CA38" s="255"/>
      <c r="CB38" s="255"/>
    </row>
    <row r="39" spans="1:80" s="51" customFormat="1" ht="12.95" customHeight="1" x14ac:dyDescent="0.2">
      <c r="A39" s="57" t="s">
        <v>363</v>
      </c>
      <c r="B39" s="259">
        <v>6337.3</v>
      </c>
      <c r="C39" s="259">
        <v>6366.4</v>
      </c>
      <c r="D39" s="259">
        <v>6864.8</v>
      </c>
      <c r="E39" s="259">
        <v>7633.4</v>
      </c>
      <c r="F39" s="259">
        <v>7452.4</v>
      </c>
      <c r="G39" s="259">
        <v>7206.4</v>
      </c>
      <c r="H39" s="259">
        <v>6886.6</v>
      </c>
      <c r="I39" s="259">
        <v>7060</v>
      </c>
      <c r="J39" s="259">
        <v>11716.8</v>
      </c>
      <c r="K39" s="259">
        <v>12470.5</v>
      </c>
      <c r="L39" s="259">
        <v>18787.7</v>
      </c>
      <c r="M39" s="259">
        <v>26025.4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</row>
    <row r="40" spans="1:80" s="51" customFormat="1" ht="12.95" customHeight="1" x14ac:dyDescent="0.2">
      <c r="A40" s="57" t="s">
        <v>364</v>
      </c>
      <c r="B40" s="328">
        <v>3360</v>
      </c>
      <c r="C40" s="328">
        <v>3450.4</v>
      </c>
      <c r="D40" s="328">
        <v>4021.6</v>
      </c>
      <c r="E40" s="328">
        <v>3946.9</v>
      </c>
      <c r="F40" s="328">
        <v>4541.3</v>
      </c>
      <c r="G40" s="328">
        <v>5029.1000000000004</v>
      </c>
      <c r="H40" s="328">
        <v>5342.5</v>
      </c>
      <c r="I40" s="328">
        <v>6761.3</v>
      </c>
      <c r="J40" s="328">
        <v>7822.5</v>
      </c>
      <c r="K40" s="328">
        <v>10620.4</v>
      </c>
      <c r="L40" s="328">
        <v>10693.4</v>
      </c>
      <c r="M40" s="328">
        <v>12335.3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</row>
    <row r="41" spans="1:80" s="51" customFormat="1" ht="9.1999999999999993" customHeight="1" x14ac:dyDescent="0.2">
      <c r="A41" s="315"/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</row>
    <row r="42" spans="1:80" s="51" customFormat="1" ht="23.45" customHeight="1" x14ac:dyDescent="0.2">
      <c r="A42" s="329" t="s">
        <v>365</v>
      </c>
      <c r="B42" s="323">
        <v>4248.8</v>
      </c>
      <c r="C42" s="323">
        <v>4956.7</v>
      </c>
      <c r="D42" s="323">
        <v>4955.7</v>
      </c>
      <c r="E42" s="323">
        <v>5658.7</v>
      </c>
      <c r="F42" s="323">
        <v>5626.5</v>
      </c>
      <c r="G42" s="323">
        <v>5955.4</v>
      </c>
      <c r="H42" s="323">
        <v>5562.5</v>
      </c>
      <c r="I42" s="323">
        <v>5143.6000000000004</v>
      </c>
      <c r="J42" s="323">
        <v>6404.7</v>
      </c>
      <c r="K42" s="323">
        <v>9213.7000000000007</v>
      </c>
      <c r="L42" s="323">
        <v>17273.900000000001</v>
      </c>
      <c r="M42" s="323">
        <v>16553.8</v>
      </c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</row>
    <row r="43" spans="1:80" s="51" customFormat="1" ht="12.95" customHeight="1" x14ac:dyDescent="0.2">
      <c r="A43" s="57" t="s">
        <v>360</v>
      </c>
      <c r="B43" s="259">
        <v>6.9</v>
      </c>
      <c r="C43" s="259">
        <v>9.1</v>
      </c>
      <c r="D43" s="259">
        <v>43.7</v>
      </c>
      <c r="E43" s="259">
        <v>39</v>
      </c>
      <c r="F43" s="259">
        <v>52.8</v>
      </c>
      <c r="G43" s="259">
        <v>52.8</v>
      </c>
      <c r="H43" s="259">
        <v>146.4</v>
      </c>
      <c r="I43" s="259">
        <v>144.9</v>
      </c>
      <c r="J43" s="259">
        <v>180.5</v>
      </c>
      <c r="K43" s="259">
        <v>169.2</v>
      </c>
      <c r="L43" s="259">
        <v>322.5</v>
      </c>
      <c r="M43" s="259">
        <v>270.60000000000002</v>
      </c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</row>
    <row r="44" spans="1:80" s="51" customFormat="1" ht="12.95" customHeight="1" x14ac:dyDescent="0.2">
      <c r="A44" s="325" t="s">
        <v>361</v>
      </c>
      <c r="B44" s="259">
        <v>3023.3</v>
      </c>
      <c r="C44" s="259">
        <v>3326.1</v>
      </c>
      <c r="D44" s="259">
        <v>3082.4</v>
      </c>
      <c r="E44" s="259">
        <v>2332.9</v>
      </c>
      <c r="F44" s="259">
        <v>3447</v>
      </c>
      <c r="G44" s="259">
        <v>3723.5</v>
      </c>
      <c r="H44" s="259">
        <v>3328.1</v>
      </c>
      <c r="I44" s="259">
        <v>2894.2</v>
      </c>
      <c r="J44" s="259">
        <v>3765.8</v>
      </c>
      <c r="K44" s="259">
        <v>6111.8</v>
      </c>
      <c r="L44" s="259">
        <v>13207</v>
      </c>
      <c r="M44" s="259">
        <v>11182.2</v>
      </c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BW44" s="255"/>
      <c r="BX44" s="255"/>
      <c r="BY44" s="255"/>
      <c r="BZ44" s="255"/>
      <c r="CA44" s="255"/>
      <c r="CB44" s="255"/>
    </row>
    <row r="45" spans="1:80" s="51" customFormat="1" ht="12.95" customHeight="1" x14ac:dyDescent="0.2">
      <c r="A45" s="325" t="s">
        <v>362</v>
      </c>
      <c r="B45" s="259">
        <v>95.1</v>
      </c>
      <c r="C45" s="259">
        <v>105.1</v>
      </c>
      <c r="D45" s="259">
        <v>96.2</v>
      </c>
      <c r="E45" s="259">
        <v>34.6</v>
      </c>
      <c r="F45" s="259">
        <v>86</v>
      </c>
      <c r="G45" s="259">
        <v>111</v>
      </c>
      <c r="H45" s="259">
        <v>113</v>
      </c>
      <c r="I45" s="259">
        <v>108.7</v>
      </c>
      <c r="J45" s="259">
        <v>289.3</v>
      </c>
      <c r="K45" s="259">
        <v>644.20000000000005</v>
      </c>
      <c r="L45" s="259">
        <v>995.4</v>
      </c>
      <c r="M45" s="259">
        <v>1088</v>
      </c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BW45" s="255"/>
      <c r="BX45" s="255"/>
      <c r="BY45" s="255"/>
      <c r="BZ45" s="255"/>
      <c r="CA45" s="255"/>
      <c r="CB45" s="255"/>
    </row>
    <row r="46" spans="1:80" s="51" customFormat="1" ht="12.95" customHeight="1" x14ac:dyDescent="0.2">
      <c r="A46" s="57" t="s">
        <v>363</v>
      </c>
      <c r="B46" s="259" t="s">
        <v>26</v>
      </c>
      <c r="C46" s="259" t="s">
        <v>26</v>
      </c>
      <c r="D46" s="259">
        <v>0.3</v>
      </c>
      <c r="E46" s="259">
        <v>0.3</v>
      </c>
      <c r="F46" s="259">
        <v>0.2</v>
      </c>
      <c r="G46" s="259">
        <v>0.2</v>
      </c>
      <c r="H46" s="259">
        <v>0</v>
      </c>
      <c r="I46" s="259">
        <v>0</v>
      </c>
      <c r="J46" s="259">
        <v>0.2</v>
      </c>
      <c r="K46" s="259">
        <v>0</v>
      </c>
      <c r="L46" s="259">
        <v>14.5</v>
      </c>
      <c r="M46" s="259">
        <v>22.9</v>
      </c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5"/>
      <c r="CB46" s="255"/>
    </row>
    <row r="47" spans="1:80" s="51" customFormat="1" ht="12.95" customHeight="1" x14ac:dyDescent="0.2">
      <c r="A47" s="57" t="s">
        <v>364</v>
      </c>
      <c r="B47" s="328">
        <v>1123.5</v>
      </c>
      <c r="C47" s="328">
        <v>1516.4</v>
      </c>
      <c r="D47" s="328">
        <v>1732.9</v>
      </c>
      <c r="E47" s="328">
        <v>3251.9</v>
      </c>
      <c r="F47" s="328">
        <v>2040.5</v>
      </c>
      <c r="G47" s="328">
        <v>2067.8000000000002</v>
      </c>
      <c r="H47" s="328">
        <v>1975</v>
      </c>
      <c r="I47" s="328">
        <v>1995.7</v>
      </c>
      <c r="J47" s="328">
        <v>2168.8000000000002</v>
      </c>
      <c r="K47" s="328">
        <v>2288.5</v>
      </c>
      <c r="L47" s="328">
        <v>2734.5</v>
      </c>
      <c r="M47" s="328">
        <v>3990.1</v>
      </c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5"/>
      <c r="BO47" s="255"/>
      <c r="BP47" s="255"/>
      <c r="BQ47" s="255"/>
      <c r="BR47" s="255"/>
      <c r="BS47" s="255"/>
      <c r="BT47" s="255"/>
      <c r="BU47" s="255"/>
      <c r="BV47" s="255"/>
      <c r="BW47" s="255"/>
      <c r="BX47" s="255"/>
      <c r="BY47" s="255"/>
      <c r="BZ47" s="255"/>
      <c r="CA47" s="255"/>
      <c r="CB47" s="255"/>
    </row>
    <row r="48" spans="1:80" s="51" customFormat="1" ht="6" customHeight="1" x14ac:dyDescent="0.2">
      <c r="A48" s="41"/>
      <c r="B48" s="259"/>
      <c r="C48" s="259"/>
      <c r="D48" s="259"/>
      <c r="E48" s="259"/>
      <c r="F48" s="259"/>
      <c r="G48" s="259"/>
      <c r="H48" s="259"/>
      <c r="I48" s="259"/>
      <c r="J48" s="259"/>
      <c r="K48" s="259"/>
      <c r="L48" s="259"/>
      <c r="M48" s="259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</row>
    <row r="49" spans="1:80" s="51" customFormat="1" ht="24" customHeight="1" x14ac:dyDescent="0.2">
      <c r="A49" s="329" t="s">
        <v>58</v>
      </c>
      <c r="B49" s="323">
        <v>214.6</v>
      </c>
      <c r="C49" s="323">
        <v>216.9</v>
      </c>
      <c r="D49" s="323">
        <v>224.1</v>
      </c>
      <c r="E49" s="323">
        <v>188.3</v>
      </c>
      <c r="F49" s="323">
        <v>211</v>
      </c>
      <c r="G49" s="323">
        <v>209.2</v>
      </c>
      <c r="H49" s="323">
        <v>235.9</v>
      </c>
      <c r="I49" s="323">
        <v>385.4</v>
      </c>
      <c r="J49" s="323">
        <v>376</v>
      </c>
      <c r="K49" s="323">
        <v>445.6</v>
      </c>
      <c r="L49" s="323">
        <v>524.29999999999995</v>
      </c>
      <c r="M49" s="323">
        <v>801.3</v>
      </c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</row>
    <row r="50" spans="1:80" s="51" customFormat="1" ht="13.9" customHeight="1" x14ac:dyDescent="0.2">
      <c r="A50" s="57" t="s">
        <v>360</v>
      </c>
      <c r="B50" s="259">
        <v>2.2000000000000002</v>
      </c>
      <c r="C50" s="259">
        <v>2.5</v>
      </c>
      <c r="D50" s="259">
        <v>2.7</v>
      </c>
      <c r="E50" s="259">
        <v>2.6</v>
      </c>
      <c r="F50" s="259">
        <v>2.7</v>
      </c>
      <c r="G50" s="259">
        <v>2.9</v>
      </c>
      <c r="H50" s="259">
        <v>7.5</v>
      </c>
      <c r="I50" s="259">
        <v>4.5</v>
      </c>
      <c r="J50" s="259">
        <v>1.5</v>
      </c>
      <c r="K50" s="259">
        <v>0.3</v>
      </c>
      <c r="L50" s="259">
        <v>4</v>
      </c>
      <c r="M50" s="259">
        <v>0.6</v>
      </c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</row>
    <row r="51" spans="1:80" s="51" customFormat="1" ht="13.9" customHeight="1" x14ac:dyDescent="0.2">
      <c r="A51" s="325" t="s">
        <v>361</v>
      </c>
      <c r="B51" s="259">
        <v>120.8</v>
      </c>
      <c r="C51" s="259">
        <v>139.1</v>
      </c>
      <c r="D51" s="259">
        <v>154.5</v>
      </c>
      <c r="E51" s="259">
        <v>130.19999999999999</v>
      </c>
      <c r="F51" s="259">
        <v>133.80000000000001</v>
      </c>
      <c r="G51" s="259">
        <v>122.7</v>
      </c>
      <c r="H51" s="259">
        <v>138.5</v>
      </c>
      <c r="I51" s="259">
        <v>269.8</v>
      </c>
      <c r="J51" s="259">
        <v>227.6</v>
      </c>
      <c r="K51" s="259">
        <v>282</v>
      </c>
      <c r="L51" s="259">
        <v>337.6</v>
      </c>
      <c r="M51" s="259">
        <v>521.1</v>
      </c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  <c r="BW51" s="255"/>
      <c r="BX51" s="255"/>
      <c r="BY51" s="255"/>
      <c r="BZ51" s="255"/>
      <c r="CA51" s="255"/>
      <c r="CB51" s="255"/>
    </row>
    <row r="52" spans="1:80" s="51" customFormat="1" ht="13.9" customHeight="1" x14ac:dyDescent="0.2">
      <c r="A52" s="325" t="s">
        <v>362</v>
      </c>
      <c r="B52" s="259">
        <v>1.2</v>
      </c>
      <c r="C52" s="259">
        <v>1.2</v>
      </c>
      <c r="D52" s="259">
        <v>1.5</v>
      </c>
      <c r="E52" s="259">
        <v>1.3</v>
      </c>
      <c r="F52" s="259">
        <v>1.1000000000000001</v>
      </c>
      <c r="G52" s="259">
        <v>2.4</v>
      </c>
      <c r="H52" s="259">
        <v>1.8</v>
      </c>
      <c r="I52" s="259">
        <v>1.9</v>
      </c>
      <c r="J52" s="259">
        <v>15.6</v>
      </c>
      <c r="K52" s="259">
        <v>10.9</v>
      </c>
      <c r="L52" s="259">
        <v>9.3000000000000007</v>
      </c>
      <c r="M52" s="259">
        <v>34.200000000000003</v>
      </c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5"/>
      <c r="BR52" s="255"/>
      <c r="BS52" s="255"/>
      <c r="BT52" s="255"/>
      <c r="BU52" s="255"/>
      <c r="BV52" s="255"/>
      <c r="BW52" s="255"/>
      <c r="BX52" s="255"/>
      <c r="BY52" s="255"/>
      <c r="BZ52" s="255"/>
      <c r="CA52" s="255"/>
      <c r="CB52" s="255"/>
    </row>
    <row r="53" spans="1:80" s="51" customFormat="1" ht="13.9" customHeight="1" x14ac:dyDescent="0.2">
      <c r="A53" s="57" t="s">
        <v>363</v>
      </c>
      <c r="B53" s="259">
        <v>1.6</v>
      </c>
      <c r="C53" s="259">
        <v>2.1</v>
      </c>
      <c r="D53" s="259">
        <v>2.5</v>
      </c>
      <c r="E53" s="259">
        <v>2.2999999999999998</v>
      </c>
      <c r="F53" s="259">
        <v>11.2</v>
      </c>
      <c r="G53" s="259">
        <v>15.8</v>
      </c>
      <c r="H53" s="259">
        <v>11</v>
      </c>
      <c r="I53" s="259">
        <v>17.5</v>
      </c>
      <c r="J53" s="259">
        <v>20.5</v>
      </c>
      <c r="K53" s="259">
        <v>24</v>
      </c>
      <c r="L53" s="259">
        <v>16.399999999999999</v>
      </c>
      <c r="M53" s="259">
        <v>17.2</v>
      </c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5"/>
      <c r="BR53" s="255"/>
      <c r="BS53" s="255"/>
      <c r="BT53" s="255"/>
      <c r="BU53" s="255"/>
      <c r="BV53" s="255"/>
      <c r="BW53" s="255"/>
      <c r="BX53" s="255"/>
      <c r="BY53" s="255"/>
      <c r="BZ53" s="255"/>
      <c r="CA53" s="255"/>
      <c r="CB53" s="255"/>
    </row>
    <row r="54" spans="1:80" s="51" customFormat="1" ht="13.9" customHeight="1" x14ac:dyDescent="0.2">
      <c r="A54" s="57" t="s">
        <v>364</v>
      </c>
      <c r="B54" s="328">
        <v>88.8</v>
      </c>
      <c r="C54" s="328">
        <v>72.099999999999994</v>
      </c>
      <c r="D54" s="328">
        <v>63</v>
      </c>
      <c r="E54" s="328">
        <v>51.9</v>
      </c>
      <c r="F54" s="328">
        <v>62.2</v>
      </c>
      <c r="G54" s="328">
        <v>65.400000000000006</v>
      </c>
      <c r="H54" s="328">
        <v>77.099999999999994</v>
      </c>
      <c r="I54" s="328">
        <v>91.7</v>
      </c>
      <c r="J54" s="328">
        <v>110.8</v>
      </c>
      <c r="K54" s="328">
        <v>128.4</v>
      </c>
      <c r="L54" s="328">
        <v>157</v>
      </c>
      <c r="M54" s="328">
        <v>228.2</v>
      </c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  <c r="AQ54" s="255"/>
      <c r="AR54" s="255"/>
      <c r="AS54" s="255"/>
      <c r="AT54" s="255"/>
      <c r="AU54" s="255"/>
      <c r="AV54" s="255"/>
      <c r="AW54" s="255"/>
      <c r="AX54" s="255"/>
      <c r="AY54" s="255"/>
      <c r="AZ54" s="255"/>
      <c r="BA54" s="255"/>
      <c r="BB54" s="255"/>
      <c r="BC54" s="255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/>
      <c r="BN54" s="255"/>
      <c r="BO54" s="255"/>
      <c r="BP54" s="255"/>
      <c r="BQ54" s="255"/>
      <c r="BR54" s="255"/>
      <c r="BS54" s="255"/>
      <c r="BT54" s="255"/>
      <c r="BU54" s="255"/>
      <c r="BV54" s="255"/>
      <c r="BW54" s="255"/>
      <c r="BX54" s="255"/>
      <c r="BY54" s="255"/>
      <c r="BZ54" s="255"/>
      <c r="CA54" s="255"/>
      <c r="CB54" s="255"/>
    </row>
    <row r="55" spans="1:80" s="51" customFormat="1" ht="8.4499999999999993" customHeight="1" thickBot="1" x14ac:dyDescent="0.25">
      <c r="A55" s="317"/>
      <c r="B55" s="302"/>
      <c r="C55" s="302"/>
      <c r="D55" s="302"/>
      <c r="E55" s="302"/>
      <c r="F55" s="302"/>
      <c r="G55" s="302"/>
      <c r="H55" s="302"/>
      <c r="I55" s="302"/>
      <c r="J55" s="302"/>
      <c r="K55" s="302"/>
      <c r="L55" s="302"/>
      <c r="M55" s="302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</row>
    <row r="57" spans="1:80" s="51" customFormat="1" ht="18" customHeight="1" x14ac:dyDescent="0.2">
      <c r="A57" s="330" t="s">
        <v>366</v>
      </c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  <c r="BW57" s="255"/>
      <c r="BX57" s="255"/>
      <c r="BY57" s="255"/>
      <c r="BZ57" s="255"/>
      <c r="CA57" s="255"/>
      <c r="CB57" s="255"/>
    </row>
    <row r="58" spans="1:80" s="51" customFormat="1" ht="18" customHeight="1" thickBot="1" x14ac:dyDescent="0.25">
      <c r="A58" s="34" t="s">
        <v>367</v>
      </c>
      <c r="B58" s="331"/>
      <c r="C58" s="331"/>
      <c r="D58" s="331"/>
      <c r="E58" s="331"/>
      <c r="F58" s="331"/>
      <c r="G58" s="331"/>
      <c r="H58" s="331"/>
      <c r="I58" s="331"/>
      <c r="J58" s="331"/>
      <c r="K58" s="331"/>
      <c r="L58" s="331"/>
      <c r="M58" s="331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5"/>
      <c r="AU58" s="255"/>
      <c r="AV58" s="255"/>
      <c r="AW58" s="255"/>
      <c r="AX58" s="255"/>
      <c r="AY58" s="255"/>
      <c r="AZ58" s="255"/>
      <c r="BA58" s="255"/>
      <c r="BB58" s="255"/>
      <c r="BC58" s="255"/>
      <c r="BD58" s="255"/>
      <c r="BE58" s="255"/>
      <c r="BF58" s="255"/>
      <c r="BG58" s="255"/>
      <c r="BH58" s="255"/>
      <c r="BI58" s="255"/>
      <c r="BJ58" s="255"/>
      <c r="BK58" s="255"/>
      <c r="BL58" s="255"/>
      <c r="BM58" s="255"/>
      <c r="BN58" s="255"/>
      <c r="BO58" s="255"/>
      <c r="BP58" s="255"/>
      <c r="BQ58" s="255"/>
      <c r="BR58" s="255"/>
      <c r="BS58" s="255"/>
      <c r="BT58" s="255"/>
      <c r="BU58" s="255"/>
      <c r="BV58" s="255"/>
      <c r="BW58" s="255"/>
      <c r="BX58" s="255"/>
      <c r="BY58" s="255"/>
      <c r="BZ58" s="255"/>
      <c r="CA58" s="255"/>
      <c r="CB58" s="255"/>
    </row>
    <row r="59" spans="1:80" s="305" customFormat="1" ht="18" customHeight="1" thickBot="1" x14ac:dyDescent="0.25">
      <c r="A59" s="332"/>
      <c r="B59" s="333">
        <v>2014</v>
      </c>
      <c r="C59" s="333">
        <v>2015</v>
      </c>
      <c r="D59" s="333">
        <v>2016</v>
      </c>
      <c r="E59" s="333">
        <v>2017</v>
      </c>
      <c r="F59" s="319">
        <v>2018</v>
      </c>
      <c r="G59" s="333">
        <v>2019</v>
      </c>
      <c r="H59" s="319">
        <v>2020</v>
      </c>
      <c r="I59" s="333">
        <v>2021</v>
      </c>
      <c r="J59" s="319">
        <v>2022</v>
      </c>
      <c r="K59" s="333">
        <v>2023</v>
      </c>
      <c r="L59" s="319">
        <v>2024</v>
      </c>
      <c r="M59" s="333">
        <v>2025</v>
      </c>
    </row>
    <row r="60" spans="1:80" s="51" customFormat="1" ht="12.2" customHeight="1" x14ac:dyDescent="0.2">
      <c r="A60" s="254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255"/>
      <c r="BA60" s="255"/>
      <c r="BB60" s="255"/>
      <c r="BC60" s="255"/>
      <c r="BD60" s="255"/>
      <c r="BE60" s="255"/>
      <c r="BF60" s="255"/>
      <c r="BG60" s="255"/>
      <c r="BH60" s="255"/>
      <c r="BI60" s="255"/>
      <c r="BJ60" s="255"/>
      <c r="BK60" s="255"/>
      <c r="BL60" s="255"/>
      <c r="BM60" s="255"/>
      <c r="BN60" s="255"/>
      <c r="BO60" s="255"/>
      <c r="BP60" s="255"/>
      <c r="BQ60" s="255"/>
      <c r="BR60" s="255"/>
      <c r="BS60" s="255"/>
      <c r="BT60" s="255"/>
      <c r="BU60" s="255"/>
      <c r="BV60" s="255"/>
      <c r="BW60" s="255"/>
      <c r="BX60" s="255"/>
      <c r="BY60" s="255"/>
      <c r="BZ60" s="255"/>
      <c r="CA60" s="255"/>
      <c r="CB60" s="255"/>
    </row>
    <row r="61" spans="1:80" ht="12.95" customHeight="1" x14ac:dyDescent="0.2">
      <c r="A61" s="327" t="s">
        <v>59</v>
      </c>
      <c r="B61" s="323">
        <v>13398.2</v>
      </c>
      <c r="C61" s="323">
        <v>20169.599999999999</v>
      </c>
      <c r="D61" s="323">
        <v>25157.7</v>
      </c>
      <c r="E61" s="323">
        <v>31323.3</v>
      </c>
      <c r="F61" s="323">
        <v>33440.9</v>
      </c>
      <c r="G61" s="323">
        <v>46489.8</v>
      </c>
      <c r="H61" s="323">
        <v>51097.4</v>
      </c>
      <c r="I61" s="323">
        <v>60765.3</v>
      </c>
      <c r="J61" s="323">
        <v>76184.100000000006</v>
      </c>
      <c r="K61" s="323">
        <v>99087.6</v>
      </c>
      <c r="L61" s="323">
        <v>149536.6</v>
      </c>
      <c r="M61" s="323">
        <v>236169.1</v>
      </c>
    </row>
    <row r="62" spans="1:80" ht="12.95" customHeight="1" x14ac:dyDescent="0.2">
      <c r="A62" s="57" t="s">
        <v>360</v>
      </c>
      <c r="B62" s="259">
        <v>355.4</v>
      </c>
      <c r="C62" s="259">
        <v>332.3</v>
      </c>
      <c r="D62" s="259">
        <v>448.8</v>
      </c>
      <c r="E62" s="259">
        <v>255.8</v>
      </c>
      <c r="F62" s="259">
        <v>264.2</v>
      </c>
      <c r="G62" s="259">
        <v>312.3</v>
      </c>
      <c r="H62" s="259">
        <v>409.1</v>
      </c>
      <c r="I62" s="259">
        <v>429</v>
      </c>
      <c r="J62" s="259">
        <v>1368.3</v>
      </c>
      <c r="K62" s="259">
        <v>714.4</v>
      </c>
      <c r="L62" s="259">
        <v>1341.4</v>
      </c>
      <c r="M62" s="259">
        <v>1469</v>
      </c>
    </row>
    <row r="63" spans="1:80" s="51" customFormat="1" ht="12.95" customHeight="1" x14ac:dyDescent="0.2">
      <c r="A63" s="325" t="s">
        <v>361</v>
      </c>
      <c r="B63" s="259">
        <v>3217</v>
      </c>
      <c r="C63" s="259">
        <v>3493.3</v>
      </c>
      <c r="D63" s="259">
        <v>5102.8</v>
      </c>
      <c r="E63" s="259">
        <v>9552.2999999999993</v>
      </c>
      <c r="F63" s="259">
        <v>9694.7000000000007</v>
      </c>
      <c r="G63" s="259">
        <v>13548</v>
      </c>
      <c r="H63" s="259">
        <v>11275.9</v>
      </c>
      <c r="I63" s="259">
        <v>13501.8</v>
      </c>
      <c r="J63" s="259">
        <v>16529.900000000001</v>
      </c>
      <c r="K63" s="259">
        <v>19543</v>
      </c>
      <c r="L63" s="259">
        <v>29693</v>
      </c>
      <c r="M63" s="259">
        <v>65868.600000000006</v>
      </c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255"/>
      <c r="BA63" s="255"/>
      <c r="BB63" s="255"/>
      <c r="BC63" s="255"/>
      <c r="BD63" s="255"/>
      <c r="BE63" s="255"/>
      <c r="BF63" s="255"/>
      <c r="BG63" s="255"/>
      <c r="BH63" s="255"/>
      <c r="BI63" s="255"/>
      <c r="BJ63" s="255"/>
      <c r="BK63" s="255"/>
      <c r="BL63" s="255"/>
      <c r="BM63" s="255"/>
      <c r="BN63" s="255"/>
      <c r="BO63" s="255"/>
      <c r="BP63" s="255"/>
      <c r="BQ63" s="255"/>
      <c r="BR63" s="255"/>
      <c r="BS63" s="255"/>
      <c r="BT63" s="255"/>
      <c r="BU63" s="255"/>
      <c r="BV63" s="255"/>
      <c r="BW63" s="255"/>
      <c r="BX63" s="255"/>
      <c r="BY63" s="255"/>
      <c r="BZ63" s="255"/>
      <c r="CA63" s="255"/>
      <c r="CB63" s="255"/>
    </row>
    <row r="64" spans="1:80" s="51" customFormat="1" ht="12.95" customHeight="1" x14ac:dyDescent="0.2">
      <c r="A64" s="325" t="s">
        <v>362</v>
      </c>
      <c r="B64" s="259">
        <v>7627</v>
      </c>
      <c r="C64" s="259">
        <v>11504.3</v>
      </c>
      <c r="D64" s="259">
        <v>13062.4</v>
      </c>
      <c r="E64" s="259">
        <v>14498</v>
      </c>
      <c r="F64" s="259">
        <v>15979.9</v>
      </c>
      <c r="G64" s="259">
        <v>23807.9</v>
      </c>
      <c r="H64" s="259">
        <v>29666.9</v>
      </c>
      <c r="I64" s="259">
        <v>34028.6</v>
      </c>
      <c r="J64" s="259">
        <v>40772.199999999997</v>
      </c>
      <c r="K64" s="259">
        <v>66327.7</v>
      </c>
      <c r="L64" s="259">
        <v>97734.1</v>
      </c>
      <c r="M64" s="259">
        <v>147322.4</v>
      </c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  <c r="AS64" s="255"/>
      <c r="AT64" s="255"/>
      <c r="AU64" s="255"/>
      <c r="AV64" s="255"/>
      <c r="AW64" s="255"/>
      <c r="AX64" s="255"/>
      <c r="AY64" s="255"/>
      <c r="AZ64" s="255"/>
      <c r="BA64" s="255"/>
      <c r="BB64" s="255"/>
      <c r="BC64" s="255"/>
      <c r="BD64" s="255"/>
      <c r="BE64" s="255"/>
      <c r="BF64" s="255"/>
      <c r="BG64" s="255"/>
      <c r="BH64" s="255"/>
      <c r="BI64" s="255"/>
      <c r="BJ64" s="255"/>
      <c r="BK64" s="255"/>
      <c r="BL64" s="255"/>
      <c r="BM64" s="255"/>
      <c r="BN64" s="255"/>
      <c r="BO64" s="255"/>
      <c r="BP64" s="255"/>
      <c r="BQ64" s="255"/>
      <c r="BR64" s="255"/>
      <c r="BS64" s="255"/>
      <c r="BT64" s="255"/>
      <c r="BU64" s="255"/>
      <c r="BV64" s="255"/>
      <c r="BW64" s="255"/>
      <c r="BX64" s="255"/>
      <c r="BY64" s="255"/>
      <c r="BZ64" s="255"/>
      <c r="CA64" s="255"/>
      <c r="CB64" s="255"/>
    </row>
    <row r="65" spans="1:80" s="51" customFormat="1" ht="12.95" customHeight="1" x14ac:dyDescent="0.2">
      <c r="A65" s="57" t="s">
        <v>363</v>
      </c>
      <c r="B65" s="259">
        <v>1373.6</v>
      </c>
      <c r="C65" s="259">
        <v>3709.1</v>
      </c>
      <c r="D65" s="259">
        <v>4085.7</v>
      </c>
      <c r="E65" s="259">
        <v>5487.1</v>
      </c>
      <c r="F65" s="259">
        <v>4846.7</v>
      </c>
      <c r="G65" s="259">
        <v>5897.3</v>
      </c>
      <c r="H65" s="259">
        <v>6749.7</v>
      </c>
      <c r="I65" s="259">
        <v>9320.7999999999993</v>
      </c>
      <c r="J65" s="259">
        <v>12771.2</v>
      </c>
      <c r="K65" s="259">
        <v>8146.3</v>
      </c>
      <c r="L65" s="259">
        <v>13178.4</v>
      </c>
      <c r="M65" s="259">
        <v>11868.3</v>
      </c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  <c r="BI65" s="255"/>
      <c r="BJ65" s="255"/>
      <c r="BK65" s="255"/>
      <c r="BL65" s="255"/>
      <c r="BM65" s="255"/>
      <c r="BN65" s="255"/>
      <c r="BO65" s="255"/>
      <c r="BP65" s="255"/>
      <c r="BQ65" s="255"/>
      <c r="BR65" s="255"/>
      <c r="BS65" s="255"/>
      <c r="BT65" s="255"/>
      <c r="BU65" s="255"/>
      <c r="BV65" s="255"/>
      <c r="BW65" s="255"/>
      <c r="BX65" s="255"/>
      <c r="BY65" s="255"/>
      <c r="BZ65" s="255"/>
      <c r="CA65" s="255"/>
      <c r="CB65" s="255"/>
    </row>
    <row r="66" spans="1:80" s="51" customFormat="1" ht="12.95" customHeight="1" x14ac:dyDescent="0.2">
      <c r="A66" s="57" t="s">
        <v>364</v>
      </c>
      <c r="B66" s="328">
        <v>825.2</v>
      </c>
      <c r="C66" s="328">
        <v>1130.5</v>
      </c>
      <c r="D66" s="328">
        <v>2458</v>
      </c>
      <c r="E66" s="328">
        <v>1530.1</v>
      </c>
      <c r="F66" s="328">
        <v>2655.4</v>
      </c>
      <c r="G66" s="328">
        <v>2924.2</v>
      </c>
      <c r="H66" s="328">
        <v>2995.8</v>
      </c>
      <c r="I66" s="328">
        <v>3485</v>
      </c>
      <c r="J66" s="328">
        <v>4742.5</v>
      </c>
      <c r="K66" s="328">
        <v>4356.2</v>
      </c>
      <c r="L66" s="328">
        <v>7589.8</v>
      </c>
      <c r="M66" s="328">
        <v>9640.7999999999993</v>
      </c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  <c r="BI66" s="255"/>
      <c r="BJ66" s="255"/>
      <c r="BK66" s="255"/>
      <c r="BL66" s="255"/>
      <c r="BM66" s="255"/>
      <c r="BN66" s="255"/>
      <c r="BO66" s="255"/>
      <c r="BP66" s="255"/>
      <c r="BQ66" s="255"/>
      <c r="BR66" s="255"/>
      <c r="BS66" s="255"/>
      <c r="BT66" s="255"/>
      <c r="BU66" s="255"/>
      <c r="BV66" s="255"/>
      <c r="BW66" s="255"/>
      <c r="BX66" s="255"/>
      <c r="BY66" s="255"/>
      <c r="BZ66" s="255"/>
      <c r="CA66" s="255"/>
      <c r="CB66" s="255"/>
    </row>
    <row r="67" spans="1:80" s="51" customFormat="1" ht="12.95" customHeight="1" x14ac:dyDescent="0.2">
      <c r="A67" s="57"/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55"/>
      <c r="BI67" s="255"/>
      <c r="BJ67" s="255"/>
      <c r="BK67" s="255"/>
      <c r="BL67" s="255"/>
      <c r="BM67" s="255"/>
      <c r="BN67" s="255"/>
      <c r="BO67" s="255"/>
      <c r="BP67" s="255"/>
      <c r="BQ67" s="255"/>
      <c r="BR67" s="255"/>
      <c r="BS67" s="255"/>
      <c r="BT67" s="255"/>
      <c r="BU67" s="255"/>
      <c r="BV67" s="255"/>
      <c r="BW67" s="255"/>
      <c r="BX67" s="255"/>
      <c r="BY67" s="255"/>
      <c r="BZ67" s="255"/>
      <c r="CA67" s="255"/>
      <c r="CB67" s="255"/>
    </row>
    <row r="68" spans="1:80" s="51" customFormat="1" ht="24" customHeight="1" x14ac:dyDescent="0.2">
      <c r="A68" s="329" t="s">
        <v>368</v>
      </c>
      <c r="B68" s="323">
        <v>37720.1</v>
      </c>
      <c r="C68" s="323">
        <v>39240.5</v>
      </c>
      <c r="D68" s="323">
        <v>42650.400000000001</v>
      </c>
      <c r="E68" s="323">
        <v>46772.3</v>
      </c>
      <c r="F68" s="323">
        <v>59749.7</v>
      </c>
      <c r="G68" s="323">
        <v>63230.1</v>
      </c>
      <c r="H68" s="323">
        <v>69548.800000000003</v>
      </c>
      <c r="I68" s="323">
        <v>85159.8</v>
      </c>
      <c r="J68" s="323">
        <v>98975.8</v>
      </c>
      <c r="K68" s="323">
        <v>237236.9</v>
      </c>
      <c r="L68" s="323">
        <v>166651.29999999999</v>
      </c>
      <c r="M68" s="323">
        <v>196794.8</v>
      </c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  <c r="BI68" s="255"/>
      <c r="BJ68" s="255"/>
      <c r="BK68" s="255"/>
      <c r="BL68" s="255"/>
      <c r="BM68" s="255"/>
      <c r="BN68" s="255"/>
      <c r="BO68" s="255"/>
      <c r="BP68" s="255"/>
      <c r="BQ68" s="255"/>
      <c r="BR68" s="255"/>
      <c r="BS68" s="255"/>
      <c r="BT68" s="255"/>
      <c r="BU68" s="255"/>
      <c r="BV68" s="255"/>
      <c r="BW68" s="255"/>
      <c r="BX68" s="255"/>
      <c r="BY68" s="255"/>
      <c r="BZ68" s="255"/>
      <c r="CA68" s="255"/>
      <c r="CB68" s="255"/>
    </row>
    <row r="69" spans="1:80" s="51" customFormat="1" ht="12.95" customHeight="1" x14ac:dyDescent="0.2">
      <c r="A69" s="57" t="s">
        <v>360</v>
      </c>
      <c r="B69" s="259">
        <v>36054.199999999997</v>
      </c>
      <c r="C69" s="259">
        <v>36542.400000000001</v>
      </c>
      <c r="D69" s="259">
        <v>40766.699999999997</v>
      </c>
      <c r="E69" s="259">
        <v>45468.4</v>
      </c>
      <c r="F69" s="259">
        <v>58364.9</v>
      </c>
      <c r="G69" s="259">
        <v>61456.4</v>
      </c>
      <c r="H69" s="259">
        <v>67422.7</v>
      </c>
      <c r="I69" s="259">
        <v>81246</v>
      </c>
      <c r="J69" s="259">
        <v>94304.4</v>
      </c>
      <c r="K69" s="259">
        <v>231701.6</v>
      </c>
      <c r="L69" s="259">
        <v>161016.9</v>
      </c>
      <c r="M69" s="259">
        <v>190542.7</v>
      </c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255"/>
      <c r="BF69" s="255"/>
      <c r="BG69" s="255"/>
      <c r="BH69" s="255"/>
      <c r="BI69" s="255"/>
      <c r="BJ69" s="255"/>
      <c r="BK69" s="255"/>
      <c r="BL69" s="255"/>
      <c r="BM69" s="255"/>
      <c r="BN69" s="255"/>
      <c r="BO69" s="255"/>
      <c r="BP69" s="255"/>
      <c r="BQ69" s="255"/>
      <c r="BR69" s="255"/>
      <c r="BS69" s="255"/>
      <c r="BT69" s="255"/>
      <c r="BU69" s="255"/>
      <c r="BV69" s="255"/>
      <c r="BW69" s="255"/>
      <c r="BX69" s="255"/>
      <c r="BY69" s="255"/>
      <c r="BZ69" s="255"/>
      <c r="CA69" s="255"/>
      <c r="CB69" s="255"/>
    </row>
    <row r="70" spans="1:80" s="51" customFormat="1" ht="12.95" customHeight="1" x14ac:dyDescent="0.2">
      <c r="A70" s="325" t="s">
        <v>361</v>
      </c>
      <c r="B70" s="259">
        <v>870.5</v>
      </c>
      <c r="C70" s="259">
        <v>1852.2</v>
      </c>
      <c r="D70" s="259">
        <v>493.3</v>
      </c>
      <c r="E70" s="259">
        <v>341.1</v>
      </c>
      <c r="F70" s="259">
        <v>399.4</v>
      </c>
      <c r="G70" s="259">
        <v>523.29999999999995</v>
      </c>
      <c r="H70" s="259">
        <v>633.5</v>
      </c>
      <c r="I70" s="259">
        <v>1449.1</v>
      </c>
      <c r="J70" s="259">
        <v>2149.6</v>
      </c>
      <c r="K70" s="259">
        <v>2078.3000000000002</v>
      </c>
      <c r="L70" s="259">
        <v>1381.6</v>
      </c>
      <c r="M70" s="259">
        <v>1803.4</v>
      </c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  <c r="BI70" s="255"/>
      <c r="BJ70" s="255"/>
      <c r="BK70" s="255"/>
      <c r="BL70" s="255"/>
      <c r="BM70" s="255"/>
      <c r="BN70" s="255"/>
      <c r="BO70" s="255"/>
      <c r="BP70" s="255"/>
      <c r="BQ70" s="255"/>
      <c r="BR70" s="255"/>
      <c r="BS70" s="255"/>
      <c r="BT70" s="255"/>
      <c r="BU70" s="255"/>
      <c r="BV70" s="255"/>
      <c r="BW70" s="255"/>
      <c r="BX70" s="255"/>
      <c r="BY70" s="255"/>
      <c r="BZ70" s="255"/>
      <c r="CA70" s="255"/>
      <c r="CB70" s="255"/>
    </row>
    <row r="71" spans="1:80" s="51" customFormat="1" ht="12.95" customHeight="1" x14ac:dyDescent="0.2">
      <c r="A71" s="325" t="s">
        <v>362</v>
      </c>
      <c r="B71" s="259">
        <v>177.6</v>
      </c>
      <c r="C71" s="259">
        <v>38.700000000000003</v>
      </c>
      <c r="D71" s="259">
        <v>46.1</v>
      </c>
      <c r="E71" s="259">
        <v>57.6</v>
      </c>
      <c r="F71" s="259">
        <v>54.7</v>
      </c>
      <c r="G71" s="259">
        <v>65.3</v>
      </c>
      <c r="H71" s="259">
        <v>81</v>
      </c>
      <c r="I71" s="259">
        <v>232.8</v>
      </c>
      <c r="J71" s="259">
        <v>206.5</v>
      </c>
      <c r="K71" s="259">
        <v>679</v>
      </c>
      <c r="L71" s="259">
        <v>1200.9000000000001</v>
      </c>
      <c r="M71" s="259">
        <v>968.1</v>
      </c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  <c r="BI71" s="255"/>
      <c r="BJ71" s="255"/>
      <c r="BK71" s="255"/>
      <c r="BL71" s="255"/>
      <c r="BM71" s="255"/>
      <c r="BN71" s="255"/>
      <c r="BO71" s="255"/>
      <c r="BP71" s="255"/>
      <c r="BQ71" s="255"/>
      <c r="BR71" s="255"/>
      <c r="BS71" s="255"/>
      <c r="BT71" s="255"/>
      <c r="BU71" s="255"/>
      <c r="BV71" s="255"/>
      <c r="BW71" s="255"/>
      <c r="BX71" s="255"/>
      <c r="BY71" s="255"/>
      <c r="BZ71" s="255"/>
      <c r="CA71" s="255"/>
      <c r="CB71" s="255"/>
    </row>
    <row r="72" spans="1:80" s="51" customFormat="1" ht="12.95" customHeight="1" x14ac:dyDescent="0.2">
      <c r="A72" s="57" t="s">
        <v>363</v>
      </c>
      <c r="B72" s="259">
        <v>126.6</v>
      </c>
      <c r="C72" s="259">
        <v>90.5</v>
      </c>
      <c r="D72" s="259">
        <v>785.2</v>
      </c>
      <c r="E72" s="259">
        <v>98.8</v>
      </c>
      <c r="F72" s="259">
        <v>209.1</v>
      </c>
      <c r="G72" s="259">
        <v>163.69999999999999</v>
      </c>
      <c r="H72" s="259">
        <v>267.8</v>
      </c>
      <c r="I72" s="259">
        <v>758.6</v>
      </c>
      <c r="J72" s="259">
        <v>494.8</v>
      </c>
      <c r="K72" s="259">
        <v>770.2</v>
      </c>
      <c r="L72" s="259">
        <v>355.3</v>
      </c>
      <c r="M72" s="259">
        <v>1068.0999999999999</v>
      </c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  <c r="BI72" s="255"/>
      <c r="BJ72" s="255"/>
      <c r="BK72" s="255"/>
      <c r="BL72" s="255"/>
      <c r="BM72" s="255"/>
      <c r="BN72" s="255"/>
      <c r="BO72" s="255"/>
      <c r="BP72" s="255"/>
      <c r="BQ72" s="255"/>
      <c r="BR72" s="255"/>
      <c r="BS72" s="255"/>
      <c r="BT72" s="255"/>
      <c r="BU72" s="255"/>
      <c r="BV72" s="255"/>
      <c r="BW72" s="255"/>
      <c r="BX72" s="255"/>
      <c r="BY72" s="255"/>
      <c r="BZ72" s="255"/>
      <c r="CA72" s="255"/>
      <c r="CB72" s="255"/>
    </row>
    <row r="73" spans="1:80" s="51" customFormat="1" ht="12.95" customHeight="1" x14ac:dyDescent="0.2">
      <c r="A73" s="57" t="s">
        <v>364</v>
      </c>
      <c r="B73" s="259">
        <v>491.2</v>
      </c>
      <c r="C73" s="259">
        <v>716.6</v>
      </c>
      <c r="D73" s="259">
        <v>559.1</v>
      </c>
      <c r="E73" s="259">
        <v>806.4</v>
      </c>
      <c r="F73" s="259">
        <v>721.6</v>
      </c>
      <c r="G73" s="259">
        <v>1021.4</v>
      </c>
      <c r="H73" s="259">
        <v>1143.8</v>
      </c>
      <c r="I73" s="259">
        <v>1473.2</v>
      </c>
      <c r="J73" s="259">
        <v>1820.5</v>
      </c>
      <c r="K73" s="259">
        <v>2007.9</v>
      </c>
      <c r="L73" s="259">
        <v>2696.6</v>
      </c>
      <c r="M73" s="259">
        <v>2412.5</v>
      </c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255"/>
      <c r="AZ73" s="255"/>
      <c r="BA73" s="255"/>
      <c r="BB73" s="255"/>
      <c r="BC73" s="255"/>
      <c r="BD73" s="255"/>
      <c r="BE73" s="255"/>
      <c r="BF73" s="255"/>
      <c r="BG73" s="255"/>
      <c r="BH73" s="255"/>
      <c r="BI73" s="255"/>
      <c r="BJ73" s="255"/>
      <c r="BK73" s="255"/>
      <c r="BL73" s="255"/>
      <c r="BM73" s="255"/>
      <c r="BN73" s="255"/>
      <c r="BO73" s="255"/>
      <c r="BP73" s="255"/>
      <c r="BQ73" s="255"/>
      <c r="BR73" s="255"/>
      <c r="BS73" s="255"/>
      <c r="BT73" s="255"/>
      <c r="BU73" s="255"/>
      <c r="BV73" s="255"/>
      <c r="BW73" s="255"/>
      <c r="BX73" s="255"/>
      <c r="BY73" s="255"/>
      <c r="BZ73" s="255"/>
      <c r="CA73" s="255"/>
      <c r="CB73" s="255"/>
    </row>
    <row r="74" spans="1:80" s="51" customFormat="1" ht="9.75" customHeight="1" x14ac:dyDescent="0.2">
      <c r="A74" s="254"/>
      <c r="B74" s="259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  <c r="AS74" s="255"/>
      <c r="AT74" s="255"/>
      <c r="AU74" s="255"/>
      <c r="AV74" s="255"/>
      <c r="AW74" s="255"/>
      <c r="AX74" s="255"/>
      <c r="AY74" s="255"/>
      <c r="AZ74" s="255"/>
      <c r="BA74" s="255"/>
      <c r="BB74" s="255"/>
      <c r="BC74" s="255"/>
      <c r="BD74" s="255"/>
      <c r="BE74" s="255"/>
      <c r="BF74" s="255"/>
      <c r="BG74" s="255"/>
      <c r="BH74" s="255"/>
      <c r="BI74" s="255"/>
      <c r="BJ74" s="255"/>
      <c r="BK74" s="255"/>
      <c r="BL74" s="255"/>
      <c r="BM74" s="255"/>
      <c r="BN74" s="255"/>
      <c r="BO74" s="255"/>
      <c r="BP74" s="255"/>
      <c r="BQ74" s="255"/>
      <c r="BR74" s="255"/>
      <c r="BS74" s="255"/>
      <c r="BT74" s="255"/>
      <c r="BU74" s="255"/>
      <c r="BV74" s="255"/>
      <c r="BW74" s="255"/>
      <c r="BX74" s="255"/>
      <c r="BY74" s="255"/>
      <c r="BZ74" s="255"/>
      <c r="CA74" s="255"/>
      <c r="CB74" s="255"/>
    </row>
    <row r="75" spans="1:80" s="51" customFormat="1" ht="12.95" customHeight="1" x14ac:dyDescent="0.2">
      <c r="A75" s="327" t="s">
        <v>61</v>
      </c>
      <c r="B75" s="323">
        <v>1643</v>
      </c>
      <c r="C75" s="323">
        <v>1687.1</v>
      </c>
      <c r="D75" s="323">
        <v>2141.6</v>
      </c>
      <c r="E75" s="323">
        <v>2195</v>
      </c>
      <c r="F75" s="323">
        <v>2599.4</v>
      </c>
      <c r="G75" s="323">
        <v>2710.4</v>
      </c>
      <c r="H75" s="323">
        <v>2886</v>
      </c>
      <c r="I75" s="323">
        <v>3732.9</v>
      </c>
      <c r="J75" s="323">
        <v>4506.7</v>
      </c>
      <c r="K75" s="323">
        <v>5319.3</v>
      </c>
      <c r="L75" s="323">
        <v>6104</v>
      </c>
      <c r="M75" s="323">
        <v>8759.7999999999993</v>
      </c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  <c r="AS75" s="255"/>
      <c r="AT75" s="255"/>
      <c r="AU75" s="255"/>
      <c r="AV75" s="255"/>
      <c r="AW75" s="255"/>
      <c r="AX75" s="255"/>
      <c r="AY75" s="255"/>
      <c r="AZ75" s="255"/>
      <c r="BA75" s="255"/>
      <c r="BB75" s="255"/>
      <c r="BC75" s="255"/>
      <c r="BD75" s="255"/>
      <c r="BE75" s="255"/>
      <c r="BF75" s="255"/>
      <c r="BG75" s="255"/>
      <c r="BH75" s="255"/>
      <c r="BI75" s="255"/>
      <c r="BJ75" s="255"/>
      <c r="BK75" s="255"/>
      <c r="BL75" s="255"/>
      <c r="BM75" s="255"/>
      <c r="BN75" s="255"/>
      <c r="BO75" s="255"/>
      <c r="BP75" s="255"/>
      <c r="BQ75" s="255"/>
      <c r="BR75" s="255"/>
      <c r="BS75" s="255"/>
      <c r="BT75" s="255"/>
      <c r="BU75" s="255"/>
      <c r="BV75" s="255"/>
      <c r="BW75" s="255"/>
      <c r="BX75" s="255"/>
      <c r="BY75" s="255"/>
      <c r="BZ75" s="255"/>
      <c r="CA75" s="255"/>
      <c r="CB75" s="255"/>
    </row>
    <row r="76" spans="1:80" s="51" customFormat="1" ht="12.95" customHeight="1" x14ac:dyDescent="0.2">
      <c r="A76" s="57" t="s">
        <v>360</v>
      </c>
      <c r="B76" s="259">
        <v>42</v>
      </c>
      <c r="C76" s="259">
        <v>52</v>
      </c>
      <c r="D76" s="259">
        <v>54</v>
      </c>
      <c r="E76" s="259">
        <v>79.8</v>
      </c>
      <c r="F76" s="259">
        <v>91.8</v>
      </c>
      <c r="G76" s="259">
        <v>98</v>
      </c>
      <c r="H76" s="259">
        <v>250.7</v>
      </c>
      <c r="I76" s="259">
        <v>169.2</v>
      </c>
      <c r="J76" s="259">
        <v>234.8</v>
      </c>
      <c r="K76" s="259">
        <v>682.2</v>
      </c>
      <c r="L76" s="259">
        <v>277.89999999999998</v>
      </c>
      <c r="M76" s="259">
        <v>617.6</v>
      </c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5"/>
      <c r="BH76" s="255"/>
      <c r="BI76" s="255"/>
      <c r="BJ76" s="255"/>
      <c r="BK76" s="255"/>
      <c r="BL76" s="255"/>
      <c r="BM76" s="255"/>
      <c r="BN76" s="255"/>
      <c r="BO76" s="255"/>
      <c r="BP76" s="255"/>
      <c r="BQ76" s="255"/>
      <c r="BR76" s="255"/>
      <c r="BS76" s="255"/>
      <c r="BT76" s="255"/>
      <c r="BU76" s="255"/>
      <c r="BV76" s="255"/>
      <c r="BW76" s="255"/>
      <c r="BX76" s="255"/>
      <c r="BY76" s="255"/>
      <c r="BZ76" s="255"/>
      <c r="CA76" s="255"/>
      <c r="CB76" s="255"/>
    </row>
    <row r="77" spans="1:80" s="51" customFormat="1" ht="12.95" customHeight="1" x14ac:dyDescent="0.2">
      <c r="A77" s="325" t="s">
        <v>361</v>
      </c>
      <c r="B77" s="259">
        <v>785</v>
      </c>
      <c r="C77" s="259">
        <v>759.8</v>
      </c>
      <c r="D77" s="259">
        <v>890</v>
      </c>
      <c r="E77" s="259">
        <v>1254</v>
      </c>
      <c r="F77" s="259">
        <v>1584.2</v>
      </c>
      <c r="G77" s="259">
        <v>1444.1</v>
      </c>
      <c r="H77" s="259">
        <v>1499</v>
      </c>
      <c r="I77" s="259">
        <v>2083.3000000000002</v>
      </c>
      <c r="J77" s="259">
        <v>2453.3000000000002</v>
      </c>
      <c r="K77" s="259">
        <v>2554.6999999999998</v>
      </c>
      <c r="L77" s="259">
        <v>2568</v>
      </c>
      <c r="M77" s="259">
        <v>3495.7</v>
      </c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55"/>
      <c r="AQ77" s="255"/>
      <c r="AR77" s="255"/>
      <c r="AS77" s="255"/>
      <c r="AT77" s="255"/>
      <c r="AU77" s="255"/>
      <c r="AV77" s="255"/>
      <c r="AW77" s="255"/>
      <c r="AX77" s="255"/>
      <c r="AY77" s="255"/>
      <c r="AZ77" s="255"/>
      <c r="BA77" s="255"/>
      <c r="BB77" s="255"/>
      <c r="BC77" s="255"/>
      <c r="BD77" s="255"/>
      <c r="BE77" s="255"/>
      <c r="BF77" s="255"/>
      <c r="BG77" s="255"/>
      <c r="BH77" s="255"/>
      <c r="BI77" s="255"/>
      <c r="BJ77" s="255"/>
      <c r="BK77" s="255"/>
      <c r="BL77" s="255"/>
      <c r="BM77" s="255"/>
      <c r="BN77" s="255"/>
      <c r="BO77" s="255"/>
      <c r="BP77" s="255"/>
      <c r="BQ77" s="255"/>
      <c r="BR77" s="255"/>
      <c r="BS77" s="255"/>
      <c r="BT77" s="255"/>
      <c r="BU77" s="255"/>
      <c r="BV77" s="255"/>
      <c r="BW77" s="255"/>
      <c r="BX77" s="255"/>
      <c r="BY77" s="255"/>
      <c r="BZ77" s="255"/>
      <c r="CA77" s="255"/>
      <c r="CB77" s="255"/>
    </row>
    <row r="78" spans="1:80" s="51" customFormat="1" ht="12.95" customHeight="1" x14ac:dyDescent="0.2">
      <c r="A78" s="325" t="s">
        <v>362</v>
      </c>
      <c r="B78" s="259">
        <v>15.3</v>
      </c>
      <c r="C78" s="259">
        <v>11.8</v>
      </c>
      <c r="D78" s="259">
        <v>17.7</v>
      </c>
      <c r="E78" s="259">
        <v>0.7</v>
      </c>
      <c r="F78" s="259">
        <v>2.6</v>
      </c>
      <c r="G78" s="259">
        <v>7.1</v>
      </c>
      <c r="H78" s="259">
        <v>5.4</v>
      </c>
      <c r="I78" s="259">
        <v>111.2</v>
      </c>
      <c r="J78" s="259">
        <v>8.6</v>
      </c>
      <c r="K78" s="259">
        <v>3.7</v>
      </c>
      <c r="L78" s="259">
        <v>828.7</v>
      </c>
      <c r="M78" s="259">
        <v>1928.8</v>
      </c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5"/>
      <c r="AO78" s="255"/>
      <c r="AP78" s="255"/>
      <c r="AQ78" s="255"/>
      <c r="AR78" s="255"/>
      <c r="AS78" s="255"/>
      <c r="AT78" s="255"/>
      <c r="AU78" s="255"/>
      <c r="AV78" s="255"/>
      <c r="AW78" s="255"/>
      <c r="AX78" s="255"/>
      <c r="AY78" s="255"/>
      <c r="AZ78" s="255"/>
      <c r="BA78" s="255"/>
      <c r="BB78" s="255"/>
      <c r="BC78" s="255"/>
      <c r="BD78" s="255"/>
      <c r="BE78" s="255"/>
      <c r="BF78" s="255"/>
      <c r="BG78" s="255"/>
      <c r="BH78" s="255"/>
      <c r="BI78" s="255"/>
      <c r="BJ78" s="255"/>
      <c r="BK78" s="255"/>
      <c r="BL78" s="255"/>
      <c r="BM78" s="255"/>
      <c r="BN78" s="255"/>
      <c r="BO78" s="255"/>
      <c r="BP78" s="255"/>
      <c r="BQ78" s="255"/>
      <c r="BR78" s="255"/>
      <c r="BS78" s="255"/>
      <c r="BT78" s="255"/>
      <c r="BU78" s="255"/>
      <c r="BV78" s="255"/>
      <c r="BW78" s="255"/>
      <c r="BX78" s="255"/>
      <c r="BY78" s="255"/>
      <c r="BZ78" s="255"/>
      <c r="CA78" s="255"/>
      <c r="CB78" s="255"/>
    </row>
    <row r="79" spans="1:80" s="51" customFormat="1" ht="12.95" customHeight="1" x14ac:dyDescent="0.2">
      <c r="A79" s="57" t="s">
        <v>363</v>
      </c>
      <c r="B79" s="259">
        <v>19</v>
      </c>
      <c r="C79" s="259">
        <v>44</v>
      </c>
      <c r="D79" s="259">
        <v>43.1</v>
      </c>
      <c r="E79" s="259">
        <v>13.4</v>
      </c>
      <c r="F79" s="259">
        <v>21.6</v>
      </c>
      <c r="G79" s="259">
        <v>18.5</v>
      </c>
      <c r="H79" s="259">
        <v>20.9</v>
      </c>
      <c r="I79" s="259">
        <v>31.1</v>
      </c>
      <c r="J79" s="259">
        <v>35.6</v>
      </c>
      <c r="K79" s="259">
        <v>30.8</v>
      </c>
      <c r="L79" s="259">
        <v>43.3</v>
      </c>
      <c r="M79" s="259">
        <v>137.5</v>
      </c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5"/>
      <c r="AN79" s="255"/>
      <c r="AO79" s="255"/>
      <c r="AP79" s="255"/>
      <c r="AQ79" s="255"/>
      <c r="AR79" s="255"/>
      <c r="AS79" s="255"/>
      <c r="AT79" s="255"/>
      <c r="AU79" s="255"/>
      <c r="AV79" s="255"/>
      <c r="AW79" s="255"/>
      <c r="AX79" s="255"/>
      <c r="AY79" s="255"/>
      <c r="AZ79" s="255"/>
      <c r="BA79" s="255"/>
      <c r="BB79" s="255"/>
      <c r="BC79" s="255"/>
      <c r="BD79" s="255"/>
      <c r="BE79" s="255"/>
      <c r="BF79" s="255"/>
      <c r="BG79" s="255"/>
      <c r="BH79" s="255"/>
      <c r="BI79" s="255"/>
      <c r="BJ79" s="255"/>
      <c r="BK79" s="255"/>
      <c r="BL79" s="255"/>
      <c r="BM79" s="255"/>
      <c r="BN79" s="255"/>
      <c r="BO79" s="255"/>
      <c r="BP79" s="255"/>
      <c r="BQ79" s="255"/>
      <c r="BR79" s="255"/>
      <c r="BS79" s="255"/>
      <c r="BT79" s="255"/>
      <c r="BU79" s="255"/>
      <c r="BV79" s="255"/>
      <c r="BW79" s="255"/>
      <c r="BX79" s="255"/>
      <c r="BY79" s="255"/>
      <c r="BZ79" s="255"/>
      <c r="CA79" s="255"/>
      <c r="CB79" s="255"/>
    </row>
    <row r="80" spans="1:80" s="51" customFormat="1" ht="12.95" customHeight="1" x14ac:dyDescent="0.2">
      <c r="A80" s="57" t="s">
        <v>364</v>
      </c>
      <c r="B80" s="259">
        <v>781.7</v>
      </c>
      <c r="C80" s="259">
        <v>819.4</v>
      </c>
      <c r="D80" s="259">
        <v>1136.8</v>
      </c>
      <c r="E80" s="259">
        <v>847.1</v>
      </c>
      <c r="F80" s="259">
        <v>899.1</v>
      </c>
      <c r="G80" s="259">
        <v>1142.7</v>
      </c>
      <c r="H80" s="259">
        <v>1110</v>
      </c>
      <c r="I80" s="259">
        <v>1338.1</v>
      </c>
      <c r="J80" s="259">
        <v>1774.3</v>
      </c>
      <c r="K80" s="259">
        <v>2047.8</v>
      </c>
      <c r="L80" s="259">
        <v>2386.1</v>
      </c>
      <c r="M80" s="259">
        <v>2580.3000000000002</v>
      </c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  <c r="AP80" s="255"/>
      <c r="AQ80" s="255"/>
      <c r="AR80" s="255"/>
      <c r="AS80" s="255"/>
      <c r="AT80" s="255"/>
      <c r="AU80" s="255"/>
      <c r="AV80" s="255"/>
      <c r="AW80" s="255"/>
      <c r="AX80" s="255"/>
      <c r="AY80" s="255"/>
      <c r="AZ80" s="255"/>
      <c r="BA80" s="255"/>
      <c r="BB80" s="255"/>
      <c r="BC80" s="255"/>
      <c r="BD80" s="255"/>
      <c r="BE80" s="255"/>
      <c r="BF80" s="255"/>
      <c r="BG80" s="255"/>
      <c r="BH80" s="255"/>
      <c r="BI80" s="255"/>
      <c r="BJ80" s="255"/>
      <c r="BK80" s="255"/>
      <c r="BL80" s="255"/>
      <c r="BM80" s="255"/>
      <c r="BN80" s="255"/>
      <c r="BO80" s="255"/>
      <c r="BP80" s="255"/>
      <c r="BQ80" s="255"/>
      <c r="BR80" s="255"/>
      <c r="BS80" s="255"/>
      <c r="BT80" s="255"/>
      <c r="BU80" s="255"/>
      <c r="BV80" s="255"/>
      <c r="BW80" s="255"/>
      <c r="BX80" s="255"/>
      <c r="BY80" s="255"/>
      <c r="BZ80" s="255"/>
      <c r="CA80" s="255"/>
      <c r="CB80" s="255"/>
    </row>
    <row r="81" spans="1:80" s="51" customFormat="1" ht="10.5" customHeight="1" x14ac:dyDescent="0.2">
      <c r="A81" s="254"/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  <c r="AP81" s="255"/>
      <c r="AQ81" s="255"/>
      <c r="AR81" s="255"/>
      <c r="AS81" s="255"/>
      <c r="AT81" s="255"/>
      <c r="AU81" s="255"/>
      <c r="AV81" s="255"/>
      <c r="AW81" s="255"/>
      <c r="AX81" s="255"/>
      <c r="AY81" s="255"/>
      <c r="AZ81" s="255"/>
      <c r="BA81" s="255"/>
      <c r="BB81" s="255"/>
      <c r="BC81" s="255"/>
      <c r="BD81" s="255"/>
      <c r="BE81" s="255"/>
      <c r="BF81" s="255"/>
      <c r="BG81" s="255"/>
      <c r="BH81" s="255"/>
      <c r="BI81" s="255"/>
      <c r="BJ81" s="255"/>
      <c r="BK81" s="255"/>
      <c r="BL81" s="255"/>
      <c r="BM81" s="255"/>
      <c r="BN81" s="255"/>
      <c r="BO81" s="255"/>
      <c r="BP81" s="255"/>
      <c r="BQ81" s="255"/>
      <c r="BR81" s="255"/>
      <c r="BS81" s="255"/>
      <c r="BT81" s="255"/>
      <c r="BU81" s="255"/>
      <c r="BV81" s="255"/>
      <c r="BW81" s="255"/>
      <c r="BX81" s="255"/>
      <c r="BY81" s="255"/>
      <c r="BZ81" s="255"/>
      <c r="CA81" s="255"/>
      <c r="CB81" s="255"/>
    </row>
    <row r="82" spans="1:80" s="51" customFormat="1" ht="12.95" customHeight="1" x14ac:dyDescent="0.2">
      <c r="A82" s="334" t="s">
        <v>62</v>
      </c>
      <c r="B82" s="323">
        <v>549.79999999999995</v>
      </c>
      <c r="C82" s="323">
        <v>565.4</v>
      </c>
      <c r="D82" s="323">
        <v>516.4</v>
      </c>
      <c r="E82" s="323">
        <v>684.9</v>
      </c>
      <c r="F82" s="323">
        <v>742.5</v>
      </c>
      <c r="G82" s="323">
        <v>850.9</v>
      </c>
      <c r="H82" s="323">
        <v>762.2</v>
      </c>
      <c r="I82" s="323">
        <v>694.1</v>
      </c>
      <c r="J82" s="323">
        <v>946.9</v>
      </c>
      <c r="K82" s="323">
        <v>1278.3</v>
      </c>
      <c r="L82" s="323">
        <v>1582.5</v>
      </c>
      <c r="M82" s="323">
        <v>1973.1</v>
      </c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255"/>
      <c r="AL82" s="255"/>
      <c r="AM82" s="255"/>
      <c r="AN82" s="255"/>
      <c r="AO82" s="255"/>
      <c r="AP82" s="255"/>
      <c r="AQ82" s="255"/>
      <c r="AR82" s="255"/>
      <c r="AS82" s="255"/>
      <c r="AT82" s="255"/>
      <c r="AU82" s="255"/>
      <c r="AV82" s="255"/>
      <c r="AW82" s="255"/>
      <c r="AX82" s="255"/>
      <c r="AY82" s="255"/>
      <c r="AZ82" s="255"/>
      <c r="BA82" s="255"/>
      <c r="BB82" s="255"/>
      <c r="BC82" s="255"/>
      <c r="BD82" s="255"/>
      <c r="BE82" s="255"/>
      <c r="BF82" s="255"/>
      <c r="BG82" s="255"/>
      <c r="BH82" s="255"/>
      <c r="BI82" s="255"/>
      <c r="BJ82" s="255"/>
      <c r="BK82" s="255"/>
      <c r="BL82" s="255"/>
      <c r="BM82" s="255"/>
      <c r="BN82" s="255"/>
      <c r="BO82" s="255"/>
      <c r="BP82" s="255"/>
      <c r="BQ82" s="255"/>
      <c r="BR82" s="255"/>
      <c r="BS82" s="255"/>
      <c r="BT82" s="255"/>
      <c r="BU82" s="255"/>
      <c r="BV82" s="255"/>
      <c r="BW82" s="255"/>
      <c r="BX82" s="255"/>
      <c r="BY82" s="255"/>
      <c r="BZ82" s="255"/>
      <c r="CA82" s="255"/>
      <c r="CB82" s="255"/>
    </row>
    <row r="83" spans="1:80" s="51" customFormat="1" ht="12.95" customHeight="1" x14ac:dyDescent="0.2">
      <c r="A83" s="57" t="s">
        <v>360</v>
      </c>
      <c r="B83" s="259">
        <v>15.8</v>
      </c>
      <c r="C83" s="259">
        <v>20.100000000000001</v>
      </c>
      <c r="D83" s="259">
        <v>32.700000000000003</v>
      </c>
      <c r="E83" s="259">
        <v>51.9</v>
      </c>
      <c r="F83" s="259">
        <v>89.6</v>
      </c>
      <c r="G83" s="259">
        <v>111</v>
      </c>
      <c r="H83" s="259">
        <v>103.3</v>
      </c>
      <c r="I83" s="259">
        <v>84.3</v>
      </c>
      <c r="J83" s="259">
        <v>97</v>
      </c>
      <c r="K83" s="259">
        <v>168.4</v>
      </c>
      <c r="L83" s="259">
        <v>243.9</v>
      </c>
      <c r="M83" s="259">
        <v>271.39999999999998</v>
      </c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  <c r="AP83" s="255"/>
      <c r="AQ83" s="255"/>
      <c r="AR83" s="255"/>
      <c r="AS83" s="255"/>
      <c r="AT83" s="255"/>
      <c r="AU83" s="255"/>
      <c r="AV83" s="255"/>
      <c r="AW83" s="255"/>
      <c r="AX83" s="255"/>
      <c r="AY83" s="255"/>
      <c r="AZ83" s="255"/>
      <c r="BA83" s="255"/>
      <c r="BB83" s="255"/>
      <c r="BC83" s="255"/>
      <c r="BD83" s="255"/>
      <c r="BE83" s="255"/>
      <c r="BF83" s="255"/>
      <c r="BG83" s="255"/>
      <c r="BH83" s="255"/>
      <c r="BI83" s="255"/>
      <c r="BJ83" s="255"/>
      <c r="BK83" s="255"/>
      <c r="BL83" s="255"/>
      <c r="BM83" s="255"/>
      <c r="BN83" s="255"/>
      <c r="BO83" s="255"/>
      <c r="BP83" s="255"/>
      <c r="BQ83" s="255"/>
      <c r="BR83" s="255"/>
      <c r="BS83" s="255"/>
      <c r="BT83" s="255"/>
      <c r="BU83" s="255"/>
      <c r="BV83" s="255"/>
      <c r="BW83" s="255"/>
      <c r="BX83" s="255"/>
      <c r="BY83" s="255"/>
      <c r="BZ83" s="255"/>
      <c r="CA83" s="255"/>
      <c r="CB83" s="255"/>
    </row>
    <row r="84" spans="1:80" s="51" customFormat="1" ht="12.95" customHeight="1" x14ac:dyDescent="0.2">
      <c r="A84" s="325" t="s">
        <v>361</v>
      </c>
      <c r="B84" s="259">
        <v>49.6</v>
      </c>
      <c r="C84" s="259">
        <v>104.3</v>
      </c>
      <c r="D84" s="259">
        <v>62.4</v>
      </c>
      <c r="E84" s="259">
        <v>191.2</v>
      </c>
      <c r="F84" s="259">
        <v>184.8</v>
      </c>
      <c r="G84" s="259">
        <v>242</v>
      </c>
      <c r="H84" s="259">
        <v>173.6</v>
      </c>
      <c r="I84" s="259">
        <v>281.8</v>
      </c>
      <c r="J84" s="259">
        <v>497.8</v>
      </c>
      <c r="K84" s="259">
        <v>676.5</v>
      </c>
      <c r="L84" s="259">
        <v>814.9</v>
      </c>
      <c r="M84" s="259">
        <v>906</v>
      </c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  <c r="AP84" s="255"/>
      <c r="AQ84" s="255"/>
      <c r="AR84" s="255"/>
      <c r="AS84" s="255"/>
      <c r="AT84" s="255"/>
      <c r="AU84" s="255"/>
      <c r="AV84" s="255"/>
      <c r="AW84" s="255"/>
      <c r="AX84" s="255"/>
      <c r="AY84" s="255"/>
      <c r="AZ84" s="255"/>
      <c r="BA84" s="255"/>
      <c r="BB84" s="255"/>
      <c r="BC84" s="255"/>
      <c r="BD84" s="255"/>
      <c r="BE84" s="255"/>
      <c r="BF84" s="255"/>
      <c r="BG84" s="255"/>
      <c r="BH84" s="255"/>
      <c r="BI84" s="255"/>
      <c r="BJ84" s="255"/>
      <c r="BK84" s="255"/>
      <c r="BL84" s="255"/>
      <c r="BM84" s="255"/>
      <c r="BN84" s="255"/>
      <c r="BO84" s="255"/>
      <c r="BP84" s="255"/>
      <c r="BQ84" s="255"/>
      <c r="BR84" s="255"/>
      <c r="BS84" s="255"/>
      <c r="BT84" s="255"/>
      <c r="BU84" s="255"/>
      <c r="BV84" s="255"/>
      <c r="BW84" s="255"/>
      <c r="BX84" s="255"/>
      <c r="BY84" s="255"/>
      <c r="BZ84" s="255"/>
      <c r="CA84" s="255"/>
      <c r="CB84" s="255"/>
    </row>
    <row r="85" spans="1:80" s="51" customFormat="1" ht="12.95" customHeight="1" x14ac:dyDescent="0.2">
      <c r="A85" s="325" t="s">
        <v>362</v>
      </c>
      <c r="B85" s="259">
        <v>6.6</v>
      </c>
      <c r="C85" s="259">
        <v>7.1</v>
      </c>
      <c r="D85" s="259">
        <v>1.2</v>
      </c>
      <c r="E85" s="259">
        <v>1.4</v>
      </c>
      <c r="F85" s="259">
        <v>35.6</v>
      </c>
      <c r="G85" s="259">
        <v>37.700000000000003</v>
      </c>
      <c r="H85" s="259">
        <v>37.5</v>
      </c>
      <c r="I85" s="259">
        <v>10.7</v>
      </c>
      <c r="J85" s="259">
        <v>11.8</v>
      </c>
      <c r="K85" s="259">
        <v>12.3</v>
      </c>
      <c r="L85" s="259">
        <v>44</v>
      </c>
      <c r="M85" s="259">
        <v>79</v>
      </c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55"/>
      <c r="AQ85" s="255"/>
      <c r="AR85" s="255"/>
      <c r="AS85" s="255"/>
      <c r="AT85" s="255"/>
      <c r="AU85" s="255"/>
      <c r="AV85" s="255"/>
      <c r="AW85" s="255"/>
      <c r="AX85" s="255"/>
      <c r="AY85" s="255"/>
      <c r="AZ85" s="255"/>
      <c r="BA85" s="255"/>
      <c r="BB85" s="255"/>
      <c r="BC85" s="255"/>
      <c r="BD85" s="255"/>
      <c r="BE85" s="255"/>
      <c r="BF85" s="255"/>
      <c r="BG85" s="255"/>
      <c r="BH85" s="255"/>
      <c r="BI85" s="255"/>
      <c r="BJ85" s="255"/>
      <c r="BK85" s="255"/>
      <c r="BL85" s="255"/>
      <c r="BM85" s="255"/>
      <c r="BN85" s="255"/>
      <c r="BO85" s="255"/>
      <c r="BP85" s="255"/>
      <c r="BQ85" s="255"/>
      <c r="BR85" s="255"/>
      <c r="BS85" s="255"/>
      <c r="BT85" s="255"/>
      <c r="BU85" s="255"/>
      <c r="BV85" s="255"/>
      <c r="BW85" s="255"/>
      <c r="BX85" s="255"/>
      <c r="BY85" s="255"/>
      <c r="BZ85" s="255"/>
      <c r="CA85" s="255"/>
      <c r="CB85" s="255"/>
    </row>
    <row r="86" spans="1:80" s="51" customFormat="1" ht="12.95" customHeight="1" x14ac:dyDescent="0.2">
      <c r="A86" s="57" t="s">
        <v>363</v>
      </c>
      <c r="B86" s="259">
        <v>0.3</v>
      </c>
      <c r="C86" s="259">
        <v>0.2</v>
      </c>
      <c r="D86" s="259">
        <v>0.2</v>
      </c>
      <c r="E86" s="259">
        <v>0.1</v>
      </c>
      <c r="F86" s="259">
        <v>0</v>
      </c>
      <c r="G86" s="259">
        <v>0</v>
      </c>
      <c r="H86" s="259">
        <v>0</v>
      </c>
      <c r="I86" s="259">
        <v>0</v>
      </c>
      <c r="J86" s="259">
        <v>0</v>
      </c>
      <c r="K86" s="259">
        <v>9.6999999999999993</v>
      </c>
      <c r="L86" s="259">
        <v>15.8</v>
      </c>
      <c r="M86" s="259">
        <v>23.6</v>
      </c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255"/>
      <c r="AL86" s="255"/>
      <c r="AM86" s="255"/>
      <c r="AN86" s="255"/>
      <c r="AO86" s="255"/>
      <c r="AP86" s="255"/>
      <c r="AQ86" s="255"/>
      <c r="AR86" s="255"/>
      <c r="AS86" s="255"/>
      <c r="AT86" s="255"/>
      <c r="AU86" s="255"/>
      <c r="AV86" s="255"/>
      <c r="AW86" s="255"/>
      <c r="AX86" s="255"/>
      <c r="AY86" s="255"/>
      <c r="AZ86" s="255"/>
      <c r="BA86" s="255"/>
      <c r="BB86" s="255"/>
      <c r="BC86" s="255"/>
      <c r="BD86" s="255"/>
      <c r="BE86" s="255"/>
      <c r="BF86" s="255"/>
      <c r="BG86" s="255"/>
      <c r="BH86" s="255"/>
      <c r="BI86" s="255"/>
      <c r="BJ86" s="255"/>
      <c r="BK86" s="255"/>
      <c r="BL86" s="255"/>
      <c r="BM86" s="255"/>
      <c r="BN86" s="255"/>
      <c r="BO86" s="255"/>
      <c r="BP86" s="255"/>
      <c r="BQ86" s="255"/>
      <c r="BR86" s="255"/>
      <c r="BS86" s="255"/>
      <c r="BT86" s="255"/>
      <c r="BU86" s="255"/>
      <c r="BV86" s="255"/>
      <c r="BW86" s="255"/>
      <c r="BX86" s="255"/>
      <c r="BY86" s="255"/>
      <c r="BZ86" s="255"/>
      <c r="CA86" s="255"/>
      <c r="CB86" s="255"/>
    </row>
    <row r="87" spans="1:80" s="51" customFormat="1" ht="12.95" customHeight="1" x14ac:dyDescent="0.2">
      <c r="A87" s="57" t="s">
        <v>364</v>
      </c>
      <c r="B87" s="259">
        <v>477.5</v>
      </c>
      <c r="C87" s="259">
        <v>433.7</v>
      </c>
      <c r="D87" s="259">
        <v>419.9</v>
      </c>
      <c r="E87" s="259">
        <v>440.3</v>
      </c>
      <c r="F87" s="259">
        <v>432.5</v>
      </c>
      <c r="G87" s="259">
        <v>460.2</v>
      </c>
      <c r="H87" s="259">
        <v>447.8</v>
      </c>
      <c r="I87" s="259">
        <v>317.3</v>
      </c>
      <c r="J87" s="259">
        <v>340.4</v>
      </c>
      <c r="K87" s="259">
        <v>411.5</v>
      </c>
      <c r="L87" s="259">
        <v>463.9</v>
      </c>
      <c r="M87" s="259">
        <v>693.1</v>
      </c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255"/>
      <c r="AL87" s="255"/>
      <c r="AM87" s="255"/>
      <c r="AN87" s="255"/>
      <c r="AO87" s="255"/>
      <c r="AP87" s="255"/>
      <c r="AQ87" s="255"/>
      <c r="AR87" s="255"/>
      <c r="AS87" s="255"/>
      <c r="AT87" s="255"/>
      <c r="AU87" s="255"/>
      <c r="AV87" s="255"/>
      <c r="AW87" s="255"/>
      <c r="AX87" s="255"/>
      <c r="AY87" s="255"/>
      <c r="AZ87" s="255"/>
      <c r="BA87" s="255"/>
      <c r="BB87" s="255"/>
      <c r="BC87" s="255"/>
      <c r="BD87" s="255"/>
      <c r="BE87" s="255"/>
      <c r="BF87" s="255"/>
      <c r="BG87" s="255"/>
      <c r="BH87" s="255"/>
      <c r="BI87" s="255"/>
      <c r="BJ87" s="255"/>
      <c r="BK87" s="255"/>
      <c r="BL87" s="255"/>
      <c r="BM87" s="255"/>
      <c r="BN87" s="255"/>
      <c r="BO87" s="255"/>
      <c r="BP87" s="255"/>
      <c r="BQ87" s="255"/>
      <c r="BR87" s="255"/>
      <c r="BS87" s="255"/>
      <c r="BT87" s="255"/>
      <c r="BU87" s="255"/>
      <c r="BV87" s="255"/>
      <c r="BW87" s="255"/>
      <c r="BX87" s="255"/>
      <c r="BY87" s="255"/>
      <c r="BZ87" s="255"/>
      <c r="CA87" s="255"/>
      <c r="CB87" s="255"/>
    </row>
    <row r="88" spans="1:80" s="51" customFormat="1" ht="11.25" customHeight="1" x14ac:dyDescent="0.2">
      <c r="A88" s="254"/>
      <c r="B88" s="259"/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255"/>
      <c r="AL88" s="255"/>
      <c r="AM88" s="255"/>
      <c r="AN88" s="255"/>
      <c r="AO88" s="255"/>
      <c r="AP88" s="255"/>
      <c r="AQ88" s="255"/>
      <c r="AR88" s="255"/>
      <c r="AS88" s="255"/>
      <c r="AT88" s="255"/>
      <c r="AU88" s="255"/>
      <c r="AV88" s="255"/>
      <c r="AW88" s="255"/>
      <c r="AX88" s="255"/>
      <c r="AY88" s="255"/>
      <c r="AZ88" s="255"/>
      <c r="BA88" s="255"/>
      <c r="BB88" s="255"/>
      <c r="BC88" s="255"/>
      <c r="BD88" s="255"/>
      <c r="BE88" s="255"/>
      <c r="BF88" s="255"/>
      <c r="BG88" s="255"/>
      <c r="BH88" s="255"/>
      <c r="BI88" s="255"/>
      <c r="BJ88" s="255"/>
      <c r="BK88" s="255"/>
      <c r="BL88" s="255"/>
      <c r="BM88" s="255"/>
      <c r="BN88" s="255"/>
      <c r="BO88" s="255"/>
      <c r="BP88" s="255"/>
      <c r="BQ88" s="255"/>
      <c r="BR88" s="255"/>
      <c r="BS88" s="255"/>
      <c r="BT88" s="255"/>
      <c r="BU88" s="255"/>
      <c r="BV88" s="255"/>
      <c r="BW88" s="255"/>
      <c r="BX88" s="255"/>
      <c r="BY88" s="255"/>
      <c r="BZ88" s="255"/>
      <c r="CA88" s="255"/>
      <c r="CB88" s="255"/>
    </row>
    <row r="89" spans="1:80" s="51" customFormat="1" ht="12.95" customHeight="1" x14ac:dyDescent="0.2">
      <c r="A89" s="327" t="s">
        <v>63</v>
      </c>
      <c r="B89" s="323">
        <v>142.5</v>
      </c>
      <c r="C89" s="323">
        <v>103.4</v>
      </c>
      <c r="D89" s="323">
        <v>157.80000000000001</v>
      </c>
      <c r="E89" s="323">
        <v>162.30000000000001</v>
      </c>
      <c r="F89" s="323">
        <v>187.8</v>
      </c>
      <c r="G89" s="323">
        <v>192.8</v>
      </c>
      <c r="H89" s="323">
        <v>485.7</v>
      </c>
      <c r="I89" s="323">
        <v>299</v>
      </c>
      <c r="J89" s="323">
        <v>324.89999999999998</v>
      </c>
      <c r="K89" s="323">
        <v>522.79999999999995</v>
      </c>
      <c r="L89" s="323">
        <v>686.5</v>
      </c>
      <c r="M89" s="323">
        <v>1486.6</v>
      </c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255"/>
      <c r="AL89" s="255"/>
      <c r="AM89" s="255"/>
      <c r="AN89" s="255"/>
      <c r="AO89" s="255"/>
      <c r="AP89" s="255"/>
      <c r="AQ89" s="255"/>
      <c r="AR89" s="255"/>
      <c r="AS89" s="255"/>
      <c r="AT89" s="255"/>
      <c r="AU89" s="255"/>
      <c r="AV89" s="255"/>
      <c r="AW89" s="255"/>
      <c r="AX89" s="255"/>
      <c r="AY89" s="255"/>
      <c r="AZ89" s="255"/>
      <c r="BA89" s="255"/>
      <c r="BB89" s="255"/>
      <c r="BC89" s="255"/>
      <c r="BD89" s="255"/>
      <c r="BE89" s="255"/>
      <c r="BF89" s="255"/>
      <c r="BG89" s="255"/>
      <c r="BH89" s="255"/>
      <c r="BI89" s="255"/>
      <c r="BJ89" s="255"/>
      <c r="BK89" s="255"/>
      <c r="BL89" s="255"/>
      <c r="BM89" s="255"/>
      <c r="BN89" s="255"/>
      <c r="BO89" s="255"/>
      <c r="BP89" s="255"/>
      <c r="BQ89" s="255"/>
      <c r="BR89" s="255"/>
      <c r="BS89" s="255"/>
      <c r="BT89" s="255"/>
      <c r="BU89" s="255"/>
      <c r="BV89" s="255"/>
      <c r="BW89" s="255"/>
      <c r="BX89" s="255"/>
      <c r="BY89" s="255"/>
      <c r="BZ89" s="255"/>
      <c r="CA89" s="255"/>
      <c r="CB89" s="255"/>
    </row>
    <row r="90" spans="1:80" s="51" customFormat="1" ht="12.95" customHeight="1" x14ac:dyDescent="0.2">
      <c r="A90" s="57" t="s">
        <v>360</v>
      </c>
      <c r="B90" s="259">
        <v>14.3</v>
      </c>
      <c r="C90" s="259">
        <v>8.5</v>
      </c>
      <c r="D90" s="259">
        <v>34.9</v>
      </c>
      <c r="E90" s="259">
        <v>23.2</v>
      </c>
      <c r="F90" s="259">
        <v>31.6</v>
      </c>
      <c r="G90" s="259">
        <v>44.1</v>
      </c>
      <c r="H90" s="259">
        <v>288.10000000000002</v>
      </c>
      <c r="I90" s="259">
        <v>94.4</v>
      </c>
      <c r="J90" s="259">
        <v>49.4</v>
      </c>
      <c r="K90" s="259">
        <v>95</v>
      </c>
      <c r="L90" s="259">
        <v>112.8</v>
      </c>
      <c r="M90" s="259">
        <v>367.5</v>
      </c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  <c r="AP90" s="255"/>
      <c r="AQ90" s="255"/>
      <c r="AR90" s="255"/>
      <c r="AS90" s="255"/>
      <c r="AT90" s="255"/>
      <c r="AU90" s="255"/>
      <c r="AV90" s="255"/>
      <c r="AW90" s="255"/>
      <c r="AX90" s="255"/>
      <c r="AY90" s="255"/>
      <c r="AZ90" s="255"/>
      <c r="BA90" s="255"/>
      <c r="BB90" s="255"/>
      <c r="BC90" s="255"/>
      <c r="BD90" s="255"/>
      <c r="BE90" s="255"/>
      <c r="BF90" s="255"/>
      <c r="BG90" s="255"/>
      <c r="BH90" s="255"/>
      <c r="BI90" s="255"/>
      <c r="BJ90" s="255"/>
      <c r="BK90" s="255"/>
      <c r="BL90" s="255"/>
      <c r="BM90" s="255"/>
      <c r="BN90" s="255"/>
      <c r="BO90" s="255"/>
      <c r="BP90" s="255"/>
      <c r="BQ90" s="255"/>
      <c r="BR90" s="255"/>
      <c r="BS90" s="255"/>
      <c r="BT90" s="255"/>
      <c r="BU90" s="255"/>
      <c r="BV90" s="255"/>
      <c r="BW90" s="255"/>
      <c r="BX90" s="255"/>
      <c r="BY90" s="255"/>
      <c r="BZ90" s="255"/>
      <c r="CA90" s="255"/>
      <c r="CB90" s="255"/>
    </row>
    <row r="91" spans="1:80" s="51" customFormat="1" ht="12.95" customHeight="1" x14ac:dyDescent="0.2">
      <c r="A91" s="325" t="s">
        <v>361</v>
      </c>
      <c r="B91" s="259">
        <v>33.9</v>
      </c>
      <c r="C91" s="259">
        <v>37.799999999999997</v>
      </c>
      <c r="D91" s="259">
        <v>61.1</v>
      </c>
      <c r="E91" s="259">
        <v>69.900000000000006</v>
      </c>
      <c r="F91" s="259">
        <v>82.6</v>
      </c>
      <c r="G91" s="259">
        <v>52.6</v>
      </c>
      <c r="H91" s="259">
        <v>56.9</v>
      </c>
      <c r="I91" s="259">
        <v>76.400000000000006</v>
      </c>
      <c r="J91" s="259">
        <v>84.1</v>
      </c>
      <c r="K91" s="259">
        <v>144.80000000000001</v>
      </c>
      <c r="L91" s="259">
        <v>90.1</v>
      </c>
      <c r="M91" s="259">
        <v>64</v>
      </c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5"/>
      <c r="AN91" s="255"/>
      <c r="AO91" s="255"/>
      <c r="AP91" s="255"/>
      <c r="AQ91" s="255"/>
      <c r="AR91" s="255"/>
      <c r="AS91" s="255"/>
      <c r="AT91" s="255"/>
      <c r="AU91" s="255"/>
      <c r="AV91" s="255"/>
      <c r="AW91" s="255"/>
      <c r="AX91" s="255"/>
      <c r="AY91" s="255"/>
      <c r="AZ91" s="255"/>
      <c r="BA91" s="255"/>
      <c r="BB91" s="255"/>
      <c r="BC91" s="255"/>
      <c r="BD91" s="255"/>
      <c r="BE91" s="255"/>
      <c r="BF91" s="255"/>
      <c r="BG91" s="255"/>
      <c r="BH91" s="255"/>
      <c r="BI91" s="255"/>
      <c r="BJ91" s="255"/>
      <c r="BK91" s="255"/>
      <c r="BL91" s="255"/>
      <c r="BM91" s="255"/>
      <c r="BN91" s="255"/>
      <c r="BO91" s="255"/>
      <c r="BP91" s="255"/>
      <c r="BQ91" s="255"/>
      <c r="BR91" s="255"/>
      <c r="BS91" s="255"/>
      <c r="BT91" s="255"/>
      <c r="BU91" s="255"/>
      <c r="BV91" s="255"/>
      <c r="BW91" s="255"/>
      <c r="BX91" s="255"/>
      <c r="BY91" s="255"/>
      <c r="BZ91" s="255"/>
      <c r="CA91" s="255"/>
      <c r="CB91" s="255"/>
    </row>
    <row r="92" spans="1:80" s="51" customFormat="1" ht="12.95" customHeight="1" x14ac:dyDescent="0.2">
      <c r="A92" s="325" t="s">
        <v>362</v>
      </c>
      <c r="B92" s="259">
        <v>11.6</v>
      </c>
      <c r="C92" s="259">
        <v>1.1000000000000001</v>
      </c>
      <c r="D92" s="259">
        <v>0.6</v>
      </c>
      <c r="E92" s="259">
        <v>0.6</v>
      </c>
      <c r="F92" s="259">
        <v>2</v>
      </c>
      <c r="G92" s="259">
        <v>1.8</v>
      </c>
      <c r="H92" s="259">
        <v>1.3</v>
      </c>
      <c r="I92" s="259">
        <v>1.9</v>
      </c>
      <c r="J92" s="259">
        <v>6.3</v>
      </c>
      <c r="K92" s="259">
        <v>7.4</v>
      </c>
      <c r="L92" s="259">
        <v>180.5</v>
      </c>
      <c r="M92" s="259">
        <v>503.7</v>
      </c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5"/>
      <c r="AN92" s="255"/>
      <c r="AO92" s="255"/>
      <c r="AP92" s="255"/>
      <c r="AQ92" s="255"/>
      <c r="AR92" s="255"/>
      <c r="AS92" s="255"/>
      <c r="AT92" s="255"/>
      <c r="AU92" s="255"/>
      <c r="AV92" s="255"/>
      <c r="AW92" s="255"/>
      <c r="AX92" s="255"/>
      <c r="AY92" s="255"/>
      <c r="AZ92" s="255"/>
      <c r="BA92" s="255"/>
      <c r="BB92" s="255"/>
      <c r="BC92" s="255"/>
      <c r="BD92" s="255"/>
      <c r="BE92" s="255"/>
      <c r="BF92" s="255"/>
      <c r="BG92" s="255"/>
      <c r="BH92" s="255"/>
      <c r="BI92" s="255"/>
      <c r="BJ92" s="255"/>
      <c r="BK92" s="255"/>
      <c r="BL92" s="255"/>
      <c r="BM92" s="255"/>
      <c r="BN92" s="255"/>
      <c r="BO92" s="255"/>
      <c r="BP92" s="255"/>
      <c r="BQ92" s="255"/>
      <c r="BR92" s="255"/>
      <c r="BS92" s="255"/>
      <c r="BT92" s="255"/>
      <c r="BU92" s="255"/>
      <c r="BV92" s="255"/>
      <c r="BW92" s="255"/>
      <c r="BX92" s="255"/>
      <c r="BY92" s="255"/>
      <c r="BZ92" s="255"/>
      <c r="CA92" s="255"/>
      <c r="CB92" s="255"/>
    </row>
    <row r="93" spans="1:80" s="51" customFormat="1" ht="12.95" customHeight="1" x14ac:dyDescent="0.2">
      <c r="A93" s="57" t="s">
        <v>363</v>
      </c>
      <c r="B93" s="259">
        <v>25.7</v>
      </c>
      <c r="C93" s="259">
        <v>13.1</v>
      </c>
      <c r="D93" s="259">
        <v>10.5</v>
      </c>
      <c r="E93" s="259">
        <v>10.8</v>
      </c>
      <c r="F93" s="259">
        <v>13.7</v>
      </c>
      <c r="G93" s="259">
        <v>13</v>
      </c>
      <c r="H93" s="259">
        <v>13.4</v>
      </c>
      <c r="I93" s="259">
        <v>8.4</v>
      </c>
      <c r="J93" s="259">
        <v>5.9</v>
      </c>
      <c r="K93" s="259">
        <v>7.8</v>
      </c>
      <c r="L93" s="259">
        <v>11.1</v>
      </c>
      <c r="M93" s="259">
        <v>12.9</v>
      </c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5"/>
      <c r="AN93" s="255"/>
      <c r="AO93" s="255"/>
      <c r="AP93" s="255"/>
      <c r="AQ93" s="255"/>
      <c r="AR93" s="255"/>
      <c r="AS93" s="255"/>
      <c r="AT93" s="255"/>
      <c r="AU93" s="255"/>
      <c r="AV93" s="255"/>
      <c r="AW93" s="255"/>
      <c r="AX93" s="255"/>
      <c r="AY93" s="255"/>
      <c r="AZ93" s="255"/>
      <c r="BA93" s="255"/>
      <c r="BB93" s="255"/>
      <c r="BC93" s="255"/>
      <c r="BD93" s="255"/>
      <c r="BE93" s="255"/>
      <c r="BF93" s="255"/>
      <c r="BG93" s="255"/>
      <c r="BH93" s="255"/>
      <c r="BI93" s="255"/>
      <c r="BJ93" s="255"/>
      <c r="BK93" s="255"/>
      <c r="BL93" s="255"/>
      <c r="BM93" s="255"/>
      <c r="BN93" s="255"/>
      <c r="BO93" s="255"/>
      <c r="BP93" s="255"/>
      <c r="BQ93" s="255"/>
      <c r="BR93" s="255"/>
      <c r="BS93" s="255"/>
      <c r="BT93" s="255"/>
      <c r="BU93" s="255"/>
      <c r="BV93" s="255"/>
      <c r="BW93" s="255"/>
      <c r="BX93" s="255"/>
      <c r="BY93" s="255"/>
      <c r="BZ93" s="255"/>
      <c r="CA93" s="255"/>
      <c r="CB93" s="255"/>
    </row>
    <row r="94" spans="1:80" s="51" customFormat="1" ht="12.95" customHeight="1" x14ac:dyDescent="0.2">
      <c r="A94" s="57" t="s">
        <v>364</v>
      </c>
      <c r="B94" s="259">
        <v>57</v>
      </c>
      <c r="C94" s="259">
        <v>42.8</v>
      </c>
      <c r="D94" s="259">
        <v>50.7</v>
      </c>
      <c r="E94" s="259">
        <v>57.8</v>
      </c>
      <c r="F94" s="259">
        <v>57.9</v>
      </c>
      <c r="G94" s="259">
        <v>81.2</v>
      </c>
      <c r="H94" s="259">
        <v>125.9</v>
      </c>
      <c r="I94" s="259">
        <v>117.9</v>
      </c>
      <c r="J94" s="259">
        <v>179.2</v>
      </c>
      <c r="K94" s="259">
        <v>267.8</v>
      </c>
      <c r="L94" s="259">
        <v>292</v>
      </c>
      <c r="M94" s="259">
        <v>538.4</v>
      </c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  <c r="AQ94" s="255"/>
      <c r="AR94" s="255"/>
      <c r="AS94" s="255"/>
      <c r="AT94" s="255"/>
      <c r="AU94" s="255"/>
      <c r="AV94" s="255"/>
      <c r="AW94" s="255"/>
      <c r="AX94" s="255"/>
      <c r="AY94" s="255"/>
      <c r="AZ94" s="255"/>
      <c r="BA94" s="255"/>
      <c r="BB94" s="255"/>
      <c r="BC94" s="255"/>
      <c r="BD94" s="255"/>
      <c r="BE94" s="255"/>
      <c r="BF94" s="255"/>
      <c r="BG94" s="255"/>
      <c r="BH94" s="255"/>
      <c r="BI94" s="255"/>
      <c r="BJ94" s="255"/>
      <c r="BK94" s="255"/>
      <c r="BL94" s="255"/>
      <c r="BM94" s="255"/>
      <c r="BN94" s="255"/>
      <c r="BO94" s="255"/>
      <c r="BP94" s="255"/>
      <c r="BQ94" s="255"/>
      <c r="BR94" s="255"/>
      <c r="BS94" s="255"/>
      <c r="BT94" s="255"/>
      <c r="BU94" s="255"/>
      <c r="BV94" s="255"/>
      <c r="BW94" s="255"/>
      <c r="BX94" s="255"/>
      <c r="BY94" s="255"/>
      <c r="BZ94" s="255"/>
      <c r="CA94" s="255"/>
      <c r="CB94" s="255"/>
    </row>
    <row r="95" spans="1:80" s="51" customFormat="1" ht="10.5" customHeight="1" x14ac:dyDescent="0.2">
      <c r="A95" s="315"/>
      <c r="B95" s="259"/>
      <c r="C95" s="259"/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  <c r="AP95" s="255"/>
      <c r="AQ95" s="255"/>
      <c r="AR95" s="255"/>
      <c r="AS95" s="255"/>
      <c r="AT95" s="255"/>
      <c r="AU95" s="255"/>
      <c r="AV95" s="255"/>
      <c r="AW95" s="255"/>
      <c r="AX95" s="255"/>
      <c r="AY95" s="255"/>
      <c r="AZ95" s="255"/>
      <c r="BA95" s="255"/>
      <c r="BB95" s="255"/>
      <c r="BC95" s="255"/>
      <c r="BD95" s="255"/>
      <c r="BE95" s="255"/>
      <c r="BF95" s="255"/>
      <c r="BG95" s="255"/>
      <c r="BH95" s="255"/>
      <c r="BI95" s="255"/>
      <c r="BJ95" s="255"/>
      <c r="BK95" s="255"/>
      <c r="BL95" s="255"/>
      <c r="BM95" s="255"/>
      <c r="BN95" s="255"/>
      <c r="BO95" s="255"/>
      <c r="BP95" s="255"/>
      <c r="BQ95" s="255"/>
      <c r="BR95" s="255"/>
      <c r="BS95" s="255"/>
      <c r="BT95" s="255"/>
      <c r="BU95" s="255"/>
      <c r="BV95" s="255"/>
      <c r="BW95" s="255"/>
      <c r="BX95" s="255"/>
      <c r="BY95" s="255"/>
      <c r="BZ95" s="255"/>
      <c r="CA95" s="255"/>
      <c r="CB95" s="255"/>
    </row>
    <row r="96" spans="1:80" s="51" customFormat="1" ht="12.95" customHeight="1" x14ac:dyDescent="0.2">
      <c r="A96" s="327" t="s">
        <v>64</v>
      </c>
      <c r="B96" s="323">
        <v>1009.6</v>
      </c>
      <c r="C96" s="323">
        <v>1311.1</v>
      </c>
      <c r="D96" s="323">
        <v>1275</v>
      </c>
      <c r="E96" s="323">
        <v>1143.0999999999999</v>
      </c>
      <c r="F96" s="323">
        <v>1003.7</v>
      </c>
      <c r="G96" s="323">
        <v>1390.4</v>
      </c>
      <c r="H96" s="323">
        <v>1870.4</v>
      </c>
      <c r="I96" s="323">
        <v>1525.2</v>
      </c>
      <c r="J96" s="323">
        <v>1909.3</v>
      </c>
      <c r="K96" s="323">
        <v>3068.3</v>
      </c>
      <c r="L96" s="323">
        <v>5001.2</v>
      </c>
      <c r="M96" s="323">
        <v>4547.1000000000004</v>
      </c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  <c r="AK96" s="255"/>
      <c r="AL96" s="255"/>
      <c r="AM96" s="255"/>
      <c r="AN96" s="255"/>
      <c r="AO96" s="255"/>
      <c r="AP96" s="255"/>
      <c r="AQ96" s="255"/>
      <c r="AR96" s="255"/>
      <c r="AS96" s="255"/>
      <c r="AT96" s="255"/>
      <c r="AU96" s="255"/>
      <c r="AV96" s="255"/>
      <c r="AW96" s="255"/>
      <c r="AX96" s="255"/>
      <c r="AY96" s="255"/>
      <c r="AZ96" s="255"/>
      <c r="BA96" s="255"/>
      <c r="BB96" s="255"/>
      <c r="BC96" s="255"/>
      <c r="BD96" s="255"/>
      <c r="BE96" s="255"/>
      <c r="BF96" s="255"/>
      <c r="BG96" s="255"/>
      <c r="BH96" s="255"/>
      <c r="BI96" s="255"/>
      <c r="BJ96" s="255"/>
      <c r="BK96" s="255"/>
      <c r="BL96" s="255"/>
      <c r="BM96" s="255"/>
      <c r="BN96" s="255"/>
      <c r="BO96" s="255"/>
      <c r="BP96" s="255"/>
      <c r="BQ96" s="255"/>
      <c r="BR96" s="255"/>
      <c r="BS96" s="255"/>
      <c r="BT96" s="255"/>
      <c r="BU96" s="255"/>
      <c r="BV96" s="255"/>
      <c r="BW96" s="255"/>
      <c r="BX96" s="255"/>
      <c r="BY96" s="255"/>
      <c r="BZ96" s="255"/>
      <c r="CA96" s="255"/>
      <c r="CB96" s="255"/>
    </row>
    <row r="97" spans="1:80" s="51" customFormat="1" ht="12.95" customHeight="1" x14ac:dyDescent="0.2">
      <c r="A97" s="57" t="s">
        <v>360</v>
      </c>
      <c r="B97" s="259">
        <v>254.3</v>
      </c>
      <c r="C97" s="259">
        <v>290.10000000000002</v>
      </c>
      <c r="D97" s="259">
        <v>225.9</v>
      </c>
      <c r="E97" s="259">
        <v>203.1</v>
      </c>
      <c r="F97" s="259">
        <v>202.6</v>
      </c>
      <c r="G97" s="259">
        <v>205.8</v>
      </c>
      <c r="H97" s="259">
        <v>212.2</v>
      </c>
      <c r="I97" s="259">
        <v>340</v>
      </c>
      <c r="J97" s="259">
        <v>453</v>
      </c>
      <c r="K97" s="259">
        <v>529.79999999999995</v>
      </c>
      <c r="L97" s="259">
        <v>541.79999999999995</v>
      </c>
      <c r="M97" s="259">
        <v>447.9</v>
      </c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  <c r="AN97" s="255"/>
      <c r="AO97" s="255"/>
      <c r="AP97" s="255"/>
      <c r="AQ97" s="255"/>
      <c r="AR97" s="255"/>
      <c r="AS97" s="255"/>
      <c r="AT97" s="255"/>
      <c r="AU97" s="255"/>
      <c r="AV97" s="255"/>
      <c r="AW97" s="255"/>
      <c r="AX97" s="255"/>
      <c r="AY97" s="255"/>
      <c r="AZ97" s="255"/>
      <c r="BA97" s="255"/>
      <c r="BB97" s="255"/>
      <c r="BC97" s="255"/>
      <c r="BD97" s="255"/>
      <c r="BE97" s="255"/>
      <c r="BF97" s="255"/>
      <c r="BG97" s="255"/>
      <c r="BH97" s="255"/>
      <c r="BI97" s="255"/>
      <c r="BJ97" s="255"/>
      <c r="BK97" s="255"/>
      <c r="BL97" s="255"/>
      <c r="BM97" s="255"/>
      <c r="BN97" s="255"/>
      <c r="BO97" s="255"/>
      <c r="BP97" s="255"/>
      <c r="BQ97" s="255"/>
      <c r="BR97" s="255"/>
      <c r="BS97" s="255"/>
      <c r="BT97" s="255"/>
      <c r="BU97" s="255"/>
      <c r="BV97" s="255"/>
      <c r="BW97" s="255"/>
      <c r="BX97" s="255"/>
      <c r="BY97" s="255"/>
      <c r="BZ97" s="255"/>
      <c r="CA97" s="255"/>
      <c r="CB97" s="255"/>
    </row>
    <row r="98" spans="1:80" s="51" customFormat="1" ht="12.95" customHeight="1" x14ac:dyDescent="0.2">
      <c r="A98" s="325" t="s">
        <v>361</v>
      </c>
      <c r="B98" s="259">
        <v>600.5</v>
      </c>
      <c r="C98" s="259">
        <v>700.4</v>
      </c>
      <c r="D98" s="259">
        <v>785.1</v>
      </c>
      <c r="E98" s="259">
        <v>671.4</v>
      </c>
      <c r="F98" s="259">
        <v>503</v>
      </c>
      <c r="G98" s="259">
        <v>892.4</v>
      </c>
      <c r="H98" s="259">
        <v>1221.2</v>
      </c>
      <c r="I98" s="259">
        <v>648</v>
      </c>
      <c r="J98" s="259">
        <v>778.4</v>
      </c>
      <c r="K98" s="259">
        <v>1212.9000000000001</v>
      </c>
      <c r="L98" s="259">
        <v>3005.4</v>
      </c>
      <c r="M98" s="259">
        <v>2765.6</v>
      </c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  <c r="AK98" s="255"/>
      <c r="AL98" s="255"/>
      <c r="AM98" s="255"/>
      <c r="AN98" s="255"/>
      <c r="AO98" s="255"/>
      <c r="AP98" s="255"/>
      <c r="AQ98" s="255"/>
      <c r="AR98" s="255"/>
      <c r="AS98" s="255"/>
      <c r="AT98" s="255"/>
      <c r="AU98" s="255"/>
      <c r="AV98" s="255"/>
      <c r="AW98" s="255"/>
      <c r="AX98" s="255"/>
      <c r="AY98" s="255"/>
      <c r="AZ98" s="255"/>
      <c r="BA98" s="255"/>
      <c r="BB98" s="255"/>
      <c r="BC98" s="255"/>
      <c r="BD98" s="255"/>
      <c r="BE98" s="255"/>
      <c r="BF98" s="255"/>
      <c r="BG98" s="255"/>
      <c r="BH98" s="255"/>
      <c r="BI98" s="255"/>
      <c r="BJ98" s="255"/>
      <c r="BK98" s="255"/>
      <c r="BL98" s="255"/>
      <c r="BM98" s="255"/>
      <c r="BN98" s="255"/>
      <c r="BO98" s="255"/>
      <c r="BP98" s="255"/>
      <c r="BQ98" s="255"/>
      <c r="BR98" s="255"/>
      <c r="BS98" s="255"/>
      <c r="BT98" s="255"/>
      <c r="BU98" s="255"/>
      <c r="BV98" s="255"/>
      <c r="BW98" s="255"/>
      <c r="BX98" s="255"/>
      <c r="BY98" s="255"/>
      <c r="BZ98" s="255"/>
      <c r="CA98" s="255"/>
      <c r="CB98" s="255"/>
    </row>
    <row r="99" spans="1:80" s="51" customFormat="1" ht="12.95" customHeight="1" x14ac:dyDescent="0.2">
      <c r="A99" s="325" t="s">
        <v>362</v>
      </c>
      <c r="B99" s="259">
        <v>1.3</v>
      </c>
      <c r="C99" s="259">
        <v>1.5</v>
      </c>
      <c r="D99" s="259">
        <v>3.6</v>
      </c>
      <c r="E99" s="259">
        <v>10.9</v>
      </c>
      <c r="F99" s="259">
        <v>47.4</v>
      </c>
      <c r="G99" s="259">
        <v>30.3</v>
      </c>
      <c r="H99" s="259">
        <v>58.6</v>
      </c>
      <c r="I99" s="259">
        <v>17.399999999999999</v>
      </c>
      <c r="J99" s="259">
        <v>21.9</v>
      </c>
      <c r="K99" s="259">
        <v>106.7</v>
      </c>
      <c r="L99" s="259">
        <v>105.8</v>
      </c>
      <c r="M99" s="259">
        <v>104.5</v>
      </c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  <c r="AN99" s="255"/>
      <c r="AO99" s="255"/>
      <c r="AP99" s="255"/>
      <c r="AQ99" s="255"/>
      <c r="AR99" s="255"/>
      <c r="AS99" s="255"/>
      <c r="AT99" s="255"/>
      <c r="AU99" s="255"/>
      <c r="AV99" s="255"/>
      <c r="AW99" s="255"/>
      <c r="AX99" s="255"/>
      <c r="AY99" s="255"/>
      <c r="AZ99" s="255"/>
      <c r="BA99" s="255"/>
      <c r="BB99" s="255"/>
      <c r="BC99" s="255"/>
      <c r="BD99" s="255"/>
      <c r="BE99" s="255"/>
      <c r="BF99" s="255"/>
      <c r="BG99" s="255"/>
      <c r="BH99" s="255"/>
      <c r="BI99" s="255"/>
      <c r="BJ99" s="255"/>
      <c r="BK99" s="255"/>
      <c r="BL99" s="255"/>
      <c r="BM99" s="255"/>
      <c r="BN99" s="255"/>
      <c r="BO99" s="255"/>
      <c r="BP99" s="255"/>
      <c r="BQ99" s="255"/>
      <c r="BR99" s="255"/>
      <c r="BS99" s="255"/>
      <c r="BT99" s="255"/>
      <c r="BU99" s="255"/>
      <c r="BV99" s="255"/>
      <c r="BW99" s="255"/>
      <c r="BX99" s="255"/>
      <c r="BY99" s="255"/>
      <c r="BZ99" s="255"/>
      <c r="CA99" s="255"/>
      <c r="CB99" s="255"/>
    </row>
    <row r="100" spans="1:80" s="51" customFormat="1" ht="12.95" customHeight="1" x14ac:dyDescent="0.2">
      <c r="A100" s="57" t="s">
        <v>363</v>
      </c>
      <c r="B100" s="259">
        <v>0.3</v>
      </c>
      <c r="C100" s="259">
        <v>0.1</v>
      </c>
      <c r="D100" s="259">
        <v>2.2999999999999998</v>
      </c>
      <c r="E100" s="259">
        <v>19</v>
      </c>
      <c r="F100" s="259">
        <v>22.7</v>
      </c>
      <c r="G100" s="259">
        <v>59.2</v>
      </c>
      <c r="H100" s="259">
        <v>143.4</v>
      </c>
      <c r="I100" s="259">
        <v>244.9</v>
      </c>
      <c r="J100" s="259">
        <v>335.5</v>
      </c>
      <c r="K100" s="259">
        <v>422.9</v>
      </c>
      <c r="L100" s="259">
        <v>517.20000000000005</v>
      </c>
      <c r="M100" s="259">
        <v>604.6</v>
      </c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  <c r="AJ100" s="255"/>
      <c r="AK100" s="255"/>
      <c r="AL100" s="255"/>
      <c r="AM100" s="255"/>
      <c r="AN100" s="255"/>
      <c r="AO100" s="255"/>
      <c r="AP100" s="255"/>
      <c r="AQ100" s="255"/>
      <c r="AR100" s="255"/>
      <c r="AS100" s="255"/>
      <c r="AT100" s="255"/>
      <c r="AU100" s="255"/>
      <c r="AV100" s="255"/>
      <c r="AW100" s="255"/>
      <c r="AX100" s="255"/>
      <c r="AY100" s="255"/>
      <c r="AZ100" s="255"/>
      <c r="BA100" s="255"/>
      <c r="BB100" s="255"/>
      <c r="BC100" s="255"/>
      <c r="BD100" s="255"/>
      <c r="BE100" s="255"/>
      <c r="BF100" s="255"/>
      <c r="BG100" s="255"/>
      <c r="BH100" s="255"/>
      <c r="BI100" s="255"/>
      <c r="BJ100" s="255"/>
      <c r="BK100" s="255"/>
      <c r="BL100" s="255"/>
      <c r="BM100" s="255"/>
      <c r="BN100" s="255"/>
      <c r="BO100" s="255"/>
      <c r="BP100" s="255"/>
      <c r="BQ100" s="255"/>
      <c r="BR100" s="255"/>
      <c r="BS100" s="255"/>
      <c r="BT100" s="255"/>
      <c r="BU100" s="255"/>
      <c r="BV100" s="255"/>
      <c r="BW100" s="255"/>
      <c r="BX100" s="255"/>
      <c r="BY100" s="255"/>
      <c r="BZ100" s="255"/>
      <c r="CA100" s="255"/>
      <c r="CB100" s="255"/>
    </row>
    <row r="101" spans="1:80" s="51" customFormat="1" ht="12.95" customHeight="1" x14ac:dyDescent="0.2">
      <c r="A101" s="57" t="s">
        <v>364</v>
      </c>
      <c r="B101" s="259">
        <v>153.19999999999999</v>
      </c>
      <c r="C101" s="259">
        <v>319</v>
      </c>
      <c r="D101" s="259">
        <v>258.10000000000002</v>
      </c>
      <c r="E101" s="259">
        <v>238.7</v>
      </c>
      <c r="F101" s="259">
        <v>228</v>
      </c>
      <c r="G101" s="259">
        <v>202.7</v>
      </c>
      <c r="H101" s="259">
        <v>235</v>
      </c>
      <c r="I101" s="259">
        <v>274.89999999999998</v>
      </c>
      <c r="J101" s="259">
        <v>320.5</v>
      </c>
      <c r="K101" s="259">
        <v>796</v>
      </c>
      <c r="L101" s="259">
        <v>831</v>
      </c>
      <c r="M101" s="259">
        <v>624.4</v>
      </c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  <c r="AL101" s="255"/>
      <c r="AM101" s="255"/>
      <c r="AN101" s="255"/>
      <c r="AO101" s="255"/>
      <c r="AP101" s="255"/>
      <c r="AQ101" s="255"/>
      <c r="AR101" s="255"/>
      <c r="AS101" s="255"/>
      <c r="AT101" s="255"/>
      <c r="AU101" s="255"/>
      <c r="AV101" s="255"/>
      <c r="AW101" s="255"/>
      <c r="AX101" s="255"/>
      <c r="AY101" s="255"/>
      <c r="AZ101" s="255"/>
      <c r="BA101" s="255"/>
      <c r="BB101" s="255"/>
      <c r="BC101" s="255"/>
      <c r="BD101" s="255"/>
      <c r="BE101" s="255"/>
      <c r="BF101" s="255"/>
      <c r="BG101" s="255"/>
      <c r="BH101" s="255"/>
      <c r="BI101" s="255"/>
      <c r="BJ101" s="255"/>
      <c r="BK101" s="255"/>
      <c r="BL101" s="255"/>
      <c r="BM101" s="255"/>
      <c r="BN101" s="255"/>
      <c r="BO101" s="255"/>
      <c r="BP101" s="255"/>
      <c r="BQ101" s="255"/>
      <c r="BR101" s="255"/>
      <c r="BS101" s="255"/>
      <c r="BT101" s="255"/>
      <c r="BU101" s="255"/>
      <c r="BV101" s="255"/>
      <c r="BW101" s="255"/>
      <c r="BX101" s="255"/>
      <c r="BY101" s="255"/>
      <c r="BZ101" s="255"/>
      <c r="CA101" s="255"/>
      <c r="CB101" s="255"/>
    </row>
    <row r="102" spans="1:80" s="51" customFormat="1" ht="11.25" customHeight="1" x14ac:dyDescent="0.2">
      <c r="A102" s="315"/>
      <c r="B102" s="259"/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  <c r="AK102" s="255"/>
      <c r="AL102" s="255"/>
      <c r="AM102" s="255"/>
      <c r="AN102" s="255"/>
      <c r="AO102" s="255"/>
      <c r="AP102" s="255"/>
      <c r="AQ102" s="255"/>
      <c r="AR102" s="255"/>
      <c r="AS102" s="255"/>
      <c r="AT102" s="255"/>
      <c r="AU102" s="255"/>
      <c r="AV102" s="255"/>
      <c r="AW102" s="255"/>
      <c r="AX102" s="255"/>
      <c r="AY102" s="255"/>
      <c r="AZ102" s="255"/>
      <c r="BA102" s="255"/>
      <c r="BB102" s="255"/>
      <c r="BC102" s="255"/>
      <c r="BD102" s="255"/>
      <c r="BE102" s="255"/>
      <c r="BF102" s="255"/>
      <c r="BG102" s="255"/>
      <c r="BH102" s="255"/>
      <c r="BI102" s="255"/>
      <c r="BJ102" s="255"/>
      <c r="BK102" s="255"/>
      <c r="BL102" s="255"/>
      <c r="BM102" s="255"/>
      <c r="BN102" s="255"/>
      <c r="BO102" s="255"/>
      <c r="BP102" s="255"/>
      <c r="BQ102" s="255"/>
      <c r="BR102" s="255"/>
      <c r="BS102" s="255"/>
      <c r="BT102" s="255"/>
      <c r="BU102" s="255"/>
      <c r="BV102" s="255"/>
      <c r="BW102" s="255"/>
      <c r="BX102" s="255"/>
      <c r="BY102" s="255"/>
      <c r="BZ102" s="255"/>
      <c r="CA102" s="255"/>
      <c r="CB102" s="255"/>
    </row>
    <row r="103" spans="1:80" s="300" customFormat="1" ht="12" x14ac:dyDescent="0.2">
      <c r="A103" s="300" t="s">
        <v>65</v>
      </c>
      <c r="B103" s="335">
        <v>30.6</v>
      </c>
      <c r="C103" s="335">
        <v>6.1</v>
      </c>
      <c r="D103" s="336">
        <v>69.599999999999994</v>
      </c>
      <c r="E103" s="336">
        <v>86</v>
      </c>
      <c r="F103" s="336">
        <v>148.6</v>
      </c>
      <c r="G103" s="336">
        <v>108</v>
      </c>
      <c r="H103" s="336">
        <v>27.1</v>
      </c>
      <c r="I103" s="336">
        <v>45.1</v>
      </c>
      <c r="J103" s="336">
        <v>68.5</v>
      </c>
      <c r="K103" s="336">
        <v>393.3</v>
      </c>
      <c r="L103" s="336">
        <v>1695.9</v>
      </c>
      <c r="M103" s="336">
        <v>8597.2999999999993</v>
      </c>
      <c r="N103" s="324"/>
      <c r="O103" s="324"/>
      <c r="P103" s="324"/>
      <c r="Q103" s="324"/>
      <c r="R103" s="324"/>
      <c r="S103" s="324"/>
      <c r="T103" s="324"/>
      <c r="U103" s="324"/>
      <c r="V103" s="324"/>
      <c r="W103" s="324"/>
      <c r="X103" s="324"/>
      <c r="Y103" s="324"/>
      <c r="Z103" s="324"/>
      <c r="AA103" s="324"/>
      <c r="AB103" s="324"/>
      <c r="AC103" s="324"/>
      <c r="AD103" s="324"/>
      <c r="AE103" s="324"/>
      <c r="AF103" s="324"/>
      <c r="AG103" s="324"/>
      <c r="AH103" s="324"/>
      <c r="AI103" s="324"/>
      <c r="AJ103" s="324"/>
      <c r="AK103" s="324"/>
      <c r="AL103" s="324"/>
      <c r="AM103" s="324"/>
      <c r="AN103" s="324"/>
      <c r="AO103" s="324"/>
      <c r="AP103" s="324"/>
      <c r="AQ103" s="324"/>
      <c r="AR103" s="324"/>
      <c r="AS103" s="324"/>
      <c r="AT103" s="324"/>
      <c r="AU103" s="324"/>
      <c r="AV103" s="324"/>
      <c r="AW103" s="324"/>
      <c r="AX103" s="324"/>
      <c r="AY103" s="324"/>
      <c r="AZ103" s="324"/>
      <c r="BA103" s="324"/>
      <c r="BB103" s="324"/>
      <c r="BC103" s="324"/>
      <c r="BD103" s="324"/>
      <c r="BE103" s="324"/>
      <c r="BF103" s="324"/>
      <c r="BG103" s="324"/>
      <c r="BH103" s="324"/>
      <c r="BI103" s="324"/>
      <c r="BJ103" s="324"/>
      <c r="BK103" s="324"/>
      <c r="BL103" s="324"/>
      <c r="BM103" s="324"/>
      <c r="BN103" s="324"/>
      <c r="BO103" s="324"/>
      <c r="BP103" s="324"/>
      <c r="BQ103" s="324"/>
      <c r="BR103" s="324"/>
      <c r="BS103" s="324"/>
      <c r="BT103" s="324"/>
      <c r="BU103" s="324"/>
      <c r="BV103" s="324"/>
      <c r="BW103" s="324"/>
      <c r="BX103" s="324"/>
      <c r="BY103" s="324"/>
      <c r="BZ103" s="324"/>
      <c r="CA103" s="324"/>
      <c r="CB103" s="324"/>
    </row>
    <row r="104" spans="1:80" s="51" customFormat="1" ht="12.95" customHeight="1" x14ac:dyDescent="0.2">
      <c r="A104" s="57" t="s">
        <v>360</v>
      </c>
      <c r="B104" s="337">
        <v>0.5</v>
      </c>
      <c r="C104" s="337">
        <v>5.3</v>
      </c>
      <c r="D104" s="163">
        <v>6.9</v>
      </c>
      <c r="E104" s="163">
        <v>5.7</v>
      </c>
      <c r="F104" s="163">
        <v>6.6</v>
      </c>
      <c r="G104" s="163">
        <v>10.9</v>
      </c>
      <c r="H104" s="163">
        <v>12.6</v>
      </c>
      <c r="I104" s="163">
        <v>29.2</v>
      </c>
      <c r="J104" s="163">
        <v>26.4</v>
      </c>
      <c r="K104" s="163">
        <v>285.10000000000002</v>
      </c>
      <c r="L104" s="163">
        <v>130.69999999999999</v>
      </c>
      <c r="M104" s="163">
        <v>319.7</v>
      </c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  <c r="AK104" s="255"/>
      <c r="AL104" s="255"/>
      <c r="AM104" s="255"/>
      <c r="AN104" s="255"/>
      <c r="AO104" s="255"/>
      <c r="AP104" s="255"/>
      <c r="AQ104" s="255"/>
      <c r="AR104" s="255"/>
      <c r="AS104" s="255"/>
      <c r="AT104" s="255"/>
      <c r="AU104" s="255"/>
      <c r="AV104" s="255"/>
      <c r="AW104" s="255"/>
      <c r="AX104" s="255"/>
      <c r="AY104" s="255"/>
      <c r="AZ104" s="255"/>
      <c r="BA104" s="255"/>
      <c r="BB104" s="255"/>
      <c r="BC104" s="255"/>
      <c r="BD104" s="255"/>
      <c r="BE104" s="255"/>
      <c r="BF104" s="255"/>
      <c r="BG104" s="255"/>
      <c r="BH104" s="255"/>
      <c r="BI104" s="255"/>
      <c r="BJ104" s="255"/>
      <c r="BK104" s="255"/>
      <c r="BL104" s="255"/>
      <c r="BM104" s="255"/>
      <c r="BN104" s="255"/>
      <c r="BO104" s="255"/>
      <c r="BP104" s="255"/>
      <c r="BQ104" s="255"/>
      <c r="BR104" s="255"/>
      <c r="BS104" s="255"/>
      <c r="BT104" s="255"/>
      <c r="BU104" s="255"/>
      <c r="BV104" s="255"/>
      <c r="BW104" s="255"/>
      <c r="BX104" s="255"/>
      <c r="BY104" s="255"/>
      <c r="BZ104" s="255"/>
      <c r="CA104" s="255"/>
      <c r="CB104" s="255"/>
    </row>
    <row r="105" spans="1:80" s="51" customFormat="1" ht="12.95" customHeight="1" x14ac:dyDescent="0.2">
      <c r="A105" s="325" t="s">
        <v>361</v>
      </c>
      <c r="B105" s="337">
        <v>28.9</v>
      </c>
      <c r="C105" s="337">
        <v>0.1</v>
      </c>
      <c r="D105" s="163">
        <v>0</v>
      </c>
      <c r="E105" s="163">
        <v>0.1</v>
      </c>
      <c r="F105" s="163">
        <v>0</v>
      </c>
      <c r="G105" s="163">
        <v>62.1</v>
      </c>
      <c r="H105" s="163">
        <v>3.7</v>
      </c>
      <c r="I105" s="163">
        <v>3.8</v>
      </c>
      <c r="J105" s="163">
        <v>4.4000000000000004</v>
      </c>
      <c r="K105" s="163">
        <v>7.6</v>
      </c>
      <c r="L105" s="163">
        <v>17.2</v>
      </c>
      <c r="M105" s="163">
        <v>15</v>
      </c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  <c r="AK105" s="255"/>
      <c r="AL105" s="255"/>
      <c r="AM105" s="255"/>
      <c r="AN105" s="255"/>
      <c r="AO105" s="255"/>
      <c r="AP105" s="255"/>
      <c r="AQ105" s="255"/>
      <c r="AR105" s="255"/>
      <c r="AS105" s="255"/>
      <c r="AT105" s="255"/>
      <c r="AU105" s="255"/>
      <c r="AV105" s="255"/>
      <c r="AW105" s="255"/>
      <c r="AX105" s="255"/>
      <c r="AY105" s="255"/>
      <c r="AZ105" s="255"/>
      <c r="BA105" s="255"/>
      <c r="BB105" s="255"/>
      <c r="BC105" s="255"/>
      <c r="BD105" s="255"/>
      <c r="BE105" s="255"/>
      <c r="BF105" s="255"/>
      <c r="BG105" s="255"/>
      <c r="BH105" s="255"/>
      <c r="BI105" s="255"/>
      <c r="BJ105" s="255"/>
      <c r="BK105" s="255"/>
      <c r="BL105" s="255"/>
      <c r="BM105" s="255"/>
      <c r="BN105" s="255"/>
      <c r="BO105" s="255"/>
      <c r="BP105" s="255"/>
      <c r="BQ105" s="255"/>
      <c r="BR105" s="255"/>
      <c r="BS105" s="255"/>
      <c r="BT105" s="255"/>
      <c r="BU105" s="255"/>
      <c r="BV105" s="255"/>
      <c r="BW105" s="255"/>
      <c r="BX105" s="255"/>
      <c r="BY105" s="255"/>
      <c r="BZ105" s="255"/>
      <c r="CA105" s="255"/>
      <c r="CB105" s="255"/>
    </row>
    <row r="106" spans="1:80" s="51" customFormat="1" ht="12.95" customHeight="1" x14ac:dyDescent="0.2">
      <c r="A106" s="325" t="s">
        <v>362</v>
      </c>
      <c r="B106" s="255" t="s">
        <v>26</v>
      </c>
      <c r="C106" s="255" t="s">
        <v>26</v>
      </c>
      <c r="D106" s="160">
        <v>62</v>
      </c>
      <c r="E106" s="160">
        <v>78</v>
      </c>
      <c r="F106" s="160">
        <v>139.1</v>
      </c>
      <c r="G106" s="160">
        <v>32.1</v>
      </c>
      <c r="H106" s="160">
        <v>4.5</v>
      </c>
      <c r="I106" s="160">
        <v>4.5</v>
      </c>
      <c r="J106" s="160">
        <v>25</v>
      </c>
      <c r="K106" s="160">
        <v>87.2</v>
      </c>
      <c r="L106" s="160">
        <v>1517</v>
      </c>
      <c r="M106" s="160">
        <v>8200.2999999999993</v>
      </c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  <c r="AN106" s="255"/>
      <c r="AO106" s="255"/>
      <c r="AP106" s="255"/>
      <c r="AQ106" s="255"/>
      <c r="AR106" s="255"/>
      <c r="AS106" s="255"/>
      <c r="AT106" s="255"/>
      <c r="AU106" s="255"/>
      <c r="AV106" s="255"/>
      <c r="AW106" s="255"/>
      <c r="AX106" s="255"/>
      <c r="AY106" s="255"/>
      <c r="AZ106" s="255"/>
      <c r="BA106" s="255"/>
      <c r="BB106" s="255"/>
      <c r="BC106" s="255"/>
      <c r="BD106" s="255"/>
      <c r="BE106" s="255"/>
      <c r="BF106" s="255"/>
      <c r="BG106" s="255"/>
      <c r="BH106" s="255"/>
      <c r="BI106" s="255"/>
      <c r="BJ106" s="255"/>
      <c r="BK106" s="255"/>
      <c r="BL106" s="255"/>
      <c r="BM106" s="255"/>
      <c r="BN106" s="255"/>
      <c r="BO106" s="255"/>
      <c r="BP106" s="255"/>
      <c r="BQ106" s="255"/>
      <c r="BR106" s="255"/>
      <c r="BS106" s="255"/>
      <c r="BT106" s="255"/>
      <c r="BU106" s="255"/>
      <c r="BV106" s="255"/>
      <c r="BW106" s="255"/>
      <c r="BX106" s="255"/>
      <c r="BY106" s="255"/>
      <c r="BZ106" s="255"/>
      <c r="CA106" s="255"/>
      <c r="CB106" s="255"/>
    </row>
    <row r="107" spans="1:80" s="51" customFormat="1" ht="12.95" customHeight="1" x14ac:dyDescent="0.2">
      <c r="A107" s="57" t="s">
        <v>363</v>
      </c>
      <c r="B107" s="256">
        <v>0</v>
      </c>
      <c r="C107" s="255" t="s">
        <v>26</v>
      </c>
      <c r="D107" s="160" t="s">
        <v>26</v>
      </c>
      <c r="E107" s="160" t="s">
        <v>26</v>
      </c>
      <c r="F107" s="160" t="s">
        <v>26</v>
      </c>
      <c r="G107" s="160" t="s">
        <v>26</v>
      </c>
      <c r="H107" s="160">
        <v>3</v>
      </c>
      <c r="I107" s="160">
        <v>2.5</v>
      </c>
      <c r="J107" s="160">
        <v>2.4</v>
      </c>
      <c r="K107" s="160">
        <v>1.4</v>
      </c>
      <c r="L107" s="160">
        <v>1.4</v>
      </c>
      <c r="M107" s="160">
        <v>9.1999999999999993</v>
      </c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  <c r="AL107" s="255"/>
      <c r="AM107" s="255"/>
      <c r="AN107" s="255"/>
      <c r="AO107" s="255"/>
      <c r="AP107" s="255"/>
      <c r="AQ107" s="255"/>
      <c r="AR107" s="255"/>
      <c r="AS107" s="255"/>
      <c r="AT107" s="255"/>
      <c r="AU107" s="255"/>
      <c r="AV107" s="255"/>
      <c r="AW107" s="255"/>
      <c r="AX107" s="255"/>
      <c r="AY107" s="255"/>
      <c r="AZ107" s="255"/>
      <c r="BA107" s="255"/>
      <c r="BB107" s="255"/>
      <c r="BC107" s="255"/>
      <c r="BD107" s="255"/>
      <c r="BE107" s="255"/>
      <c r="BF107" s="255"/>
      <c r="BG107" s="255"/>
      <c r="BH107" s="255"/>
      <c r="BI107" s="255"/>
      <c r="BJ107" s="255"/>
      <c r="BK107" s="255"/>
      <c r="BL107" s="255"/>
      <c r="BM107" s="255"/>
      <c r="BN107" s="255"/>
      <c r="BO107" s="255"/>
      <c r="BP107" s="255"/>
      <c r="BQ107" s="255"/>
      <c r="BR107" s="255"/>
      <c r="BS107" s="255"/>
      <c r="BT107" s="255"/>
      <c r="BU107" s="255"/>
      <c r="BV107" s="255"/>
      <c r="BW107" s="255"/>
      <c r="BX107" s="255"/>
      <c r="BY107" s="255"/>
      <c r="BZ107" s="255"/>
      <c r="CA107" s="255"/>
      <c r="CB107" s="255"/>
    </row>
    <row r="108" spans="1:80" s="51" customFormat="1" ht="12.95" customHeight="1" x14ac:dyDescent="0.2">
      <c r="A108" s="57" t="s">
        <v>364</v>
      </c>
      <c r="B108" s="337">
        <v>1.2</v>
      </c>
      <c r="C108" s="337">
        <v>0.7</v>
      </c>
      <c r="D108" s="163">
        <v>0.7</v>
      </c>
      <c r="E108" s="163">
        <v>2.2000000000000002</v>
      </c>
      <c r="F108" s="163">
        <v>2.9</v>
      </c>
      <c r="G108" s="163">
        <v>2.9</v>
      </c>
      <c r="H108" s="163">
        <v>3.3</v>
      </c>
      <c r="I108" s="163">
        <v>5.0999999999999996</v>
      </c>
      <c r="J108" s="163">
        <v>10.199999999999999</v>
      </c>
      <c r="K108" s="163">
        <v>12</v>
      </c>
      <c r="L108" s="163">
        <v>29.7</v>
      </c>
      <c r="M108" s="163">
        <v>53.2</v>
      </c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  <c r="AQ108" s="255"/>
      <c r="AR108" s="255"/>
      <c r="AS108" s="255"/>
      <c r="AT108" s="255"/>
      <c r="AU108" s="255"/>
      <c r="AV108" s="255"/>
      <c r="AW108" s="255"/>
      <c r="AX108" s="255"/>
      <c r="AY108" s="255"/>
      <c r="AZ108" s="255"/>
      <c r="BA108" s="255"/>
      <c r="BB108" s="255"/>
      <c r="BC108" s="255"/>
      <c r="BD108" s="255"/>
      <c r="BE108" s="255"/>
      <c r="BF108" s="255"/>
      <c r="BG108" s="255"/>
      <c r="BH108" s="255"/>
      <c r="BI108" s="255"/>
      <c r="BJ108" s="255"/>
      <c r="BK108" s="255"/>
      <c r="BL108" s="255"/>
      <c r="BM108" s="255"/>
      <c r="BN108" s="255"/>
      <c r="BO108" s="255"/>
      <c r="BP108" s="255"/>
      <c r="BQ108" s="255"/>
      <c r="BR108" s="255"/>
      <c r="BS108" s="255"/>
      <c r="BT108" s="255"/>
      <c r="BU108" s="255"/>
      <c r="BV108" s="255"/>
      <c r="BW108" s="255"/>
      <c r="BX108" s="255"/>
      <c r="BY108" s="255"/>
      <c r="BZ108" s="255"/>
      <c r="CA108" s="255"/>
      <c r="CB108" s="255"/>
    </row>
    <row r="109" spans="1:80" s="51" customFormat="1" ht="12.75" customHeight="1" thickBot="1" x14ac:dyDescent="0.25">
      <c r="A109" s="338"/>
      <c r="B109" s="302"/>
      <c r="C109" s="302"/>
      <c r="D109" s="302"/>
      <c r="E109" s="302"/>
      <c r="F109" s="302"/>
      <c r="G109" s="302"/>
      <c r="H109" s="302"/>
      <c r="I109" s="302"/>
      <c r="J109" s="302"/>
      <c r="K109" s="302"/>
      <c r="L109" s="302"/>
      <c r="M109" s="302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  <c r="AP109" s="255"/>
      <c r="AQ109" s="255"/>
      <c r="AR109" s="255"/>
      <c r="AS109" s="255"/>
      <c r="AT109" s="255"/>
      <c r="AU109" s="255"/>
      <c r="AV109" s="255"/>
      <c r="AW109" s="255"/>
      <c r="AX109" s="255"/>
      <c r="AY109" s="255"/>
      <c r="AZ109" s="255"/>
      <c r="BA109" s="255"/>
      <c r="BB109" s="255"/>
      <c r="BC109" s="255"/>
      <c r="BD109" s="255"/>
      <c r="BE109" s="255"/>
      <c r="BF109" s="255"/>
      <c r="BG109" s="255"/>
      <c r="BH109" s="255"/>
      <c r="BI109" s="255"/>
      <c r="BJ109" s="255"/>
      <c r="BK109" s="255"/>
      <c r="BL109" s="255"/>
      <c r="BM109" s="255"/>
      <c r="BN109" s="255"/>
      <c r="BO109" s="255"/>
      <c r="BP109" s="255"/>
      <c r="BQ109" s="255"/>
      <c r="BR109" s="255"/>
      <c r="BS109" s="255"/>
      <c r="BT109" s="255"/>
      <c r="BU109" s="255"/>
      <c r="BV109" s="255"/>
      <c r="BW109" s="255"/>
      <c r="BX109" s="255"/>
      <c r="BY109" s="255"/>
      <c r="BZ109" s="255"/>
      <c r="CA109" s="255"/>
      <c r="CB109" s="255"/>
    </row>
    <row r="110" spans="1:80" s="51" customFormat="1" ht="8.4499999999999993" customHeight="1" x14ac:dyDescent="0.2">
      <c r="A110" s="41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  <c r="AP110" s="255"/>
      <c r="AQ110" s="255"/>
      <c r="AR110" s="255"/>
      <c r="AS110" s="255"/>
      <c r="AT110" s="255"/>
      <c r="AU110" s="255"/>
      <c r="AV110" s="255"/>
      <c r="AW110" s="255"/>
      <c r="AX110" s="255"/>
      <c r="AY110" s="255"/>
      <c r="AZ110" s="255"/>
      <c r="BA110" s="255"/>
      <c r="BB110" s="255"/>
      <c r="BC110" s="255"/>
      <c r="BD110" s="255"/>
      <c r="BE110" s="255"/>
      <c r="BF110" s="255"/>
      <c r="BG110" s="255"/>
      <c r="BH110" s="255"/>
      <c r="BI110" s="255"/>
      <c r="BJ110" s="255"/>
      <c r="BK110" s="255"/>
      <c r="BL110" s="255"/>
      <c r="BM110" s="255"/>
      <c r="BN110" s="255"/>
      <c r="BO110" s="255"/>
      <c r="BP110" s="255"/>
      <c r="BQ110" s="255"/>
      <c r="BR110" s="255"/>
      <c r="BS110" s="255"/>
      <c r="BT110" s="255"/>
      <c r="BU110" s="255"/>
      <c r="BV110" s="255"/>
      <c r="BW110" s="255"/>
      <c r="BX110" s="255"/>
      <c r="BY110" s="255"/>
      <c r="BZ110" s="255"/>
      <c r="CA110" s="255"/>
      <c r="CB110" s="255"/>
    </row>
    <row r="111" spans="1:80" s="51" customFormat="1" ht="8.4499999999999993" customHeight="1" x14ac:dyDescent="0.2">
      <c r="A111" s="41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  <c r="AQ111" s="255"/>
      <c r="AR111" s="255"/>
      <c r="AS111" s="255"/>
      <c r="AT111" s="255"/>
      <c r="AU111" s="255"/>
      <c r="AV111" s="255"/>
      <c r="AW111" s="255"/>
      <c r="AX111" s="255"/>
      <c r="AY111" s="255"/>
      <c r="AZ111" s="255"/>
      <c r="BA111" s="255"/>
      <c r="BB111" s="255"/>
      <c r="BC111" s="255"/>
      <c r="BD111" s="255"/>
      <c r="BE111" s="255"/>
      <c r="BF111" s="255"/>
      <c r="BG111" s="255"/>
      <c r="BH111" s="255"/>
      <c r="BI111" s="255"/>
      <c r="BJ111" s="255"/>
      <c r="BK111" s="255"/>
      <c r="BL111" s="255"/>
      <c r="BM111" s="255"/>
      <c r="BN111" s="255"/>
      <c r="BO111" s="255"/>
      <c r="BP111" s="255"/>
      <c r="BQ111" s="255"/>
      <c r="BR111" s="255"/>
      <c r="BS111" s="255"/>
      <c r="BT111" s="255"/>
      <c r="BU111" s="255"/>
      <c r="BV111" s="255"/>
      <c r="BW111" s="255"/>
      <c r="BX111" s="255"/>
      <c r="BY111" s="255"/>
      <c r="BZ111" s="255"/>
      <c r="CA111" s="255"/>
      <c r="CB111" s="255"/>
    </row>
    <row r="112" spans="1:80" s="51" customFormat="1" ht="8.4499999999999993" customHeight="1" x14ac:dyDescent="0.2">
      <c r="A112" s="41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  <c r="AK112" s="255"/>
      <c r="AL112" s="255"/>
      <c r="AM112" s="255"/>
      <c r="AN112" s="255"/>
      <c r="AO112" s="255"/>
      <c r="AP112" s="255"/>
      <c r="AQ112" s="255"/>
      <c r="AR112" s="255"/>
      <c r="AS112" s="255"/>
      <c r="AT112" s="255"/>
      <c r="AU112" s="255"/>
      <c r="AV112" s="255"/>
      <c r="AW112" s="255"/>
      <c r="AX112" s="255"/>
      <c r="AY112" s="255"/>
      <c r="AZ112" s="255"/>
      <c r="BA112" s="255"/>
      <c r="BB112" s="255"/>
      <c r="BC112" s="255"/>
      <c r="BD112" s="255"/>
      <c r="BE112" s="255"/>
      <c r="BF112" s="255"/>
      <c r="BG112" s="255"/>
      <c r="BH112" s="255"/>
      <c r="BI112" s="255"/>
      <c r="BJ112" s="255"/>
      <c r="BK112" s="255"/>
      <c r="BL112" s="255"/>
      <c r="BM112" s="255"/>
      <c r="BN112" s="255"/>
      <c r="BO112" s="255"/>
      <c r="BP112" s="255"/>
      <c r="BQ112" s="255"/>
      <c r="BR112" s="255"/>
      <c r="BS112" s="255"/>
      <c r="BT112" s="255"/>
      <c r="BU112" s="255"/>
      <c r="BV112" s="255"/>
      <c r="BW112" s="255"/>
      <c r="BX112" s="255"/>
      <c r="BY112" s="255"/>
      <c r="BZ112" s="255"/>
      <c r="CA112" s="255"/>
      <c r="CB112" s="255"/>
    </row>
    <row r="113" spans="1:80" s="51" customFormat="1" ht="8.4499999999999993" customHeight="1" x14ac:dyDescent="0.2">
      <c r="A113" s="41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  <c r="AJ113" s="255"/>
      <c r="AK113" s="255"/>
      <c r="AL113" s="255"/>
      <c r="AM113" s="255"/>
      <c r="AN113" s="255"/>
      <c r="AO113" s="255"/>
      <c r="AP113" s="255"/>
      <c r="AQ113" s="255"/>
      <c r="AR113" s="255"/>
      <c r="AS113" s="255"/>
      <c r="AT113" s="255"/>
      <c r="AU113" s="255"/>
      <c r="AV113" s="255"/>
      <c r="AW113" s="255"/>
      <c r="AX113" s="255"/>
      <c r="AY113" s="255"/>
      <c r="AZ113" s="255"/>
      <c r="BA113" s="255"/>
      <c r="BB113" s="255"/>
      <c r="BC113" s="255"/>
      <c r="BD113" s="255"/>
      <c r="BE113" s="255"/>
      <c r="BF113" s="255"/>
      <c r="BG113" s="255"/>
      <c r="BH113" s="255"/>
      <c r="BI113" s="255"/>
      <c r="BJ113" s="255"/>
      <c r="BK113" s="255"/>
      <c r="BL113" s="255"/>
      <c r="BM113" s="255"/>
      <c r="BN113" s="255"/>
      <c r="BO113" s="255"/>
      <c r="BP113" s="255"/>
      <c r="BQ113" s="255"/>
      <c r="BR113" s="255"/>
      <c r="BS113" s="255"/>
      <c r="BT113" s="255"/>
      <c r="BU113" s="255"/>
      <c r="BV113" s="255"/>
      <c r="BW113" s="255"/>
      <c r="BX113" s="255"/>
      <c r="BY113" s="255"/>
      <c r="BZ113" s="255"/>
      <c r="CA113" s="255"/>
      <c r="CB113" s="255"/>
    </row>
    <row r="115" spans="1:80" ht="18" customHeight="1" x14ac:dyDescent="0.2">
      <c r="A115" s="330" t="s">
        <v>366</v>
      </c>
    </row>
    <row r="116" spans="1:80" ht="18" customHeight="1" thickBot="1" x14ac:dyDescent="0.25">
      <c r="A116" s="34" t="s">
        <v>367</v>
      </c>
      <c r="B116" s="331"/>
      <c r="C116" s="331"/>
      <c r="D116" s="331"/>
      <c r="E116" s="331"/>
      <c r="F116" s="331"/>
      <c r="G116" s="331"/>
      <c r="H116" s="331"/>
      <c r="I116" s="331"/>
      <c r="J116" s="331"/>
      <c r="K116" s="331"/>
      <c r="L116" s="331"/>
      <c r="M116" s="331"/>
    </row>
    <row r="117" spans="1:80" ht="18" customHeight="1" thickBot="1" x14ac:dyDescent="0.25">
      <c r="A117" s="332"/>
      <c r="B117" s="333">
        <v>2014</v>
      </c>
      <c r="C117" s="333">
        <v>2015</v>
      </c>
      <c r="D117" s="333">
        <v>2016</v>
      </c>
      <c r="E117" s="333">
        <v>2017</v>
      </c>
      <c r="F117" s="319">
        <v>2018</v>
      </c>
      <c r="G117" s="333">
        <v>2019</v>
      </c>
      <c r="H117" s="319">
        <v>2020</v>
      </c>
      <c r="I117" s="333">
        <v>2021</v>
      </c>
      <c r="J117" s="319">
        <v>2022</v>
      </c>
      <c r="K117" s="333">
        <v>2023</v>
      </c>
      <c r="L117" s="319">
        <v>2024</v>
      </c>
      <c r="M117" s="333">
        <v>2025</v>
      </c>
    </row>
    <row r="118" spans="1:80" ht="9.1999999999999993" customHeight="1" x14ac:dyDescent="0.2"/>
    <row r="119" spans="1:80" ht="12.95" customHeight="1" x14ac:dyDescent="0.2">
      <c r="A119" s="327" t="s">
        <v>71</v>
      </c>
      <c r="B119" s="323">
        <v>1641.6</v>
      </c>
      <c r="C119" s="323">
        <v>1501.8</v>
      </c>
      <c r="D119" s="323">
        <v>2038.6</v>
      </c>
      <c r="E119" s="323">
        <v>2734.2</v>
      </c>
      <c r="F119" s="323">
        <v>3145.7</v>
      </c>
      <c r="G119" s="323">
        <v>3247</v>
      </c>
      <c r="H119" s="323">
        <v>2770</v>
      </c>
      <c r="I119" s="323">
        <v>2838.6</v>
      </c>
      <c r="J119" s="323">
        <v>3996.6</v>
      </c>
      <c r="K119" s="323">
        <v>4582.8</v>
      </c>
      <c r="L119" s="323">
        <v>3289.7</v>
      </c>
      <c r="M119" s="323">
        <v>7198.2</v>
      </c>
    </row>
    <row r="120" spans="1:80" ht="12.95" customHeight="1" x14ac:dyDescent="0.2">
      <c r="A120" s="57" t="s">
        <v>360</v>
      </c>
      <c r="B120" s="259">
        <v>193.5</v>
      </c>
      <c r="C120" s="259">
        <v>176.2</v>
      </c>
      <c r="D120" s="259">
        <v>139.69999999999999</v>
      </c>
      <c r="E120" s="259">
        <v>103.1</v>
      </c>
      <c r="F120" s="259">
        <v>131.80000000000001</v>
      </c>
      <c r="G120" s="259">
        <v>241.8</v>
      </c>
      <c r="H120" s="259">
        <v>158.5</v>
      </c>
      <c r="I120" s="259">
        <v>228.1</v>
      </c>
      <c r="J120" s="259">
        <v>208.4</v>
      </c>
      <c r="K120" s="259">
        <v>1052.7</v>
      </c>
      <c r="L120" s="259">
        <v>444.1</v>
      </c>
      <c r="M120" s="259">
        <v>1047.9000000000001</v>
      </c>
    </row>
    <row r="121" spans="1:80" ht="12.95" customHeight="1" x14ac:dyDescent="0.2">
      <c r="A121" s="325" t="s">
        <v>361</v>
      </c>
      <c r="B121" s="259">
        <v>108.5</v>
      </c>
      <c r="C121" s="259">
        <v>118</v>
      </c>
      <c r="D121" s="259">
        <v>578.20000000000005</v>
      </c>
      <c r="E121" s="259">
        <v>230.7</v>
      </c>
      <c r="F121" s="259">
        <v>218.4</v>
      </c>
      <c r="G121" s="259">
        <v>520.79999999999995</v>
      </c>
      <c r="H121" s="259">
        <v>342.5</v>
      </c>
      <c r="I121" s="259">
        <v>331</v>
      </c>
      <c r="J121" s="259">
        <v>504.6</v>
      </c>
      <c r="K121" s="259">
        <v>812.7</v>
      </c>
      <c r="L121" s="259">
        <v>767.6</v>
      </c>
      <c r="M121" s="259">
        <v>1955.9</v>
      </c>
    </row>
    <row r="122" spans="1:80" ht="12.95" customHeight="1" x14ac:dyDescent="0.2">
      <c r="A122" s="325" t="s">
        <v>362</v>
      </c>
      <c r="B122" s="259">
        <v>261.3</v>
      </c>
      <c r="C122" s="259">
        <v>212.6</v>
      </c>
      <c r="D122" s="259">
        <v>214.5</v>
      </c>
      <c r="E122" s="259">
        <v>327.2</v>
      </c>
      <c r="F122" s="259">
        <v>150</v>
      </c>
      <c r="G122" s="259">
        <v>227.7</v>
      </c>
      <c r="H122" s="259">
        <v>242.6</v>
      </c>
      <c r="I122" s="259">
        <v>117.3</v>
      </c>
      <c r="J122" s="259">
        <v>824.2</v>
      </c>
      <c r="K122" s="259">
        <v>720.3</v>
      </c>
      <c r="L122" s="259">
        <v>438.5</v>
      </c>
      <c r="M122" s="259">
        <v>647.1</v>
      </c>
    </row>
    <row r="123" spans="1:80" ht="12.95" customHeight="1" x14ac:dyDescent="0.2">
      <c r="A123" s="57" t="s">
        <v>363</v>
      </c>
      <c r="B123" s="259">
        <v>882</v>
      </c>
      <c r="C123" s="259">
        <v>666.1</v>
      </c>
      <c r="D123" s="259">
        <v>664.9</v>
      </c>
      <c r="E123" s="259">
        <v>1636.2</v>
      </c>
      <c r="F123" s="259">
        <v>2143.6999999999998</v>
      </c>
      <c r="G123" s="259">
        <v>1608.5</v>
      </c>
      <c r="H123" s="259">
        <v>997.8</v>
      </c>
      <c r="I123" s="259">
        <v>1507.3</v>
      </c>
      <c r="J123" s="259">
        <v>1693.5</v>
      </c>
      <c r="K123" s="259">
        <v>910.3</v>
      </c>
      <c r="L123" s="259">
        <v>734</v>
      </c>
      <c r="M123" s="259">
        <v>944.7</v>
      </c>
    </row>
    <row r="124" spans="1:80" ht="12.95" customHeight="1" x14ac:dyDescent="0.2">
      <c r="A124" s="57" t="s">
        <v>364</v>
      </c>
      <c r="B124" s="259">
        <v>196.3</v>
      </c>
      <c r="C124" s="259">
        <v>328.9</v>
      </c>
      <c r="D124" s="259">
        <v>441.4</v>
      </c>
      <c r="E124" s="259">
        <v>436.9</v>
      </c>
      <c r="F124" s="259">
        <v>501.8</v>
      </c>
      <c r="G124" s="259">
        <v>648.20000000000005</v>
      </c>
      <c r="H124" s="259">
        <v>1028.5999999999999</v>
      </c>
      <c r="I124" s="259">
        <v>654.9</v>
      </c>
      <c r="J124" s="259">
        <v>765.8</v>
      </c>
      <c r="K124" s="259">
        <v>1086.7</v>
      </c>
      <c r="L124" s="259">
        <v>905.6</v>
      </c>
      <c r="M124" s="259">
        <v>2602.6</v>
      </c>
    </row>
    <row r="125" spans="1:80" ht="9.1999999999999993" customHeight="1" x14ac:dyDescent="0.2"/>
    <row r="126" spans="1:80" s="51" customFormat="1" ht="24" x14ac:dyDescent="0.2">
      <c r="A126" s="329" t="s">
        <v>369</v>
      </c>
      <c r="B126" s="323">
        <v>3710.2</v>
      </c>
      <c r="C126" s="323">
        <v>2967.7</v>
      </c>
      <c r="D126" s="323">
        <v>1695.8</v>
      </c>
      <c r="E126" s="323">
        <v>1414.8</v>
      </c>
      <c r="F126" s="323">
        <v>1754</v>
      </c>
      <c r="G126" s="323">
        <v>2023.4</v>
      </c>
      <c r="H126" s="323">
        <v>2321.4</v>
      </c>
      <c r="I126" s="323">
        <v>2178.3000000000002</v>
      </c>
      <c r="J126" s="323">
        <v>2580.5</v>
      </c>
      <c r="K126" s="323">
        <v>2651</v>
      </c>
      <c r="L126" s="323">
        <v>2419.1</v>
      </c>
      <c r="M126" s="323">
        <v>3272.2</v>
      </c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  <c r="AK126" s="255"/>
      <c r="AL126" s="255"/>
      <c r="AM126" s="255"/>
      <c r="AN126" s="255"/>
      <c r="AO126" s="255"/>
      <c r="AP126" s="255"/>
      <c r="AQ126" s="255"/>
      <c r="AR126" s="255"/>
      <c r="AS126" s="255"/>
      <c r="AT126" s="255"/>
      <c r="AU126" s="255"/>
      <c r="AV126" s="255"/>
      <c r="AW126" s="255"/>
      <c r="AX126" s="255"/>
      <c r="AY126" s="255"/>
      <c r="AZ126" s="255"/>
      <c r="BA126" s="255"/>
      <c r="BB126" s="255"/>
      <c r="BC126" s="255"/>
      <c r="BD126" s="255"/>
      <c r="BE126" s="255"/>
      <c r="BF126" s="255"/>
      <c r="BG126" s="255"/>
      <c r="BH126" s="255"/>
      <c r="BI126" s="255"/>
      <c r="BJ126" s="255"/>
      <c r="BK126" s="255"/>
      <c r="BL126" s="255"/>
      <c r="BM126" s="255"/>
      <c r="BN126" s="255"/>
      <c r="BO126" s="255"/>
      <c r="BP126" s="255"/>
      <c r="BQ126" s="255"/>
      <c r="BR126" s="255"/>
      <c r="BS126" s="255"/>
      <c r="BT126" s="255"/>
      <c r="BU126" s="255"/>
      <c r="BV126" s="255"/>
      <c r="BW126" s="255"/>
      <c r="BX126" s="255"/>
      <c r="BY126" s="255"/>
      <c r="BZ126" s="255"/>
      <c r="CA126" s="255"/>
      <c r="CB126" s="255"/>
    </row>
    <row r="127" spans="1:80" s="51" customFormat="1" ht="12.95" customHeight="1" x14ac:dyDescent="0.2">
      <c r="A127" s="57" t="s">
        <v>360</v>
      </c>
      <c r="B127" s="160">
        <v>19.7</v>
      </c>
      <c r="C127" s="160">
        <v>21.8</v>
      </c>
      <c r="D127" s="160">
        <v>41.2</v>
      </c>
      <c r="E127" s="160">
        <v>45.3</v>
      </c>
      <c r="F127" s="160">
        <v>84.9</v>
      </c>
      <c r="G127" s="160">
        <v>80.5</v>
      </c>
      <c r="H127" s="160">
        <v>37.9</v>
      </c>
      <c r="I127" s="160">
        <v>61.6</v>
      </c>
      <c r="J127" s="160">
        <v>40.200000000000003</v>
      </c>
      <c r="K127" s="160">
        <v>36.700000000000003</v>
      </c>
      <c r="L127" s="160">
        <v>32.299999999999997</v>
      </c>
      <c r="M127" s="160">
        <v>129.69999999999999</v>
      </c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  <c r="AG127" s="255"/>
      <c r="AH127" s="255"/>
      <c r="AI127" s="255"/>
      <c r="AJ127" s="255"/>
      <c r="AK127" s="255"/>
      <c r="AL127" s="255"/>
      <c r="AM127" s="255"/>
      <c r="AN127" s="255"/>
      <c r="AO127" s="255"/>
      <c r="AP127" s="255"/>
      <c r="AQ127" s="255"/>
      <c r="AR127" s="255"/>
      <c r="AS127" s="255"/>
      <c r="AT127" s="255"/>
      <c r="AU127" s="255"/>
      <c r="AV127" s="255"/>
      <c r="AW127" s="255"/>
      <c r="AX127" s="255"/>
      <c r="AY127" s="255"/>
      <c r="AZ127" s="255"/>
      <c r="BA127" s="255"/>
      <c r="BB127" s="255"/>
      <c r="BC127" s="255"/>
      <c r="BD127" s="255"/>
      <c r="BE127" s="255"/>
      <c r="BF127" s="255"/>
      <c r="BG127" s="255"/>
      <c r="BH127" s="255"/>
      <c r="BI127" s="255"/>
      <c r="BJ127" s="255"/>
      <c r="BK127" s="255"/>
      <c r="BL127" s="255"/>
      <c r="BM127" s="255"/>
      <c r="BN127" s="255"/>
      <c r="BO127" s="255"/>
      <c r="BP127" s="255"/>
      <c r="BQ127" s="255"/>
      <c r="BR127" s="255"/>
      <c r="BS127" s="255"/>
      <c r="BT127" s="255"/>
      <c r="BU127" s="255"/>
      <c r="BV127" s="255"/>
      <c r="BW127" s="255"/>
      <c r="BX127" s="255"/>
      <c r="BY127" s="255"/>
      <c r="BZ127" s="255"/>
      <c r="CA127" s="255"/>
      <c r="CB127" s="255"/>
    </row>
    <row r="128" spans="1:80" s="51" customFormat="1" ht="12.95" customHeight="1" x14ac:dyDescent="0.2">
      <c r="A128" s="325" t="s">
        <v>361</v>
      </c>
      <c r="B128" s="160">
        <v>1239.7</v>
      </c>
      <c r="C128" s="160">
        <v>318.10000000000002</v>
      </c>
      <c r="D128" s="160">
        <v>380.3</v>
      </c>
      <c r="E128" s="160">
        <v>394.1</v>
      </c>
      <c r="F128" s="160">
        <v>704</v>
      </c>
      <c r="G128" s="160">
        <v>951.6</v>
      </c>
      <c r="H128" s="160">
        <v>1259.0999999999999</v>
      </c>
      <c r="I128" s="160">
        <v>1111.9000000000001</v>
      </c>
      <c r="J128" s="160">
        <v>1383.6</v>
      </c>
      <c r="K128" s="160">
        <v>1443.3</v>
      </c>
      <c r="L128" s="160">
        <v>664.4</v>
      </c>
      <c r="M128" s="160">
        <v>1116.9000000000001</v>
      </c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  <c r="AK128" s="255"/>
      <c r="AL128" s="255"/>
      <c r="AM128" s="255"/>
      <c r="AN128" s="255"/>
      <c r="AO128" s="255"/>
      <c r="AP128" s="255"/>
      <c r="AQ128" s="255"/>
      <c r="AR128" s="255"/>
      <c r="AS128" s="255"/>
      <c r="AT128" s="255"/>
      <c r="AU128" s="255"/>
      <c r="AV128" s="255"/>
      <c r="AW128" s="255"/>
      <c r="AX128" s="255"/>
      <c r="AY128" s="255"/>
      <c r="AZ128" s="255"/>
      <c r="BA128" s="255"/>
      <c r="BB128" s="255"/>
      <c r="BC128" s="255"/>
      <c r="BD128" s="255"/>
      <c r="BE128" s="255"/>
      <c r="BF128" s="255"/>
      <c r="BG128" s="255"/>
      <c r="BH128" s="255"/>
      <c r="BI128" s="255"/>
      <c r="BJ128" s="255"/>
      <c r="BK128" s="255"/>
      <c r="BL128" s="255"/>
      <c r="BM128" s="255"/>
      <c r="BN128" s="255"/>
      <c r="BO128" s="255"/>
      <c r="BP128" s="255"/>
      <c r="BQ128" s="255"/>
      <c r="BR128" s="255"/>
      <c r="BS128" s="255"/>
      <c r="BT128" s="255"/>
      <c r="BU128" s="255"/>
      <c r="BV128" s="255"/>
      <c r="BW128" s="255"/>
      <c r="BX128" s="255"/>
      <c r="BY128" s="255"/>
      <c r="BZ128" s="255"/>
      <c r="CA128" s="255"/>
      <c r="CB128" s="255"/>
    </row>
    <row r="129" spans="1:80" s="51" customFormat="1" ht="12.95" customHeight="1" x14ac:dyDescent="0.2">
      <c r="A129" s="325" t="s">
        <v>362</v>
      </c>
      <c r="B129" s="160">
        <v>499.2</v>
      </c>
      <c r="C129" s="160">
        <v>1319.5</v>
      </c>
      <c r="D129" s="160">
        <v>870.1</v>
      </c>
      <c r="E129" s="160">
        <v>587.6</v>
      </c>
      <c r="F129" s="160">
        <v>319</v>
      </c>
      <c r="G129" s="160">
        <v>439</v>
      </c>
      <c r="H129" s="160">
        <v>540.29999999999995</v>
      </c>
      <c r="I129" s="160">
        <v>409.4</v>
      </c>
      <c r="J129" s="160">
        <v>530.1</v>
      </c>
      <c r="K129" s="160">
        <v>463.7</v>
      </c>
      <c r="L129" s="160">
        <v>1065.7</v>
      </c>
      <c r="M129" s="160">
        <v>1076.4000000000001</v>
      </c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  <c r="AK129" s="255"/>
      <c r="AL129" s="255"/>
      <c r="AM129" s="255"/>
      <c r="AN129" s="255"/>
      <c r="AO129" s="255"/>
      <c r="AP129" s="255"/>
      <c r="AQ129" s="255"/>
      <c r="AR129" s="255"/>
      <c r="AS129" s="255"/>
      <c r="AT129" s="255"/>
      <c r="AU129" s="255"/>
      <c r="AV129" s="255"/>
      <c r="AW129" s="255"/>
      <c r="AX129" s="255"/>
      <c r="AY129" s="255"/>
      <c r="AZ129" s="255"/>
      <c r="BA129" s="255"/>
      <c r="BB129" s="255"/>
      <c r="BC129" s="255"/>
      <c r="BD129" s="255"/>
      <c r="BE129" s="255"/>
      <c r="BF129" s="255"/>
      <c r="BG129" s="255"/>
      <c r="BH129" s="255"/>
      <c r="BI129" s="255"/>
      <c r="BJ129" s="255"/>
      <c r="BK129" s="255"/>
      <c r="BL129" s="255"/>
      <c r="BM129" s="255"/>
      <c r="BN129" s="255"/>
      <c r="BO129" s="255"/>
      <c r="BP129" s="255"/>
      <c r="BQ129" s="255"/>
      <c r="BR129" s="255"/>
      <c r="BS129" s="255"/>
      <c r="BT129" s="255"/>
      <c r="BU129" s="255"/>
      <c r="BV129" s="255"/>
      <c r="BW129" s="255"/>
      <c r="BX129" s="255"/>
      <c r="BY129" s="255"/>
      <c r="BZ129" s="255"/>
      <c r="CA129" s="255"/>
      <c r="CB129" s="255"/>
    </row>
    <row r="130" spans="1:80" s="51" customFormat="1" ht="12.95" customHeight="1" x14ac:dyDescent="0.2">
      <c r="A130" s="57" t="s">
        <v>363</v>
      </c>
      <c r="B130" s="160">
        <v>261.39999999999998</v>
      </c>
      <c r="C130" s="160">
        <v>47.3</v>
      </c>
      <c r="D130" s="160">
        <v>8.3000000000000007</v>
      </c>
      <c r="E130" s="160">
        <v>10.7</v>
      </c>
      <c r="F130" s="160">
        <v>41.3</v>
      </c>
      <c r="G130" s="160">
        <v>16.100000000000001</v>
      </c>
      <c r="H130" s="160">
        <v>12.2</v>
      </c>
      <c r="I130" s="160">
        <v>98.3</v>
      </c>
      <c r="J130" s="160">
        <v>102.2</v>
      </c>
      <c r="K130" s="160">
        <v>120.8</v>
      </c>
      <c r="L130" s="160">
        <v>30.7</v>
      </c>
      <c r="M130" s="160">
        <v>34.6</v>
      </c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  <c r="AJ130" s="255"/>
      <c r="AK130" s="255"/>
      <c r="AL130" s="255"/>
      <c r="AM130" s="255"/>
      <c r="AN130" s="255"/>
      <c r="AO130" s="255"/>
      <c r="AP130" s="255"/>
      <c r="AQ130" s="255"/>
      <c r="AR130" s="255"/>
      <c r="AS130" s="255"/>
      <c r="AT130" s="255"/>
      <c r="AU130" s="255"/>
      <c r="AV130" s="255"/>
      <c r="AW130" s="255"/>
      <c r="AX130" s="255"/>
      <c r="AY130" s="255"/>
      <c r="AZ130" s="255"/>
      <c r="BA130" s="255"/>
      <c r="BB130" s="255"/>
      <c r="BC130" s="255"/>
      <c r="BD130" s="255"/>
      <c r="BE130" s="255"/>
      <c r="BF130" s="255"/>
      <c r="BG130" s="255"/>
      <c r="BH130" s="255"/>
      <c r="BI130" s="255"/>
      <c r="BJ130" s="255"/>
      <c r="BK130" s="255"/>
      <c r="BL130" s="255"/>
      <c r="BM130" s="255"/>
      <c r="BN130" s="255"/>
      <c r="BO130" s="255"/>
      <c r="BP130" s="255"/>
      <c r="BQ130" s="255"/>
      <c r="BR130" s="255"/>
      <c r="BS130" s="255"/>
      <c r="BT130" s="255"/>
      <c r="BU130" s="255"/>
      <c r="BV130" s="255"/>
      <c r="BW130" s="255"/>
      <c r="BX130" s="255"/>
      <c r="BY130" s="255"/>
      <c r="BZ130" s="255"/>
      <c r="CA130" s="255"/>
      <c r="CB130" s="255"/>
    </row>
    <row r="131" spans="1:80" s="51" customFormat="1" ht="12.95" customHeight="1" x14ac:dyDescent="0.2">
      <c r="A131" s="57" t="s">
        <v>364</v>
      </c>
      <c r="B131" s="160">
        <v>1690.2</v>
      </c>
      <c r="C131" s="160">
        <v>1261</v>
      </c>
      <c r="D131" s="160">
        <v>395.9</v>
      </c>
      <c r="E131" s="160">
        <v>377.1</v>
      </c>
      <c r="F131" s="160">
        <v>604.79999999999995</v>
      </c>
      <c r="G131" s="160">
        <v>536.20000000000005</v>
      </c>
      <c r="H131" s="160">
        <v>471.8</v>
      </c>
      <c r="I131" s="160">
        <v>497.1</v>
      </c>
      <c r="J131" s="160">
        <v>524.4</v>
      </c>
      <c r="K131" s="160">
        <v>586.6</v>
      </c>
      <c r="L131" s="160">
        <v>625.9</v>
      </c>
      <c r="M131" s="160">
        <v>914.6</v>
      </c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  <c r="AJ131" s="255"/>
      <c r="AK131" s="255"/>
      <c r="AL131" s="255"/>
      <c r="AM131" s="255"/>
      <c r="AN131" s="255"/>
      <c r="AO131" s="255"/>
      <c r="AP131" s="255"/>
      <c r="AQ131" s="255"/>
      <c r="AR131" s="255"/>
      <c r="AS131" s="255"/>
      <c r="AT131" s="255"/>
      <c r="AU131" s="255"/>
      <c r="AV131" s="255"/>
      <c r="AW131" s="255"/>
      <c r="AX131" s="255"/>
      <c r="AY131" s="255"/>
      <c r="AZ131" s="255"/>
      <c r="BA131" s="255"/>
      <c r="BB131" s="255"/>
      <c r="BC131" s="255"/>
      <c r="BD131" s="255"/>
      <c r="BE131" s="255"/>
      <c r="BF131" s="255"/>
      <c r="BG131" s="255"/>
      <c r="BH131" s="255"/>
      <c r="BI131" s="255"/>
      <c r="BJ131" s="255"/>
      <c r="BK131" s="255"/>
      <c r="BL131" s="255"/>
      <c r="BM131" s="255"/>
      <c r="BN131" s="255"/>
      <c r="BO131" s="255"/>
      <c r="BP131" s="255"/>
      <c r="BQ131" s="255"/>
      <c r="BR131" s="255"/>
      <c r="BS131" s="255"/>
      <c r="BT131" s="255"/>
      <c r="BU131" s="255"/>
      <c r="BV131" s="255"/>
      <c r="BW131" s="255"/>
      <c r="BX131" s="255"/>
      <c r="BY131" s="255"/>
      <c r="BZ131" s="255"/>
      <c r="CA131" s="255"/>
      <c r="CB131" s="255"/>
    </row>
    <row r="132" spans="1:80" s="51" customFormat="1" ht="9.75" customHeight="1" x14ac:dyDescent="0.2">
      <c r="A132" s="41"/>
      <c r="B132" s="160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  <c r="AJ132" s="255"/>
      <c r="AK132" s="255"/>
      <c r="AL132" s="255"/>
      <c r="AM132" s="255"/>
      <c r="AN132" s="255"/>
      <c r="AO132" s="255"/>
      <c r="AP132" s="255"/>
      <c r="AQ132" s="255"/>
      <c r="AR132" s="255"/>
      <c r="AS132" s="255"/>
      <c r="AT132" s="255"/>
      <c r="AU132" s="255"/>
      <c r="AV132" s="255"/>
      <c r="AW132" s="255"/>
      <c r="AX132" s="255"/>
      <c r="AY132" s="255"/>
      <c r="AZ132" s="255"/>
      <c r="BA132" s="255"/>
      <c r="BB132" s="255"/>
      <c r="BC132" s="255"/>
      <c r="BD132" s="255"/>
      <c r="BE132" s="255"/>
      <c r="BF132" s="255"/>
      <c r="BG132" s="255"/>
      <c r="BH132" s="255"/>
      <c r="BI132" s="255"/>
      <c r="BJ132" s="255"/>
      <c r="BK132" s="255"/>
      <c r="BL132" s="255"/>
      <c r="BM132" s="255"/>
      <c r="BN132" s="255"/>
      <c r="BO132" s="255"/>
      <c r="BP132" s="255"/>
      <c r="BQ132" s="255"/>
      <c r="BR132" s="255"/>
      <c r="BS132" s="255"/>
      <c r="BT132" s="255"/>
      <c r="BU132" s="255"/>
      <c r="BV132" s="255"/>
      <c r="BW132" s="255"/>
      <c r="BX132" s="255"/>
      <c r="BY132" s="255"/>
      <c r="BZ132" s="255"/>
      <c r="CA132" s="255"/>
      <c r="CB132" s="255"/>
    </row>
    <row r="133" spans="1:80" s="51" customFormat="1" ht="24" x14ac:dyDescent="0.2">
      <c r="A133" s="329" t="s">
        <v>370</v>
      </c>
      <c r="B133" s="323">
        <v>276.2</v>
      </c>
      <c r="C133" s="323">
        <v>270.8</v>
      </c>
      <c r="D133" s="323">
        <v>455.2</v>
      </c>
      <c r="E133" s="323">
        <v>386.1</v>
      </c>
      <c r="F133" s="323">
        <v>250.4</v>
      </c>
      <c r="G133" s="323">
        <v>289.7</v>
      </c>
      <c r="H133" s="323">
        <v>311.39999999999998</v>
      </c>
      <c r="I133" s="323">
        <v>329.2</v>
      </c>
      <c r="J133" s="323">
        <v>427.6</v>
      </c>
      <c r="K133" s="323">
        <v>864.8</v>
      </c>
      <c r="L133" s="323">
        <v>1147.7</v>
      </c>
      <c r="M133" s="323">
        <v>2488.6</v>
      </c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  <c r="AN133" s="255"/>
      <c r="AO133" s="255"/>
      <c r="AP133" s="255"/>
      <c r="AQ133" s="255"/>
      <c r="AR133" s="255"/>
      <c r="AS133" s="255"/>
      <c r="AT133" s="255"/>
      <c r="AU133" s="255"/>
      <c r="AV133" s="255"/>
      <c r="AW133" s="255"/>
      <c r="AX133" s="255"/>
      <c r="AY133" s="255"/>
      <c r="AZ133" s="255"/>
      <c r="BA133" s="255"/>
      <c r="BB133" s="255"/>
      <c r="BC133" s="255"/>
      <c r="BD133" s="255"/>
      <c r="BE133" s="255"/>
      <c r="BF133" s="255"/>
      <c r="BG133" s="255"/>
      <c r="BH133" s="255"/>
      <c r="BI133" s="255"/>
      <c r="BJ133" s="255"/>
      <c r="BK133" s="255"/>
      <c r="BL133" s="255"/>
      <c r="BM133" s="255"/>
      <c r="BN133" s="255"/>
      <c r="BO133" s="255"/>
      <c r="BP133" s="255"/>
      <c r="BQ133" s="255"/>
      <c r="BR133" s="255"/>
      <c r="BS133" s="255"/>
      <c r="BT133" s="255"/>
      <c r="BU133" s="255"/>
      <c r="BV133" s="255"/>
      <c r="BW133" s="255"/>
      <c r="BX133" s="255"/>
      <c r="BY133" s="255"/>
      <c r="BZ133" s="255"/>
      <c r="CA133" s="255"/>
      <c r="CB133" s="255"/>
    </row>
    <row r="134" spans="1:80" s="51" customFormat="1" ht="12.95" customHeight="1" x14ac:dyDescent="0.2">
      <c r="A134" s="57" t="s">
        <v>360</v>
      </c>
      <c r="B134" s="160">
        <v>6.2</v>
      </c>
      <c r="C134" s="160">
        <v>5.6</v>
      </c>
      <c r="D134" s="160">
        <v>130.6</v>
      </c>
      <c r="E134" s="160">
        <v>125.8</v>
      </c>
      <c r="F134" s="160">
        <v>6.6</v>
      </c>
      <c r="G134" s="160">
        <v>49.8</v>
      </c>
      <c r="H134" s="160">
        <v>16</v>
      </c>
      <c r="I134" s="160">
        <v>56.7</v>
      </c>
      <c r="J134" s="160">
        <v>84</v>
      </c>
      <c r="K134" s="160">
        <v>221.4</v>
      </c>
      <c r="L134" s="160">
        <v>132</v>
      </c>
      <c r="M134" s="160">
        <v>141.4</v>
      </c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  <c r="AK134" s="255"/>
      <c r="AL134" s="255"/>
      <c r="AM134" s="255"/>
      <c r="AN134" s="255"/>
      <c r="AO134" s="255"/>
      <c r="AP134" s="255"/>
      <c r="AQ134" s="255"/>
      <c r="AR134" s="255"/>
      <c r="AS134" s="255"/>
      <c r="AT134" s="255"/>
      <c r="AU134" s="255"/>
      <c r="AV134" s="255"/>
      <c r="AW134" s="255"/>
      <c r="AX134" s="255"/>
      <c r="AY134" s="255"/>
      <c r="AZ134" s="255"/>
      <c r="BA134" s="255"/>
      <c r="BB134" s="255"/>
      <c r="BC134" s="255"/>
      <c r="BD134" s="255"/>
      <c r="BE134" s="255"/>
      <c r="BF134" s="255"/>
      <c r="BG134" s="255"/>
      <c r="BH134" s="255"/>
      <c r="BI134" s="255"/>
      <c r="BJ134" s="255"/>
      <c r="BK134" s="255"/>
      <c r="BL134" s="255"/>
      <c r="BM134" s="255"/>
      <c r="BN134" s="255"/>
      <c r="BO134" s="255"/>
      <c r="BP134" s="255"/>
      <c r="BQ134" s="255"/>
      <c r="BR134" s="255"/>
      <c r="BS134" s="255"/>
      <c r="BT134" s="255"/>
      <c r="BU134" s="255"/>
      <c r="BV134" s="255"/>
      <c r="BW134" s="255"/>
      <c r="BX134" s="255"/>
      <c r="BY134" s="255"/>
      <c r="BZ134" s="255"/>
      <c r="CA134" s="255"/>
      <c r="CB134" s="255"/>
    </row>
    <row r="135" spans="1:80" s="51" customFormat="1" ht="12.95" customHeight="1" x14ac:dyDescent="0.2">
      <c r="A135" s="325" t="s">
        <v>361</v>
      </c>
      <c r="B135" s="160">
        <v>45.5</v>
      </c>
      <c r="C135" s="160">
        <v>61.4</v>
      </c>
      <c r="D135" s="160">
        <v>73.2</v>
      </c>
      <c r="E135" s="160">
        <v>43.3</v>
      </c>
      <c r="F135" s="160">
        <v>39.6</v>
      </c>
      <c r="G135" s="160">
        <v>48.9</v>
      </c>
      <c r="H135" s="160">
        <v>49</v>
      </c>
      <c r="I135" s="160">
        <v>45.7</v>
      </c>
      <c r="J135" s="160">
        <v>71.2</v>
      </c>
      <c r="K135" s="160">
        <v>101.3</v>
      </c>
      <c r="L135" s="160">
        <v>136.9</v>
      </c>
      <c r="M135" s="160">
        <v>1061</v>
      </c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  <c r="AK135" s="255"/>
      <c r="AL135" s="255"/>
      <c r="AM135" s="255"/>
      <c r="AN135" s="255"/>
      <c r="AO135" s="255"/>
      <c r="AP135" s="255"/>
      <c r="AQ135" s="255"/>
      <c r="AR135" s="255"/>
      <c r="AS135" s="255"/>
      <c r="AT135" s="255"/>
      <c r="AU135" s="255"/>
      <c r="AV135" s="255"/>
      <c r="AW135" s="255"/>
      <c r="AX135" s="255"/>
      <c r="AY135" s="255"/>
      <c r="AZ135" s="255"/>
      <c r="BA135" s="255"/>
      <c r="BB135" s="255"/>
      <c r="BC135" s="255"/>
      <c r="BD135" s="255"/>
      <c r="BE135" s="255"/>
      <c r="BF135" s="255"/>
      <c r="BG135" s="255"/>
      <c r="BH135" s="255"/>
      <c r="BI135" s="255"/>
      <c r="BJ135" s="255"/>
      <c r="BK135" s="255"/>
      <c r="BL135" s="255"/>
      <c r="BM135" s="255"/>
      <c r="BN135" s="255"/>
      <c r="BO135" s="255"/>
      <c r="BP135" s="255"/>
      <c r="BQ135" s="255"/>
      <c r="BR135" s="255"/>
      <c r="BS135" s="255"/>
      <c r="BT135" s="255"/>
      <c r="BU135" s="255"/>
      <c r="BV135" s="255"/>
      <c r="BW135" s="255"/>
      <c r="BX135" s="255"/>
      <c r="BY135" s="255"/>
      <c r="BZ135" s="255"/>
      <c r="CA135" s="255"/>
      <c r="CB135" s="255"/>
    </row>
    <row r="136" spans="1:80" s="51" customFormat="1" ht="12.95" customHeight="1" x14ac:dyDescent="0.2">
      <c r="A136" s="325" t="s">
        <v>362</v>
      </c>
      <c r="B136" s="160">
        <v>4.5</v>
      </c>
      <c r="C136" s="160">
        <v>2.6</v>
      </c>
      <c r="D136" s="160">
        <v>16.8</v>
      </c>
      <c r="E136" s="160">
        <v>25</v>
      </c>
      <c r="F136" s="160">
        <v>18.100000000000001</v>
      </c>
      <c r="G136" s="160">
        <v>4.0999999999999996</v>
      </c>
      <c r="H136" s="160">
        <v>4.0999999999999996</v>
      </c>
      <c r="I136" s="160">
        <v>11.3</v>
      </c>
      <c r="J136" s="160">
        <v>21</v>
      </c>
      <c r="K136" s="160">
        <v>81.3</v>
      </c>
      <c r="L136" s="160">
        <v>221.7</v>
      </c>
      <c r="M136" s="160">
        <v>317.2</v>
      </c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  <c r="AK136" s="255"/>
      <c r="AL136" s="255"/>
      <c r="AM136" s="255"/>
      <c r="AN136" s="255"/>
      <c r="AO136" s="255"/>
      <c r="AP136" s="255"/>
      <c r="AQ136" s="255"/>
      <c r="AR136" s="255"/>
      <c r="AS136" s="255"/>
      <c r="AT136" s="255"/>
      <c r="AU136" s="255"/>
      <c r="AV136" s="255"/>
      <c r="AW136" s="255"/>
      <c r="AX136" s="255"/>
      <c r="AY136" s="255"/>
      <c r="AZ136" s="255"/>
      <c r="BA136" s="255"/>
      <c r="BB136" s="255"/>
      <c r="BC136" s="255"/>
      <c r="BD136" s="255"/>
      <c r="BE136" s="255"/>
      <c r="BF136" s="255"/>
      <c r="BG136" s="255"/>
      <c r="BH136" s="255"/>
      <c r="BI136" s="255"/>
      <c r="BJ136" s="255"/>
      <c r="BK136" s="255"/>
      <c r="BL136" s="255"/>
      <c r="BM136" s="255"/>
      <c r="BN136" s="255"/>
      <c r="BO136" s="255"/>
      <c r="BP136" s="255"/>
      <c r="BQ136" s="255"/>
      <c r="BR136" s="255"/>
      <c r="BS136" s="255"/>
      <c r="BT136" s="255"/>
      <c r="BU136" s="255"/>
      <c r="BV136" s="255"/>
      <c r="BW136" s="255"/>
      <c r="BX136" s="255"/>
      <c r="BY136" s="255"/>
      <c r="BZ136" s="255"/>
      <c r="CA136" s="255"/>
      <c r="CB136" s="255"/>
    </row>
    <row r="137" spans="1:80" s="51" customFormat="1" ht="12.95" customHeight="1" x14ac:dyDescent="0.2">
      <c r="A137" s="57" t="s">
        <v>363</v>
      </c>
      <c r="B137" s="160">
        <v>153.1</v>
      </c>
      <c r="C137" s="160">
        <v>164.7</v>
      </c>
      <c r="D137" s="160">
        <v>164.7</v>
      </c>
      <c r="E137" s="160">
        <v>109.5</v>
      </c>
      <c r="F137" s="160">
        <v>63.4</v>
      </c>
      <c r="G137" s="160">
        <v>77.5</v>
      </c>
      <c r="H137" s="160">
        <v>77.5</v>
      </c>
      <c r="I137" s="160">
        <v>77.5</v>
      </c>
      <c r="J137" s="160">
        <v>77.7</v>
      </c>
      <c r="K137" s="160">
        <v>92.8</v>
      </c>
      <c r="L137" s="160">
        <v>90.2</v>
      </c>
      <c r="M137" s="160">
        <v>67.900000000000006</v>
      </c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  <c r="AK137" s="255"/>
      <c r="AL137" s="255"/>
      <c r="AM137" s="255"/>
      <c r="AN137" s="255"/>
      <c r="AO137" s="255"/>
      <c r="AP137" s="255"/>
      <c r="AQ137" s="255"/>
      <c r="AR137" s="255"/>
      <c r="AS137" s="255"/>
      <c r="AT137" s="255"/>
      <c r="AU137" s="255"/>
      <c r="AV137" s="255"/>
      <c r="AW137" s="255"/>
      <c r="AX137" s="255"/>
      <c r="AY137" s="255"/>
      <c r="AZ137" s="255"/>
      <c r="BA137" s="255"/>
      <c r="BB137" s="255"/>
      <c r="BC137" s="255"/>
      <c r="BD137" s="255"/>
      <c r="BE137" s="255"/>
      <c r="BF137" s="255"/>
      <c r="BG137" s="255"/>
      <c r="BH137" s="255"/>
      <c r="BI137" s="255"/>
      <c r="BJ137" s="255"/>
      <c r="BK137" s="255"/>
      <c r="BL137" s="255"/>
      <c r="BM137" s="255"/>
      <c r="BN137" s="255"/>
      <c r="BO137" s="255"/>
      <c r="BP137" s="255"/>
      <c r="BQ137" s="255"/>
      <c r="BR137" s="255"/>
      <c r="BS137" s="255"/>
      <c r="BT137" s="255"/>
      <c r="BU137" s="255"/>
      <c r="BV137" s="255"/>
      <c r="BW137" s="255"/>
      <c r="BX137" s="255"/>
      <c r="BY137" s="255"/>
      <c r="BZ137" s="255"/>
      <c r="CA137" s="255"/>
      <c r="CB137" s="255"/>
    </row>
    <row r="138" spans="1:80" s="51" customFormat="1" ht="12.95" customHeight="1" x14ac:dyDescent="0.2">
      <c r="A138" s="57" t="s">
        <v>364</v>
      </c>
      <c r="B138" s="160">
        <v>66.900000000000006</v>
      </c>
      <c r="C138" s="160">
        <v>36.5</v>
      </c>
      <c r="D138" s="160">
        <v>69.900000000000006</v>
      </c>
      <c r="E138" s="160">
        <v>82.5</v>
      </c>
      <c r="F138" s="160">
        <v>122.7</v>
      </c>
      <c r="G138" s="160">
        <v>109.3</v>
      </c>
      <c r="H138" s="160">
        <v>164.7</v>
      </c>
      <c r="I138" s="160">
        <v>138</v>
      </c>
      <c r="J138" s="160">
        <v>173.7</v>
      </c>
      <c r="K138" s="160">
        <v>368</v>
      </c>
      <c r="L138" s="160">
        <v>566.9</v>
      </c>
      <c r="M138" s="160">
        <v>901.1</v>
      </c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  <c r="AJ138" s="255"/>
      <c r="AK138" s="255"/>
      <c r="AL138" s="255"/>
      <c r="AM138" s="255"/>
      <c r="AN138" s="255"/>
      <c r="AO138" s="255"/>
      <c r="AP138" s="255"/>
      <c r="AQ138" s="255"/>
      <c r="AR138" s="255"/>
      <c r="AS138" s="255"/>
      <c r="AT138" s="255"/>
      <c r="AU138" s="255"/>
      <c r="AV138" s="255"/>
      <c r="AW138" s="255"/>
      <c r="AX138" s="255"/>
      <c r="AY138" s="255"/>
      <c r="AZ138" s="255"/>
      <c r="BA138" s="255"/>
      <c r="BB138" s="255"/>
      <c r="BC138" s="255"/>
      <c r="BD138" s="255"/>
      <c r="BE138" s="255"/>
      <c r="BF138" s="255"/>
      <c r="BG138" s="255"/>
      <c r="BH138" s="255"/>
      <c r="BI138" s="255"/>
      <c r="BJ138" s="255"/>
      <c r="BK138" s="255"/>
      <c r="BL138" s="255"/>
      <c r="BM138" s="255"/>
      <c r="BN138" s="255"/>
      <c r="BO138" s="255"/>
      <c r="BP138" s="255"/>
      <c r="BQ138" s="255"/>
      <c r="BR138" s="255"/>
      <c r="BS138" s="255"/>
      <c r="BT138" s="255"/>
      <c r="BU138" s="255"/>
      <c r="BV138" s="255"/>
      <c r="BW138" s="255"/>
      <c r="BX138" s="255"/>
      <c r="BY138" s="255"/>
      <c r="BZ138" s="255"/>
      <c r="CA138" s="255"/>
      <c r="CB138" s="255"/>
    </row>
    <row r="139" spans="1:80" s="51" customFormat="1" ht="11.25" customHeight="1" x14ac:dyDescent="0.2">
      <c r="A139" s="315"/>
      <c r="B139" s="160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  <c r="AJ139" s="255"/>
      <c r="AK139" s="255"/>
      <c r="AL139" s="255"/>
      <c r="AM139" s="255"/>
      <c r="AN139" s="255"/>
      <c r="AO139" s="255"/>
      <c r="AP139" s="255"/>
      <c r="AQ139" s="255"/>
      <c r="AR139" s="255"/>
      <c r="AS139" s="255"/>
      <c r="AT139" s="255"/>
      <c r="AU139" s="255"/>
      <c r="AV139" s="255"/>
      <c r="AW139" s="255"/>
      <c r="AX139" s="255"/>
      <c r="AY139" s="255"/>
      <c r="AZ139" s="255"/>
      <c r="BA139" s="255"/>
      <c r="BB139" s="255"/>
      <c r="BC139" s="255"/>
      <c r="BD139" s="255"/>
      <c r="BE139" s="255"/>
      <c r="BF139" s="255"/>
      <c r="BG139" s="255"/>
      <c r="BH139" s="255"/>
      <c r="BI139" s="255"/>
      <c r="BJ139" s="255"/>
      <c r="BK139" s="255"/>
      <c r="BL139" s="255"/>
      <c r="BM139" s="255"/>
      <c r="BN139" s="255"/>
      <c r="BO139" s="255"/>
      <c r="BP139" s="255"/>
      <c r="BQ139" s="255"/>
      <c r="BR139" s="255"/>
      <c r="BS139" s="255"/>
      <c r="BT139" s="255"/>
      <c r="BU139" s="255"/>
      <c r="BV139" s="255"/>
      <c r="BW139" s="255"/>
      <c r="BX139" s="255"/>
      <c r="BY139" s="255"/>
      <c r="BZ139" s="255"/>
      <c r="CA139" s="255"/>
      <c r="CB139" s="255"/>
    </row>
    <row r="140" spans="1:80" s="51" customFormat="1" ht="13.9" customHeight="1" x14ac:dyDescent="0.2">
      <c r="A140" s="327" t="s">
        <v>74</v>
      </c>
      <c r="B140" s="323">
        <v>21.1</v>
      </c>
      <c r="C140" s="323">
        <v>23.5</v>
      </c>
      <c r="D140" s="323">
        <v>26.5</v>
      </c>
      <c r="E140" s="323">
        <v>26.7</v>
      </c>
      <c r="F140" s="323">
        <v>25</v>
      </c>
      <c r="G140" s="323">
        <v>26.3</v>
      </c>
      <c r="H140" s="323">
        <v>27.7</v>
      </c>
      <c r="I140" s="323">
        <v>40.1</v>
      </c>
      <c r="J140" s="323">
        <v>111.9</v>
      </c>
      <c r="K140" s="323">
        <v>82.1</v>
      </c>
      <c r="L140" s="323">
        <v>97.2</v>
      </c>
      <c r="M140" s="323">
        <v>180.5</v>
      </c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  <c r="AG140" s="255"/>
      <c r="AH140" s="255"/>
      <c r="AI140" s="255"/>
      <c r="AJ140" s="255"/>
      <c r="AK140" s="255"/>
      <c r="AL140" s="255"/>
      <c r="AM140" s="255"/>
      <c r="AN140" s="255"/>
      <c r="AO140" s="255"/>
      <c r="AP140" s="255"/>
      <c r="AQ140" s="255"/>
      <c r="AR140" s="255"/>
      <c r="AS140" s="255"/>
      <c r="AT140" s="255"/>
      <c r="AU140" s="255"/>
      <c r="AV140" s="255"/>
      <c r="AW140" s="255"/>
      <c r="AX140" s="255"/>
      <c r="AY140" s="255"/>
      <c r="AZ140" s="255"/>
      <c r="BA140" s="255"/>
      <c r="BB140" s="255"/>
      <c r="BC140" s="255"/>
      <c r="BD140" s="255"/>
      <c r="BE140" s="255"/>
      <c r="BF140" s="255"/>
      <c r="BG140" s="255"/>
      <c r="BH140" s="255"/>
      <c r="BI140" s="255"/>
      <c r="BJ140" s="255"/>
      <c r="BK140" s="255"/>
      <c r="BL140" s="255"/>
      <c r="BM140" s="255"/>
      <c r="BN140" s="255"/>
      <c r="BO140" s="255"/>
      <c r="BP140" s="255"/>
      <c r="BQ140" s="255"/>
      <c r="BR140" s="255"/>
      <c r="BS140" s="255"/>
      <c r="BT140" s="255"/>
      <c r="BU140" s="255"/>
      <c r="BV140" s="255"/>
      <c r="BW140" s="255"/>
      <c r="BX140" s="255"/>
      <c r="BY140" s="255"/>
      <c r="BZ140" s="255"/>
      <c r="CA140" s="255"/>
      <c r="CB140" s="255"/>
    </row>
    <row r="141" spans="1:80" s="51" customFormat="1" ht="13.9" customHeight="1" x14ac:dyDescent="0.2">
      <c r="A141" s="57" t="s">
        <v>360</v>
      </c>
      <c r="B141" s="160">
        <v>1.8</v>
      </c>
      <c r="C141" s="160">
        <v>6.1</v>
      </c>
      <c r="D141" s="160">
        <v>13.6</v>
      </c>
      <c r="E141" s="160">
        <v>10.3</v>
      </c>
      <c r="F141" s="160">
        <v>10.5</v>
      </c>
      <c r="G141" s="160">
        <v>10.6</v>
      </c>
      <c r="H141" s="160">
        <v>3.7</v>
      </c>
      <c r="I141" s="160">
        <v>3.5</v>
      </c>
      <c r="J141" s="160">
        <v>3.5</v>
      </c>
      <c r="K141" s="160">
        <v>4.2</v>
      </c>
      <c r="L141" s="160">
        <v>12.7</v>
      </c>
      <c r="M141" s="160">
        <v>8.8000000000000007</v>
      </c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  <c r="AJ141" s="255"/>
      <c r="AK141" s="255"/>
      <c r="AL141" s="255"/>
      <c r="AM141" s="255"/>
      <c r="AN141" s="255"/>
      <c r="AO141" s="255"/>
      <c r="AP141" s="255"/>
      <c r="AQ141" s="255"/>
      <c r="AR141" s="255"/>
      <c r="AS141" s="255"/>
      <c r="AT141" s="255"/>
      <c r="AU141" s="255"/>
      <c r="AV141" s="255"/>
      <c r="AW141" s="255"/>
      <c r="AX141" s="255"/>
      <c r="AY141" s="255"/>
      <c r="AZ141" s="255"/>
      <c r="BA141" s="255"/>
      <c r="BB141" s="255"/>
      <c r="BC141" s="255"/>
      <c r="BD141" s="255"/>
      <c r="BE141" s="255"/>
      <c r="BF141" s="255"/>
      <c r="BG141" s="255"/>
      <c r="BH141" s="255"/>
      <c r="BI141" s="255"/>
      <c r="BJ141" s="255"/>
      <c r="BK141" s="255"/>
      <c r="BL141" s="255"/>
      <c r="BM141" s="255"/>
      <c r="BN141" s="255"/>
      <c r="BO141" s="255"/>
      <c r="BP141" s="255"/>
      <c r="BQ141" s="255"/>
      <c r="BR141" s="255"/>
      <c r="BS141" s="255"/>
      <c r="BT141" s="255"/>
      <c r="BU141" s="255"/>
      <c r="BV141" s="255"/>
      <c r="BW141" s="255"/>
      <c r="BX141" s="255"/>
      <c r="BY141" s="255"/>
      <c r="BZ141" s="255"/>
      <c r="CA141" s="255"/>
      <c r="CB141" s="255"/>
    </row>
    <row r="142" spans="1:80" s="51" customFormat="1" ht="13.9" customHeight="1" x14ac:dyDescent="0.2">
      <c r="A142" s="325" t="s">
        <v>361</v>
      </c>
      <c r="B142" s="160">
        <v>4.5</v>
      </c>
      <c r="C142" s="160">
        <v>4.3</v>
      </c>
      <c r="D142" s="160">
        <v>4.2</v>
      </c>
      <c r="E142" s="160">
        <v>3.8</v>
      </c>
      <c r="F142" s="160">
        <v>2.4</v>
      </c>
      <c r="G142" s="160">
        <v>4.3</v>
      </c>
      <c r="H142" s="160">
        <v>9.4</v>
      </c>
      <c r="I142" s="160">
        <v>12.7</v>
      </c>
      <c r="J142" s="160">
        <v>67.3</v>
      </c>
      <c r="K142" s="160">
        <v>12</v>
      </c>
      <c r="L142" s="160">
        <v>15.7</v>
      </c>
      <c r="M142" s="160">
        <v>37.9</v>
      </c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  <c r="AG142" s="255"/>
      <c r="AH142" s="255"/>
      <c r="AI142" s="255"/>
      <c r="AJ142" s="255"/>
      <c r="AK142" s="255"/>
      <c r="AL142" s="255"/>
      <c r="AM142" s="255"/>
      <c r="AN142" s="255"/>
      <c r="AO142" s="255"/>
      <c r="AP142" s="255"/>
      <c r="AQ142" s="255"/>
      <c r="AR142" s="255"/>
      <c r="AS142" s="255"/>
      <c r="AT142" s="255"/>
      <c r="AU142" s="255"/>
      <c r="AV142" s="255"/>
      <c r="AW142" s="255"/>
      <c r="AX142" s="255"/>
      <c r="AY142" s="255"/>
      <c r="AZ142" s="255"/>
      <c r="BA142" s="255"/>
      <c r="BB142" s="255"/>
      <c r="BC142" s="255"/>
      <c r="BD142" s="255"/>
      <c r="BE142" s="255"/>
      <c r="BF142" s="255"/>
      <c r="BG142" s="255"/>
      <c r="BH142" s="255"/>
      <c r="BI142" s="255"/>
      <c r="BJ142" s="255"/>
      <c r="BK142" s="255"/>
      <c r="BL142" s="255"/>
      <c r="BM142" s="255"/>
      <c r="BN142" s="255"/>
      <c r="BO142" s="255"/>
      <c r="BP142" s="255"/>
      <c r="BQ142" s="255"/>
      <c r="BR142" s="255"/>
      <c r="BS142" s="255"/>
      <c r="BT142" s="255"/>
      <c r="BU142" s="255"/>
      <c r="BV142" s="255"/>
      <c r="BW142" s="255"/>
      <c r="BX142" s="255"/>
      <c r="BY142" s="255"/>
      <c r="BZ142" s="255"/>
      <c r="CA142" s="255"/>
      <c r="CB142" s="255"/>
    </row>
    <row r="143" spans="1:80" s="51" customFormat="1" ht="13.9" customHeight="1" x14ac:dyDescent="0.2">
      <c r="A143" s="325" t="s">
        <v>362</v>
      </c>
      <c r="B143" s="160" t="s">
        <v>26</v>
      </c>
      <c r="C143" s="160" t="s">
        <v>26</v>
      </c>
      <c r="D143" s="160" t="s">
        <v>26</v>
      </c>
      <c r="E143" s="160" t="s">
        <v>26</v>
      </c>
      <c r="F143" s="160" t="s">
        <v>26</v>
      </c>
      <c r="G143" s="160">
        <v>0.6</v>
      </c>
      <c r="H143" s="160">
        <v>0.5</v>
      </c>
      <c r="I143" s="160" t="s">
        <v>26</v>
      </c>
      <c r="J143" s="160">
        <v>0.1</v>
      </c>
      <c r="K143" s="160" t="s">
        <v>26</v>
      </c>
      <c r="L143" s="160" t="s">
        <v>26</v>
      </c>
      <c r="M143" s="160" t="s">
        <v>26</v>
      </c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  <c r="AG143" s="255"/>
      <c r="AH143" s="255"/>
      <c r="AI143" s="255"/>
      <c r="AJ143" s="255"/>
      <c r="AK143" s="255"/>
      <c r="AL143" s="255"/>
      <c r="AM143" s="255"/>
      <c r="AN143" s="255"/>
      <c r="AO143" s="255"/>
      <c r="AP143" s="255"/>
      <c r="AQ143" s="255"/>
      <c r="AR143" s="255"/>
      <c r="AS143" s="255"/>
      <c r="AT143" s="255"/>
      <c r="AU143" s="255"/>
      <c r="AV143" s="255"/>
      <c r="AW143" s="255"/>
      <c r="AX143" s="255"/>
      <c r="AY143" s="255"/>
      <c r="AZ143" s="255"/>
      <c r="BA143" s="255"/>
      <c r="BB143" s="255"/>
      <c r="BC143" s="255"/>
      <c r="BD143" s="255"/>
      <c r="BE143" s="255"/>
      <c r="BF143" s="255"/>
      <c r="BG143" s="255"/>
      <c r="BH143" s="255"/>
      <c r="BI143" s="255"/>
      <c r="BJ143" s="255"/>
      <c r="BK143" s="255"/>
      <c r="BL143" s="255"/>
      <c r="BM143" s="255"/>
      <c r="BN143" s="255"/>
      <c r="BO143" s="255"/>
      <c r="BP143" s="255"/>
      <c r="BQ143" s="255"/>
      <c r="BR143" s="255"/>
      <c r="BS143" s="255"/>
      <c r="BT143" s="255"/>
      <c r="BU143" s="255"/>
      <c r="BV143" s="255"/>
      <c r="BW143" s="255"/>
      <c r="BX143" s="255"/>
      <c r="BY143" s="255"/>
      <c r="BZ143" s="255"/>
      <c r="CA143" s="255"/>
      <c r="CB143" s="255"/>
    </row>
    <row r="144" spans="1:80" s="51" customFormat="1" ht="13.9" customHeight="1" x14ac:dyDescent="0.2">
      <c r="A144" s="57" t="s">
        <v>363</v>
      </c>
      <c r="B144" s="160" t="s">
        <v>26</v>
      </c>
      <c r="C144" s="160">
        <v>0</v>
      </c>
      <c r="D144" s="160" t="s">
        <v>26</v>
      </c>
      <c r="E144" s="160">
        <v>0</v>
      </c>
      <c r="F144" s="160">
        <v>0</v>
      </c>
      <c r="G144" s="160">
        <v>0</v>
      </c>
      <c r="H144" s="160" t="s">
        <v>26</v>
      </c>
      <c r="I144" s="160" t="s">
        <v>26</v>
      </c>
      <c r="J144" s="160">
        <v>1.7</v>
      </c>
      <c r="K144" s="160" t="s">
        <v>26</v>
      </c>
      <c r="L144" s="160" t="s">
        <v>26</v>
      </c>
      <c r="M144" s="160" t="s">
        <v>26</v>
      </c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  <c r="AG144" s="255"/>
      <c r="AH144" s="255"/>
      <c r="AI144" s="255"/>
      <c r="AJ144" s="255"/>
      <c r="AK144" s="255"/>
      <c r="AL144" s="255"/>
      <c r="AM144" s="255"/>
      <c r="AN144" s="255"/>
      <c r="AO144" s="255"/>
      <c r="AP144" s="255"/>
      <c r="AQ144" s="255"/>
      <c r="AR144" s="255"/>
      <c r="AS144" s="255"/>
      <c r="AT144" s="255"/>
      <c r="AU144" s="255"/>
      <c r="AV144" s="255"/>
      <c r="AW144" s="255"/>
      <c r="AX144" s="255"/>
      <c r="AY144" s="255"/>
      <c r="AZ144" s="255"/>
      <c r="BA144" s="255"/>
      <c r="BB144" s="255"/>
      <c r="BC144" s="255"/>
      <c r="BD144" s="255"/>
      <c r="BE144" s="255"/>
      <c r="BF144" s="255"/>
      <c r="BG144" s="255"/>
      <c r="BH144" s="255"/>
      <c r="BI144" s="255"/>
      <c r="BJ144" s="255"/>
      <c r="BK144" s="255"/>
      <c r="BL144" s="255"/>
      <c r="BM144" s="255"/>
      <c r="BN144" s="255"/>
      <c r="BO144" s="255"/>
      <c r="BP144" s="255"/>
      <c r="BQ144" s="255"/>
      <c r="BR144" s="255"/>
      <c r="BS144" s="255"/>
      <c r="BT144" s="255"/>
      <c r="BU144" s="255"/>
      <c r="BV144" s="255"/>
      <c r="BW144" s="255"/>
      <c r="BX144" s="255"/>
      <c r="BY144" s="255"/>
      <c r="BZ144" s="255"/>
      <c r="CA144" s="255"/>
      <c r="CB144" s="255"/>
    </row>
    <row r="145" spans="1:80" s="51" customFormat="1" ht="13.9" customHeight="1" x14ac:dyDescent="0.2">
      <c r="A145" s="57" t="s">
        <v>364</v>
      </c>
      <c r="B145" s="160">
        <v>14.8</v>
      </c>
      <c r="C145" s="160">
        <v>13.1</v>
      </c>
      <c r="D145" s="160">
        <v>8.6999999999999993</v>
      </c>
      <c r="E145" s="160">
        <v>12.6</v>
      </c>
      <c r="F145" s="160">
        <v>12.1</v>
      </c>
      <c r="G145" s="160">
        <v>10.8</v>
      </c>
      <c r="H145" s="160">
        <v>14.1</v>
      </c>
      <c r="I145" s="160">
        <v>23.9</v>
      </c>
      <c r="J145" s="160">
        <v>39.299999999999997</v>
      </c>
      <c r="K145" s="160">
        <v>65.8</v>
      </c>
      <c r="L145" s="160">
        <v>68.7</v>
      </c>
      <c r="M145" s="160">
        <v>133.80000000000001</v>
      </c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  <c r="AG145" s="255"/>
      <c r="AH145" s="255"/>
      <c r="AI145" s="255"/>
      <c r="AJ145" s="255"/>
      <c r="AK145" s="255"/>
      <c r="AL145" s="255"/>
      <c r="AM145" s="255"/>
      <c r="AN145" s="255"/>
      <c r="AO145" s="255"/>
      <c r="AP145" s="255"/>
      <c r="AQ145" s="255"/>
      <c r="AR145" s="255"/>
      <c r="AS145" s="255"/>
      <c r="AT145" s="255"/>
      <c r="AU145" s="255"/>
      <c r="AV145" s="255"/>
      <c r="AW145" s="255"/>
      <c r="AX145" s="255"/>
      <c r="AY145" s="255"/>
      <c r="AZ145" s="255"/>
      <c r="BA145" s="255"/>
      <c r="BB145" s="255"/>
      <c r="BC145" s="255"/>
      <c r="BD145" s="255"/>
      <c r="BE145" s="255"/>
      <c r="BF145" s="255"/>
      <c r="BG145" s="255"/>
      <c r="BH145" s="255"/>
      <c r="BI145" s="255"/>
      <c r="BJ145" s="255"/>
      <c r="BK145" s="255"/>
      <c r="BL145" s="255"/>
      <c r="BM145" s="255"/>
      <c r="BN145" s="255"/>
      <c r="BO145" s="255"/>
      <c r="BP145" s="255"/>
      <c r="BQ145" s="255"/>
      <c r="BR145" s="255"/>
      <c r="BS145" s="255"/>
      <c r="BT145" s="255"/>
      <c r="BU145" s="255"/>
      <c r="BV145" s="255"/>
      <c r="BW145" s="255"/>
      <c r="BX145" s="255"/>
      <c r="BY145" s="255"/>
      <c r="BZ145" s="255"/>
      <c r="CA145" s="255"/>
      <c r="CB145" s="255"/>
    </row>
    <row r="146" spans="1:80" s="51" customFormat="1" ht="9.75" customHeight="1" x14ac:dyDescent="0.2">
      <c r="A146" s="315"/>
      <c r="B146" s="160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  <c r="AG146" s="255"/>
      <c r="AH146" s="255"/>
      <c r="AI146" s="255"/>
      <c r="AJ146" s="255"/>
      <c r="AK146" s="255"/>
      <c r="AL146" s="255"/>
      <c r="AM146" s="255"/>
      <c r="AN146" s="255"/>
      <c r="AO146" s="255"/>
      <c r="AP146" s="255"/>
      <c r="AQ146" s="255"/>
      <c r="AR146" s="255"/>
      <c r="AS146" s="255"/>
      <c r="AT146" s="255"/>
      <c r="AU146" s="255"/>
      <c r="AV146" s="255"/>
      <c r="AW146" s="255"/>
      <c r="AX146" s="255"/>
      <c r="AY146" s="255"/>
      <c r="AZ146" s="255"/>
      <c r="BA146" s="255"/>
      <c r="BB146" s="255"/>
      <c r="BC146" s="255"/>
      <c r="BD146" s="255"/>
      <c r="BE146" s="255"/>
      <c r="BF146" s="255"/>
      <c r="BG146" s="255"/>
      <c r="BH146" s="255"/>
      <c r="BI146" s="255"/>
      <c r="BJ146" s="255"/>
      <c r="BK146" s="255"/>
      <c r="BL146" s="255"/>
      <c r="BM146" s="255"/>
      <c r="BN146" s="255"/>
      <c r="BO146" s="255"/>
      <c r="BP146" s="255"/>
      <c r="BQ146" s="255"/>
      <c r="BR146" s="255"/>
      <c r="BS146" s="255"/>
      <c r="BT146" s="255"/>
      <c r="BU146" s="255"/>
      <c r="BV146" s="255"/>
      <c r="BW146" s="255"/>
      <c r="BX146" s="255"/>
      <c r="BY146" s="255"/>
      <c r="BZ146" s="255"/>
      <c r="CA146" s="255"/>
      <c r="CB146" s="255"/>
    </row>
    <row r="147" spans="1:80" s="51" customFormat="1" ht="24" x14ac:dyDescent="0.2">
      <c r="A147" s="329" t="s">
        <v>371</v>
      </c>
      <c r="B147" s="323">
        <v>143.1</v>
      </c>
      <c r="C147" s="323">
        <v>171.6</v>
      </c>
      <c r="D147" s="323">
        <v>203.7</v>
      </c>
      <c r="E147" s="323">
        <v>234.2</v>
      </c>
      <c r="F147" s="323">
        <v>612.5</v>
      </c>
      <c r="G147" s="323">
        <v>512</v>
      </c>
      <c r="H147" s="323">
        <v>461.1</v>
      </c>
      <c r="I147" s="323">
        <v>792.1</v>
      </c>
      <c r="J147" s="323">
        <v>778.9</v>
      </c>
      <c r="K147" s="323">
        <v>1081.7</v>
      </c>
      <c r="L147" s="323">
        <v>1437.1</v>
      </c>
      <c r="M147" s="323">
        <v>1428.7</v>
      </c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  <c r="AG147" s="255"/>
      <c r="AH147" s="255"/>
      <c r="AI147" s="255"/>
      <c r="AJ147" s="255"/>
      <c r="AK147" s="255"/>
      <c r="AL147" s="255"/>
      <c r="AM147" s="255"/>
      <c r="AN147" s="255"/>
      <c r="AO147" s="255"/>
      <c r="AP147" s="255"/>
      <c r="AQ147" s="255"/>
      <c r="AR147" s="255"/>
      <c r="AS147" s="255"/>
      <c r="AT147" s="255"/>
      <c r="AU147" s="255"/>
      <c r="AV147" s="255"/>
      <c r="AW147" s="255"/>
      <c r="AX147" s="255"/>
      <c r="AY147" s="255"/>
      <c r="AZ147" s="255"/>
      <c r="BA147" s="255"/>
      <c r="BB147" s="255"/>
      <c r="BC147" s="255"/>
      <c r="BD147" s="255"/>
      <c r="BE147" s="255"/>
      <c r="BF147" s="255"/>
      <c r="BG147" s="255"/>
      <c r="BH147" s="255"/>
      <c r="BI147" s="255"/>
      <c r="BJ147" s="255"/>
      <c r="BK147" s="255"/>
      <c r="BL147" s="255"/>
      <c r="BM147" s="255"/>
      <c r="BN147" s="255"/>
      <c r="BO147" s="255"/>
      <c r="BP147" s="255"/>
      <c r="BQ147" s="255"/>
      <c r="BR147" s="255"/>
      <c r="BS147" s="255"/>
      <c r="BT147" s="255"/>
      <c r="BU147" s="255"/>
      <c r="BV147" s="255"/>
      <c r="BW147" s="255"/>
      <c r="BX147" s="255"/>
      <c r="BY147" s="255"/>
      <c r="BZ147" s="255"/>
      <c r="CA147" s="255"/>
      <c r="CB147" s="255"/>
    </row>
    <row r="148" spans="1:80" s="51" customFormat="1" ht="13.9" customHeight="1" x14ac:dyDescent="0.2">
      <c r="A148" s="57" t="s">
        <v>360</v>
      </c>
      <c r="B148" s="160">
        <v>13.5</v>
      </c>
      <c r="C148" s="160">
        <v>19</v>
      </c>
      <c r="D148" s="160">
        <v>39.6</v>
      </c>
      <c r="E148" s="160">
        <v>50</v>
      </c>
      <c r="F148" s="160">
        <v>43.1</v>
      </c>
      <c r="G148" s="160">
        <v>19.100000000000001</v>
      </c>
      <c r="H148" s="160">
        <v>24.5</v>
      </c>
      <c r="I148" s="160">
        <v>126.6</v>
      </c>
      <c r="J148" s="160">
        <v>108.4</v>
      </c>
      <c r="K148" s="160">
        <v>167.4</v>
      </c>
      <c r="L148" s="160">
        <v>132.1</v>
      </c>
      <c r="M148" s="160">
        <v>138.9</v>
      </c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  <c r="AG148" s="255"/>
      <c r="AH148" s="255"/>
      <c r="AI148" s="255"/>
      <c r="AJ148" s="255"/>
      <c r="AK148" s="255"/>
      <c r="AL148" s="255"/>
      <c r="AM148" s="255"/>
      <c r="AN148" s="255"/>
      <c r="AO148" s="255"/>
      <c r="AP148" s="255"/>
      <c r="AQ148" s="255"/>
      <c r="AR148" s="255"/>
      <c r="AS148" s="255"/>
      <c r="AT148" s="255"/>
      <c r="AU148" s="255"/>
      <c r="AV148" s="255"/>
      <c r="AW148" s="255"/>
      <c r="AX148" s="255"/>
      <c r="AY148" s="255"/>
      <c r="AZ148" s="255"/>
      <c r="BA148" s="255"/>
      <c r="BB148" s="255"/>
      <c r="BC148" s="255"/>
      <c r="BD148" s="255"/>
      <c r="BE148" s="255"/>
      <c r="BF148" s="255"/>
      <c r="BG148" s="255"/>
      <c r="BH148" s="255"/>
      <c r="BI148" s="255"/>
      <c r="BJ148" s="255"/>
      <c r="BK148" s="255"/>
      <c r="BL148" s="255"/>
      <c r="BM148" s="255"/>
      <c r="BN148" s="255"/>
      <c r="BO148" s="255"/>
      <c r="BP148" s="255"/>
      <c r="BQ148" s="255"/>
      <c r="BR148" s="255"/>
      <c r="BS148" s="255"/>
      <c r="BT148" s="255"/>
      <c r="BU148" s="255"/>
      <c r="BV148" s="255"/>
      <c r="BW148" s="255"/>
      <c r="BX148" s="255"/>
      <c r="BY148" s="255"/>
      <c r="BZ148" s="255"/>
      <c r="CA148" s="255"/>
      <c r="CB148" s="255"/>
    </row>
    <row r="149" spans="1:80" s="51" customFormat="1" ht="13.9" customHeight="1" x14ac:dyDescent="0.2">
      <c r="A149" s="325" t="s">
        <v>361</v>
      </c>
      <c r="B149" s="160">
        <v>49.7</v>
      </c>
      <c r="C149" s="160">
        <v>47.7</v>
      </c>
      <c r="D149" s="160">
        <v>53.8</v>
      </c>
      <c r="E149" s="160">
        <v>71.7</v>
      </c>
      <c r="F149" s="160">
        <v>90.4</v>
      </c>
      <c r="G149" s="160">
        <v>219.5</v>
      </c>
      <c r="H149" s="160">
        <v>213.7</v>
      </c>
      <c r="I149" s="160">
        <v>287.5</v>
      </c>
      <c r="J149" s="160">
        <v>291.8</v>
      </c>
      <c r="K149" s="160">
        <v>550.1</v>
      </c>
      <c r="L149" s="160">
        <v>925.9</v>
      </c>
      <c r="M149" s="160">
        <v>784.2</v>
      </c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  <c r="AG149" s="255"/>
      <c r="AH149" s="255"/>
      <c r="AI149" s="255"/>
      <c r="AJ149" s="255"/>
      <c r="AK149" s="255"/>
      <c r="AL149" s="255"/>
      <c r="AM149" s="255"/>
      <c r="AN149" s="255"/>
      <c r="AO149" s="255"/>
      <c r="AP149" s="255"/>
      <c r="AQ149" s="255"/>
      <c r="AR149" s="255"/>
      <c r="AS149" s="255"/>
      <c r="AT149" s="255"/>
      <c r="AU149" s="255"/>
      <c r="AV149" s="255"/>
      <c r="AW149" s="255"/>
      <c r="AX149" s="255"/>
      <c r="AY149" s="255"/>
      <c r="AZ149" s="255"/>
      <c r="BA149" s="255"/>
      <c r="BB149" s="255"/>
      <c r="BC149" s="255"/>
      <c r="BD149" s="255"/>
      <c r="BE149" s="255"/>
      <c r="BF149" s="255"/>
      <c r="BG149" s="255"/>
      <c r="BH149" s="255"/>
      <c r="BI149" s="255"/>
      <c r="BJ149" s="255"/>
      <c r="BK149" s="255"/>
      <c r="BL149" s="255"/>
      <c r="BM149" s="255"/>
      <c r="BN149" s="255"/>
      <c r="BO149" s="255"/>
      <c r="BP149" s="255"/>
      <c r="BQ149" s="255"/>
      <c r="BR149" s="255"/>
      <c r="BS149" s="255"/>
      <c r="BT149" s="255"/>
      <c r="BU149" s="255"/>
      <c r="BV149" s="255"/>
      <c r="BW149" s="255"/>
      <c r="BX149" s="255"/>
      <c r="BY149" s="255"/>
      <c r="BZ149" s="255"/>
      <c r="CA149" s="255"/>
      <c r="CB149" s="255"/>
    </row>
    <row r="150" spans="1:80" s="51" customFormat="1" ht="13.9" customHeight="1" x14ac:dyDescent="0.2">
      <c r="A150" s="325" t="s">
        <v>362</v>
      </c>
      <c r="B150" s="160" t="s">
        <v>26</v>
      </c>
      <c r="C150" s="160" t="s">
        <v>26</v>
      </c>
      <c r="D150" s="160" t="s">
        <v>26</v>
      </c>
      <c r="E150" s="160">
        <v>0.4</v>
      </c>
      <c r="F150" s="160">
        <v>0.4</v>
      </c>
      <c r="G150" s="160">
        <v>2.8</v>
      </c>
      <c r="H150" s="160">
        <v>15.5</v>
      </c>
      <c r="I150" s="160">
        <v>0.4</v>
      </c>
      <c r="J150" s="160">
        <v>0.4</v>
      </c>
      <c r="K150" s="160">
        <v>0.4</v>
      </c>
      <c r="L150" s="160">
        <v>0.4</v>
      </c>
      <c r="M150" s="160">
        <v>0.4</v>
      </c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  <c r="AJ150" s="255"/>
      <c r="AK150" s="255"/>
      <c r="AL150" s="255"/>
      <c r="AM150" s="255"/>
      <c r="AN150" s="255"/>
      <c r="AO150" s="255"/>
      <c r="AP150" s="255"/>
      <c r="AQ150" s="255"/>
      <c r="AR150" s="255"/>
      <c r="AS150" s="255"/>
      <c r="AT150" s="255"/>
      <c r="AU150" s="255"/>
      <c r="AV150" s="255"/>
      <c r="AW150" s="255"/>
      <c r="AX150" s="255"/>
      <c r="AY150" s="255"/>
      <c r="AZ150" s="255"/>
      <c r="BA150" s="255"/>
      <c r="BB150" s="255"/>
      <c r="BC150" s="255"/>
      <c r="BD150" s="255"/>
      <c r="BE150" s="255"/>
      <c r="BF150" s="255"/>
      <c r="BG150" s="255"/>
      <c r="BH150" s="255"/>
      <c r="BI150" s="255"/>
      <c r="BJ150" s="255"/>
      <c r="BK150" s="255"/>
      <c r="BL150" s="255"/>
      <c r="BM150" s="255"/>
      <c r="BN150" s="255"/>
      <c r="BO150" s="255"/>
      <c r="BP150" s="255"/>
      <c r="BQ150" s="255"/>
      <c r="BR150" s="255"/>
      <c r="BS150" s="255"/>
      <c r="BT150" s="255"/>
      <c r="BU150" s="255"/>
      <c r="BV150" s="255"/>
      <c r="BW150" s="255"/>
      <c r="BX150" s="255"/>
      <c r="BY150" s="255"/>
      <c r="BZ150" s="255"/>
      <c r="CA150" s="255"/>
      <c r="CB150" s="255"/>
    </row>
    <row r="151" spans="1:80" s="51" customFormat="1" ht="13.9" customHeight="1" x14ac:dyDescent="0.2">
      <c r="A151" s="57" t="s">
        <v>363</v>
      </c>
      <c r="B151" s="160">
        <v>0</v>
      </c>
      <c r="C151" s="160" t="s">
        <v>26</v>
      </c>
      <c r="D151" s="160">
        <v>0.7</v>
      </c>
      <c r="E151" s="160">
        <v>0.1</v>
      </c>
      <c r="F151" s="160">
        <v>0.4</v>
      </c>
      <c r="G151" s="160">
        <v>0.3</v>
      </c>
      <c r="H151" s="160">
        <v>0.2</v>
      </c>
      <c r="I151" s="160">
        <v>2.2999999999999998</v>
      </c>
      <c r="J151" s="160">
        <v>7.7</v>
      </c>
      <c r="K151" s="160">
        <v>6.3</v>
      </c>
      <c r="L151" s="160">
        <v>10.7</v>
      </c>
      <c r="M151" s="160">
        <v>0</v>
      </c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  <c r="AJ151" s="255"/>
      <c r="AK151" s="255"/>
      <c r="AL151" s="255"/>
      <c r="AM151" s="255"/>
      <c r="AN151" s="255"/>
      <c r="AO151" s="255"/>
      <c r="AP151" s="255"/>
      <c r="AQ151" s="255"/>
      <c r="AR151" s="255"/>
      <c r="AS151" s="255"/>
      <c r="AT151" s="255"/>
      <c r="AU151" s="255"/>
      <c r="AV151" s="255"/>
      <c r="AW151" s="255"/>
      <c r="AX151" s="255"/>
      <c r="AY151" s="255"/>
      <c r="AZ151" s="255"/>
      <c r="BA151" s="255"/>
      <c r="BB151" s="255"/>
      <c r="BC151" s="255"/>
      <c r="BD151" s="255"/>
      <c r="BE151" s="255"/>
      <c r="BF151" s="255"/>
      <c r="BG151" s="255"/>
      <c r="BH151" s="255"/>
      <c r="BI151" s="255"/>
      <c r="BJ151" s="255"/>
      <c r="BK151" s="255"/>
      <c r="BL151" s="255"/>
      <c r="BM151" s="255"/>
      <c r="BN151" s="255"/>
      <c r="BO151" s="255"/>
      <c r="BP151" s="255"/>
      <c r="BQ151" s="255"/>
      <c r="BR151" s="255"/>
      <c r="BS151" s="255"/>
      <c r="BT151" s="255"/>
      <c r="BU151" s="255"/>
      <c r="BV151" s="255"/>
      <c r="BW151" s="255"/>
      <c r="BX151" s="255"/>
      <c r="BY151" s="255"/>
      <c r="BZ151" s="255"/>
      <c r="CA151" s="255"/>
      <c r="CB151" s="255"/>
    </row>
    <row r="152" spans="1:80" s="51" customFormat="1" ht="13.9" customHeight="1" x14ac:dyDescent="0.2">
      <c r="A152" s="57" t="s">
        <v>364</v>
      </c>
      <c r="B152" s="160">
        <v>79.900000000000006</v>
      </c>
      <c r="C152" s="160">
        <v>105</v>
      </c>
      <c r="D152" s="160">
        <v>109.7</v>
      </c>
      <c r="E152" s="160">
        <v>112</v>
      </c>
      <c r="F152" s="160">
        <v>478.2</v>
      </c>
      <c r="G152" s="160">
        <v>270.3</v>
      </c>
      <c r="H152" s="160">
        <v>207.2</v>
      </c>
      <c r="I152" s="160">
        <v>375.3</v>
      </c>
      <c r="J152" s="160">
        <v>370.7</v>
      </c>
      <c r="K152" s="160">
        <v>357.6</v>
      </c>
      <c r="L152" s="160">
        <v>368</v>
      </c>
      <c r="M152" s="160">
        <v>505.2</v>
      </c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  <c r="AG152" s="255"/>
      <c r="AH152" s="255"/>
      <c r="AI152" s="255"/>
      <c r="AJ152" s="255"/>
      <c r="AK152" s="255"/>
      <c r="AL152" s="255"/>
      <c r="AM152" s="255"/>
      <c r="AN152" s="255"/>
      <c r="AO152" s="255"/>
      <c r="AP152" s="255"/>
      <c r="AQ152" s="255"/>
      <c r="AR152" s="255"/>
      <c r="AS152" s="255"/>
      <c r="AT152" s="255"/>
      <c r="AU152" s="255"/>
      <c r="AV152" s="255"/>
      <c r="AW152" s="255"/>
      <c r="AX152" s="255"/>
      <c r="AY152" s="255"/>
      <c r="AZ152" s="255"/>
      <c r="BA152" s="255"/>
      <c r="BB152" s="255"/>
      <c r="BC152" s="255"/>
      <c r="BD152" s="255"/>
      <c r="BE152" s="255"/>
      <c r="BF152" s="255"/>
      <c r="BG152" s="255"/>
      <c r="BH152" s="255"/>
      <c r="BI152" s="255"/>
      <c r="BJ152" s="255"/>
      <c r="BK152" s="255"/>
      <c r="BL152" s="255"/>
      <c r="BM152" s="255"/>
      <c r="BN152" s="255"/>
      <c r="BO152" s="255"/>
      <c r="BP152" s="255"/>
      <c r="BQ152" s="255"/>
      <c r="BR152" s="255"/>
      <c r="BS152" s="255"/>
      <c r="BT152" s="255"/>
      <c r="BU152" s="255"/>
      <c r="BV152" s="255"/>
      <c r="BW152" s="255"/>
      <c r="BX152" s="255"/>
      <c r="BY152" s="255"/>
      <c r="BZ152" s="255"/>
      <c r="CA152" s="255"/>
      <c r="CB152" s="255"/>
    </row>
    <row r="153" spans="1:80" s="51" customFormat="1" ht="10.5" customHeight="1" x14ac:dyDescent="0.2">
      <c r="A153" s="315"/>
      <c r="B153" s="160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  <c r="AG153" s="255"/>
      <c r="AH153" s="255"/>
      <c r="AI153" s="255"/>
      <c r="AJ153" s="255"/>
      <c r="AK153" s="255"/>
      <c r="AL153" s="255"/>
      <c r="AM153" s="255"/>
      <c r="AN153" s="255"/>
      <c r="AO153" s="255"/>
      <c r="AP153" s="255"/>
      <c r="AQ153" s="255"/>
      <c r="AR153" s="255"/>
      <c r="AS153" s="255"/>
      <c r="AT153" s="255"/>
      <c r="AU153" s="255"/>
      <c r="AV153" s="255"/>
      <c r="AW153" s="255"/>
      <c r="AX153" s="255"/>
      <c r="AY153" s="255"/>
      <c r="AZ153" s="255"/>
      <c r="BA153" s="255"/>
      <c r="BB153" s="255"/>
      <c r="BC153" s="255"/>
      <c r="BD153" s="255"/>
      <c r="BE153" s="255"/>
      <c r="BF153" s="255"/>
      <c r="BG153" s="255"/>
      <c r="BH153" s="255"/>
      <c r="BI153" s="255"/>
      <c r="BJ153" s="255"/>
      <c r="BK153" s="255"/>
      <c r="BL153" s="255"/>
      <c r="BM153" s="255"/>
      <c r="BN153" s="255"/>
      <c r="BO153" s="255"/>
      <c r="BP153" s="255"/>
      <c r="BQ153" s="255"/>
      <c r="BR153" s="255"/>
      <c r="BS153" s="255"/>
      <c r="BT153" s="255"/>
      <c r="BU153" s="255"/>
      <c r="BV153" s="255"/>
      <c r="BW153" s="255"/>
      <c r="BX153" s="255"/>
      <c r="BY153" s="255"/>
      <c r="BZ153" s="255"/>
      <c r="CA153" s="255"/>
      <c r="CB153" s="255"/>
    </row>
    <row r="154" spans="1:80" s="51" customFormat="1" ht="13.9" customHeight="1" x14ac:dyDescent="0.2">
      <c r="A154" s="327" t="s">
        <v>76</v>
      </c>
      <c r="B154" s="323">
        <v>41.6</v>
      </c>
      <c r="C154" s="323">
        <v>168.2</v>
      </c>
      <c r="D154" s="323">
        <v>72.8</v>
      </c>
      <c r="E154" s="323">
        <v>56.4</v>
      </c>
      <c r="F154" s="323">
        <v>63.6</v>
      </c>
      <c r="G154" s="323">
        <v>274.2</v>
      </c>
      <c r="H154" s="323">
        <v>476.2</v>
      </c>
      <c r="I154" s="323">
        <v>371.2</v>
      </c>
      <c r="J154" s="323">
        <v>280.8</v>
      </c>
      <c r="K154" s="323">
        <v>221.8</v>
      </c>
      <c r="L154" s="323">
        <v>274.8</v>
      </c>
      <c r="M154" s="323">
        <v>725.1</v>
      </c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  <c r="AG154" s="255"/>
      <c r="AH154" s="255"/>
      <c r="AI154" s="255"/>
      <c r="AJ154" s="255"/>
      <c r="AK154" s="255"/>
      <c r="AL154" s="255"/>
      <c r="AM154" s="255"/>
      <c r="AN154" s="255"/>
      <c r="AO154" s="255"/>
      <c r="AP154" s="255"/>
      <c r="AQ154" s="255"/>
      <c r="AR154" s="255"/>
      <c r="AS154" s="255"/>
      <c r="AT154" s="255"/>
      <c r="AU154" s="255"/>
      <c r="AV154" s="255"/>
      <c r="AW154" s="255"/>
      <c r="AX154" s="255"/>
      <c r="AY154" s="255"/>
      <c r="AZ154" s="255"/>
      <c r="BA154" s="255"/>
      <c r="BB154" s="255"/>
      <c r="BC154" s="255"/>
      <c r="BD154" s="255"/>
      <c r="BE154" s="255"/>
      <c r="BF154" s="255"/>
      <c r="BG154" s="255"/>
      <c r="BH154" s="255"/>
      <c r="BI154" s="255"/>
      <c r="BJ154" s="255"/>
      <c r="BK154" s="255"/>
      <c r="BL154" s="255"/>
      <c r="BM154" s="255"/>
      <c r="BN154" s="255"/>
      <c r="BO154" s="255"/>
      <c r="BP154" s="255"/>
      <c r="BQ154" s="255"/>
      <c r="BR154" s="255"/>
      <c r="BS154" s="255"/>
      <c r="BT154" s="255"/>
      <c r="BU154" s="255"/>
      <c r="BV154" s="255"/>
      <c r="BW154" s="255"/>
      <c r="BX154" s="255"/>
      <c r="BY154" s="255"/>
      <c r="BZ154" s="255"/>
      <c r="CA154" s="255"/>
      <c r="CB154" s="255"/>
    </row>
    <row r="155" spans="1:80" s="51" customFormat="1" ht="13.9" customHeight="1" x14ac:dyDescent="0.2">
      <c r="A155" s="57" t="s">
        <v>360</v>
      </c>
      <c r="B155" s="160">
        <v>9.9</v>
      </c>
      <c r="C155" s="160">
        <v>6.7</v>
      </c>
      <c r="D155" s="160">
        <v>5.2</v>
      </c>
      <c r="E155" s="160">
        <v>7.6</v>
      </c>
      <c r="F155" s="160">
        <v>6.3</v>
      </c>
      <c r="G155" s="160">
        <v>46.7</v>
      </c>
      <c r="H155" s="160">
        <v>41.5</v>
      </c>
      <c r="I155" s="160">
        <v>42</v>
      </c>
      <c r="J155" s="160">
        <v>34.4</v>
      </c>
      <c r="K155" s="160">
        <v>6.4</v>
      </c>
      <c r="L155" s="160">
        <v>6.2</v>
      </c>
      <c r="M155" s="160">
        <v>10</v>
      </c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  <c r="AG155" s="255"/>
      <c r="AH155" s="255"/>
      <c r="AI155" s="255"/>
      <c r="AJ155" s="255"/>
      <c r="AK155" s="255"/>
      <c r="AL155" s="255"/>
      <c r="AM155" s="255"/>
      <c r="AN155" s="255"/>
      <c r="AO155" s="255"/>
      <c r="AP155" s="255"/>
      <c r="AQ155" s="255"/>
      <c r="AR155" s="255"/>
      <c r="AS155" s="255"/>
      <c r="AT155" s="255"/>
      <c r="AU155" s="255"/>
      <c r="AV155" s="255"/>
      <c r="AW155" s="255"/>
      <c r="AX155" s="255"/>
      <c r="AY155" s="255"/>
      <c r="AZ155" s="255"/>
      <c r="BA155" s="255"/>
      <c r="BB155" s="255"/>
      <c r="BC155" s="255"/>
      <c r="BD155" s="255"/>
      <c r="BE155" s="255"/>
      <c r="BF155" s="255"/>
      <c r="BG155" s="255"/>
      <c r="BH155" s="255"/>
      <c r="BI155" s="255"/>
      <c r="BJ155" s="255"/>
      <c r="BK155" s="255"/>
      <c r="BL155" s="255"/>
      <c r="BM155" s="255"/>
      <c r="BN155" s="255"/>
      <c r="BO155" s="255"/>
      <c r="BP155" s="255"/>
      <c r="BQ155" s="255"/>
      <c r="BR155" s="255"/>
      <c r="BS155" s="255"/>
      <c r="BT155" s="255"/>
      <c r="BU155" s="255"/>
      <c r="BV155" s="255"/>
      <c r="BW155" s="255"/>
      <c r="BX155" s="255"/>
      <c r="BY155" s="255"/>
      <c r="BZ155" s="255"/>
      <c r="CA155" s="255"/>
      <c r="CB155" s="255"/>
    </row>
    <row r="156" spans="1:80" s="51" customFormat="1" ht="13.9" customHeight="1" x14ac:dyDescent="0.2">
      <c r="A156" s="325" t="s">
        <v>361</v>
      </c>
      <c r="B156" s="160">
        <v>18.899999999999999</v>
      </c>
      <c r="C156" s="160">
        <v>18</v>
      </c>
      <c r="D156" s="160">
        <v>18.600000000000001</v>
      </c>
      <c r="E156" s="160">
        <v>20.100000000000001</v>
      </c>
      <c r="F156" s="160">
        <v>24.7</v>
      </c>
      <c r="G156" s="160">
        <v>80.2</v>
      </c>
      <c r="H156" s="160">
        <v>25.9</v>
      </c>
      <c r="I156" s="160">
        <v>33.1</v>
      </c>
      <c r="J156" s="160">
        <v>34.9</v>
      </c>
      <c r="K156" s="160">
        <v>24.9</v>
      </c>
      <c r="L156" s="160">
        <v>123.1</v>
      </c>
      <c r="M156" s="160">
        <v>299.5</v>
      </c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  <c r="AJ156" s="255"/>
      <c r="AK156" s="255"/>
      <c r="AL156" s="255"/>
      <c r="AM156" s="255"/>
      <c r="AN156" s="255"/>
      <c r="AO156" s="255"/>
      <c r="AP156" s="255"/>
      <c r="AQ156" s="255"/>
      <c r="AR156" s="255"/>
      <c r="AS156" s="255"/>
      <c r="AT156" s="255"/>
      <c r="AU156" s="255"/>
      <c r="AV156" s="255"/>
      <c r="AW156" s="255"/>
      <c r="AX156" s="255"/>
      <c r="AY156" s="255"/>
      <c r="AZ156" s="255"/>
      <c r="BA156" s="255"/>
      <c r="BB156" s="255"/>
      <c r="BC156" s="255"/>
      <c r="BD156" s="255"/>
      <c r="BE156" s="255"/>
      <c r="BF156" s="255"/>
      <c r="BG156" s="255"/>
      <c r="BH156" s="255"/>
      <c r="BI156" s="255"/>
      <c r="BJ156" s="255"/>
      <c r="BK156" s="255"/>
      <c r="BL156" s="255"/>
      <c r="BM156" s="255"/>
      <c r="BN156" s="255"/>
      <c r="BO156" s="255"/>
      <c r="BP156" s="255"/>
      <c r="BQ156" s="255"/>
      <c r="BR156" s="255"/>
      <c r="BS156" s="255"/>
      <c r="BT156" s="255"/>
      <c r="BU156" s="255"/>
      <c r="BV156" s="255"/>
      <c r="BW156" s="255"/>
      <c r="BX156" s="255"/>
      <c r="BY156" s="255"/>
      <c r="BZ156" s="255"/>
      <c r="CA156" s="255"/>
      <c r="CB156" s="255"/>
    </row>
    <row r="157" spans="1:80" s="51" customFormat="1" ht="13.9" customHeight="1" x14ac:dyDescent="0.2">
      <c r="A157" s="325" t="s">
        <v>362</v>
      </c>
      <c r="B157" s="160" t="s">
        <v>26</v>
      </c>
      <c r="C157" s="160" t="s">
        <v>26</v>
      </c>
      <c r="D157" s="160">
        <v>0</v>
      </c>
      <c r="E157" s="160" t="s">
        <v>26</v>
      </c>
      <c r="F157" s="160">
        <v>8.1999999999999993</v>
      </c>
      <c r="G157" s="160">
        <v>31.1</v>
      </c>
      <c r="H157" s="160">
        <v>136.9</v>
      </c>
      <c r="I157" s="160" t="s">
        <v>26</v>
      </c>
      <c r="J157" s="160">
        <v>0</v>
      </c>
      <c r="K157" s="160" t="s">
        <v>26</v>
      </c>
      <c r="L157" s="160">
        <v>34.5</v>
      </c>
      <c r="M157" s="160">
        <v>144.5</v>
      </c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  <c r="AG157" s="255"/>
      <c r="AH157" s="255"/>
      <c r="AI157" s="255"/>
      <c r="AJ157" s="255"/>
      <c r="AK157" s="255"/>
      <c r="AL157" s="255"/>
      <c r="AM157" s="255"/>
      <c r="AN157" s="255"/>
      <c r="AO157" s="255"/>
      <c r="AP157" s="255"/>
      <c r="AQ157" s="255"/>
      <c r="AR157" s="255"/>
      <c r="AS157" s="255"/>
      <c r="AT157" s="255"/>
      <c r="AU157" s="255"/>
      <c r="AV157" s="255"/>
      <c r="AW157" s="255"/>
      <c r="AX157" s="255"/>
      <c r="AY157" s="255"/>
      <c r="AZ157" s="255"/>
      <c r="BA157" s="255"/>
      <c r="BB157" s="255"/>
      <c r="BC157" s="255"/>
      <c r="BD157" s="255"/>
      <c r="BE157" s="255"/>
      <c r="BF157" s="255"/>
      <c r="BG157" s="255"/>
      <c r="BH157" s="255"/>
      <c r="BI157" s="255"/>
      <c r="BJ157" s="255"/>
      <c r="BK157" s="255"/>
      <c r="BL157" s="255"/>
      <c r="BM157" s="255"/>
      <c r="BN157" s="255"/>
      <c r="BO157" s="255"/>
      <c r="BP157" s="255"/>
      <c r="BQ157" s="255"/>
      <c r="BR157" s="255"/>
      <c r="BS157" s="255"/>
      <c r="BT157" s="255"/>
      <c r="BU157" s="255"/>
      <c r="BV157" s="255"/>
      <c r="BW157" s="255"/>
      <c r="BX157" s="255"/>
      <c r="BY157" s="255"/>
      <c r="BZ157" s="255"/>
      <c r="CA157" s="255"/>
      <c r="CB157" s="255"/>
    </row>
    <row r="158" spans="1:80" s="51" customFormat="1" ht="13.9" customHeight="1" x14ac:dyDescent="0.2">
      <c r="A158" s="57" t="s">
        <v>363</v>
      </c>
      <c r="B158" s="160">
        <v>0.1</v>
      </c>
      <c r="C158" s="160">
        <v>0.1</v>
      </c>
      <c r="D158" s="160">
        <v>0</v>
      </c>
      <c r="E158" s="160" t="s">
        <v>26</v>
      </c>
      <c r="F158" s="160" t="s">
        <v>26</v>
      </c>
      <c r="G158" s="160" t="s">
        <v>26</v>
      </c>
      <c r="H158" s="160" t="s">
        <v>26</v>
      </c>
      <c r="I158" s="160" t="s">
        <v>26</v>
      </c>
      <c r="J158" s="160">
        <v>0</v>
      </c>
      <c r="K158" s="160" t="s">
        <v>26</v>
      </c>
      <c r="L158" s="160" t="s">
        <v>26</v>
      </c>
      <c r="M158" s="160" t="s">
        <v>26</v>
      </c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  <c r="AJ158" s="255"/>
      <c r="AK158" s="255"/>
      <c r="AL158" s="255"/>
      <c r="AM158" s="255"/>
      <c r="AN158" s="255"/>
      <c r="AO158" s="255"/>
      <c r="AP158" s="255"/>
      <c r="AQ158" s="255"/>
      <c r="AR158" s="255"/>
      <c r="AS158" s="255"/>
      <c r="AT158" s="255"/>
      <c r="AU158" s="255"/>
      <c r="AV158" s="255"/>
      <c r="AW158" s="255"/>
      <c r="AX158" s="255"/>
      <c r="AY158" s="255"/>
      <c r="AZ158" s="255"/>
      <c r="BA158" s="255"/>
      <c r="BB158" s="255"/>
      <c r="BC158" s="255"/>
      <c r="BD158" s="255"/>
      <c r="BE158" s="255"/>
      <c r="BF158" s="255"/>
      <c r="BG158" s="255"/>
      <c r="BH158" s="255"/>
      <c r="BI158" s="255"/>
      <c r="BJ158" s="255"/>
      <c r="BK158" s="255"/>
      <c r="BL158" s="255"/>
      <c r="BM158" s="255"/>
      <c r="BN158" s="255"/>
      <c r="BO158" s="255"/>
      <c r="BP158" s="255"/>
      <c r="BQ158" s="255"/>
      <c r="BR158" s="255"/>
      <c r="BS158" s="255"/>
      <c r="BT158" s="255"/>
      <c r="BU158" s="255"/>
      <c r="BV158" s="255"/>
      <c r="BW158" s="255"/>
      <c r="BX158" s="255"/>
      <c r="BY158" s="255"/>
      <c r="BZ158" s="255"/>
      <c r="CA158" s="255"/>
      <c r="CB158" s="255"/>
    </row>
    <row r="159" spans="1:80" s="51" customFormat="1" ht="13.9" customHeight="1" x14ac:dyDescent="0.2">
      <c r="A159" s="57" t="s">
        <v>364</v>
      </c>
      <c r="B159" s="160">
        <v>12.7</v>
      </c>
      <c r="C159" s="160">
        <v>143.4</v>
      </c>
      <c r="D159" s="160">
        <v>48.9</v>
      </c>
      <c r="E159" s="160">
        <v>28.7</v>
      </c>
      <c r="F159" s="160">
        <v>24.4</v>
      </c>
      <c r="G159" s="160">
        <v>116.3</v>
      </c>
      <c r="H159" s="160">
        <v>271.89999999999998</v>
      </c>
      <c r="I159" s="160">
        <v>296.10000000000002</v>
      </c>
      <c r="J159" s="160">
        <v>211.5</v>
      </c>
      <c r="K159" s="160">
        <v>190.5</v>
      </c>
      <c r="L159" s="160">
        <v>111</v>
      </c>
      <c r="M159" s="160">
        <v>271.10000000000002</v>
      </c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  <c r="AJ159" s="255"/>
      <c r="AK159" s="255"/>
      <c r="AL159" s="255"/>
      <c r="AM159" s="255"/>
      <c r="AN159" s="255"/>
      <c r="AO159" s="255"/>
      <c r="AP159" s="255"/>
      <c r="AQ159" s="255"/>
      <c r="AR159" s="255"/>
      <c r="AS159" s="255"/>
      <c r="AT159" s="255"/>
      <c r="AU159" s="255"/>
      <c r="AV159" s="255"/>
      <c r="AW159" s="255"/>
      <c r="AX159" s="255"/>
      <c r="AY159" s="255"/>
      <c r="AZ159" s="255"/>
      <c r="BA159" s="255"/>
      <c r="BB159" s="255"/>
      <c r="BC159" s="255"/>
      <c r="BD159" s="255"/>
      <c r="BE159" s="255"/>
      <c r="BF159" s="255"/>
      <c r="BG159" s="255"/>
      <c r="BH159" s="255"/>
      <c r="BI159" s="255"/>
      <c r="BJ159" s="255"/>
      <c r="BK159" s="255"/>
      <c r="BL159" s="255"/>
      <c r="BM159" s="255"/>
      <c r="BN159" s="255"/>
      <c r="BO159" s="255"/>
      <c r="BP159" s="255"/>
      <c r="BQ159" s="255"/>
      <c r="BR159" s="255"/>
      <c r="BS159" s="255"/>
      <c r="BT159" s="255"/>
      <c r="BU159" s="255"/>
      <c r="BV159" s="255"/>
      <c r="BW159" s="255"/>
      <c r="BX159" s="255"/>
      <c r="BY159" s="255"/>
      <c r="BZ159" s="255"/>
      <c r="CA159" s="255"/>
      <c r="CB159" s="255"/>
    </row>
    <row r="160" spans="1:80" s="51" customFormat="1" ht="12.75" customHeight="1" x14ac:dyDescent="0.2">
      <c r="A160" s="315"/>
      <c r="B160" s="160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  <c r="AG160" s="255"/>
      <c r="AH160" s="255"/>
      <c r="AI160" s="255"/>
      <c r="AJ160" s="255"/>
      <c r="AK160" s="255"/>
      <c r="AL160" s="255"/>
      <c r="AM160" s="255"/>
      <c r="AN160" s="255"/>
      <c r="AO160" s="255"/>
      <c r="AP160" s="255"/>
      <c r="AQ160" s="255"/>
      <c r="AR160" s="255"/>
      <c r="AS160" s="255"/>
      <c r="AT160" s="255"/>
      <c r="AU160" s="255"/>
      <c r="AV160" s="255"/>
      <c r="AW160" s="255"/>
      <c r="AX160" s="255"/>
      <c r="AY160" s="255"/>
      <c r="AZ160" s="255"/>
      <c r="BA160" s="255"/>
      <c r="BB160" s="255"/>
      <c r="BC160" s="255"/>
      <c r="BD160" s="255"/>
      <c r="BE160" s="255"/>
      <c r="BF160" s="255"/>
      <c r="BG160" s="255"/>
      <c r="BH160" s="255"/>
      <c r="BI160" s="255"/>
      <c r="BJ160" s="255"/>
      <c r="BK160" s="255"/>
      <c r="BL160" s="255"/>
      <c r="BM160" s="255"/>
      <c r="BN160" s="255"/>
      <c r="BO160" s="255"/>
      <c r="BP160" s="255"/>
      <c r="BQ160" s="255"/>
      <c r="BR160" s="255"/>
      <c r="BS160" s="255"/>
      <c r="BT160" s="255"/>
      <c r="BU160" s="255"/>
      <c r="BV160" s="255"/>
      <c r="BW160" s="255"/>
      <c r="BX160" s="255"/>
      <c r="BY160" s="255"/>
      <c r="BZ160" s="255"/>
      <c r="CA160" s="255"/>
      <c r="CB160" s="255"/>
    </row>
    <row r="161" spans="1:80" s="51" customFormat="1" ht="12.95" customHeight="1" x14ac:dyDescent="0.2">
      <c r="A161" s="327" t="s">
        <v>77</v>
      </c>
      <c r="B161" s="323">
        <v>57.4</v>
      </c>
      <c r="C161" s="323">
        <v>38.799999999999997</v>
      </c>
      <c r="D161" s="323">
        <v>46.4</v>
      </c>
      <c r="E161" s="323">
        <v>73.5</v>
      </c>
      <c r="F161" s="323">
        <v>69.2</v>
      </c>
      <c r="G161" s="323">
        <v>79.7</v>
      </c>
      <c r="H161" s="323">
        <v>68.400000000000006</v>
      </c>
      <c r="I161" s="323">
        <v>80.3</v>
      </c>
      <c r="J161" s="323">
        <v>127</v>
      </c>
      <c r="K161" s="323">
        <v>77.7</v>
      </c>
      <c r="L161" s="323">
        <v>111.5</v>
      </c>
      <c r="M161" s="323">
        <v>82.7</v>
      </c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  <c r="AJ161" s="255"/>
      <c r="AK161" s="255"/>
      <c r="AL161" s="255"/>
      <c r="AM161" s="255"/>
      <c r="AN161" s="255"/>
      <c r="AO161" s="255"/>
      <c r="AP161" s="255"/>
      <c r="AQ161" s="255"/>
      <c r="AR161" s="255"/>
      <c r="AS161" s="255"/>
      <c r="AT161" s="255"/>
      <c r="AU161" s="255"/>
      <c r="AV161" s="255"/>
      <c r="AW161" s="255"/>
      <c r="AX161" s="255"/>
      <c r="AY161" s="255"/>
      <c r="AZ161" s="255"/>
      <c r="BA161" s="255"/>
      <c r="BB161" s="255"/>
      <c r="BC161" s="255"/>
      <c r="BD161" s="255"/>
      <c r="BE161" s="255"/>
      <c r="BF161" s="255"/>
      <c r="BG161" s="255"/>
      <c r="BH161" s="255"/>
      <c r="BI161" s="255"/>
      <c r="BJ161" s="255"/>
      <c r="BK161" s="255"/>
      <c r="BL161" s="255"/>
      <c r="BM161" s="255"/>
      <c r="BN161" s="255"/>
      <c r="BO161" s="255"/>
      <c r="BP161" s="255"/>
      <c r="BQ161" s="255"/>
      <c r="BR161" s="255"/>
      <c r="BS161" s="255"/>
      <c r="BT161" s="255"/>
      <c r="BU161" s="255"/>
      <c r="BV161" s="255"/>
      <c r="BW161" s="255"/>
      <c r="BX161" s="255"/>
      <c r="BY161" s="255"/>
      <c r="BZ161" s="255"/>
      <c r="CA161" s="255"/>
      <c r="CB161" s="255"/>
    </row>
    <row r="162" spans="1:80" s="51" customFormat="1" ht="12.95" customHeight="1" x14ac:dyDescent="0.2">
      <c r="A162" s="57" t="s">
        <v>360</v>
      </c>
      <c r="B162" s="160">
        <v>33.1</v>
      </c>
      <c r="C162" s="160">
        <v>19</v>
      </c>
      <c r="D162" s="160">
        <v>15.6</v>
      </c>
      <c r="E162" s="160">
        <v>27.2</v>
      </c>
      <c r="F162" s="160">
        <v>28.9</v>
      </c>
      <c r="G162" s="259">
        <v>38.1</v>
      </c>
      <c r="H162" s="259">
        <v>33.6</v>
      </c>
      <c r="I162" s="259">
        <v>42</v>
      </c>
      <c r="J162" s="259">
        <v>39.700000000000003</v>
      </c>
      <c r="K162" s="259">
        <v>37</v>
      </c>
      <c r="L162" s="259">
        <v>34.6</v>
      </c>
      <c r="M162" s="259">
        <v>22.5</v>
      </c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  <c r="AJ162" s="255"/>
      <c r="AK162" s="255"/>
      <c r="AL162" s="255"/>
      <c r="AM162" s="255"/>
      <c r="AN162" s="255"/>
      <c r="AO162" s="255"/>
      <c r="AP162" s="255"/>
      <c r="AQ162" s="255"/>
      <c r="AR162" s="255"/>
      <c r="AS162" s="255"/>
      <c r="AT162" s="255"/>
      <c r="AU162" s="255"/>
      <c r="AV162" s="255"/>
      <c r="AW162" s="255"/>
      <c r="AX162" s="255"/>
      <c r="AY162" s="255"/>
      <c r="AZ162" s="255"/>
      <c r="BA162" s="255"/>
      <c r="BB162" s="255"/>
      <c r="BC162" s="255"/>
      <c r="BD162" s="255"/>
      <c r="BE162" s="255"/>
      <c r="BF162" s="255"/>
      <c r="BG162" s="255"/>
      <c r="BH162" s="255"/>
      <c r="BI162" s="255"/>
      <c r="BJ162" s="255"/>
      <c r="BK162" s="255"/>
      <c r="BL162" s="255"/>
      <c r="BM162" s="255"/>
      <c r="BN162" s="255"/>
      <c r="BO162" s="255"/>
      <c r="BP162" s="255"/>
      <c r="BQ162" s="255"/>
      <c r="BR162" s="255"/>
      <c r="BS162" s="255"/>
      <c r="BT162" s="255"/>
      <c r="BU162" s="255"/>
      <c r="BV162" s="255"/>
      <c r="BW162" s="255"/>
      <c r="BX162" s="255"/>
      <c r="BY162" s="255"/>
      <c r="BZ162" s="255"/>
      <c r="CA162" s="255"/>
      <c r="CB162" s="255"/>
    </row>
    <row r="163" spans="1:80" s="51" customFormat="1" ht="12.95" customHeight="1" x14ac:dyDescent="0.2">
      <c r="A163" s="325" t="s">
        <v>361</v>
      </c>
      <c r="B163" s="160">
        <v>10.5</v>
      </c>
      <c r="C163" s="160">
        <v>7.3</v>
      </c>
      <c r="D163" s="160">
        <v>15.3</v>
      </c>
      <c r="E163" s="160">
        <v>18.7</v>
      </c>
      <c r="F163" s="160">
        <v>7.8</v>
      </c>
      <c r="G163" s="259">
        <v>7.2</v>
      </c>
      <c r="H163" s="259">
        <v>6.7</v>
      </c>
      <c r="I163" s="259">
        <v>3.2</v>
      </c>
      <c r="J163" s="259">
        <v>1.8</v>
      </c>
      <c r="K163" s="259">
        <v>2.1</v>
      </c>
      <c r="L163" s="259">
        <v>11.5</v>
      </c>
      <c r="M163" s="259">
        <v>10</v>
      </c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  <c r="AG163" s="255"/>
      <c r="AH163" s="255"/>
      <c r="AI163" s="255"/>
      <c r="AJ163" s="255"/>
      <c r="AK163" s="255"/>
      <c r="AL163" s="255"/>
      <c r="AM163" s="255"/>
      <c r="AN163" s="255"/>
      <c r="AO163" s="255"/>
      <c r="AP163" s="255"/>
      <c r="AQ163" s="255"/>
      <c r="AR163" s="255"/>
      <c r="AS163" s="255"/>
      <c r="AT163" s="255"/>
      <c r="AU163" s="255"/>
      <c r="AV163" s="255"/>
      <c r="AW163" s="255"/>
      <c r="AX163" s="255"/>
      <c r="AY163" s="255"/>
      <c r="AZ163" s="255"/>
      <c r="BA163" s="255"/>
      <c r="BB163" s="255"/>
      <c r="BC163" s="255"/>
      <c r="BD163" s="255"/>
      <c r="BE163" s="255"/>
      <c r="BF163" s="255"/>
      <c r="BG163" s="255"/>
      <c r="BH163" s="255"/>
      <c r="BI163" s="255"/>
      <c r="BJ163" s="255"/>
      <c r="BK163" s="255"/>
      <c r="BL163" s="255"/>
      <c r="BM163" s="255"/>
      <c r="BN163" s="255"/>
      <c r="BO163" s="255"/>
      <c r="BP163" s="255"/>
      <c r="BQ163" s="255"/>
      <c r="BR163" s="255"/>
      <c r="BS163" s="255"/>
      <c r="BT163" s="255"/>
      <c r="BU163" s="255"/>
      <c r="BV163" s="255"/>
      <c r="BW163" s="255"/>
      <c r="BX163" s="255"/>
      <c r="BY163" s="255"/>
      <c r="BZ163" s="255"/>
      <c r="CA163" s="255"/>
      <c r="CB163" s="255"/>
    </row>
    <row r="164" spans="1:80" s="51" customFormat="1" ht="12.95" customHeight="1" x14ac:dyDescent="0.2">
      <c r="A164" s="325" t="s">
        <v>362</v>
      </c>
      <c r="B164" s="160" t="s">
        <v>26</v>
      </c>
      <c r="C164" s="160" t="s">
        <v>26</v>
      </c>
      <c r="D164" s="160" t="s">
        <v>26</v>
      </c>
      <c r="E164" s="160">
        <v>0.1</v>
      </c>
      <c r="F164" s="160">
        <v>0.2</v>
      </c>
      <c r="G164" s="259" t="s">
        <v>26</v>
      </c>
      <c r="H164" s="259" t="s">
        <v>26</v>
      </c>
      <c r="I164" s="259" t="s">
        <v>26</v>
      </c>
      <c r="J164" s="259" t="s">
        <v>26</v>
      </c>
      <c r="K164" s="259" t="s">
        <v>26</v>
      </c>
      <c r="L164" s="259" t="s">
        <v>26</v>
      </c>
      <c r="M164" s="259" t="s">
        <v>26</v>
      </c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  <c r="AG164" s="255"/>
      <c r="AH164" s="255"/>
      <c r="AI164" s="255"/>
      <c r="AJ164" s="255"/>
      <c r="AK164" s="255"/>
      <c r="AL164" s="255"/>
      <c r="AM164" s="255"/>
      <c r="AN164" s="255"/>
      <c r="AO164" s="255"/>
      <c r="AP164" s="255"/>
      <c r="AQ164" s="255"/>
      <c r="AR164" s="255"/>
      <c r="AS164" s="255"/>
      <c r="AT164" s="255"/>
      <c r="AU164" s="255"/>
      <c r="AV164" s="255"/>
      <c r="AW164" s="255"/>
      <c r="AX164" s="255"/>
      <c r="AY164" s="255"/>
      <c r="AZ164" s="255"/>
      <c r="BA164" s="255"/>
      <c r="BB164" s="255"/>
      <c r="BC164" s="255"/>
      <c r="BD164" s="255"/>
      <c r="BE164" s="255"/>
      <c r="BF164" s="255"/>
      <c r="BG164" s="255"/>
      <c r="BH164" s="255"/>
      <c r="BI164" s="255"/>
      <c r="BJ164" s="255"/>
      <c r="BK164" s="255"/>
      <c r="BL164" s="255"/>
      <c r="BM164" s="255"/>
      <c r="BN164" s="255"/>
      <c r="BO164" s="255"/>
      <c r="BP164" s="255"/>
      <c r="BQ164" s="255"/>
      <c r="BR164" s="255"/>
      <c r="BS164" s="255"/>
      <c r="BT164" s="255"/>
      <c r="BU164" s="255"/>
      <c r="BV164" s="255"/>
      <c r="BW164" s="255"/>
      <c r="BX164" s="255"/>
      <c r="BY164" s="255"/>
      <c r="BZ164" s="255"/>
      <c r="CA164" s="255"/>
      <c r="CB164" s="255"/>
    </row>
    <row r="165" spans="1:80" s="51" customFormat="1" ht="12.95" customHeight="1" x14ac:dyDescent="0.2">
      <c r="A165" s="57" t="s">
        <v>363</v>
      </c>
      <c r="B165" s="160">
        <v>1.4</v>
      </c>
      <c r="C165" s="160">
        <v>0.6</v>
      </c>
      <c r="D165" s="160">
        <v>0.8</v>
      </c>
      <c r="E165" s="160">
        <v>0.8</v>
      </c>
      <c r="F165" s="160">
        <v>0.2</v>
      </c>
      <c r="G165" s="259">
        <v>0.2</v>
      </c>
      <c r="H165" s="259">
        <v>0</v>
      </c>
      <c r="I165" s="259">
        <v>1</v>
      </c>
      <c r="J165" s="259">
        <v>0.9</v>
      </c>
      <c r="K165" s="259" t="s">
        <v>26</v>
      </c>
      <c r="L165" s="259" t="s">
        <v>26</v>
      </c>
      <c r="M165" s="259" t="s">
        <v>26</v>
      </c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  <c r="AG165" s="255"/>
      <c r="AH165" s="255"/>
      <c r="AI165" s="255"/>
      <c r="AJ165" s="255"/>
      <c r="AK165" s="255"/>
      <c r="AL165" s="255"/>
      <c r="AM165" s="255"/>
      <c r="AN165" s="255"/>
      <c r="AO165" s="255"/>
      <c r="AP165" s="255"/>
      <c r="AQ165" s="255"/>
      <c r="AR165" s="255"/>
      <c r="AS165" s="255"/>
      <c r="AT165" s="255"/>
      <c r="AU165" s="255"/>
      <c r="AV165" s="255"/>
      <c r="AW165" s="255"/>
      <c r="AX165" s="255"/>
      <c r="AY165" s="255"/>
      <c r="AZ165" s="255"/>
      <c r="BA165" s="255"/>
      <c r="BB165" s="255"/>
      <c r="BC165" s="255"/>
      <c r="BD165" s="255"/>
      <c r="BE165" s="255"/>
      <c r="BF165" s="255"/>
      <c r="BG165" s="255"/>
      <c r="BH165" s="255"/>
      <c r="BI165" s="255"/>
      <c r="BJ165" s="255"/>
      <c r="BK165" s="255"/>
      <c r="BL165" s="255"/>
      <c r="BM165" s="255"/>
      <c r="BN165" s="255"/>
      <c r="BO165" s="255"/>
      <c r="BP165" s="255"/>
      <c r="BQ165" s="255"/>
      <c r="BR165" s="255"/>
      <c r="BS165" s="255"/>
      <c r="BT165" s="255"/>
      <c r="BU165" s="255"/>
      <c r="BV165" s="255"/>
      <c r="BW165" s="255"/>
      <c r="BX165" s="255"/>
      <c r="BY165" s="255"/>
      <c r="BZ165" s="255"/>
      <c r="CA165" s="255"/>
      <c r="CB165" s="255"/>
    </row>
    <row r="166" spans="1:80" s="51" customFormat="1" ht="12.95" customHeight="1" x14ac:dyDescent="0.2">
      <c r="A166" s="57" t="s">
        <v>364</v>
      </c>
      <c r="B166" s="160">
        <v>12.4</v>
      </c>
      <c r="C166" s="160">
        <v>12</v>
      </c>
      <c r="D166" s="160">
        <v>14.7</v>
      </c>
      <c r="E166" s="160">
        <v>26.7</v>
      </c>
      <c r="F166" s="160">
        <v>32.1</v>
      </c>
      <c r="G166" s="259">
        <v>34.1</v>
      </c>
      <c r="H166" s="259">
        <v>28</v>
      </c>
      <c r="I166" s="259">
        <v>34.1</v>
      </c>
      <c r="J166" s="259">
        <v>84.6</v>
      </c>
      <c r="K166" s="259">
        <v>38.700000000000003</v>
      </c>
      <c r="L166" s="259">
        <v>65.400000000000006</v>
      </c>
      <c r="M166" s="259">
        <v>50.2</v>
      </c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  <c r="AG166" s="255"/>
      <c r="AH166" s="255"/>
      <c r="AI166" s="255"/>
      <c r="AJ166" s="255"/>
      <c r="AK166" s="255"/>
      <c r="AL166" s="255"/>
      <c r="AM166" s="255"/>
      <c r="AN166" s="255"/>
      <c r="AO166" s="255"/>
      <c r="AP166" s="255"/>
      <c r="AQ166" s="255"/>
      <c r="AR166" s="255"/>
      <c r="AS166" s="255"/>
      <c r="AT166" s="255"/>
      <c r="AU166" s="255"/>
      <c r="AV166" s="255"/>
      <c r="AW166" s="255"/>
      <c r="AX166" s="255"/>
      <c r="AY166" s="255"/>
      <c r="AZ166" s="255"/>
      <c r="BA166" s="255"/>
      <c r="BB166" s="255"/>
      <c r="BC166" s="255"/>
      <c r="BD166" s="255"/>
      <c r="BE166" s="255"/>
      <c r="BF166" s="255"/>
      <c r="BG166" s="255"/>
      <c r="BH166" s="255"/>
      <c r="BI166" s="255"/>
      <c r="BJ166" s="255"/>
      <c r="BK166" s="255"/>
      <c r="BL166" s="255"/>
      <c r="BM166" s="255"/>
      <c r="BN166" s="255"/>
      <c r="BO166" s="255"/>
      <c r="BP166" s="255"/>
      <c r="BQ166" s="255"/>
      <c r="BR166" s="255"/>
      <c r="BS166" s="255"/>
      <c r="BT166" s="255"/>
      <c r="BU166" s="255"/>
      <c r="BV166" s="255"/>
      <c r="BW166" s="255"/>
      <c r="BX166" s="255"/>
      <c r="BY166" s="255"/>
      <c r="BZ166" s="255"/>
      <c r="CA166" s="255"/>
      <c r="CB166" s="255"/>
    </row>
    <row r="167" spans="1:80" s="51" customFormat="1" ht="12.95" customHeight="1" thickBot="1" x14ac:dyDescent="0.25">
      <c r="A167" s="317"/>
      <c r="B167" s="302"/>
      <c r="C167" s="302"/>
      <c r="D167" s="302"/>
      <c r="E167" s="302"/>
      <c r="F167" s="302"/>
      <c r="G167" s="302"/>
      <c r="H167" s="302"/>
      <c r="I167" s="302"/>
      <c r="J167" s="302"/>
      <c r="K167" s="302"/>
      <c r="L167" s="302"/>
      <c r="M167" s="302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  <c r="AG167" s="255"/>
      <c r="AH167" s="255"/>
      <c r="AI167" s="255"/>
      <c r="AJ167" s="255"/>
      <c r="AK167" s="255"/>
      <c r="AL167" s="255"/>
      <c r="AM167" s="255"/>
      <c r="AN167" s="255"/>
      <c r="AO167" s="255"/>
      <c r="AP167" s="255"/>
      <c r="AQ167" s="255"/>
      <c r="AR167" s="255"/>
      <c r="AS167" s="255"/>
      <c r="AT167" s="255"/>
      <c r="AU167" s="255"/>
      <c r="AV167" s="255"/>
      <c r="AW167" s="255"/>
      <c r="AX167" s="255"/>
      <c r="AY167" s="255"/>
      <c r="AZ167" s="255"/>
      <c r="BA167" s="255"/>
      <c r="BB167" s="255"/>
      <c r="BC167" s="255"/>
      <c r="BD167" s="255"/>
      <c r="BE167" s="255"/>
      <c r="BF167" s="255"/>
      <c r="BG167" s="255"/>
      <c r="BH167" s="255"/>
      <c r="BI167" s="255"/>
      <c r="BJ167" s="255"/>
      <c r="BK167" s="255"/>
      <c r="BL167" s="255"/>
      <c r="BM167" s="255"/>
      <c r="BN167" s="255"/>
      <c r="BO167" s="255"/>
      <c r="BP167" s="255"/>
      <c r="BQ167" s="255"/>
      <c r="BR167" s="255"/>
      <c r="BS167" s="255"/>
      <c r="BT167" s="255"/>
      <c r="BU167" s="255"/>
      <c r="BV167" s="255"/>
      <c r="BW167" s="255"/>
      <c r="BX167" s="255"/>
      <c r="BY167" s="255"/>
      <c r="BZ167" s="255"/>
      <c r="CA167" s="255"/>
      <c r="CB167" s="255"/>
    </row>
    <row r="168" spans="1:80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  <c r="AG168" s="255"/>
      <c r="AH168" s="255"/>
      <c r="AI168" s="255"/>
      <c r="AJ168" s="255"/>
      <c r="AK168" s="255"/>
      <c r="AL168" s="255"/>
      <c r="AM168" s="255"/>
      <c r="AN168" s="255"/>
      <c r="AO168" s="255"/>
      <c r="AP168" s="255"/>
      <c r="AQ168" s="255"/>
      <c r="AR168" s="255"/>
      <c r="AS168" s="255"/>
      <c r="AT168" s="255"/>
      <c r="AU168" s="255"/>
      <c r="AV168" s="255"/>
      <c r="AW168" s="255"/>
      <c r="AX168" s="255"/>
      <c r="AY168" s="255"/>
      <c r="AZ168" s="255"/>
      <c r="BA168" s="255"/>
      <c r="BB168" s="255"/>
      <c r="BC168" s="255"/>
      <c r="BD168" s="255"/>
      <c r="BE168" s="255"/>
      <c r="BF168" s="255"/>
      <c r="BG168" s="255"/>
      <c r="BH168" s="255"/>
      <c r="BI168" s="255"/>
      <c r="BJ168" s="255"/>
      <c r="BK168" s="255"/>
      <c r="BL168" s="255"/>
      <c r="BM168" s="255"/>
      <c r="BN168" s="255"/>
      <c r="BO168" s="255"/>
      <c r="BP168" s="255"/>
      <c r="BQ168" s="255"/>
      <c r="BR168" s="255"/>
      <c r="BS168" s="255"/>
      <c r="BT168" s="255"/>
      <c r="BU168" s="255"/>
      <c r="BV168" s="255"/>
      <c r="BW168" s="255"/>
      <c r="BX168" s="255"/>
      <c r="BY168" s="255"/>
      <c r="BZ168" s="255"/>
      <c r="CA168" s="255"/>
      <c r="CB168" s="255"/>
    </row>
    <row r="169" spans="1:80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  <c r="AG169" s="255"/>
      <c r="AH169" s="255"/>
      <c r="AI169" s="255"/>
      <c r="AJ169" s="255"/>
      <c r="AK169" s="255"/>
      <c r="AL169" s="255"/>
      <c r="AM169" s="255"/>
      <c r="AN169" s="255"/>
      <c r="AO169" s="255"/>
      <c r="AP169" s="255"/>
      <c r="AQ169" s="255"/>
      <c r="AR169" s="255"/>
      <c r="AS169" s="255"/>
      <c r="AT169" s="255"/>
      <c r="AU169" s="255"/>
      <c r="AV169" s="255"/>
      <c r="AW169" s="255"/>
      <c r="AX169" s="255"/>
      <c r="AY169" s="255"/>
      <c r="AZ169" s="255"/>
      <c r="BA169" s="255"/>
      <c r="BB169" s="255"/>
      <c r="BC169" s="255"/>
      <c r="BD169" s="255"/>
      <c r="BE169" s="255"/>
      <c r="BF169" s="255"/>
      <c r="BG169" s="255"/>
      <c r="BH169" s="255"/>
      <c r="BI169" s="255"/>
      <c r="BJ169" s="255"/>
      <c r="BK169" s="255"/>
      <c r="BL169" s="255"/>
      <c r="BM169" s="255"/>
      <c r="BN169" s="255"/>
      <c r="BO169" s="255"/>
      <c r="BP169" s="255"/>
      <c r="BQ169" s="255"/>
      <c r="BR169" s="255"/>
      <c r="BS169" s="255"/>
      <c r="BT169" s="255"/>
      <c r="BU169" s="255"/>
      <c r="BV169" s="255"/>
      <c r="BW169" s="255"/>
      <c r="BX169" s="255"/>
      <c r="BY169" s="255"/>
      <c r="BZ169" s="255"/>
      <c r="CA169" s="255"/>
      <c r="CB169" s="255"/>
    </row>
    <row r="170" spans="1:80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  <c r="AG170" s="255"/>
      <c r="AH170" s="255"/>
      <c r="AI170" s="255"/>
      <c r="AJ170" s="255"/>
      <c r="AK170" s="255"/>
      <c r="AL170" s="255"/>
      <c r="AM170" s="255"/>
      <c r="AN170" s="255"/>
      <c r="AO170" s="255"/>
      <c r="AP170" s="255"/>
      <c r="AQ170" s="255"/>
      <c r="AR170" s="255"/>
      <c r="AS170" s="255"/>
      <c r="AT170" s="255"/>
      <c r="AU170" s="255"/>
      <c r="AV170" s="255"/>
      <c r="AW170" s="255"/>
      <c r="AX170" s="255"/>
      <c r="AY170" s="255"/>
      <c r="AZ170" s="255"/>
      <c r="BA170" s="255"/>
      <c r="BB170" s="255"/>
      <c r="BC170" s="255"/>
      <c r="BD170" s="255"/>
      <c r="BE170" s="255"/>
      <c r="BF170" s="255"/>
      <c r="BG170" s="255"/>
      <c r="BH170" s="255"/>
      <c r="BI170" s="255"/>
      <c r="BJ170" s="255"/>
      <c r="BK170" s="255"/>
      <c r="BL170" s="255"/>
      <c r="BM170" s="255"/>
      <c r="BN170" s="255"/>
      <c r="BO170" s="255"/>
      <c r="BP170" s="255"/>
      <c r="BQ170" s="255"/>
      <c r="BR170" s="255"/>
      <c r="BS170" s="255"/>
      <c r="BT170" s="255"/>
      <c r="BU170" s="255"/>
      <c r="BV170" s="255"/>
      <c r="BW170" s="255"/>
      <c r="BX170" s="255"/>
      <c r="BY170" s="255"/>
      <c r="BZ170" s="255"/>
      <c r="CA170" s="255"/>
      <c r="CB170" s="255"/>
    </row>
    <row r="171" spans="1:80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  <c r="AG171" s="255"/>
      <c r="AH171" s="255"/>
      <c r="AI171" s="255"/>
      <c r="AJ171" s="255"/>
      <c r="AK171" s="255"/>
      <c r="AL171" s="255"/>
      <c r="AM171" s="255"/>
      <c r="AN171" s="255"/>
      <c r="AO171" s="255"/>
      <c r="AP171" s="255"/>
      <c r="AQ171" s="255"/>
      <c r="AR171" s="255"/>
      <c r="AS171" s="255"/>
      <c r="AT171" s="255"/>
      <c r="AU171" s="255"/>
      <c r="AV171" s="255"/>
      <c r="AW171" s="255"/>
      <c r="AX171" s="255"/>
      <c r="AY171" s="255"/>
      <c r="AZ171" s="255"/>
      <c r="BA171" s="255"/>
      <c r="BB171" s="255"/>
      <c r="BC171" s="255"/>
      <c r="BD171" s="255"/>
      <c r="BE171" s="255"/>
      <c r="BF171" s="255"/>
      <c r="BG171" s="255"/>
      <c r="BH171" s="255"/>
      <c r="BI171" s="255"/>
      <c r="BJ171" s="255"/>
      <c r="BK171" s="255"/>
      <c r="BL171" s="255"/>
      <c r="BM171" s="255"/>
      <c r="BN171" s="255"/>
      <c r="BO171" s="255"/>
      <c r="BP171" s="255"/>
      <c r="BQ171" s="255"/>
      <c r="BR171" s="255"/>
      <c r="BS171" s="255"/>
      <c r="BT171" s="255"/>
      <c r="BU171" s="255"/>
      <c r="BV171" s="255"/>
      <c r="BW171" s="255"/>
      <c r="BX171" s="255"/>
      <c r="BY171" s="255"/>
      <c r="BZ171" s="255"/>
      <c r="CA171" s="255"/>
      <c r="CB171" s="255"/>
    </row>
    <row r="172" spans="1:80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  <c r="AG172" s="255"/>
      <c r="AH172" s="255"/>
      <c r="AI172" s="255"/>
      <c r="AJ172" s="255"/>
      <c r="AK172" s="255"/>
      <c r="AL172" s="255"/>
      <c r="AM172" s="255"/>
      <c r="AN172" s="255"/>
      <c r="AO172" s="255"/>
      <c r="AP172" s="255"/>
      <c r="AQ172" s="255"/>
      <c r="AR172" s="255"/>
      <c r="AS172" s="255"/>
      <c r="AT172" s="255"/>
      <c r="AU172" s="255"/>
      <c r="AV172" s="255"/>
      <c r="AW172" s="255"/>
      <c r="AX172" s="255"/>
      <c r="AY172" s="255"/>
      <c r="AZ172" s="255"/>
      <c r="BA172" s="255"/>
      <c r="BB172" s="255"/>
      <c r="BC172" s="255"/>
      <c r="BD172" s="255"/>
      <c r="BE172" s="255"/>
      <c r="BF172" s="255"/>
      <c r="BG172" s="255"/>
      <c r="BH172" s="255"/>
      <c r="BI172" s="255"/>
      <c r="BJ172" s="255"/>
      <c r="BK172" s="255"/>
      <c r="BL172" s="255"/>
      <c r="BM172" s="255"/>
      <c r="BN172" s="255"/>
      <c r="BO172" s="255"/>
      <c r="BP172" s="255"/>
      <c r="BQ172" s="255"/>
      <c r="BR172" s="255"/>
      <c r="BS172" s="255"/>
      <c r="BT172" s="255"/>
      <c r="BU172" s="255"/>
      <c r="BV172" s="255"/>
      <c r="BW172" s="255"/>
      <c r="BX172" s="255"/>
      <c r="BY172" s="255"/>
      <c r="BZ172" s="255"/>
      <c r="CA172" s="255"/>
      <c r="CB172" s="255"/>
    </row>
    <row r="173" spans="1:80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  <c r="AG173" s="255"/>
      <c r="AH173" s="255"/>
      <c r="AI173" s="255"/>
      <c r="AJ173" s="255"/>
      <c r="AK173" s="255"/>
      <c r="AL173" s="255"/>
      <c r="AM173" s="255"/>
      <c r="AN173" s="255"/>
      <c r="AO173" s="255"/>
      <c r="AP173" s="255"/>
      <c r="AQ173" s="255"/>
      <c r="AR173" s="255"/>
      <c r="AS173" s="255"/>
      <c r="AT173" s="255"/>
      <c r="AU173" s="255"/>
      <c r="AV173" s="255"/>
      <c r="AW173" s="255"/>
      <c r="AX173" s="255"/>
      <c r="AY173" s="255"/>
      <c r="AZ173" s="255"/>
      <c r="BA173" s="255"/>
      <c r="BB173" s="255"/>
      <c r="BC173" s="255"/>
      <c r="BD173" s="255"/>
      <c r="BE173" s="255"/>
      <c r="BF173" s="255"/>
      <c r="BG173" s="255"/>
      <c r="BH173" s="255"/>
      <c r="BI173" s="255"/>
      <c r="BJ173" s="255"/>
      <c r="BK173" s="255"/>
      <c r="BL173" s="255"/>
      <c r="BM173" s="255"/>
      <c r="BN173" s="255"/>
      <c r="BO173" s="255"/>
      <c r="BP173" s="255"/>
      <c r="BQ173" s="255"/>
      <c r="BR173" s="255"/>
      <c r="BS173" s="255"/>
      <c r="BT173" s="255"/>
      <c r="BU173" s="255"/>
      <c r="BV173" s="255"/>
      <c r="BW173" s="255"/>
      <c r="BX173" s="255"/>
      <c r="BY173" s="255"/>
      <c r="BZ173" s="255"/>
      <c r="CA173" s="255"/>
      <c r="CB173" s="255"/>
    </row>
    <row r="174" spans="1:80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  <c r="AG174" s="255"/>
      <c r="AH174" s="255"/>
      <c r="AI174" s="255"/>
      <c r="AJ174" s="255"/>
      <c r="AK174" s="255"/>
      <c r="AL174" s="255"/>
      <c r="AM174" s="255"/>
      <c r="AN174" s="255"/>
      <c r="AO174" s="255"/>
      <c r="AP174" s="255"/>
      <c r="AQ174" s="255"/>
      <c r="AR174" s="255"/>
      <c r="AS174" s="255"/>
      <c r="AT174" s="255"/>
      <c r="AU174" s="255"/>
      <c r="AV174" s="255"/>
      <c r="AW174" s="255"/>
      <c r="AX174" s="255"/>
      <c r="AY174" s="255"/>
      <c r="AZ174" s="255"/>
      <c r="BA174" s="255"/>
      <c r="BB174" s="255"/>
      <c r="BC174" s="255"/>
      <c r="BD174" s="255"/>
      <c r="BE174" s="255"/>
      <c r="BF174" s="255"/>
      <c r="BG174" s="255"/>
      <c r="BH174" s="255"/>
      <c r="BI174" s="255"/>
      <c r="BJ174" s="255"/>
      <c r="BK174" s="255"/>
      <c r="BL174" s="255"/>
      <c r="BM174" s="255"/>
      <c r="BN174" s="255"/>
      <c r="BO174" s="255"/>
      <c r="BP174" s="255"/>
      <c r="BQ174" s="255"/>
      <c r="BR174" s="255"/>
      <c r="BS174" s="255"/>
      <c r="BT174" s="255"/>
      <c r="BU174" s="255"/>
      <c r="BV174" s="255"/>
      <c r="BW174" s="255"/>
      <c r="BX174" s="255"/>
      <c r="BY174" s="255"/>
      <c r="BZ174" s="255"/>
      <c r="CA174" s="255"/>
      <c r="CB174" s="255"/>
    </row>
    <row r="175" spans="1:80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  <c r="AG175" s="255"/>
      <c r="AH175" s="255"/>
      <c r="AI175" s="255"/>
      <c r="AJ175" s="255"/>
      <c r="AK175" s="255"/>
      <c r="AL175" s="255"/>
      <c r="AM175" s="255"/>
      <c r="AN175" s="255"/>
      <c r="AO175" s="255"/>
      <c r="AP175" s="255"/>
      <c r="AQ175" s="255"/>
      <c r="AR175" s="255"/>
      <c r="AS175" s="255"/>
      <c r="AT175" s="255"/>
      <c r="AU175" s="255"/>
      <c r="AV175" s="255"/>
      <c r="AW175" s="255"/>
      <c r="AX175" s="255"/>
      <c r="AY175" s="255"/>
      <c r="AZ175" s="255"/>
      <c r="BA175" s="255"/>
      <c r="BB175" s="255"/>
      <c r="BC175" s="255"/>
      <c r="BD175" s="255"/>
      <c r="BE175" s="255"/>
      <c r="BF175" s="255"/>
      <c r="BG175" s="255"/>
      <c r="BH175" s="255"/>
      <c r="BI175" s="255"/>
      <c r="BJ175" s="255"/>
      <c r="BK175" s="255"/>
      <c r="BL175" s="255"/>
      <c r="BM175" s="255"/>
      <c r="BN175" s="255"/>
      <c r="BO175" s="255"/>
      <c r="BP175" s="255"/>
      <c r="BQ175" s="255"/>
      <c r="BR175" s="255"/>
      <c r="BS175" s="255"/>
      <c r="BT175" s="255"/>
      <c r="BU175" s="255"/>
      <c r="BV175" s="255"/>
      <c r="BW175" s="255"/>
      <c r="BX175" s="255"/>
      <c r="BY175" s="255"/>
      <c r="BZ175" s="255"/>
      <c r="CA175" s="255"/>
      <c r="CB175" s="255"/>
    </row>
    <row r="176" spans="1:80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  <c r="AG176" s="255"/>
      <c r="AH176" s="255"/>
      <c r="AI176" s="255"/>
      <c r="AJ176" s="255"/>
      <c r="AK176" s="255"/>
      <c r="AL176" s="255"/>
      <c r="AM176" s="255"/>
      <c r="AN176" s="255"/>
      <c r="AO176" s="255"/>
      <c r="AP176" s="255"/>
      <c r="AQ176" s="255"/>
      <c r="AR176" s="255"/>
      <c r="AS176" s="255"/>
      <c r="AT176" s="255"/>
      <c r="AU176" s="255"/>
      <c r="AV176" s="255"/>
      <c r="AW176" s="255"/>
      <c r="AX176" s="255"/>
      <c r="AY176" s="255"/>
      <c r="AZ176" s="255"/>
      <c r="BA176" s="255"/>
      <c r="BB176" s="255"/>
      <c r="BC176" s="255"/>
      <c r="BD176" s="255"/>
      <c r="BE176" s="255"/>
      <c r="BF176" s="255"/>
      <c r="BG176" s="255"/>
      <c r="BH176" s="255"/>
      <c r="BI176" s="255"/>
      <c r="BJ176" s="255"/>
      <c r="BK176" s="255"/>
      <c r="BL176" s="255"/>
      <c r="BM176" s="255"/>
      <c r="BN176" s="255"/>
      <c r="BO176" s="255"/>
      <c r="BP176" s="255"/>
      <c r="BQ176" s="255"/>
      <c r="BR176" s="255"/>
      <c r="BS176" s="255"/>
      <c r="BT176" s="255"/>
      <c r="BU176" s="255"/>
      <c r="BV176" s="255"/>
      <c r="BW176" s="255"/>
      <c r="BX176" s="255"/>
      <c r="BY176" s="255"/>
      <c r="BZ176" s="255"/>
      <c r="CA176" s="255"/>
      <c r="CB176" s="255"/>
    </row>
    <row r="177" spans="1:80" s="38" customFormat="1" ht="12.95" customHeight="1" x14ac:dyDescent="0.2">
      <c r="A177" s="37"/>
      <c r="B177" s="321"/>
      <c r="C177" s="321"/>
      <c r="D177" s="321"/>
      <c r="E177" s="321"/>
      <c r="F177" s="321"/>
      <c r="G177" s="321"/>
      <c r="H177" s="321"/>
      <c r="I177" s="321"/>
      <c r="J177" s="321"/>
      <c r="K177" s="321"/>
      <c r="L177" s="321"/>
      <c r="M177" s="321"/>
      <c r="N177" s="312"/>
      <c r="O177" s="312"/>
      <c r="P177" s="312"/>
      <c r="Q177" s="312"/>
      <c r="R177" s="312"/>
      <c r="S177" s="312"/>
      <c r="T177" s="312"/>
      <c r="U177" s="312"/>
      <c r="V177" s="312"/>
      <c r="W177" s="312"/>
      <c r="X177" s="312"/>
      <c r="Y177" s="312"/>
      <c r="Z177" s="312"/>
      <c r="AA177" s="312"/>
      <c r="AB177" s="312"/>
      <c r="AC177" s="312"/>
      <c r="AD177" s="312"/>
      <c r="AE177" s="312"/>
      <c r="AF177" s="312"/>
      <c r="AG177" s="312"/>
      <c r="AH177" s="312"/>
      <c r="AI177" s="312"/>
      <c r="AJ177" s="312"/>
      <c r="AK177" s="312"/>
      <c r="AL177" s="312"/>
      <c r="AM177" s="312"/>
      <c r="AN177" s="312"/>
      <c r="AO177" s="312"/>
      <c r="AP177" s="312"/>
      <c r="AQ177" s="312"/>
      <c r="AR177" s="312"/>
      <c r="AS177" s="312"/>
      <c r="AT177" s="312"/>
      <c r="AU177" s="312"/>
      <c r="AV177" s="312"/>
      <c r="AW177" s="312"/>
      <c r="AX177" s="312"/>
      <c r="AY177" s="312"/>
      <c r="AZ177" s="312"/>
      <c r="BA177" s="312"/>
      <c r="BB177" s="312"/>
      <c r="BC177" s="312"/>
      <c r="BD177" s="312"/>
      <c r="BE177" s="312"/>
      <c r="BF177" s="312"/>
      <c r="BG177" s="312"/>
      <c r="BH177" s="312"/>
      <c r="BI177" s="312"/>
      <c r="BJ177" s="312"/>
      <c r="BK177" s="312"/>
      <c r="BL177" s="312"/>
      <c r="BM177" s="312"/>
      <c r="BN177" s="312"/>
      <c r="BO177" s="312"/>
      <c r="BP177" s="312"/>
      <c r="BQ177" s="312"/>
      <c r="BR177" s="312"/>
      <c r="BS177" s="312"/>
      <c r="BT177" s="312"/>
      <c r="BU177" s="312"/>
      <c r="BV177" s="312"/>
      <c r="BW177" s="312"/>
      <c r="BX177" s="312"/>
      <c r="BY177" s="312"/>
      <c r="BZ177" s="312"/>
      <c r="CA177" s="312"/>
      <c r="CB177" s="312"/>
    </row>
    <row r="178" spans="1:80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  <c r="AG178" s="255"/>
      <c r="AH178" s="255"/>
      <c r="AI178" s="255"/>
      <c r="AJ178" s="255"/>
      <c r="AK178" s="255"/>
      <c r="AL178" s="255"/>
      <c r="AM178" s="255"/>
      <c r="AN178" s="255"/>
      <c r="AO178" s="255"/>
      <c r="AP178" s="255"/>
      <c r="AQ178" s="255"/>
      <c r="AR178" s="255"/>
      <c r="AS178" s="255"/>
      <c r="AT178" s="255"/>
      <c r="AU178" s="255"/>
      <c r="AV178" s="255"/>
      <c r="AW178" s="255"/>
      <c r="AX178" s="255"/>
      <c r="AY178" s="255"/>
      <c r="AZ178" s="255"/>
      <c r="BA178" s="255"/>
      <c r="BB178" s="255"/>
      <c r="BC178" s="255"/>
      <c r="BD178" s="255"/>
      <c r="BE178" s="255"/>
      <c r="BF178" s="255"/>
      <c r="BG178" s="255"/>
      <c r="BH178" s="255"/>
      <c r="BI178" s="255"/>
      <c r="BJ178" s="255"/>
      <c r="BK178" s="255"/>
      <c r="BL178" s="255"/>
      <c r="BM178" s="255"/>
      <c r="BN178" s="255"/>
      <c r="BO178" s="255"/>
      <c r="BP178" s="255"/>
      <c r="BQ178" s="255"/>
      <c r="BR178" s="255"/>
      <c r="BS178" s="255"/>
      <c r="BT178" s="255"/>
      <c r="BU178" s="255"/>
      <c r="BV178" s="255"/>
      <c r="BW178" s="255"/>
      <c r="BX178" s="255"/>
      <c r="BY178" s="255"/>
      <c r="BZ178" s="255"/>
      <c r="CA178" s="255"/>
      <c r="CB178" s="255"/>
    </row>
    <row r="179" spans="1:80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  <c r="AG179" s="255"/>
      <c r="AH179" s="255"/>
      <c r="AI179" s="255"/>
      <c r="AJ179" s="255"/>
      <c r="AK179" s="255"/>
      <c r="AL179" s="255"/>
      <c r="AM179" s="255"/>
      <c r="AN179" s="255"/>
      <c r="AO179" s="255"/>
      <c r="AP179" s="255"/>
      <c r="AQ179" s="255"/>
      <c r="AR179" s="255"/>
      <c r="AS179" s="255"/>
      <c r="AT179" s="255"/>
      <c r="AU179" s="255"/>
      <c r="AV179" s="255"/>
      <c r="AW179" s="255"/>
      <c r="AX179" s="255"/>
      <c r="AY179" s="255"/>
      <c r="AZ179" s="255"/>
      <c r="BA179" s="255"/>
      <c r="BB179" s="255"/>
      <c r="BC179" s="255"/>
      <c r="BD179" s="255"/>
      <c r="BE179" s="255"/>
      <c r="BF179" s="255"/>
      <c r="BG179" s="255"/>
      <c r="BH179" s="255"/>
      <c r="BI179" s="255"/>
      <c r="BJ179" s="255"/>
      <c r="BK179" s="255"/>
      <c r="BL179" s="255"/>
      <c r="BM179" s="255"/>
      <c r="BN179" s="255"/>
      <c r="BO179" s="255"/>
      <c r="BP179" s="255"/>
      <c r="BQ179" s="255"/>
      <c r="BR179" s="255"/>
      <c r="BS179" s="255"/>
      <c r="BT179" s="255"/>
      <c r="BU179" s="255"/>
      <c r="BV179" s="255"/>
      <c r="BW179" s="255"/>
      <c r="BX179" s="255"/>
      <c r="BY179" s="255"/>
      <c r="BZ179" s="255"/>
      <c r="CA179" s="255"/>
      <c r="CB179" s="255"/>
    </row>
    <row r="180" spans="1:80" s="51" customFormat="1" ht="12.95" customHeight="1" x14ac:dyDescent="0.2">
      <c r="A180" s="31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  <c r="AG180" s="255"/>
      <c r="AH180" s="255"/>
      <c r="AI180" s="255"/>
      <c r="AJ180" s="255"/>
      <c r="AK180" s="255"/>
      <c r="AL180" s="255"/>
      <c r="AM180" s="255"/>
      <c r="AN180" s="255"/>
      <c r="AO180" s="255"/>
      <c r="AP180" s="255"/>
      <c r="AQ180" s="255"/>
      <c r="AR180" s="255"/>
      <c r="AS180" s="255"/>
      <c r="AT180" s="255"/>
      <c r="AU180" s="255"/>
      <c r="AV180" s="255"/>
      <c r="AW180" s="255"/>
      <c r="AX180" s="255"/>
      <c r="AY180" s="255"/>
      <c r="AZ180" s="255"/>
      <c r="BA180" s="255"/>
      <c r="BB180" s="255"/>
      <c r="BC180" s="255"/>
      <c r="BD180" s="255"/>
      <c r="BE180" s="255"/>
      <c r="BF180" s="255"/>
      <c r="BG180" s="255"/>
      <c r="BH180" s="255"/>
      <c r="BI180" s="255"/>
      <c r="BJ180" s="255"/>
      <c r="BK180" s="255"/>
      <c r="BL180" s="255"/>
      <c r="BM180" s="255"/>
      <c r="BN180" s="255"/>
      <c r="BO180" s="255"/>
      <c r="BP180" s="255"/>
      <c r="BQ180" s="255"/>
      <c r="BR180" s="255"/>
      <c r="BS180" s="255"/>
      <c r="BT180" s="255"/>
      <c r="BU180" s="255"/>
      <c r="BV180" s="255"/>
      <c r="BW180" s="255"/>
      <c r="BX180" s="255"/>
      <c r="BY180" s="255"/>
      <c r="BZ180" s="255"/>
      <c r="CA180" s="255"/>
      <c r="CB180" s="255"/>
    </row>
    <row r="181" spans="1:80" s="51" customFormat="1" ht="12.95" customHeight="1" x14ac:dyDescent="0.2">
      <c r="A181" s="315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  <c r="AG181" s="255"/>
      <c r="AH181" s="255"/>
      <c r="AI181" s="255"/>
      <c r="AJ181" s="255"/>
      <c r="AK181" s="255"/>
      <c r="AL181" s="255"/>
      <c r="AM181" s="255"/>
      <c r="AN181" s="255"/>
      <c r="AO181" s="255"/>
      <c r="AP181" s="255"/>
      <c r="AQ181" s="255"/>
      <c r="AR181" s="255"/>
      <c r="AS181" s="255"/>
      <c r="AT181" s="255"/>
      <c r="AU181" s="255"/>
      <c r="AV181" s="255"/>
      <c r="AW181" s="255"/>
      <c r="AX181" s="255"/>
      <c r="AY181" s="255"/>
      <c r="AZ181" s="255"/>
      <c r="BA181" s="255"/>
      <c r="BB181" s="255"/>
      <c r="BC181" s="255"/>
      <c r="BD181" s="255"/>
      <c r="BE181" s="255"/>
      <c r="BF181" s="255"/>
      <c r="BG181" s="255"/>
      <c r="BH181" s="255"/>
      <c r="BI181" s="255"/>
      <c r="BJ181" s="255"/>
      <c r="BK181" s="255"/>
      <c r="BL181" s="255"/>
      <c r="BM181" s="255"/>
      <c r="BN181" s="255"/>
      <c r="BO181" s="255"/>
      <c r="BP181" s="255"/>
      <c r="BQ181" s="255"/>
      <c r="BR181" s="255"/>
      <c r="BS181" s="255"/>
      <c r="BT181" s="255"/>
      <c r="BU181" s="255"/>
      <c r="BV181" s="255"/>
      <c r="BW181" s="255"/>
      <c r="BX181" s="255"/>
      <c r="BY181" s="255"/>
      <c r="BZ181" s="255"/>
      <c r="CA181" s="255"/>
      <c r="CB181" s="255"/>
    </row>
    <row r="182" spans="1:80" s="51" customFormat="1" ht="12.95" customHeight="1" x14ac:dyDescent="0.2">
      <c r="A182" s="315"/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  <c r="AG182" s="255"/>
      <c r="AH182" s="255"/>
      <c r="AI182" s="255"/>
      <c r="AJ182" s="255"/>
      <c r="AK182" s="255"/>
      <c r="AL182" s="255"/>
      <c r="AM182" s="255"/>
      <c r="AN182" s="255"/>
      <c r="AO182" s="255"/>
      <c r="AP182" s="255"/>
      <c r="AQ182" s="255"/>
      <c r="AR182" s="255"/>
      <c r="AS182" s="255"/>
      <c r="AT182" s="255"/>
      <c r="AU182" s="255"/>
      <c r="AV182" s="255"/>
      <c r="AW182" s="255"/>
      <c r="AX182" s="255"/>
      <c r="AY182" s="255"/>
      <c r="AZ182" s="255"/>
      <c r="BA182" s="255"/>
      <c r="BB182" s="255"/>
      <c r="BC182" s="255"/>
      <c r="BD182" s="255"/>
      <c r="BE182" s="255"/>
      <c r="BF182" s="255"/>
      <c r="BG182" s="255"/>
      <c r="BH182" s="255"/>
      <c r="BI182" s="255"/>
      <c r="BJ182" s="255"/>
      <c r="BK182" s="255"/>
      <c r="BL182" s="255"/>
      <c r="BM182" s="255"/>
      <c r="BN182" s="255"/>
      <c r="BO182" s="255"/>
      <c r="BP182" s="255"/>
      <c r="BQ182" s="255"/>
      <c r="BR182" s="255"/>
      <c r="BS182" s="255"/>
      <c r="BT182" s="255"/>
      <c r="BU182" s="255"/>
      <c r="BV182" s="255"/>
      <c r="BW182" s="255"/>
      <c r="BX182" s="255"/>
      <c r="BY182" s="255"/>
      <c r="BZ182" s="255"/>
      <c r="CA182" s="255"/>
      <c r="CB182" s="255"/>
    </row>
    <row r="183" spans="1:80" s="51" customFormat="1" ht="12.95" customHeight="1" x14ac:dyDescent="0.2">
      <c r="A183" s="315"/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  <c r="AG183" s="255"/>
      <c r="AH183" s="255"/>
      <c r="AI183" s="255"/>
      <c r="AJ183" s="255"/>
      <c r="AK183" s="255"/>
      <c r="AL183" s="255"/>
      <c r="AM183" s="255"/>
      <c r="AN183" s="255"/>
      <c r="AO183" s="255"/>
      <c r="AP183" s="255"/>
      <c r="AQ183" s="255"/>
      <c r="AR183" s="255"/>
      <c r="AS183" s="255"/>
      <c r="AT183" s="255"/>
      <c r="AU183" s="255"/>
      <c r="AV183" s="255"/>
      <c r="AW183" s="255"/>
      <c r="AX183" s="255"/>
      <c r="AY183" s="255"/>
      <c r="AZ183" s="255"/>
      <c r="BA183" s="255"/>
      <c r="BB183" s="255"/>
      <c r="BC183" s="255"/>
      <c r="BD183" s="255"/>
      <c r="BE183" s="255"/>
      <c r="BF183" s="255"/>
      <c r="BG183" s="255"/>
      <c r="BH183" s="255"/>
      <c r="BI183" s="255"/>
      <c r="BJ183" s="255"/>
      <c r="BK183" s="255"/>
      <c r="BL183" s="255"/>
      <c r="BM183" s="255"/>
      <c r="BN183" s="255"/>
      <c r="BO183" s="255"/>
      <c r="BP183" s="255"/>
      <c r="BQ183" s="255"/>
      <c r="BR183" s="255"/>
      <c r="BS183" s="255"/>
      <c r="BT183" s="255"/>
      <c r="BU183" s="255"/>
      <c r="BV183" s="255"/>
      <c r="BW183" s="255"/>
      <c r="BX183" s="255"/>
      <c r="BY183" s="255"/>
      <c r="BZ183" s="255"/>
      <c r="CA183" s="255"/>
      <c r="CB183" s="255"/>
    </row>
    <row r="184" spans="1:80" s="51" customFormat="1" ht="12.95" customHeight="1" x14ac:dyDescent="0.2">
      <c r="A184" s="315"/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  <c r="AG184" s="255"/>
      <c r="AH184" s="255"/>
      <c r="AI184" s="255"/>
      <c r="AJ184" s="255"/>
      <c r="AK184" s="255"/>
      <c r="AL184" s="255"/>
      <c r="AM184" s="255"/>
      <c r="AN184" s="255"/>
      <c r="AO184" s="255"/>
      <c r="AP184" s="255"/>
      <c r="AQ184" s="255"/>
      <c r="AR184" s="255"/>
      <c r="AS184" s="255"/>
      <c r="AT184" s="255"/>
      <c r="AU184" s="255"/>
      <c r="AV184" s="255"/>
      <c r="AW184" s="255"/>
      <c r="AX184" s="255"/>
      <c r="AY184" s="255"/>
      <c r="AZ184" s="255"/>
      <c r="BA184" s="255"/>
      <c r="BB184" s="255"/>
      <c r="BC184" s="255"/>
      <c r="BD184" s="255"/>
      <c r="BE184" s="255"/>
      <c r="BF184" s="255"/>
      <c r="BG184" s="255"/>
      <c r="BH184" s="255"/>
      <c r="BI184" s="255"/>
      <c r="BJ184" s="255"/>
      <c r="BK184" s="255"/>
      <c r="BL184" s="255"/>
      <c r="BM184" s="255"/>
      <c r="BN184" s="255"/>
      <c r="BO184" s="255"/>
      <c r="BP184" s="255"/>
      <c r="BQ184" s="255"/>
      <c r="BR184" s="255"/>
      <c r="BS184" s="255"/>
      <c r="BT184" s="255"/>
      <c r="BU184" s="255"/>
      <c r="BV184" s="255"/>
      <c r="BW184" s="255"/>
      <c r="BX184" s="255"/>
      <c r="BY184" s="255"/>
      <c r="BZ184" s="255"/>
      <c r="CA184" s="255"/>
      <c r="CB184" s="255"/>
    </row>
    <row r="185" spans="1:80" s="51" customFormat="1" ht="12.95" customHeight="1" x14ac:dyDescent="0.2">
      <c r="A185" s="315"/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  <c r="AG185" s="255"/>
      <c r="AH185" s="255"/>
      <c r="AI185" s="255"/>
      <c r="AJ185" s="255"/>
      <c r="AK185" s="255"/>
      <c r="AL185" s="255"/>
      <c r="AM185" s="255"/>
      <c r="AN185" s="255"/>
      <c r="AO185" s="255"/>
      <c r="AP185" s="255"/>
      <c r="AQ185" s="255"/>
      <c r="AR185" s="255"/>
      <c r="AS185" s="255"/>
      <c r="AT185" s="255"/>
      <c r="AU185" s="255"/>
      <c r="AV185" s="255"/>
      <c r="AW185" s="255"/>
      <c r="AX185" s="255"/>
      <c r="AY185" s="255"/>
      <c r="AZ185" s="255"/>
      <c r="BA185" s="255"/>
      <c r="BB185" s="255"/>
      <c r="BC185" s="255"/>
      <c r="BD185" s="255"/>
      <c r="BE185" s="255"/>
      <c r="BF185" s="255"/>
      <c r="BG185" s="255"/>
      <c r="BH185" s="255"/>
      <c r="BI185" s="255"/>
      <c r="BJ185" s="255"/>
      <c r="BK185" s="255"/>
      <c r="BL185" s="255"/>
      <c r="BM185" s="255"/>
      <c r="BN185" s="255"/>
      <c r="BO185" s="255"/>
      <c r="BP185" s="255"/>
      <c r="BQ185" s="255"/>
      <c r="BR185" s="255"/>
      <c r="BS185" s="255"/>
      <c r="BT185" s="255"/>
      <c r="BU185" s="255"/>
      <c r="BV185" s="255"/>
      <c r="BW185" s="255"/>
      <c r="BX185" s="255"/>
      <c r="BY185" s="255"/>
      <c r="BZ185" s="255"/>
      <c r="CA185" s="255"/>
      <c r="CB185" s="255"/>
    </row>
    <row r="186" spans="1:80" s="51" customFormat="1" ht="12.95" customHeight="1" x14ac:dyDescent="0.2">
      <c r="A186" s="31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  <c r="AG186" s="255"/>
      <c r="AH186" s="255"/>
      <c r="AI186" s="255"/>
      <c r="AJ186" s="255"/>
      <c r="AK186" s="255"/>
      <c r="AL186" s="255"/>
      <c r="AM186" s="255"/>
      <c r="AN186" s="255"/>
      <c r="AO186" s="255"/>
      <c r="AP186" s="255"/>
      <c r="AQ186" s="255"/>
      <c r="AR186" s="255"/>
      <c r="AS186" s="255"/>
      <c r="AT186" s="255"/>
      <c r="AU186" s="255"/>
      <c r="AV186" s="255"/>
      <c r="AW186" s="255"/>
      <c r="AX186" s="255"/>
      <c r="AY186" s="255"/>
      <c r="AZ186" s="255"/>
      <c r="BA186" s="255"/>
      <c r="BB186" s="255"/>
      <c r="BC186" s="255"/>
      <c r="BD186" s="255"/>
      <c r="BE186" s="255"/>
      <c r="BF186" s="255"/>
      <c r="BG186" s="255"/>
      <c r="BH186" s="255"/>
      <c r="BI186" s="255"/>
      <c r="BJ186" s="255"/>
      <c r="BK186" s="255"/>
      <c r="BL186" s="255"/>
      <c r="BM186" s="255"/>
      <c r="BN186" s="255"/>
      <c r="BO186" s="255"/>
      <c r="BP186" s="255"/>
      <c r="BQ186" s="255"/>
      <c r="BR186" s="255"/>
      <c r="BS186" s="255"/>
      <c r="BT186" s="255"/>
      <c r="BU186" s="255"/>
      <c r="BV186" s="255"/>
      <c r="BW186" s="255"/>
      <c r="BX186" s="255"/>
      <c r="BY186" s="255"/>
      <c r="BZ186" s="255"/>
      <c r="CA186" s="255"/>
      <c r="CB186" s="255"/>
    </row>
    <row r="187" spans="1:80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  <c r="AG187" s="255"/>
      <c r="AH187" s="255"/>
      <c r="AI187" s="255"/>
      <c r="AJ187" s="255"/>
      <c r="AK187" s="255"/>
      <c r="AL187" s="255"/>
      <c r="AM187" s="255"/>
      <c r="AN187" s="255"/>
      <c r="AO187" s="255"/>
      <c r="AP187" s="255"/>
      <c r="AQ187" s="255"/>
      <c r="AR187" s="255"/>
      <c r="AS187" s="255"/>
      <c r="AT187" s="255"/>
      <c r="AU187" s="255"/>
      <c r="AV187" s="255"/>
      <c r="AW187" s="255"/>
      <c r="AX187" s="255"/>
      <c r="AY187" s="255"/>
      <c r="AZ187" s="255"/>
      <c r="BA187" s="255"/>
      <c r="BB187" s="255"/>
      <c r="BC187" s="255"/>
      <c r="BD187" s="255"/>
      <c r="BE187" s="255"/>
      <c r="BF187" s="255"/>
      <c r="BG187" s="255"/>
      <c r="BH187" s="255"/>
      <c r="BI187" s="255"/>
      <c r="BJ187" s="255"/>
      <c r="BK187" s="255"/>
      <c r="BL187" s="255"/>
      <c r="BM187" s="255"/>
      <c r="BN187" s="255"/>
      <c r="BO187" s="255"/>
      <c r="BP187" s="255"/>
      <c r="BQ187" s="255"/>
      <c r="BR187" s="255"/>
      <c r="BS187" s="255"/>
      <c r="BT187" s="255"/>
      <c r="BU187" s="255"/>
      <c r="BV187" s="255"/>
      <c r="BW187" s="255"/>
      <c r="BX187" s="255"/>
      <c r="BY187" s="255"/>
      <c r="BZ187" s="255"/>
      <c r="CA187" s="255"/>
      <c r="CB187" s="255"/>
    </row>
    <row r="188" spans="1:80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  <c r="AG188" s="255"/>
      <c r="AH188" s="255"/>
      <c r="AI188" s="255"/>
      <c r="AJ188" s="255"/>
      <c r="AK188" s="255"/>
      <c r="AL188" s="255"/>
      <c r="AM188" s="255"/>
      <c r="AN188" s="255"/>
      <c r="AO188" s="255"/>
      <c r="AP188" s="255"/>
      <c r="AQ188" s="255"/>
      <c r="AR188" s="255"/>
      <c r="AS188" s="255"/>
      <c r="AT188" s="255"/>
      <c r="AU188" s="255"/>
      <c r="AV188" s="255"/>
      <c r="AW188" s="255"/>
      <c r="AX188" s="255"/>
      <c r="AY188" s="255"/>
      <c r="AZ188" s="255"/>
      <c r="BA188" s="255"/>
      <c r="BB188" s="255"/>
      <c r="BC188" s="255"/>
      <c r="BD188" s="255"/>
      <c r="BE188" s="255"/>
      <c r="BF188" s="255"/>
      <c r="BG188" s="255"/>
      <c r="BH188" s="255"/>
      <c r="BI188" s="255"/>
      <c r="BJ188" s="255"/>
      <c r="BK188" s="255"/>
      <c r="BL188" s="255"/>
      <c r="BM188" s="255"/>
      <c r="BN188" s="255"/>
      <c r="BO188" s="255"/>
      <c r="BP188" s="255"/>
      <c r="BQ188" s="255"/>
      <c r="BR188" s="255"/>
      <c r="BS188" s="255"/>
      <c r="BT188" s="255"/>
      <c r="BU188" s="255"/>
      <c r="BV188" s="255"/>
      <c r="BW188" s="255"/>
      <c r="BX188" s="255"/>
      <c r="BY188" s="255"/>
      <c r="BZ188" s="255"/>
      <c r="CA188" s="255"/>
      <c r="CB188" s="255"/>
    </row>
    <row r="189" spans="1:80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  <c r="AG189" s="255"/>
      <c r="AH189" s="255"/>
      <c r="AI189" s="255"/>
      <c r="AJ189" s="255"/>
      <c r="AK189" s="255"/>
      <c r="AL189" s="255"/>
      <c r="AM189" s="255"/>
      <c r="AN189" s="255"/>
      <c r="AO189" s="255"/>
      <c r="AP189" s="255"/>
      <c r="AQ189" s="255"/>
      <c r="AR189" s="255"/>
      <c r="AS189" s="255"/>
      <c r="AT189" s="255"/>
      <c r="AU189" s="255"/>
      <c r="AV189" s="255"/>
      <c r="AW189" s="255"/>
      <c r="AX189" s="255"/>
      <c r="AY189" s="255"/>
      <c r="AZ189" s="255"/>
      <c r="BA189" s="255"/>
      <c r="BB189" s="255"/>
      <c r="BC189" s="255"/>
      <c r="BD189" s="255"/>
      <c r="BE189" s="255"/>
      <c r="BF189" s="255"/>
      <c r="BG189" s="255"/>
      <c r="BH189" s="255"/>
      <c r="BI189" s="255"/>
      <c r="BJ189" s="255"/>
      <c r="BK189" s="255"/>
      <c r="BL189" s="255"/>
      <c r="BM189" s="255"/>
      <c r="BN189" s="255"/>
      <c r="BO189" s="255"/>
      <c r="BP189" s="255"/>
      <c r="BQ189" s="255"/>
      <c r="BR189" s="255"/>
      <c r="BS189" s="255"/>
      <c r="BT189" s="255"/>
      <c r="BU189" s="255"/>
      <c r="BV189" s="255"/>
      <c r="BW189" s="255"/>
      <c r="BX189" s="255"/>
      <c r="BY189" s="255"/>
      <c r="BZ189" s="255"/>
      <c r="CA189" s="255"/>
      <c r="CB189" s="255"/>
    </row>
    <row r="190" spans="1:80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  <c r="AG190" s="255"/>
      <c r="AH190" s="255"/>
      <c r="AI190" s="255"/>
      <c r="AJ190" s="255"/>
      <c r="AK190" s="255"/>
      <c r="AL190" s="255"/>
      <c r="AM190" s="255"/>
      <c r="AN190" s="255"/>
      <c r="AO190" s="255"/>
      <c r="AP190" s="255"/>
      <c r="AQ190" s="255"/>
      <c r="AR190" s="255"/>
      <c r="AS190" s="255"/>
      <c r="AT190" s="255"/>
      <c r="AU190" s="255"/>
      <c r="AV190" s="255"/>
      <c r="AW190" s="255"/>
      <c r="AX190" s="255"/>
      <c r="AY190" s="255"/>
      <c r="AZ190" s="255"/>
      <c r="BA190" s="255"/>
      <c r="BB190" s="255"/>
      <c r="BC190" s="255"/>
      <c r="BD190" s="255"/>
      <c r="BE190" s="255"/>
      <c r="BF190" s="255"/>
      <c r="BG190" s="255"/>
      <c r="BH190" s="255"/>
      <c r="BI190" s="255"/>
      <c r="BJ190" s="255"/>
      <c r="BK190" s="255"/>
      <c r="BL190" s="255"/>
      <c r="BM190" s="255"/>
      <c r="BN190" s="255"/>
      <c r="BO190" s="255"/>
      <c r="BP190" s="255"/>
      <c r="BQ190" s="255"/>
      <c r="BR190" s="255"/>
      <c r="BS190" s="255"/>
      <c r="BT190" s="255"/>
      <c r="BU190" s="255"/>
      <c r="BV190" s="255"/>
      <c r="BW190" s="255"/>
      <c r="BX190" s="255"/>
      <c r="BY190" s="255"/>
      <c r="BZ190" s="255"/>
      <c r="CA190" s="255"/>
      <c r="CB190" s="255"/>
    </row>
    <row r="191" spans="1:80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  <c r="AG191" s="255"/>
      <c r="AH191" s="255"/>
      <c r="AI191" s="255"/>
      <c r="AJ191" s="255"/>
      <c r="AK191" s="255"/>
      <c r="AL191" s="255"/>
      <c r="AM191" s="255"/>
      <c r="AN191" s="255"/>
      <c r="AO191" s="255"/>
      <c r="AP191" s="255"/>
      <c r="AQ191" s="255"/>
      <c r="AR191" s="255"/>
      <c r="AS191" s="255"/>
      <c r="AT191" s="255"/>
      <c r="AU191" s="255"/>
      <c r="AV191" s="255"/>
      <c r="AW191" s="255"/>
      <c r="AX191" s="255"/>
      <c r="AY191" s="255"/>
      <c r="AZ191" s="255"/>
      <c r="BA191" s="255"/>
      <c r="BB191" s="255"/>
      <c r="BC191" s="255"/>
      <c r="BD191" s="255"/>
      <c r="BE191" s="255"/>
      <c r="BF191" s="255"/>
      <c r="BG191" s="255"/>
      <c r="BH191" s="255"/>
      <c r="BI191" s="255"/>
      <c r="BJ191" s="255"/>
      <c r="BK191" s="255"/>
      <c r="BL191" s="255"/>
      <c r="BM191" s="255"/>
      <c r="BN191" s="255"/>
      <c r="BO191" s="255"/>
      <c r="BP191" s="255"/>
      <c r="BQ191" s="255"/>
      <c r="BR191" s="255"/>
      <c r="BS191" s="255"/>
      <c r="BT191" s="255"/>
      <c r="BU191" s="255"/>
      <c r="BV191" s="255"/>
      <c r="BW191" s="255"/>
      <c r="BX191" s="255"/>
      <c r="BY191" s="255"/>
      <c r="BZ191" s="255"/>
      <c r="CA191" s="255"/>
      <c r="CB191" s="255"/>
    </row>
    <row r="192" spans="1:80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  <c r="AG192" s="255"/>
      <c r="AH192" s="255"/>
      <c r="AI192" s="255"/>
      <c r="AJ192" s="255"/>
      <c r="AK192" s="255"/>
      <c r="AL192" s="255"/>
      <c r="AM192" s="255"/>
      <c r="AN192" s="255"/>
      <c r="AO192" s="255"/>
      <c r="AP192" s="255"/>
      <c r="AQ192" s="255"/>
      <c r="AR192" s="255"/>
      <c r="AS192" s="255"/>
      <c r="AT192" s="255"/>
      <c r="AU192" s="255"/>
      <c r="AV192" s="255"/>
      <c r="AW192" s="255"/>
      <c r="AX192" s="255"/>
      <c r="AY192" s="255"/>
      <c r="AZ192" s="255"/>
      <c r="BA192" s="255"/>
      <c r="BB192" s="255"/>
      <c r="BC192" s="255"/>
      <c r="BD192" s="255"/>
      <c r="BE192" s="255"/>
      <c r="BF192" s="255"/>
      <c r="BG192" s="255"/>
      <c r="BH192" s="255"/>
      <c r="BI192" s="255"/>
      <c r="BJ192" s="255"/>
      <c r="BK192" s="255"/>
      <c r="BL192" s="255"/>
      <c r="BM192" s="255"/>
      <c r="BN192" s="255"/>
      <c r="BO192" s="255"/>
      <c r="BP192" s="255"/>
      <c r="BQ192" s="255"/>
      <c r="BR192" s="255"/>
      <c r="BS192" s="255"/>
      <c r="BT192" s="255"/>
      <c r="BU192" s="255"/>
      <c r="BV192" s="255"/>
      <c r="BW192" s="255"/>
      <c r="BX192" s="255"/>
      <c r="BY192" s="255"/>
      <c r="BZ192" s="255"/>
      <c r="CA192" s="255"/>
      <c r="CB192" s="255"/>
    </row>
    <row r="193" spans="1:80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  <c r="AG193" s="255"/>
      <c r="AH193" s="255"/>
      <c r="AI193" s="255"/>
      <c r="AJ193" s="255"/>
      <c r="AK193" s="255"/>
      <c r="AL193" s="255"/>
      <c r="AM193" s="255"/>
      <c r="AN193" s="255"/>
      <c r="AO193" s="255"/>
      <c r="AP193" s="255"/>
      <c r="AQ193" s="255"/>
      <c r="AR193" s="255"/>
      <c r="AS193" s="255"/>
      <c r="AT193" s="255"/>
      <c r="AU193" s="255"/>
      <c r="AV193" s="255"/>
      <c r="AW193" s="255"/>
      <c r="AX193" s="255"/>
      <c r="AY193" s="255"/>
      <c r="AZ193" s="255"/>
      <c r="BA193" s="255"/>
      <c r="BB193" s="255"/>
      <c r="BC193" s="255"/>
      <c r="BD193" s="255"/>
      <c r="BE193" s="255"/>
      <c r="BF193" s="255"/>
      <c r="BG193" s="255"/>
      <c r="BH193" s="255"/>
      <c r="BI193" s="255"/>
      <c r="BJ193" s="255"/>
      <c r="BK193" s="255"/>
      <c r="BL193" s="255"/>
      <c r="BM193" s="255"/>
      <c r="BN193" s="255"/>
      <c r="BO193" s="255"/>
      <c r="BP193" s="255"/>
      <c r="BQ193" s="255"/>
      <c r="BR193" s="255"/>
      <c r="BS193" s="255"/>
      <c r="BT193" s="255"/>
      <c r="BU193" s="255"/>
      <c r="BV193" s="255"/>
      <c r="BW193" s="255"/>
      <c r="BX193" s="255"/>
      <c r="BY193" s="255"/>
      <c r="BZ193" s="255"/>
      <c r="CA193" s="255"/>
      <c r="CB193" s="255"/>
    </row>
    <row r="194" spans="1:80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  <c r="AG194" s="255"/>
      <c r="AH194" s="255"/>
      <c r="AI194" s="255"/>
      <c r="AJ194" s="255"/>
      <c r="AK194" s="255"/>
      <c r="AL194" s="255"/>
      <c r="AM194" s="255"/>
      <c r="AN194" s="255"/>
      <c r="AO194" s="255"/>
      <c r="AP194" s="255"/>
      <c r="AQ194" s="255"/>
      <c r="AR194" s="255"/>
      <c r="AS194" s="255"/>
      <c r="AT194" s="255"/>
      <c r="AU194" s="255"/>
      <c r="AV194" s="255"/>
      <c r="AW194" s="255"/>
      <c r="AX194" s="255"/>
      <c r="AY194" s="255"/>
      <c r="AZ194" s="255"/>
      <c r="BA194" s="255"/>
      <c r="BB194" s="255"/>
      <c r="BC194" s="255"/>
      <c r="BD194" s="255"/>
      <c r="BE194" s="255"/>
      <c r="BF194" s="255"/>
      <c r="BG194" s="255"/>
      <c r="BH194" s="255"/>
      <c r="BI194" s="255"/>
      <c r="BJ194" s="255"/>
      <c r="BK194" s="255"/>
      <c r="BL194" s="255"/>
      <c r="BM194" s="255"/>
      <c r="BN194" s="255"/>
      <c r="BO194" s="255"/>
      <c r="BP194" s="255"/>
      <c r="BQ194" s="255"/>
      <c r="BR194" s="255"/>
      <c r="BS194" s="255"/>
      <c r="BT194" s="255"/>
      <c r="BU194" s="255"/>
      <c r="BV194" s="255"/>
      <c r="BW194" s="255"/>
      <c r="BX194" s="255"/>
      <c r="BY194" s="255"/>
      <c r="BZ194" s="255"/>
      <c r="CA194" s="255"/>
      <c r="CB194" s="255"/>
    </row>
    <row r="195" spans="1:80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  <c r="AG195" s="255"/>
      <c r="AH195" s="255"/>
      <c r="AI195" s="255"/>
      <c r="AJ195" s="255"/>
      <c r="AK195" s="255"/>
      <c r="AL195" s="255"/>
      <c r="AM195" s="255"/>
      <c r="AN195" s="255"/>
      <c r="AO195" s="255"/>
      <c r="AP195" s="255"/>
      <c r="AQ195" s="255"/>
      <c r="AR195" s="255"/>
      <c r="AS195" s="255"/>
      <c r="AT195" s="255"/>
      <c r="AU195" s="255"/>
      <c r="AV195" s="255"/>
      <c r="AW195" s="255"/>
      <c r="AX195" s="255"/>
      <c r="AY195" s="255"/>
      <c r="AZ195" s="255"/>
      <c r="BA195" s="255"/>
      <c r="BB195" s="255"/>
      <c r="BC195" s="255"/>
      <c r="BD195" s="255"/>
      <c r="BE195" s="255"/>
      <c r="BF195" s="255"/>
      <c r="BG195" s="255"/>
      <c r="BH195" s="255"/>
      <c r="BI195" s="255"/>
      <c r="BJ195" s="255"/>
      <c r="BK195" s="255"/>
      <c r="BL195" s="255"/>
      <c r="BM195" s="255"/>
      <c r="BN195" s="255"/>
      <c r="BO195" s="255"/>
      <c r="BP195" s="255"/>
      <c r="BQ195" s="255"/>
      <c r="BR195" s="255"/>
      <c r="BS195" s="255"/>
      <c r="BT195" s="255"/>
      <c r="BU195" s="255"/>
      <c r="BV195" s="255"/>
      <c r="BW195" s="255"/>
      <c r="BX195" s="255"/>
      <c r="BY195" s="255"/>
      <c r="BZ195" s="255"/>
      <c r="CA195" s="255"/>
      <c r="CB195" s="255"/>
    </row>
    <row r="196" spans="1:80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  <c r="AG196" s="255"/>
      <c r="AH196" s="255"/>
      <c r="AI196" s="255"/>
      <c r="AJ196" s="255"/>
      <c r="AK196" s="255"/>
      <c r="AL196" s="255"/>
      <c r="AM196" s="255"/>
      <c r="AN196" s="255"/>
      <c r="AO196" s="255"/>
      <c r="AP196" s="255"/>
      <c r="AQ196" s="255"/>
      <c r="AR196" s="255"/>
      <c r="AS196" s="255"/>
      <c r="AT196" s="255"/>
      <c r="AU196" s="255"/>
      <c r="AV196" s="255"/>
      <c r="AW196" s="255"/>
      <c r="AX196" s="255"/>
      <c r="AY196" s="255"/>
      <c r="AZ196" s="255"/>
      <c r="BA196" s="255"/>
      <c r="BB196" s="255"/>
      <c r="BC196" s="255"/>
      <c r="BD196" s="255"/>
      <c r="BE196" s="255"/>
      <c r="BF196" s="255"/>
      <c r="BG196" s="255"/>
      <c r="BH196" s="255"/>
      <c r="BI196" s="255"/>
      <c r="BJ196" s="255"/>
      <c r="BK196" s="255"/>
      <c r="BL196" s="255"/>
      <c r="BM196" s="255"/>
      <c r="BN196" s="255"/>
      <c r="BO196" s="255"/>
      <c r="BP196" s="255"/>
      <c r="BQ196" s="255"/>
      <c r="BR196" s="255"/>
      <c r="BS196" s="255"/>
      <c r="BT196" s="255"/>
      <c r="BU196" s="255"/>
      <c r="BV196" s="255"/>
      <c r="BW196" s="255"/>
      <c r="BX196" s="255"/>
      <c r="BY196" s="255"/>
      <c r="BZ196" s="255"/>
      <c r="CA196" s="255"/>
      <c r="CB196" s="255"/>
    </row>
    <row r="197" spans="1:80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  <c r="AG197" s="255"/>
      <c r="AH197" s="255"/>
      <c r="AI197" s="255"/>
      <c r="AJ197" s="255"/>
      <c r="AK197" s="255"/>
      <c r="AL197" s="255"/>
      <c r="AM197" s="255"/>
      <c r="AN197" s="255"/>
      <c r="AO197" s="255"/>
      <c r="AP197" s="255"/>
      <c r="AQ197" s="255"/>
      <c r="AR197" s="255"/>
      <c r="AS197" s="255"/>
      <c r="AT197" s="255"/>
      <c r="AU197" s="255"/>
      <c r="AV197" s="255"/>
      <c r="AW197" s="255"/>
      <c r="AX197" s="255"/>
      <c r="AY197" s="255"/>
      <c r="AZ197" s="255"/>
      <c r="BA197" s="255"/>
      <c r="BB197" s="255"/>
      <c r="BC197" s="255"/>
      <c r="BD197" s="255"/>
      <c r="BE197" s="255"/>
      <c r="BF197" s="255"/>
      <c r="BG197" s="255"/>
      <c r="BH197" s="255"/>
      <c r="BI197" s="255"/>
      <c r="BJ197" s="255"/>
      <c r="BK197" s="255"/>
      <c r="BL197" s="255"/>
      <c r="BM197" s="255"/>
      <c r="BN197" s="255"/>
      <c r="BO197" s="255"/>
      <c r="BP197" s="255"/>
      <c r="BQ197" s="255"/>
      <c r="BR197" s="255"/>
      <c r="BS197" s="255"/>
      <c r="BT197" s="255"/>
      <c r="BU197" s="255"/>
      <c r="BV197" s="255"/>
      <c r="BW197" s="255"/>
      <c r="BX197" s="255"/>
      <c r="BY197" s="255"/>
      <c r="BZ197" s="255"/>
      <c r="CA197" s="255"/>
      <c r="CB197" s="255"/>
    </row>
    <row r="198" spans="1:80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  <c r="AG198" s="255"/>
      <c r="AH198" s="255"/>
      <c r="AI198" s="255"/>
      <c r="AJ198" s="255"/>
      <c r="AK198" s="255"/>
      <c r="AL198" s="255"/>
      <c r="AM198" s="255"/>
      <c r="AN198" s="255"/>
      <c r="AO198" s="255"/>
      <c r="AP198" s="255"/>
      <c r="AQ198" s="255"/>
      <c r="AR198" s="255"/>
      <c r="AS198" s="255"/>
      <c r="AT198" s="255"/>
      <c r="AU198" s="255"/>
      <c r="AV198" s="255"/>
      <c r="AW198" s="255"/>
      <c r="AX198" s="255"/>
      <c r="AY198" s="255"/>
      <c r="AZ198" s="255"/>
      <c r="BA198" s="255"/>
      <c r="BB198" s="255"/>
      <c r="BC198" s="255"/>
      <c r="BD198" s="255"/>
      <c r="BE198" s="255"/>
      <c r="BF198" s="255"/>
      <c r="BG198" s="255"/>
      <c r="BH198" s="255"/>
      <c r="BI198" s="255"/>
      <c r="BJ198" s="255"/>
      <c r="BK198" s="255"/>
      <c r="BL198" s="255"/>
      <c r="BM198" s="255"/>
      <c r="BN198" s="255"/>
      <c r="BO198" s="255"/>
      <c r="BP198" s="255"/>
      <c r="BQ198" s="255"/>
      <c r="BR198" s="255"/>
      <c r="BS198" s="255"/>
      <c r="BT198" s="255"/>
      <c r="BU198" s="255"/>
      <c r="BV198" s="255"/>
      <c r="BW198" s="255"/>
      <c r="BX198" s="255"/>
      <c r="BY198" s="255"/>
      <c r="BZ198" s="255"/>
      <c r="CA198" s="255"/>
      <c r="CB198" s="255"/>
    </row>
    <row r="199" spans="1:80" s="38" customFormat="1" ht="12.95" customHeight="1" x14ac:dyDescent="0.2">
      <c r="A199" s="37"/>
      <c r="B199" s="321"/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12"/>
      <c r="O199" s="312"/>
      <c r="P199" s="312"/>
      <c r="Q199" s="312"/>
      <c r="R199" s="312"/>
      <c r="S199" s="312"/>
      <c r="T199" s="312"/>
      <c r="U199" s="312"/>
      <c r="V199" s="312"/>
      <c r="W199" s="312"/>
      <c r="X199" s="312"/>
      <c r="Y199" s="312"/>
      <c r="Z199" s="312"/>
      <c r="AA199" s="312"/>
      <c r="AB199" s="312"/>
      <c r="AC199" s="312"/>
      <c r="AD199" s="312"/>
      <c r="AE199" s="312"/>
      <c r="AF199" s="312"/>
      <c r="AG199" s="312"/>
      <c r="AH199" s="312"/>
      <c r="AI199" s="312"/>
      <c r="AJ199" s="312"/>
      <c r="AK199" s="312"/>
      <c r="AL199" s="312"/>
      <c r="AM199" s="312"/>
      <c r="AN199" s="312"/>
      <c r="AO199" s="312"/>
      <c r="AP199" s="312"/>
      <c r="AQ199" s="312"/>
      <c r="AR199" s="312"/>
      <c r="AS199" s="312"/>
      <c r="AT199" s="312"/>
      <c r="AU199" s="312"/>
      <c r="AV199" s="312"/>
      <c r="AW199" s="312"/>
      <c r="AX199" s="312"/>
      <c r="AY199" s="312"/>
      <c r="AZ199" s="312"/>
      <c r="BA199" s="312"/>
      <c r="BB199" s="312"/>
      <c r="BC199" s="312"/>
      <c r="BD199" s="312"/>
      <c r="BE199" s="312"/>
      <c r="BF199" s="312"/>
      <c r="BG199" s="312"/>
      <c r="BH199" s="312"/>
      <c r="BI199" s="312"/>
      <c r="BJ199" s="312"/>
      <c r="BK199" s="312"/>
      <c r="BL199" s="312"/>
      <c r="BM199" s="312"/>
      <c r="BN199" s="312"/>
      <c r="BO199" s="312"/>
      <c r="BP199" s="312"/>
      <c r="BQ199" s="312"/>
      <c r="BR199" s="312"/>
      <c r="BS199" s="312"/>
      <c r="BT199" s="312"/>
      <c r="BU199" s="312"/>
      <c r="BV199" s="312"/>
      <c r="BW199" s="312"/>
      <c r="BX199" s="312"/>
      <c r="BY199" s="312"/>
      <c r="BZ199" s="312"/>
      <c r="CA199" s="312"/>
      <c r="CB199" s="312"/>
    </row>
    <row r="200" spans="1:80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  <c r="AJ200" s="255"/>
      <c r="AK200" s="255"/>
      <c r="AL200" s="255"/>
      <c r="AM200" s="255"/>
      <c r="AN200" s="255"/>
      <c r="AO200" s="255"/>
      <c r="AP200" s="255"/>
      <c r="AQ200" s="255"/>
      <c r="AR200" s="255"/>
      <c r="AS200" s="255"/>
      <c r="AT200" s="255"/>
      <c r="AU200" s="255"/>
      <c r="AV200" s="255"/>
      <c r="AW200" s="255"/>
      <c r="AX200" s="255"/>
      <c r="AY200" s="255"/>
      <c r="AZ200" s="255"/>
      <c r="BA200" s="255"/>
      <c r="BB200" s="255"/>
      <c r="BC200" s="255"/>
      <c r="BD200" s="255"/>
      <c r="BE200" s="255"/>
      <c r="BF200" s="255"/>
      <c r="BG200" s="255"/>
      <c r="BH200" s="255"/>
      <c r="BI200" s="255"/>
      <c r="BJ200" s="255"/>
      <c r="BK200" s="255"/>
      <c r="BL200" s="255"/>
      <c r="BM200" s="255"/>
      <c r="BN200" s="255"/>
      <c r="BO200" s="255"/>
      <c r="BP200" s="255"/>
      <c r="BQ200" s="255"/>
      <c r="BR200" s="255"/>
      <c r="BS200" s="255"/>
      <c r="BT200" s="255"/>
      <c r="BU200" s="255"/>
      <c r="BV200" s="255"/>
      <c r="BW200" s="255"/>
      <c r="BX200" s="255"/>
      <c r="BY200" s="255"/>
      <c r="BZ200" s="255"/>
      <c r="CA200" s="255"/>
      <c r="CB200" s="255"/>
    </row>
    <row r="201" spans="1:80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  <c r="AG201" s="255"/>
      <c r="AH201" s="255"/>
      <c r="AI201" s="255"/>
      <c r="AJ201" s="255"/>
      <c r="AK201" s="255"/>
      <c r="AL201" s="255"/>
      <c r="AM201" s="255"/>
      <c r="AN201" s="255"/>
      <c r="AO201" s="255"/>
      <c r="AP201" s="255"/>
      <c r="AQ201" s="255"/>
      <c r="AR201" s="255"/>
      <c r="AS201" s="255"/>
      <c r="AT201" s="255"/>
      <c r="AU201" s="255"/>
      <c r="AV201" s="255"/>
      <c r="AW201" s="255"/>
      <c r="AX201" s="255"/>
      <c r="AY201" s="255"/>
      <c r="AZ201" s="255"/>
      <c r="BA201" s="255"/>
      <c r="BB201" s="255"/>
      <c r="BC201" s="255"/>
      <c r="BD201" s="255"/>
      <c r="BE201" s="255"/>
      <c r="BF201" s="255"/>
      <c r="BG201" s="255"/>
      <c r="BH201" s="255"/>
      <c r="BI201" s="255"/>
      <c r="BJ201" s="255"/>
      <c r="BK201" s="255"/>
      <c r="BL201" s="255"/>
      <c r="BM201" s="255"/>
      <c r="BN201" s="255"/>
      <c r="BO201" s="255"/>
      <c r="BP201" s="255"/>
      <c r="BQ201" s="255"/>
      <c r="BR201" s="255"/>
      <c r="BS201" s="255"/>
      <c r="BT201" s="255"/>
      <c r="BU201" s="255"/>
      <c r="BV201" s="255"/>
      <c r="BW201" s="255"/>
      <c r="BX201" s="255"/>
      <c r="BY201" s="255"/>
      <c r="BZ201" s="255"/>
      <c r="CA201" s="255"/>
      <c r="CB201" s="255"/>
    </row>
    <row r="202" spans="1:80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  <c r="AG202" s="255"/>
      <c r="AH202" s="255"/>
      <c r="AI202" s="255"/>
      <c r="AJ202" s="255"/>
      <c r="AK202" s="255"/>
      <c r="AL202" s="255"/>
      <c r="AM202" s="255"/>
      <c r="AN202" s="255"/>
      <c r="AO202" s="255"/>
      <c r="AP202" s="255"/>
      <c r="AQ202" s="255"/>
      <c r="AR202" s="255"/>
      <c r="AS202" s="255"/>
      <c r="AT202" s="255"/>
      <c r="AU202" s="255"/>
      <c r="AV202" s="255"/>
      <c r="AW202" s="255"/>
      <c r="AX202" s="255"/>
      <c r="AY202" s="255"/>
      <c r="AZ202" s="255"/>
      <c r="BA202" s="255"/>
      <c r="BB202" s="255"/>
      <c r="BC202" s="255"/>
      <c r="BD202" s="255"/>
      <c r="BE202" s="255"/>
      <c r="BF202" s="255"/>
      <c r="BG202" s="255"/>
      <c r="BH202" s="255"/>
      <c r="BI202" s="255"/>
      <c r="BJ202" s="255"/>
      <c r="BK202" s="255"/>
      <c r="BL202" s="255"/>
      <c r="BM202" s="255"/>
      <c r="BN202" s="255"/>
      <c r="BO202" s="255"/>
      <c r="BP202" s="255"/>
      <c r="BQ202" s="255"/>
      <c r="BR202" s="255"/>
      <c r="BS202" s="255"/>
      <c r="BT202" s="255"/>
      <c r="BU202" s="255"/>
      <c r="BV202" s="255"/>
      <c r="BW202" s="255"/>
      <c r="BX202" s="255"/>
      <c r="BY202" s="255"/>
      <c r="BZ202" s="255"/>
      <c r="CA202" s="255"/>
      <c r="CB202" s="255"/>
    </row>
    <row r="203" spans="1:80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  <c r="AG203" s="255"/>
      <c r="AH203" s="255"/>
      <c r="AI203" s="255"/>
      <c r="AJ203" s="255"/>
      <c r="AK203" s="255"/>
      <c r="AL203" s="255"/>
      <c r="AM203" s="255"/>
      <c r="AN203" s="255"/>
      <c r="AO203" s="255"/>
      <c r="AP203" s="255"/>
      <c r="AQ203" s="255"/>
      <c r="AR203" s="255"/>
      <c r="AS203" s="255"/>
      <c r="AT203" s="255"/>
      <c r="AU203" s="255"/>
      <c r="AV203" s="255"/>
      <c r="AW203" s="255"/>
      <c r="AX203" s="255"/>
      <c r="AY203" s="255"/>
      <c r="AZ203" s="255"/>
      <c r="BA203" s="255"/>
      <c r="BB203" s="255"/>
      <c r="BC203" s="255"/>
      <c r="BD203" s="255"/>
      <c r="BE203" s="255"/>
      <c r="BF203" s="255"/>
      <c r="BG203" s="255"/>
      <c r="BH203" s="255"/>
      <c r="BI203" s="255"/>
      <c r="BJ203" s="255"/>
      <c r="BK203" s="255"/>
      <c r="BL203" s="255"/>
      <c r="BM203" s="255"/>
      <c r="BN203" s="255"/>
      <c r="BO203" s="255"/>
      <c r="BP203" s="255"/>
      <c r="BQ203" s="255"/>
      <c r="BR203" s="255"/>
      <c r="BS203" s="255"/>
      <c r="BT203" s="255"/>
      <c r="BU203" s="255"/>
      <c r="BV203" s="255"/>
      <c r="BW203" s="255"/>
      <c r="BX203" s="255"/>
      <c r="BY203" s="255"/>
      <c r="BZ203" s="255"/>
      <c r="CA203" s="255"/>
      <c r="CB203" s="255"/>
    </row>
    <row r="204" spans="1:80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  <c r="AG204" s="255"/>
      <c r="AH204" s="255"/>
      <c r="AI204" s="255"/>
      <c r="AJ204" s="255"/>
      <c r="AK204" s="255"/>
      <c r="AL204" s="255"/>
      <c r="AM204" s="255"/>
      <c r="AN204" s="255"/>
      <c r="AO204" s="255"/>
      <c r="AP204" s="255"/>
      <c r="AQ204" s="255"/>
      <c r="AR204" s="255"/>
      <c r="AS204" s="255"/>
      <c r="AT204" s="255"/>
      <c r="AU204" s="255"/>
      <c r="AV204" s="255"/>
      <c r="AW204" s="255"/>
      <c r="AX204" s="255"/>
      <c r="AY204" s="255"/>
      <c r="AZ204" s="255"/>
      <c r="BA204" s="255"/>
      <c r="BB204" s="255"/>
      <c r="BC204" s="255"/>
      <c r="BD204" s="255"/>
      <c r="BE204" s="255"/>
      <c r="BF204" s="255"/>
      <c r="BG204" s="255"/>
      <c r="BH204" s="255"/>
      <c r="BI204" s="255"/>
      <c r="BJ204" s="255"/>
      <c r="BK204" s="255"/>
      <c r="BL204" s="255"/>
      <c r="BM204" s="255"/>
      <c r="BN204" s="255"/>
      <c r="BO204" s="255"/>
      <c r="BP204" s="255"/>
      <c r="BQ204" s="255"/>
      <c r="BR204" s="255"/>
      <c r="BS204" s="255"/>
      <c r="BT204" s="255"/>
      <c r="BU204" s="255"/>
      <c r="BV204" s="255"/>
      <c r="BW204" s="255"/>
      <c r="BX204" s="255"/>
      <c r="BY204" s="255"/>
      <c r="BZ204" s="255"/>
      <c r="CA204" s="255"/>
      <c r="CB204" s="255"/>
    </row>
    <row r="205" spans="1:80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  <c r="AG205" s="255"/>
      <c r="AH205" s="255"/>
      <c r="AI205" s="255"/>
      <c r="AJ205" s="255"/>
      <c r="AK205" s="255"/>
      <c r="AL205" s="255"/>
      <c r="AM205" s="255"/>
      <c r="AN205" s="255"/>
      <c r="AO205" s="255"/>
      <c r="AP205" s="255"/>
      <c r="AQ205" s="255"/>
      <c r="AR205" s="255"/>
      <c r="AS205" s="255"/>
      <c r="AT205" s="255"/>
      <c r="AU205" s="255"/>
      <c r="AV205" s="255"/>
      <c r="AW205" s="255"/>
      <c r="AX205" s="255"/>
      <c r="AY205" s="255"/>
      <c r="AZ205" s="255"/>
      <c r="BA205" s="255"/>
      <c r="BB205" s="255"/>
      <c r="BC205" s="255"/>
      <c r="BD205" s="255"/>
      <c r="BE205" s="255"/>
      <c r="BF205" s="255"/>
      <c r="BG205" s="255"/>
      <c r="BH205" s="255"/>
      <c r="BI205" s="255"/>
      <c r="BJ205" s="255"/>
      <c r="BK205" s="255"/>
      <c r="BL205" s="255"/>
      <c r="BM205" s="255"/>
      <c r="BN205" s="255"/>
      <c r="BO205" s="255"/>
      <c r="BP205" s="255"/>
      <c r="BQ205" s="255"/>
      <c r="BR205" s="255"/>
      <c r="BS205" s="255"/>
      <c r="BT205" s="255"/>
      <c r="BU205" s="255"/>
      <c r="BV205" s="255"/>
      <c r="BW205" s="255"/>
      <c r="BX205" s="255"/>
      <c r="BY205" s="255"/>
      <c r="BZ205" s="255"/>
      <c r="CA205" s="255"/>
      <c r="CB205" s="255"/>
    </row>
    <row r="206" spans="1:80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  <c r="AG206" s="255"/>
      <c r="AH206" s="255"/>
      <c r="AI206" s="255"/>
      <c r="AJ206" s="255"/>
      <c r="AK206" s="255"/>
      <c r="AL206" s="255"/>
      <c r="AM206" s="255"/>
      <c r="AN206" s="255"/>
      <c r="AO206" s="255"/>
      <c r="AP206" s="255"/>
      <c r="AQ206" s="255"/>
      <c r="AR206" s="255"/>
      <c r="AS206" s="255"/>
      <c r="AT206" s="255"/>
      <c r="AU206" s="255"/>
      <c r="AV206" s="255"/>
      <c r="AW206" s="255"/>
      <c r="AX206" s="255"/>
      <c r="AY206" s="255"/>
      <c r="AZ206" s="255"/>
      <c r="BA206" s="255"/>
      <c r="BB206" s="255"/>
      <c r="BC206" s="255"/>
      <c r="BD206" s="255"/>
      <c r="BE206" s="255"/>
      <c r="BF206" s="255"/>
      <c r="BG206" s="255"/>
      <c r="BH206" s="255"/>
      <c r="BI206" s="255"/>
      <c r="BJ206" s="255"/>
      <c r="BK206" s="255"/>
      <c r="BL206" s="255"/>
      <c r="BM206" s="255"/>
      <c r="BN206" s="255"/>
      <c r="BO206" s="255"/>
      <c r="BP206" s="255"/>
      <c r="BQ206" s="255"/>
      <c r="BR206" s="255"/>
      <c r="BS206" s="255"/>
      <c r="BT206" s="255"/>
      <c r="BU206" s="255"/>
      <c r="BV206" s="255"/>
      <c r="BW206" s="255"/>
      <c r="BX206" s="255"/>
      <c r="BY206" s="255"/>
      <c r="BZ206" s="255"/>
      <c r="CA206" s="255"/>
      <c r="CB206" s="255"/>
    </row>
    <row r="207" spans="1:80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  <c r="AG207" s="255"/>
      <c r="AH207" s="255"/>
      <c r="AI207" s="255"/>
      <c r="AJ207" s="255"/>
      <c r="AK207" s="255"/>
      <c r="AL207" s="255"/>
      <c r="AM207" s="255"/>
      <c r="AN207" s="255"/>
      <c r="AO207" s="255"/>
      <c r="AP207" s="255"/>
      <c r="AQ207" s="255"/>
      <c r="AR207" s="255"/>
      <c r="AS207" s="255"/>
      <c r="AT207" s="255"/>
      <c r="AU207" s="255"/>
      <c r="AV207" s="255"/>
      <c r="AW207" s="255"/>
      <c r="AX207" s="255"/>
      <c r="AY207" s="255"/>
      <c r="AZ207" s="255"/>
      <c r="BA207" s="255"/>
      <c r="BB207" s="255"/>
      <c r="BC207" s="255"/>
      <c r="BD207" s="255"/>
      <c r="BE207" s="255"/>
      <c r="BF207" s="255"/>
      <c r="BG207" s="255"/>
      <c r="BH207" s="255"/>
      <c r="BI207" s="255"/>
      <c r="BJ207" s="255"/>
      <c r="BK207" s="255"/>
      <c r="BL207" s="255"/>
      <c r="BM207" s="255"/>
      <c r="BN207" s="255"/>
      <c r="BO207" s="255"/>
      <c r="BP207" s="255"/>
      <c r="BQ207" s="255"/>
      <c r="BR207" s="255"/>
      <c r="BS207" s="255"/>
      <c r="BT207" s="255"/>
      <c r="BU207" s="255"/>
      <c r="BV207" s="255"/>
      <c r="BW207" s="255"/>
      <c r="BX207" s="255"/>
      <c r="BY207" s="255"/>
      <c r="BZ207" s="255"/>
      <c r="CA207" s="255"/>
      <c r="CB207" s="255"/>
    </row>
    <row r="208" spans="1:80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  <c r="AG208" s="255"/>
      <c r="AH208" s="255"/>
      <c r="AI208" s="255"/>
      <c r="AJ208" s="255"/>
      <c r="AK208" s="255"/>
      <c r="AL208" s="255"/>
      <c r="AM208" s="255"/>
      <c r="AN208" s="255"/>
      <c r="AO208" s="255"/>
      <c r="AP208" s="255"/>
      <c r="AQ208" s="255"/>
      <c r="AR208" s="255"/>
      <c r="AS208" s="255"/>
      <c r="AT208" s="255"/>
      <c r="AU208" s="255"/>
      <c r="AV208" s="255"/>
      <c r="AW208" s="255"/>
      <c r="AX208" s="255"/>
      <c r="AY208" s="255"/>
      <c r="AZ208" s="255"/>
      <c r="BA208" s="255"/>
      <c r="BB208" s="255"/>
      <c r="BC208" s="255"/>
      <c r="BD208" s="255"/>
      <c r="BE208" s="255"/>
      <c r="BF208" s="255"/>
      <c r="BG208" s="255"/>
      <c r="BH208" s="255"/>
      <c r="BI208" s="255"/>
      <c r="BJ208" s="255"/>
      <c r="BK208" s="255"/>
      <c r="BL208" s="255"/>
      <c r="BM208" s="255"/>
      <c r="BN208" s="255"/>
      <c r="BO208" s="255"/>
      <c r="BP208" s="255"/>
      <c r="BQ208" s="255"/>
      <c r="BR208" s="255"/>
      <c r="BS208" s="255"/>
      <c r="BT208" s="255"/>
      <c r="BU208" s="255"/>
      <c r="BV208" s="255"/>
      <c r="BW208" s="255"/>
      <c r="BX208" s="255"/>
      <c r="BY208" s="255"/>
      <c r="BZ208" s="255"/>
      <c r="CA208" s="255"/>
      <c r="CB208" s="255"/>
    </row>
    <row r="209" spans="1:80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  <c r="AG209" s="255"/>
      <c r="AH209" s="255"/>
      <c r="AI209" s="255"/>
      <c r="AJ209" s="255"/>
      <c r="AK209" s="255"/>
      <c r="AL209" s="255"/>
      <c r="AM209" s="255"/>
      <c r="AN209" s="255"/>
      <c r="AO209" s="255"/>
      <c r="AP209" s="255"/>
      <c r="AQ209" s="255"/>
      <c r="AR209" s="255"/>
      <c r="AS209" s="255"/>
      <c r="AT209" s="255"/>
      <c r="AU209" s="255"/>
      <c r="AV209" s="255"/>
      <c r="AW209" s="255"/>
      <c r="AX209" s="255"/>
      <c r="AY209" s="255"/>
      <c r="AZ209" s="255"/>
      <c r="BA209" s="255"/>
      <c r="BB209" s="255"/>
      <c r="BC209" s="255"/>
      <c r="BD209" s="255"/>
      <c r="BE209" s="255"/>
      <c r="BF209" s="255"/>
      <c r="BG209" s="255"/>
      <c r="BH209" s="255"/>
      <c r="BI209" s="255"/>
      <c r="BJ209" s="255"/>
      <c r="BK209" s="255"/>
      <c r="BL209" s="255"/>
      <c r="BM209" s="255"/>
      <c r="BN209" s="255"/>
      <c r="BO209" s="255"/>
      <c r="BP209" s="255"/>
      <c r="BQ209" s="255"/>
      <c r="BR209" s="255"/>
      <c r="BS209" s="255"/>
      <c r="BT209" s="255"/>
      <c r="BU209" s="255"/>
      <c r="BV209" s="255"/>
      <c r="BW209" s="255"/>
      <c r="BX209" s="255"/>
      <c r="BY209" s="255"/>
      <c r="BZ209" s="255"/>
      <c r="CA209" s="255"/>
      <c r="CB209" s="255"/>
    </row>
    <row r="210" spans="1:80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  <c r="AG210" s="255"/>
      <c r="AH210" s="255"/>
      <c r="AI210" s="255"/>
      <c r="AJ210" s="255"/>
      <c r="AK210" s="255"/>
      <c r="AL210" s="255"/>
      <c r="AM210" s="255"/>
      <c r="AN210" s="255"/>
      <c r="AO210" s="255"/>
      <c r="AP210" s="255"/>
      <c r="AQ210" s="255"/>
      <c r="AR210" s="255"/>
      <c r="AS210" s="255"/>
      <c r="AT210" s="255"/>
      <c r="AU210" s="255"/>
      <c r="AV210" s="255"/>
      <c r="AW210" s="255"/>
      <c r="AX210" s="255"/>
      <c r="AY210" s="255"/>
      <c r="AZ210" s="255"/>
      <c r="BA210" s="255"/>
      <c r="BB210" s="255"/>
      <c r="BC210" s="255"/>
      <c r="BD210" s="255"/>
      <c r="BE210" s="255"/>
      <c r="BF210" s="255"/>
      <c r="BG210" s="255"/>
      <c r="BH210" s="255"/>
      <c r="BI210" s="255"/>
      <c r="BJ210" s="255"/>
      <c r="BK210" s="255"/>
      <c r="BL210" s="255"/>
      <c r="BM210" s="255"/>
      <c r="BN210" s="255"/>
      <c r="BO210" s="255"/>
      <c r="BP210" s="255"/>
      <c r="BQ210" s="255"/>
      <c r="BR210" s="255"/>
      <c r="BS210" s="255"/>
      <c r="BT210" s="255"/>
      <c r="BU210" s="255"/>
      <c r="BV210" s="255"/>
      <c r="BW210" s="255"/>
      <c r="BX210" s="255"/>
      <c r="BY210" s="255"/>
      <c r="BZ210" s="255"/>
      <c r="CA210" s="255"/>
      <c r="CB210" s="255"/>
    </row>
    <row r="211" spans="1:80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  <c r="AG211" s="255"/>
      <c r="AH211" s="255"/>
      <c r="AI211" s="255"/>
      <c r="AJ211" s="255"/>
      <c r="AK211" s="255"/>
      <c r="AL211" s="255"/>
      <c r="AM211" s="255"/>
      <c r="AN211" s="255"/>
      <c r="AO211" s="255"/>
      <c r="AP211" s="255"/>
      <c r="AQ211" s="255"/>
      <c r="AR211" s="255"/>
      <c r="AS211" s="255"/>
      <c r="AT211" s="255"/>
      <c r="AU211" s="255"/>
      <c r="AV211" s="255"/>
      <c r="AW211" s="255"/>
      <c r="AX211" s="255"/>
      <c r="AY211" s="255"/>
      <c r="AZ211" s="255"/>
      <c r="BA211" s="255"/>
      <c r="BB211" s="255"/>
      <c r="BC211" s="255"/>
      <c r="BD211" s="255"/>
      <c r="BE211" s="255"/>
      <c r="BF211" s="255"/>
      <c r="BG211" s="255"/>
      <c r="BH211" s="255"/>
      <c r="BI211" s="255"/>
      <c r="BJ211" s="255"/>
      <c r="BK211" s="255"/>
      <c r="BL211" s="255"/>
      <c r="BM211" s="255"/>
      <c r="BN211" s="255"/>
      <c r="BO211" s="255"/>
      <c r="BP211" s="255"/>
      <c r="BQ211" s="255"/>
      <c r="BR211" s="255"/>
      <c r="BS211" s="255"/>
      <c r="BT211" s="255"/>
      <c r="BU211" s="255"/>
      <c r="BV211" s="255"/>
      <c r="BW211" s="255"/>
      <c r="BX211" s="255"/>
      <c r="BY211" s="255"/>
      <c r="BZ211" s="255"/>
      <c r="CA211" s="255"/>
      <c r="CB211" s="255"/>
    </row>
    <row r="212" spans="1:80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  <c r="AG212" s="255"/>
      <c r="AH212" s="255"/>
      <c r="AI212" s="255"/>
      <c r="AJ212" s="255"/>
      <c r="AK212" s="255"/>
      <c r="AL212" s="255"/>
      <c r="AM212" s="255"/>
      <c r="AN212" s="255"/>
      <c r="AO212" s="255"/>
      <c r="AP212" s="255"/>
      <c r="AQ212" s="255"/>
      <c r="AR212" s="255"/>
      <c r="AS212" s="255"/>
      <c r="AT212" s="255"/>
      <c r="AU212" s="255"/>
      <c r="AV212" s="255"/>
      <c r="AW212" s="255"/>
      <c r="AX212" s="255"/>
      <c r="AY212" s="255"/>
      <c r="AZ212" s="255"/>
      <c r="BA212" s="255"/>
      <c r="BB212" s="255"/>
      <c r="BC212" s="255"/>
      <c r="BD212" s="255"/>
      <c r="BE212" s="255"/>
      <c r="BF212" s="255"/>
      <c r="BG212" s="255"/>
      <c r="BH212" s="255"/>
      <c r="BI212" s="255"/>
      <c r="BJ212" s="255"/>
      <c r="BK212" s="255"/>
      <c r="BL212" s="255"/>
      <c r="BM212" s="255"/>
      <c r="BN212" s="255"/>
      <c r="BO212" s="255"/>
      <c r="BP212" s="255"/>
      <c r="BQ212" s="255"/>
      <c r="BR212" s="255"/>
      <c r="BS212" s="255"/>
      <c r="BT212" s="255"/>
      <c r="BU212" s="255"/>
      <c r="BV212" s="255"/>
      <c r="BW212" s="255"/>
      <c r="BX212" s="255"/>
      <c r="BY212" s="255"/>
      <c r="BZ212" s="255"/>
      <c r="CA212" s="255"/>
      <c r="CB212" s="255"/>
    </row>
    <row r="213" spans="1:80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  <c r="AG213" s="255"/>
      <c r="AH213" s="255"/>
      <c r="AI213" s="255"/>
      <c r="AJ213" s="255"/>
      <c r="AK213" s="255"/>
      <c r="AL213" s="255"/>
      <c r="AM213" s="255"/>
      <c r="AN213" s="255"/>
      <c r="AO213" s="255"/>
      <c r="AP213" s="255"/>
      <c r="AQ213" s="255"/>
      <c r="AR213" s="255"/>
      <c r="AS213" s="255"/>
      <c r="AT213" s="255"/>
      <c r="AU213" s="255"/>
      <c r="AV213" s="255"/>
      <c r="AW213" s="255"/>
      <c r="AX213" s="255"/>
      <c r="AY213" s="255"/>
      <c r="AZ213" s="255"/>
      <c r="BA213" s="255"/>
      <c r="BB213" s="255"/>
      <c r="BC213" s="255"/>
      <c r="BD213" s="255"/>
      <c r="BE213" s="255"/>
      <c r="BF213" s="255"/>
      <c r="BG213" s="255"/>
      <c r="BH213" s="255"/>
      <c r="BI213" s="255"/>
      <c r="BJ213" s="255"/>
      <c r="BK213" s="255"/>
      <c r="BL213" s="255"/>
      <c r="BM213" s="255"/>
      <c r="BN213" s="255"/>
      <c r="BO213" s="255"/>
      <c r="BP213" s="255"/>
      <c r="BQ213" s="255"/>
      <c r="BR213" s="255"/>
      <c r="BS213" s="255"/>
      <c r="BT213" s="255"/>
      <c r="BU213" s="255"/>
      <c r="BV213" s="255"/>
      <c r="BW213" s="255"/>
      <c r="BX213" s="255"/>
      <c r="BY213" s="255"/>
      <c r="BZ213" s="255"/>
      <c r="CA213" s="255"/>
      <c r="CB213" s="255"/>
    </row>
    <row r="214" spans="1:80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  <c r="AG214" s="255"/>
      <c r="AH214" s="255"/>
      <c r="AI214" s="255"/>
      <c r="AJ214" s="255"/>
      <c r="AK214" s="255"/>
      <c r="AL214" s="255"/>
      <c r="AM214" s="255"/>
      <c r="AN214" s="255"/>
      <c r="AO214" s="255"/>
      <c r="AP214" s="255"/>
      <c r="AQ214" s="255"/>
      <c r="AR214" s="255"/>
      <c r="AS214" s="255"/>
      <c r="AT214" s="255"/>
      <c r="AU214" s="255"/>
      <c r="AV214" s="255"/>
      <c r="AW214" s="255"/>
      <c r="AX214" s="255"/>
      <c r="AY214" s="255"/>
      <c r="AZ214" s="255"/>
      <c r="BA214" s="255"/>
      <c r="BB214" s="255"/>
      <c r="BC214" s="255"/>
      <c r="BD214" s="255"/>
      <c r="BE214" s="255"/>
      <c r="BF214" s="255"/>
      <c r="BG214" s="255"/>
      <c r="BH214" s="255"/>
      <c r="BI214" s="255"/>
      <c r="BJ214" s="255"/>
      <c r="BK214" s="255"/>
      <c r="BL214" s="255"/>
      <c r="BM214" s="255"/>
      <c r="BN214" s="255"/>
      <c r="BO214" s="255"/>
      <c r="BP214" s="255"/>
      <c r="BQ214" s="255"/>
      <c r="BR214" s="255"/>
      <c r="BS214" s="255"/>
      <c r="BT214" s="255"/>
      <c r="BU214" s="255"/>
      <c r="BV214" s="255"/>
      <c r="BW214" s="255"/>
      <c r="BX214" s="255"/>
      <c r="BY214" s="255"/>
      <c r="BZ214" s="255"/>
      <c r="CA214" s="255"/>
      <c r="CB214" s="255"/>
    </row>
    <row r="215" spans="1:80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  <c r="AG215" s="255"/>
      <c r="AH215" s="255"/>
      <c r="AI215" s="255"/>
      <c r="AJ215" s="255"/>
      <c r="AK215" s="255"/>
      <c r="AL215" s="255"/>
      <c r="AM215" s="255"/>
      <c r="AN215" s="255"/>
      <c r="AO215" s="255"/>
      <c r="AP215" s="255"/>
      <c r="AQ215" s="255"/>
      <c r="AR215" s="255"/>
      <c r="AS215" s="255"/>
      <c r="AT215" s="255"/>
      <c r="AU215" s="255"/>
      <c r="AV215" s="255"/>
      <c r="AW215" s="255"/>
      <c r="AX215" s="255"/>
      <c r="AY215" s="255"/>
      <c r="AZ215" s="255"/>
      <c r="BA215" s="255"/>
      <c r="BB215" s="255"/>
      <c r="BC215" s="255"/>
      <c r="BD215" s="255"/>
      <c r="BE215" s="255"/>
      <c r="BF215" s="255"/>
      <c r="BG215" s="255"/>
      <c r="BH215" s="255"/>
      <c r="BI215" s="255"/>
      <c r="BJ215" s="255"/>
      <c r="BK215" s="255"/>
      <c r="BL215" s="255"/>
      <c r="BM215" s="255"/>
      <c r="BN215" s="255"/>
      <c r="BO215" s="255"/>
      <c r="BP215" s="255"/>
      <c r="BQ215" s="255"/>
      <c r="BR215" s="255"/>
      <c r="BS215" s="255"/>
      <c r="BT215" s="255"/>
      <c r="BU215" s="255"/>
      <c r="BV215" s="255"/>
      <c r="BW215" s="255"/>
      <c r="BX215" s="255"/>
      <c r="BY215" s="255"/>
      <c r="BZ215" s="255"/>
      <c r="CA215" s="255"/>
      <c r="CB215" s="255"/>
    </row>
    <row r="216" spans="1:80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  <c r="AG216" s="255"/>
      <c r="AH216" s="255"/>
      <c r="AI216" s="255"/>
      <c r="AJ216" s="255"/>
      <c r="AK216" s="255"/>
      <c r="AL216" s="255"/>
      <c r="AM216" s="255"/>
      <c r="AN216" s="255"/>
      <c r="AO216" s="255"/>
      <c r="AP216" s="255"/>
      <c r="AQ216" s="255"/>
      <c r="AR216" s="255"/>
      <c r="AS216" s="255"/>
      <c r="AT216" s="255"/>
      <c r="AU216" s="255"/>
      <c r="AV216" s="255"/>
      <c r="AW216" s="255"/>
      <c r="AX216" s="255"/>
      <c r="AY216" s="255"/>
      <c r="AZ216" s="255"/>
      <c r="BA216" s="255"/>
      <c r="BB216" s="255"/>
      <c r="BC216" s="255"/>
      <c r="BD216" s="255"/>
      <c r="BE216" s="255"/>
      <c r="BF216" s="255"/>
      <c r="BG216" s="255"/>
      <c r="BH216" s="255"/>
      <c r="BI216" s="255"/>
      <c r="BJ216" s="255"/>
      <c r="BK216" s="255"/>
      <c r="BL216" s="255"/>
      <c r="BM216" s="255"/>
      <c r="BN216" s="255"/>
      <c r="BO216" s="255"/>
      <c r="BP216" s="255"/>
      <c r="BQ216" s="255"/>
      <c r="BR216" s="255"/>
      <c r="BS216" s="255"/>
      <c r="BT216" s="255"/>
      <c r="BU216" s="255"/>
      <c r="BV216" s="255"/>
      <c r="BW216" s="255"/>
      <c r="BX216" s="255"/>
      <c r="BY216" s="255"/>
      <c r="BZ216" s="255"/>
      <c r="CA216" s="255"/>
      <c r="CB216" s="255"/>
    </row>
    <row r="217" spans="1:80" s="38" customFormat="1" ht="12.95" customHeight="1" x14ac:dyDescent="0.2">
      <c r="A217" s="37"/>
      <c r="B217" s="321"/>
      <c r="C217" s="321"/>
      <c r="D217" s="321"/>
      <c r="E217" s="321"/>
      <c r="F217" s="321"/>
      <c r="G217" s="321"/>
      <c r="H217" s="321"/>
      <c r="I217" s="321"/>
      <c r="J217" s="321"/>
      <c r="K217" s="321"/>
      <c r="L217" s="321"/>
      <c r="M217" s="321"/>
      <c r="N217" s="312"/>
      <c r="O217" s="312"/>
      <c r="P217" s="312"/>
      <c r="Q217" s="312"/>
      <c r="R217" s="312"/>
      <c r="S217" s="312"/>
      <c r="T217" s="312"/>
      <c r="U217" s="312"/>
      <c r="V217" s="312"/>
      <c r="W217" s="312"/>
      <c r="X217" s="312"/>
      <c r="Y217" s="312"/>
      <c r="Z217" s="312"/>
      <c r="AA217" s="312"/>
      <c r="AB217" s="312"/>
      <c r="AC217" s="312"/>
      <c r="AD217" s="312"/>
      <c r="AE217" s="312"/>
      <c r="AF217" s="312"/>
      <c r="AG217" s="312"/>
      <c r="AH217" s="312"/>
      <c r="AI217" s="312"/>
      <c r="AJ217" s="312"/>
      <c r="AK217" s="312"/>
      <c r="AL217" s="312"/>
      <c r="AM217" s="312"/>
      <c r="AN217" s="312"/>
      <c r="AO217" s="312"/>
      <c r="AP217" s="312"/>
      <c r="AQ217" s="312"/>
      <c r="AR217" s="312"/>
      <c r="AS217" s="312"/>
      <c r="AT217" s="312"/>
      <c r="AU217" s="312"/>
      <c r="AV217" s="312"/>
      <c r="AW217" s="312"/>
      <c r="AX217" s="312"/>
      <c r="AY217" s="312"/>
      <c r="AZ217" s="312"/>
      <c r="BA217" s="312"/>
      <c r="BB217" s="312"/>
      <c r="BC217" s="312"/>
      <c r="BD217" s="312"/>
      <c r="BE217" s="312"/>
      <c r="BF217" s="312"/>
      <c r="BG217" s="312"/>
      <c r="BH217" s="312"/>
      <c r="BI217" s="312"/>
      <c r="BJ217" s="312"/>
      <c r="BK217" s="312"/>
      <c r="BL217" s="312"/>
      <c r="BM217" s="312"/>
      <c r="BN217" s="312"/>
      <c r="BO217" s="312"/>
      <c r="BP217" s="312"/>
      <c r="BQ217" s="312"/>
      <c r="BR217" s="312"/>
      <c r="BS217" s="312"/>
      <c r="BT217" s="312"/>
      <c r="BU217" s="312"/>
      <c r="BV217" s="312"/>
      <c r="BW217" s="312"/>
      <c r="BX217" s="312"/>
      <c r="BY217" s="312"/>
      <c r="BZ217" s="312"/>
      <c r="CA217" s="312"/>
      <c r="CB217" s="312"/>
    </row>
    <row r="218" spans="1:80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  <c r="AG218" s="255"/>
      <c r="AH218" s="255"/>
      <c r="AI218" s="255"/>
      <c r="AJ218" s="255"/>
      <c r="AK218" s="255"/>
      <c r="AL218" s="255"/>
      <c r="AM218" s="255"/>
      <c r="AN218" s="255"/>
      <c r="AO218" s="255"/>
      <c r="AP218" s="255"/>
      <c r="AQ218" s="255"/>
      <c r="AR218" s="255"/>
      <c r="AS218" s="255"/>
      <c r="AT218" s="255"/>
      <c r="AU218" s="255"/>
      <c r="AV218" s="255"/>
      <c r="AW218" s="255"/>
      <c r="AX218" s="255"/>
      <c r="AY218" s="255"/>
      <c r="AZ218" s="255"/>
      <c r="BA218" s="255"/>
      <c r="BB218" s="255"/>
      <c r="BC218" s="255"/>
      <c r="BD218" s="255"/>
      <c r="BE218" s="255"/>
      <c r="BF218" s="255"/>
      <c r="BG218" s="255"/>
      <c r="BH218" s="255"/>
      <c r="BI218" s="255"/>
      <c r="BJ218" s="255"/>
      <c r="BK218" s="255"/>
      <c r="BL218" s="255"/>
      <c r="BM218" s="255"/>
      <c r="BN218" s="255"/>
      <c r="BO218" s="255"/>
      <c r="BP218" s="255"/>
      <c r="BQ218" s="255"/>
      <c r="BR218" s="255"/>
      <c r="BS218" s="255"/>
      <c r="BT218" s="255"/>
      <c r="BU218" s="255"/>
      <c r="BV218" s="255"/>
      <c r="BW218" s="255"/>
      <c r="BX218" s="255"/>
      <c r="BY218" s="255"/>
      <c r="BZ218" s="255"/>
      <c r="CA218" s="255"/>
      <c r="CB218" s="255"/>
    </row>
    <row r="219" spans="1:80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  <c r="AG219" s="255"/>
      <c r="AH219" s="255"/>
      <c r="AI219" s="255"/>
      <c r="AJ219" s="255"/>
      <c r="AK219" s="255"/>
      <c r="AL219" s="255"/>
      <c r="AM219" s="255"/>
      <c r="AN219" s="255"/>
      <c r="AO219" s="255"/>
      <c r="AP219" s="255"/>
      <c r="AQ219" s="255"/>
      <c r="AR219" s="255"/>
      <c r="AS219" s="255"/>
      <c r="AT219" s="255"/>
      <c r="AU219" s="255"/>
      <c r="AV219" s="255"/>
      <c r="AW219" s="255"/>
      <c r="AX219" s="255"/>
      <c r="AY219" s="255"/>
      <c r="AZ219" s="255"/>
      <c r="BA219" s="255"/>
      <c r="BB219" s="255"/>
      <c r="BC219" s="255"/>
      <c r="BD219" s="255"/>
      <c r="BE219" s="255"/>
      <c r="BF219" s="255"/>
      <c r="BG219" s="255"/>
      <c r="BH219" s="255"/>
      <c r="BI219" s="255"/>
      <c r="BJ219" s="255"/>
      <c r="BK219" s="255"/>
      <c r="BL219" s="255"/>
      <c r="BM219" s="255"/>
      <c r="BN219" s="255"/>
      <c r="BO219" s="255"/>
      <c r="BP219" s="255"/>
      <c r="BQ219" s="255"/>
      <c r="BR219" s="255"/>
      <c r="BS219" s="255"/>
      <c r="BT219" s="255"/>
      <c r="BU219" s="255"/>
      <c r="BV219" s="255"/>
      <c r="BW219" s="255"/>
      <c r="BX219" s="255"/>
      <c r="BY219" s="255"/>
      <c r="BZ219" s="255"/>
      <c r="CA219" s="255"/>
      <c r="CB219" s="255"/>
    </row>
    <row r="220" spans="1:80" s="51" customFormat="1" ht="12.95" customHeight="1" x14ac:dyDescent="0.2">
      <c r="A220" s="31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  <c r="AG220" s="255"/>
      <c r="AH220" s="255"/>
      <c r="AI220" s="255"/>
      <c r="AJ220" s="255"/>
      <c r="AK220" s="255"/>
      <c r="AL220" s="255"/>
      <c r="AM220" s="255"/>
      <c r="AN220" s="255"/>
      <c r="AO220" s="255"/>
      <c r="AP220" s="255"/>
      <c r="AQ220" s="255"/>
      <c r="AR220" s="255"/>
      <c r="AS220" s="255"/>
      <c r="AT220" s="255"/>
      <c r="AU220" s="255"/>
      <c r="AV220" s="255"/>
      <c r="AW220" s="255"/>
      <c r="AX220" s="255"/>
      <c r="AY220" s="255"/>
      <c r="AZ220" s="255"/>
      <c r="BA220" s="255"/>
      <c r="BB220" s="255"/>
      <c r="BC220" s="255"/>
      <c r="BD220" s="255"/>
      <c r="BE220" s="255"/>
      <c r="BF220" s="255"/>
      <c r="BG220" s="255"/>
      <c r="BH220" s="255"/>
      <c r="BI220" s="255"/>
      <c r="BJ220" s="255"/>
      <c r="BK220" s="255"/>
      <c r="BL220" s="255"/>
      <c r="BM220" s="255"/>
      <c r="BN220" s="255"/>
      <c r="BO220" s="255"/>
      <c r="BP220" s="255"/>
      <c r="BQ220" s="255"/>
      <c r="BR220" s="255"/>
      <c r="BS220" s="255"/>
      <c r="BT220" s="255"/>
      <c r="BU220" s="255"/>
      <c r="BV220" s="255"/>
      <c r="BW220" s="255"/>
      <c r="BX220" s="255"/>
      <c r="BY220" s="255"/>
      <c r="BZ220" s="255"/>
      <c r="CA220" s="255"/>
      <c r="CB220" s="255"/>
    </row>
    <row r="221" spans="1:80" s="51" customFormat="1" ht="12.95" customHeight="1" x14ac:dyDescent="0.2">
      <c r="A221" s="315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  <c r="AG221" s="255"/>
      <c r="AH221" s="255"/>
      <c r="AI221" s="255"/>
      <c r="AJ221" s="255"/>
      <c r="AK221" s="255"/>
      <c r="AL221" s="255"/>
      <c r="AM221" s="255"/>
      <c r="AN221" s="255"/>
      <c r="AO221" s="255"/>
      <c r="AP221" s="255"/>
      <c r="AQ221" s="255"/>
      <c r="AR221" s="255"/>
      <c r="AS221" s="255"/>
      <c r="AT221" s="255"/>
      <c r="AU221" s="255"/>
      <c r="AV221" s="255"/>
      <c r="AW221" s="255"/>
      <c r="AX221" s="255"/>
      <c r="AY221" s="255"/>
      <c r="AZ221" s="255"/>
      <c r="BA221" s="255"/>
      <c r="BB221" s="255"/>
      <c r="BC221" s="255"/>
      <c r="BD221" s="255"/>
      <c r="BE221" s="255"/>
      <c r="BF221" s="255"/>
      <c r="BG221" s="255"/>
      <c r="BH221" s="255"/>
      <c r="BI221" s="255"/>
      <c r="BJ221" s="255"/>
      <c r="BK221" s="255"/>
      <c r="BL221" s="255"/>
      <c r="BM221" s="255"/>
      <c r="BN221" s="255"/>
      <c r="BO221" s="255"/>
      <c r="BP221" s="255"/>
      <c r="BQ221" s="255"/>
      <c r="BR221" s="255"/>
      <c r="BS221" s="255"/>
      <c r="BT221" s="255"/>
      <c r="BU221" s="255"/>
      <c r="BV221" s="255"/>
      <c r="BW221" s="255"/>
      <c r="BX221" s="255"/>
      <c r="BY221" s="255"/>
      <c r="BZ221" s="255"/>
      <c r="CA221" s="255"/>
      <c r="CB221" s="255"/>
    </row>
    <row r="222" spans="1:80" s="51" customFormat="1" ht="12.95" customHeight="1" x14ac:dyDescent="0.2">
      <c r="A222" s="315"/>
      <c r="B222" s="255"/>
      <c r="C222" s="255"/>
      <c r="D222" s="255"/>
      <c r="E222" s="255"/>
      <c r="F222" s="255"/>
      <c r="G222" s="255"/>
      <c r="H222" s="255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  <c r="AG222" s="255"/>
      <c r="AH222" s="255"/>
      <c r="AI222" s="255"/>
      <c r="AJ222" s="255"/>
      <c r="AK222" s="255"/>
      <c r="AL222" s="255"/>
      <c r="AM222" s="255"/>
      <c r="AN222" s="255"/>
      <c r="AO222" s="255"/>
      <c r="AP222" s="255"/>
      <c r="AQ222" s="255"/>
      <c r="AR222" s="255"/>
      <c r="AS222" s="255"/>
      <c r="AT222" s="255"/>
      <c r="AU222" s="255"/>
      <c r="AV222" s="255"/>
      <c r="AW222" s="255"/>
      <c r="AX222" s="255"/>
      <c r="AY222" s="255"/>
      <c r="AZ222" s="255"/>
      <c r="BA222" s="255"/>
      <c r="BB222" s="255"/>
      <c r="BC222" s="255"/>
      <c r="BD222" s="255"/>
      <c r="BE222" s="255"/>
      <c r="BF222" s="255"/>
      <c r="BG222" s="255"/>
      <c r="BH222" s="255"/>
      <c r="BI222" s="255"/>
      <c r="BJ222" s="255"/>
      <c r="BK222" s="255"/>
      <c r="BL222" s="255"/>
      <c r="BM222" s="255"/>
      <c r="BN222" s="255"/>
      <c r="BO222" s="255"/>
      <c r="BP222" s="255"/>
      <c r="BQ222" s="255"/>
      <c r="BR222" s="255"/>
      <c r="BS222" s="255"/>
      <c r="BT222" s="255"/>
      <c r="BU222" s="255"/>
      <c r="BV222" s="255"/>
      <c r="BW222" s="255"/>
      <c r="BX222" s="255"/>
      <c r="BY222" s="255"/>
      <c r="BZ222" s="255"/>
      <c r="CA222" s="255"/>
      <c r="CB222" s="255"/>
    </row>
    <row r="223" spans="1:80" s="51" customFormat="1" ht="12.95" customHeight="1" x14ac:dyDescent="0.2">
      <c r="A223" s="315"/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  <c r="AG223" s="255"/>
      <c r="AH223" s="255"/>
      <c r="AI223" s="255"/>
      <c r="AJ223" s="255"/>
      <c r="AK223" s="255"/>
      <c r="AL223" s="255"/>
      <c r="AM223" s="255"/>
      <c r="AN223" s="255"/>
      <c r="AO223" s="255"/>
      <c r="AP223" s="255"/>
      <c r="AQ223" s="255"/>
      <c r="AR223" s="255"/>
      <c r="AS223" s="255"/>
      <c r="AT223" s="255"/>
      <c r="AU223" s="255"/>
      <c r="AV223" s="255"/>
      <c r="AW223" s="255"/>
      <c r="AX223" s="255"/>
      <c r="AY223" s="255"/>
      <c r="AZ223" s="255"/>
      <c r="BA223" s="255"/>
      <c r="BB223" s="255"/>
      <c r="BC223" s="255"/>
      <c r="BD223" s="255"/>
      <c r="BE223" s="255"/>
      <c r="BF223" s="255"/>
      <c r="BG223" s="255"/>
      <c r="BH223" s="255"/>
      <c r="BI223" s="255"/>
      <c r="BJ223" s="255"/>
      <c r="BK223" s="255"/>
      <c r="BL223" s="255"/>
      <c r="BM223" s="255"/>
      <c r="BN223" s="255"/>
      <c r="BO223" s="255"/>
      <c r="BP223" s="255"/>
      <c r="BQ223" s="255"/>
      <c r="BR223" s="255"/>
      <c r="BS223" s="255"/>
      <c r="BT223" s="255"/>
      <c r="BU223" s="255"/>
      <c r="BV223" s="255"/>
      <c r="BW223" s="255"/>
      <c r="BX223" s="255"/>
      <c r="BY223" s="255"/>
      <c r="BZ223" s="255"/>
      <c r="CA223" s="255"/>
      <c r="CB223" s="255"/>
    </row>
    <row r="224" spans="1:80" s="51" customFormat="1" ht="12.95" customHeight="1" x14ac:dyDescent="0.2">
      <c r="A224" s="315"/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  <c r="AG224" s="255"/>
      <c r="AH224" s="255"/>
      <c r="AI224" s="255"/>
      <c r="AJ224" s="255"/>
      <c r="AK224" s="255"/>
      <c r="AL224" s="255"/>
      <c r="AM224" s="255"/>
      <c r="AN224" s="255"/>
      <c r="AO224" s="255"/>
      <c r="AP224" s="255"/>
      <c r="AQ224" s="255"/>
      <c r="AR224" s="255"/>
      <c r="AS224" s="255"/>
      <c r="AT224" s="255"/>
      <c r="AU224" s="255"/>
      <c r="AV224" s="255"/>
      <c r="AW224" s="255"/>
      <c r="AX224" s="255"/>
      <c r="AY224" s="255"/>
      <c r="AZ224" s="255"/>
      <c r="BA224" s="255"/>
      <c r="BB224" s="255"/>
      <c r="BC224" s="255"/>
      <c r="BD224" s="255"/>
      <c r="BE224" s="255"/>
      <c r="BF224" s="255"/>
      <c r="BG224" s="255"/>
      <c r="BH224" s="255"/>
      <c r="BI224" s="255"/>
      <c r="BJ224" s="255"/>
      <c r="BK224" s="255"/>
      <c r="BL224" s="255"/>
      <c r="BM224" s="255"/>
      <c r="BN224" s="255"/>
      <c r="BO224" s="255"/>
      <c r="BP224" s="255"/>
      <c r="BQ224" s="255"/>
      <c r="BR224" s="255"/>
      <c r="BS224" s="255"/>
      <c r="BT224" s="255"/>
      <c r="BU224" s="255"/>
      <c r="BV224" s="255"/>
      <c r="BW224" s="255"/>
      <c r="BX224" s="255"/>
      <c r="BY224" s="255"/>
      <c r="BZ224" s="255"/>
      <c r="CA224" s="255"/>
      <c r="CB224" s="255"/>
    </row>
    <row r="225" spans="1:80" s="51" customFormat="1" ht="12.95" customHeight="1" x14ac:dyDescent="0.2">
      <c r="A225" s="315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  <c r="AG225" s="255"/>
      <c r="AH225" s="255"/>
      <c r="AI225" s="255"/>
      <c r="AJ225" s="255"/>
      <c r="AK225" s="255"/>
      <c r="AL225" s="255"/>
      <c r="AM225" s="255"/>
      <c r="AN225" s="255"/>
      <c r="AO225" s="255"/>
      <c r="AP225" s="255"/>
      <c r="AQ225" s="255"/>
      <c r="AR225" s="255"/>
      <c r="AS225" s="255"/>
      <c r="AT225" s="255"/>
      <c r="AU225" s="255"/>
      <c r="AV225" s="255"/>
      <c r="AW225" s="255"/>
      <c r="AX225" s="255"/>
      <c r="AY225" s="255"/>
      <c r="AZ225" s="255"/>
      <c r="BA225" s="255"/>
      <c r="BB225" s="255"/>
      <c r="BC225" s="255"/>
      <c r="BD225" s="255"/>
      <c r="BE225" s="255"/>
      <c r="BF225" s="255"/>
      <c r="BG225" s="255"/>
      <c r="BH225" s="255"/>
      <c r="BI225" s="255"/>
      <c r="BJ225" s="255"/>
      <c r="BK225" s="255"/>
      <c r="BL225" s="255"/>
      <c r="BM225" s="255"/>
      <c r="BN225" s="255"/>
      <c r="BO225" s="255"/>
      <c r="BP225" s="255"/>
      <c r="BQ225" s="255"/>
      <c r="BR225" s="255"/>
      <c r="BS225" s="255"/>
      <c r="BT225" s="255"/>
      <c r="BU225" s="255"/>
      <c r="BV225" s="255"/>
      <c r="BW225" s="255"/>
      <c r="BX225" s="255"/>
      <c r="BY225" s="255"/>
      <c r="BZ225" s="255"/>
      <c r="CA225" s="255"/>
      <c r="CB225" s="255"/>
    </row>
    <row r="226" spans="1:80" s="51" customFormat="1" ht="12.95" customHeight="1" x14ac:dyDescent="0.2">
      <c r="A226" s="31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  <c r="AG226" s="255"/>
      <c r="AH226" s="255"/>
      <c r="AI226" s="255"/>
      <c r="AJ226" s="255"/>
      <c r="AK226" s="255"/>
      <c r="AL226" s="255"/>
      <c r="AM226" s="255"/>
      <c r="AN226" s="255"/>
      <c r="AO226" s="255"/>
      <c r="AP226" s="255"/>
      <c r="AQ226" s="255"/>
      <c r="AR226" s="255"/>
      <c r="AS226" s="255"/>
      <c r="AT226" s="255"/>
      <c r="AU226" s="255"/>
      <c r="AV226" s="255"/>
      <c r="AW226" s="255"/>
      <c r="AX226" s="255"/>
      <c r="AY226" s="255"/>
      <c r="AZ226" s="255"/>
      <c r="BA226" s="255"/>
      <c r="BB226" s="255"/>
      <c r="BC226" s="255"/>
      <c r="BD226" s="255"/>
      <c r="BE226" s="255"/>
      <c r="BF226" s="255"/>
      <c r="BG226" s="255"/>
      <c r="BH226" s="255"/>
      <c r="BI226" s="255"/>
      <c r="BJ226" s="255"/>
      <c r="BK226" s="255"/>
      <c r="BL226" s="255"/>
      <c r="BM226" s="255"/>
      <c r="BN226" s="255"/>
      <c r="BO226" s="255"/>
      <c r="BP226" s="255"/>
      <c r="BQ226" s="255"/>
      <c r="BR226" s="255"/>
      <c r="BS226" s="255"/>
      <c r="BT226" s="255"/>
      <c r="BU226" s="255"/>
      <c r="BV226" s="255"/>
      <c r="BW226" s="255"/>
      <c r="BX226" s="255"/>
      <c r="BY226" s="255"/>
      <c r="BZ226" s="255"/>
      <c r="CA226" s="255"/>
      <c r="CB226" s="255"/>
    </row>
    <row r="227" spans="1:80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  <c r="AG227" s="255"/>
      <c r="AH227" s="255"/>
      <c r="AI227" s="255"/>
      <c r="AJ227" s="255"/>
      <c r="AK227" s="255"/>
      <c r="AL227" s="255"/>
      <c r="AM227" s="255"/>
      <c r="AN227" s="255"/>
      <c r="AO227" s="255"/>
      <c r="AP227" s="255"/>
      <c r="AQ227" s="255"/>
      <c r="AR227" s="255"/>
      <c r="AS227" s="255"/>
      <c r="AT227" s="255"/>
      <c r="AU227" s="255"/>
      <c r="AV227" s="255"/>
      <c r="AW227" s="255"/>
      <c r="AX227" s="255"/>
      <c r="AY227" s="255"/>
      <c r="AZ227" s="255"/>
      <c r="BA227" s="255"/>
      <c r="BB227" s="255"/>
      <c r="BC227" s="255"/>
      <c r="BD227" s="255"/>
      <c r="BE227" s="255"/>
      <c r="BF227" s="255"/>
      <c r="BG227" s="255"/>
      <c r="BH227" s="255"/>
      <c r="BI227" s="255"/>
      <c r="BJ227" s="255"/>
      <c r="BK227" s="255"/>
      <c r="BL227" s="255"/>
      <c r="BM227" s="255"/>
      <c r="BN227" s="255"/>
      <c r="BO227" s="255"/>
      <c r="BP227" s="255"/>
      <c r="BQ227" s="255"/>
      <c r="BR227" s="255"/>
      <c r="BS227" s="255"/>
      <c r="BT227" s="255"/>
      <c r="BU227" s="255"/>
      <c r="BV227" s="255"/>
      <c r="BW227" s="255"/>
      <c r="BX227" s="255"/>
      <c r="BY227" s="255"/>
      <c r="BZ227" s="255"/>
      <c r="CA227" s="255"/>
      <c r="CB227" s="255"/>
    </row>
    <row r="228" spans="1:80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  <c r="AG228" s="255"/>
      <c r="AH228" s="255"/>
      <c r="AI228" s="255"/>
      <c r="AJ228" s="255"/>
      <c r="AK228" s="255"/>
      <c r="AL228" s="255"/>
      <c r="AM228" s="255"/>
      <c r="AN228" s="255"/>
      <c r="AO228" s="255"/>
      <c r="AP228" s="255"/>
      <c r="AQ228" s="255"/>
      <c r="AR228" s="255"/>
      <c r="AS228" s="255"/>
      <c r="AT228" s="255"/>
      <c r="AU228" s="255"/>
      <c r="AV228" s="255"/>
      <c r="AW228" s="255"/>
      <c r="AX228" s="255"/>
      <c r="AY228" s="255"/>
      <c r="AZ228" s="255"/>
      <c r="BA228" s="255"/>
      <c r="BB228" s="255"/>
      <c r="BC228" s="255"/>
      <c r="BD228" s="255"/>
      <c r="BE228" s="255"/>
      <c r="BF228" s="255"/>
      <c r="BG228" s="255"/>
      <c r="BH228" s="255"/>
      <c r="BI228" s="255"/>
      <c r="BJ228" s="255"/>
      <c r="BK228" s="255"/>
      <c r="BL228" s="255"/>
      <c r="BM228" s="255"/>
      <c r="BN228" s="255"/>
      <c r="BO228" s="255"/>
      <c r="BP228" s="255"/>
      <c r="BQ228" s="255"/>
      <c r="BR228" s="255"/>
      <c r="BS228" s="255"/>
      <c r="BT228" s="255"/>
      <c r="BU228" s="255"/>
      <c r="BV228" s="255"/>
      <c r="BW228" s="255"/>
      <c r="BX228" s="255"/>
      <c r="BY228" s="255"/>
      <c r="BZ228" s="255"/>
      <c r="CA228" s="255"/>
      <c r="CB228" s="255"/>
    </row>
    <row r="229" spans="1:80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  <c r="AG229" s="255"/>
      <c r="AH229" s="255"/>
      <c r="AI229" s="255"/>
      <c r="AJ229" s="255"/>
      <c r="AK229" s="255"/>
      <c r="AL229" s="255"/>
      <c r="AM229" s="255"/>
      <c r="AN229" s="255"/>
      <c r="AO229" s="255"/>
      <c r="AP229" s="255"/>
      <c r="AQ229" s="255"/>
      <c r="AR229" s="255"/>
      <c r="AS229" s="255"/>
      <c r="AT229" s="255"/>
      <c r="AU229" s="255"/>
      <c r="AV229" s="255"/>
      <c r="AW229" s="255"/>
      <c r="AX229" s="255"/>
      <c r="AY229" s="255"/>
      <c r="AZ229" s="255"/>
      <c r="BA229" s="255"/>
      <c r="BB229" s="255"/>
      <c r="BC229" s="255"/>
      <c r="BD229" s="255"/>
      <c r="BE229" s="255"/>
      <c r="BF229" s="255"/>
      <c r="BG229" s="255"/>
      <c r="BH229" s="255"/>
      <c r="BI229" s="255"/>
      <c r="BJ229" s="255"/>
      <c r="BK229" s="255"/>
      <c r="BL229" s="255"/>
      <c r="BM229" s="255"/>
      <c r="BN229" s="255"/>
      <c r="BO229" s="255"/>
      <c r="BP229" s="255"/>
      <c r="BQ229" s="255"/>
      <c r="BR229" s="255"/>
      <c r="BS229" s="255"/>
      <c r="BT229" s="255"/>
      <c r="BU229" s="255"/>
      <c r="BV229" s="255"/>
      <c r="BW229" s="255"/>
      <c r="BX229" s="255"/>
      <c r="BY229" s="255"/>
      <c r="BZ229" s="255"/>
      <c r="CA229" s="255"/>
      <c r="CB229" s="255"/>
    </row>
    <row r="230" spans="1:80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  <c r="AG230" s="255"/>
      <c r="AH230" s="255"/>
      <c r="AI230" s="255"/>
      <c r="AJ230" s="255"/>
      <c r="AK230" s="255"/>
      <c r="AL230" s="255"/>
      <c r="AM230" s="255"/>
      <c r="AN230" s="255"/>
      <c r="AO230" s="255"/>
      <c r="AP230" s="255"/>
      <c r="AQ230" s="255"/>
      <c r="AR230" s="255"/>
      <c r="AS230" s="255"/>
      <c r="AT230" s="255"/>
      <c r="AU230" s="255"/>
      <c r="AV230" s="255"/>
      <c r="AW230" s="255"/>
      <c r="AX230" s="255"/>
      <c r="AY230" s="255"/>
      <c r="AZ230" s="255"/>
      <c r="BA230" s="255"/>
      <c r="BB230" s="255"/>
      <c r="BC230" s="255"/>
      <c r="BD230" s="255"/>
      <c r="BE230" s="255"/>
      <c r="BF230" s="255"/>
      <c r="BG230" s="255"/>
      <c r="BH230" s="255"/>
      <c r="BI230" s="255"/>
      <c r="BJ230" s="255"/>
      <c r="BK230" s="255"/>
      <c r="BL230" s="255"/>
      <c r="BM230" s="255"/>
      <c r="BN230" s="255"/>
      <c r="BO230" s="255"/>
      <c r="BP230" s="255"/>
      <c r="BQ230" s="255"/>
      <c r="BR230" s="255"/>
      <c r="BS230" s="255"/>
      <c r="BT230" s="255"/>
      <c r="BU230" s="255"/>
      <c r="BV230" s="255"/>
      <c r="BW230" s="255"/>
      <c r="BX230" s="255"/>
      <c r="BY230" s="255"/>
      <c r="BZ230" s="255"/>
      <c r="CA230" s="255"/>
      <c r="CB230" s="255"/>
    </row>
    <row r="231" spans="1:80" s="38" customFormat="1" ht="12.95" customHeight="1" x14ac:dyDescent="0.2">
      <c r="A231" s="37"/>
      <c r="B231" s="321"/>
      <c r="C231" s="321"/>
      <c r="D231" s="321"/>
      <c r="E231" s="321"/>
      <c r="F231" s="321"/>
      <c r="G231" s="321"/>
      <c r="H231" s="321"/>
      <c r="I231" s="321"/>
      <c r="J231" s="321"/>
      <c r="K231" s="321"/>
      <c r="L231" s="321"/>
      <c r="M231" s="321"/>
      <c r="N231" s="312"/>
      <c r="O231" s="312"/>
      <c r="P231" s="312"/>
      <c r="Q231" s="312"/>
      <c r="R231" s="312"/>
      <c r="S231" s="312"/>
      <c r="T231" s="312"/>
      <c r="U231" s="312"/>
      <c r="V231" s="312"/>
      <c r="W231" s="312"/>
      <c r="X231" s="312"/>
      <c r="Y231" s="312"/>
      <c r="Z231" s="312"/>
      <c r="AA231" s="312"/>
      <c r="AB231" s="312"/>
      <c r="AC231" s="312"/>
      <c r="AD231" s="312"/>
      <c r="AE231" s="312"/>
      <c r="AF231" s="312"/>
      <c r="AG231" s="312"/>
      <c r="AH231" s="312"/>
      <c r="AI231" s="312"/>
      <c r="AJ231" s="312"/>
      <c r="AK231" s="312"/>
      <c r="AL231" s="312"/>
      <c r="AM231" s="312"/>
      <c r="AN231" s="312"/>
      <c r="AO231" s="312"/>
      <c r="AP231" s="312"/>
      <c r="AQ231" s="312"/>
      <c r="AR231" s="312"/>
      <c r="AS231" s="312"/>
      <c r="AT231" s="312"/>
      <c r="AU231" s="312"/>
      <c r="AV231" s="312"/>
      <c r="AW231" s="312"/>
      <c r="AX231" s="312"/>
      <c r="AY231" s="312"/>
      <c r="AZ231" s="312"/>
      <c r="BA231" s="312"/>
      <c r="BB231" s="312"/>
      <c r="BC231" s="312"/>
      <c r="BD231" s="312"/>
      <c r="BE231" s="312"/>
      <c r="BF231" s="312"/>
      <c r="BG231" s="312"/>
      <c r="BH231" s="312"/>
      <c r="BI231" s="312"/>
      <c r="BJ231" s="312"/>
      <c r="BK231" s="312"/>
      <c r="BL231" s="312"/>
      <c r="BM231" s="312"/>
      <c r="BN231" s="312"/>
      <c r="BO231" s="312"/>
      <c r="BP231" s="312"/>
      <c r="BQ231" s="312"/>
      <c r="BR231" s="312"/>
      <c r="BS231" s="312"/>
      <c r="BT231" s="312"/>
      <c r="BU231" s="312"/>
      <c r="BV231" s="312"/>
      <c r="BW231" s="312"/>
      <c r="BX231" s="312"/>
      <c r="BY231" s="312"/>
      <c r="BZ231" s="312"/>
      <c r="CA231" s="312"/>
      <c r="CB231" s="312"/>
    </row>
    <row r="232" spans="1:80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  <c r="AG232" s="255"/>
      <c r="AH232" s="255"/>
      <c r="AI232" s="255"/>
      <c r="AJ232" s="255"/>
      <c r="AK232" s="255"/>
      <c r="AL232" s="255"/>
      <c r="AM232" s="255"/>
      <c r="AN232" s="255"/>
      <c r="AO232" s="255"/>
      <c r="AP232" s="255"/>
      <c r="AQ232" s="255"/>
      <c r="AR232" s="255"/>
      <c r="AS232" s="255"/>
      <c r="AT232" s="255"/>
      <c r="AU232" s="255"/>
      <c r="AV232" s="255"/>
      <c r="AW232" s="255"/>
      <c r="AX232" s="255"/>
      <c r="AY232" s="255"/>
      <c r="AZ232" s="255"/>
      <c r="BA232" s="255"/>
      <c r="BB232" s="255"/>
      <c r="BC232" s="255"/>
      <c r="BD232" s="255"/>
      <c r="BE232" s="255"/>
      <c r="BF232" s="255"/>
      <c r="BG232" s="255"/>
      <c r="BH232" s="255"/>
      <c r="BI232" s="255"/>
      <c r="BJ232" s="255"/>
      <c r="BK232" s="255"/>
      <c r="BL232" s="255"/>
      <c r="BM232" s="255"/>
      <c r="BN232" s="255"/>
      <c r="BO232" s="255"/>
      <c r="BP232" s="255"/>
      <c r="BQ232" s="255"/>
      <c r="BR232" s="255"/>
      <c r="BS232" s="255"/>
      <c r="BT232" s="255"/>
      <c r="BU232" s="255"/>
      <c r="BV232" s="255"/>
      <c r="BW232" s="255"/>
      <c r="BX232" s="255"/>
      <c r="BY232" s="255"/>
      <c r="BZ232" s="255"/>
      <c r="CA232" s="255"/>
      <c r="CB232" s="255"/>
    </row>
    <row r="233" spans="1:80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  <c r="AG233" s="255"/>
      <c r="AH233" s="255"/>
      <c r="AI233" s="255"/>
      <c r="AJ233" s="255"/>
      <c r="AK233" s="255"/>
      <c r="AL233" s="255"/>
      <c r="AM233" s="255"/>
      <c r="AN233" s="255"/>
      <c r="AO233" s="255"/>
      <c r="AP233" s="255"/>
      <c r="AQ233" s="255"/>
      <c r="AR233" s="255"/>
      <c r="AS233" s="255"/>
      <c r="AT233" s="255"/>
      <c r="AU233" s="255"/>
      <c r="AV233" s="255"/>
      <c r="AW233" s="255"/>
      <c r="AX233" s="255"/>
      <c r="AY233" s="255"/>
      <c r="AZ233" s="255"/>
      <c r="BA233" s="255"/>
      <c r="BB233" s="255"/>
      <c r="BC233" s="255"/>
      <c r="BD233" s="255"/>
      <c r="BE233" s="255"/>
      <c r="BF233" s="255"/>
      <c r="BG233" s="255"/>
      <c r="BH233" s="255"/>
      <c r="BI233" s="255"/>
      <c r="BJ233" s="255"/>
      <c r="BK233" s="255"/>
      <c r="BL233" s="255"/>
      <c r="BM233" s="255"/>
      <c r="BN233" s="255"/>
      <c r="BO233" s="255"/>
      <c r="BP233" s="255"/>
      <c r="BQ233" s="255"/>
      <c r="BR233" s="255"/>
      <c r="BS233" s="255"/>
      <c r="BT233" s="255"/>
      <c r="BU233" s="255"/>
      <c r="BV233" s="255"/>
      <c r="BW233" s="255"/>
      <c r="BX233" s="255"/>
      <c r="BY233" s="255"/>
      <c r="BZ233" s="255"/>
      <c r="CA233" s="255"/>
      <c r="CB233" s="255"/>
    </row>
    <row r="234" spans="1:80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  <c r="AG234" s="255"/>
      <c r="AH234" s="255"/>
      <c r="AI234" s="255"/>
      <c r="AJ234" s="255"/>
      <c r="AK234" s="255"/>
      <c r="AL234" s="255"/>
      <c r="AM234" s="255"/>
      <c r="AN234" s="255"/>
      <c r="AO234" s="255"/>
      <c r="AP234" s="255"/>
      <c r="AQ234" s="255"/>
      <c r="AR234" s="255"/>
      <c r="AS234" s="255"/>
      <c r="AT234" s="255"/>
      <c r="AU234" s="255"/>
      <c r="AV234" s="255"/>
      <c r="AW234" s="255"/>
      <c r="AX234" s="255"/>
      <c r="AY234" s="255"/>
      <c r="AZ234" s="255"/>
      <c r="BA234" s="255"/>
      <c r="BB234" s="255"/>
      <c r="BC234" s="255"/>
      <c r="BD234" s="255"/>
      <c r="BE234" s="255"/>
      <c r="BF234" s="255"/>
      <c r="BG234" s="255"/>
      <c r="BH234" s="255"/>
      <c r="BI234" s="255"/>
      <c r="BJ234" s="255"/>
      <c r="BK234" s="255"/>
      <c r="BL234" s="255"/>
      <c r="BM234" s="255"/>
      <c r="BN234" s="255"/>
      <c r="BO234" s="255"/>
      <c r="BP234" s="255"/>
      <c r="BQ234" s="255"/>
      <c r="BR234" s="255"/>
      <c r="BS234" s="255"/>
      <c r="BT234" s="255"/>
      <c r="BU234" s="255"/>
      <c r="BV234" s="255"/>
      <c r="BW234" s="255"/>
      <c r="BX234" s="255"/>
      <c r="BY234" s="255"/>
      <c r="BZ234" s="255"/>
      <c r="CA234" s="255"/>
      <c r="CB234" s="255"/>
    </row>
    <row r="235" spans="1:80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  <c r="AG235" s="255"/>
      <c r="AH235" s="255"/>
      <c r="AI235" s="255"/>
      <c r="AJ235" s="255"/>
      <c r="AK235" s="255"/>
      <c r="AL235" s="255"/>
      <c r="AM235" s="255"/>
      <c r="AN235" s="255"/>
      <c r="AO235" s="255"/>
      <c r="AP235" s="255"/>
      <c r="AQ235" s="255"/>
      <c r="AR235" s="255"/>
      <c r="AS235" s="255"/>
      <c r="AT235" s="255"/>
      <c r="AU235" s="255"/>
      <c r="AV235" s="255"/>
      <c r="AW235" s="255"/>
      <c r="AX235" s="255"/>
      <c r="AY235" s="255"/>
      <c r="AZ235" s="255"/>
      <c r="BA235" s="255"/>
      <c r="BB235" s="255"/>
      <c r="BC235" s="255"/>
      <c r="BD235" s="255"/>
      <c r="BE235" s="255"/>
      <c r="BF235" s="255"/>
      <c r="BG235" s="255"/>
      <c r="BH235" s="255"/>
      <c r="BI235" s="255"/>
      <c r="BJ235" s="255"/>
      <c r="BK235" s="255"/>
      <c r="BL235" s="255"/>
      <c r="BM235" s="255"/>
      <c r="BN235" s="255"/>
      <c r="BO235" s="255"/>
      <c r="BP235" s="255"/>
      <c r="BQ235" s="255"/>
      <c r="BR235" s="255"/>
      <c r="BS235" s="255"/>
      <c r="BT235" s="255"/>
      <c r="BU235" s="255"/>
      <c r="BV235" s="255"/>
      <c r="BW235" s="255"/>
      <c r="BX235" s="255"/>
      <c r="BY235" s="255"/>
      <c r="BZ235" s="255"/>
      <c r="CA235" s="255"/>
      <c r="CB235" s="255"/>
    </row>
    <row r="236" spans="1:80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  <c r="AG236" s="255"/>
      <c r="AH236" s="255"/>
      <c r="AI236" s="255"/>
      <c r="AJ236" s="255"/>
      <c r="AK236" s="255"/>
      <c r="AL236" s="255"/>
      <c r="AM236" s="255"/>
      <c r="AN236" s="255"/>
      <c r="AO236" s="255"/>
      <c r="AP236" s="255"/>
      <c r="AQ236" s="255"/>
      <c r="AR236" s="255"/>
      <c r="AS236" s="255"/>
      <c r="AT236" s="255"/>
      <c r="AU236" s="255"/>
      <c r="AV236" s="255"/>
      <c r="AW236" s="255"/>
      <c r="AX236" s="255"/>
      <c r="AY236" s="255"/>
      <c r="AZ236" s="255"/>
      <c r="BA236" s="255"/>
      <c r="BB236" s="255"/>
      <c r="BC236" s="255"/>
      <c r="BD236" s="255"/>
      <c r="BE236" s="255"/>
      <c r="BF236" s="255"/>
      <c r="BG236" s="255"/>
      <c r="BH236" s="255"/>
      <c r="BI236" s="255"/>
      <c r="BJ236" s="255"/>
      <c r="BK236" s="255"/>
      <c r="BL236" s="255"/>
      <c r="BM236" s="255"/>
      <c r="BN236" s="255"/>
      <c r="BO236" s="255"/>
      <c r="BP236" s="255"/>
      <c r="BQ236" s="255"/>
      <c r="BR236" s="255"/>
      <c r="BS236" s="255"/>
      <c r="BT236" s="255"/>
      <c r="BU236" s="255"/>
      <c r="BV236" s="255"/>
      <c r="BW236" s="255"/>
      <c r="BX236" s="255"/>
      <c r="BY236" s="255"/>
      <c r="BZ236" s="255"/>
      <c r="CA236" s="255"/>
      <c r="CB236" s="255"/>
    </row>
    <row r="237" spans="1:80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  <c r="AG237" s="255"/>
      <c r="AH237" s="255"/>
      <c r="AI237" s="255"/>
      <c r="AJ237" s="255"/>
      <c r="AK237" s="255"/>
      <c r="AL237" s="255"/>
      <c r="AM237" s="255"/>
      <c r="AN237" s="255"/>
      <c r="AO237" s="255"/>
      <c r="AP237" s="255"/>
      <c r="AQ237" s="255"/>
      <c r="AR237" s="255"/>
      <c r="AS237" s="255"/>
      <c r="AT237" s="255"/>
      <c r="AU237" s="255"/>
      <c r="AV237" s="255"/>
      <c r="AW237" s="255"/>
      <c r="AX237" s="255"/>
      <c r="AY237" s="255"/>
      <c r="AZ237" s="255"/>
      <c r="BA237" s="255"/>
      <c r="BB237" s="255"/>
      <c r="BC237" s="255"/>
      <c r="BD237" s="255"/>
      <c r="BE237" s="255"/>
      <c r="BF237" s="255"/>
      <c r="BG237" s="255"/>
      <c r="BH237" s="255"/>
      <c r="BI237" s="255"/>
      <c r="BJ237" s="255"/>
      <c r="BK237" s="255"/>
      <c r="BL237" s="255"/>
      <c r="BM237" s="255"/>
      <c r="BN237" s="255"/>
      <c r="BO237" s="255"/>
      <c r="BP237" s="255"/>
      <c r="BQ237" s="255"/>
      <c r="BR237" s="255"/>
      <c r="BS237" s="255"/>
      <c r="BT237" s="255"/>
      <c r="BU237" s="255"/>
      <c r="BV237" s="255"/>
      <c r="BW237" s="255"/>
      <c r="BX237" s="255"/>
      <c r="BY237" s="255"/>
      <c r="BZ237" s="255"/>
      <c r="CA237" s="255"/>
      <c r="CB237" s="255"/>
    </row>
    <row r="238" spans="1:80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  <c r="AG238" s="255"/>
      <c r="AH238" s="255"/>
      <c r="AI238" s="255"/>
      <c r="AJ238" s="255"/>
      <c r="AK238" s="255"/>
      <c r="AL238" s="255"/>
      <c r="AM238" s="255"/>
      <c r="AN238" s="255"/>
      <c r="AO238" s="255"/>
      <c r="AP238" s="255"/>
      <c r="AQ238" s="255"/>
      <c r="AR238" s="255"/>
      <c r="AS238" s="255"/>
      <c r="AT238" s="255"/>
      <c r="AU238" s="255"/>
      <c r="AV238" s="255"/>
      <c r="AW238" s="255"/>
      <c r="AX238" s="255"/>
      <c r="AY238" s="255"/>
      <c r="AZ238" s="255"/>
      <c r="BA238" s="255"/>
      <c r="BB238" s="255"/>
      <c r="BC238" s="255"/>
      <c r="BD238" s="255"/>
      <c r="BE238" s="255"/>
      <c r="BF238" s="255"/>
      <c r="BG238" s="255"/>
      <c r="BH238" s="255"/>
      <c r="BI238" s="255"/>
      <c r="BJ238" s="255"/>
      <c r="BK238" s="255"/>
      <c r="BL238" s="255"/>
      <c r="BM238" s="255"/>
      <c r="BN238" s="255"/>
      <c r="BO238" s="255"/>
      <c r="BP238" s="255"/>
      <c r="BQ238" s="255"/>
      <c r="BR238" s="255"/>
      <c r="BS238" s="255"/>
      <c r="BT238" s="255"/>
      <c r="BU238" s="255"/>
      <c r="BV238" s="255"/>
      <c r="BW238" s="255"/>
      <c r="BX238" s="255"/>
      <c r="BY238" s="255"/>
      <c r="BZ238" s="255"/>
      <c r="CA238" s="255"/>
      <c r="CB238" s="255"/>
    </row>
    <row r="239" spans="1:80" s="38" customFormat="1" ht="12.95" customHeight="1" x14ac:dyDescent="0.2">
      <c r="A239" s="37"/>
      <c r="B239" s="321"/>
      <c r="C239" s="321"/>
      <c r="D239" s="321"/>
      <c r="E239" s="321"/>
      <c r="F239" s="321"/>
      <c r="G239" s="321"/>
      <c r="H239" s="321"/>
      <c r="I239" s="321"/>
      <c r="J239" s="321"/>
      <c r="K239" s="321"/>
      <c r="L239" s="321"/>
      <c r="M239" s="321"/>
      <c r="N239" s="312"/>
      <c r="O239" s="312"/>
      <c r="P239" s="312"/>
      <c r="Q239" s="312"/>
      <c r="R239" s="312"/>
      <c r="S239" s="312"/>
      <c r="T239" s="312"/>
      <c r="U239" s="312"/>
      <c r="V239" s="312"/>
      <c r="W239" s="312"/>
      <c r="X239" s="312"/>
      <c r="Y239" s="312"/>
      <c r="Z239" s="312"/>
      <c r="AA239" s="312"/>
      <c r="AB239" s="312"/>
      <c r="AC239" s="312"/>
      <c r="AD239" s="312"/>
      <c r="AE239" s="312"/>
      <c r="AF239" s="312"/>
      <c r="AG239" s="312"/>
      <c r="AH239" s="312"/>
      <c r="AI239" s="312"/>
      <c r="AJ239" s="312"/>
      <c r="AK239" s="312"/>
      <c r="AL239" s="312"/>
      <c r="AM239" s="312"/>
      <c r="AN239" s="312"/>
      <c r="AO239" s="312"/>
      <c r="AP239" s="312"/>
      <c r="AQ239" s="312"/>
      <c r="AR239" s="312"/>
      <c r="AS239" s="312"/>
      <c r="AT239" s="312"/>
      <c r="AU239" s="312"/>
      <c r="AV239" s="312"/>
      <c r="AW239" s="312"/>
      <c r="AX239" s="312"/>
      <c r="AY239" s="312"/>
      <c r="AZ239" s="312"/>
      <c r="BA239" s="312"/>
      <c r="BB239" s="312"/>
      <c r="BC239" s="312"/>
      <c r="BD239" s="312"/>
      <c r="BE239" s="312"/>
      <c r="BF239" s="312"/>
      <c r="BG239" s="312"/>
      <c r="BH239" s="312"/>
      <c r="BI239" s="312"/>
      <c r="BJ239" s="312"/>
      <c r="BK239" s="312"/>
      <c r="BL239" s="312"/>
      <c r="BM239" s="312"/>
      <c r="BN239" s="312"/>
      <c r="BO239" s="312"/>
      <c r="BP239" s="312"/>
      <c r="BQ239" s="312"/>
      <c r="BR239" s="312"/>
      <c r="BS239" s="312"/>
      <c r="BT239" s="312"/>
      <c r="BU239" s="312"/>
      <c r="BV239" s="312"/>
      <c r="BW239" s="312"/>
      <c r="BX239" s="312"/>
      <c r="BY239" s="312"/>
      <c r="BZ239" s="312"/>
      <c r="CA239" s="312"/>
      <c r="CB239" s="312"/>
    </row>
    <row r="240" spans="1:80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  <c r="AJ240" s="255"/>
      <c r="AK240" s="255"/>
      <c r="AL240" s="255"/>
      <c r="AM240" s="255"/>
      <c r="AN240" s="255"/>
      <c r="AO240" s="255"/>
      <c r="AP240" s="255"/>
      <c r="AQ240" s="255"/>
      <c r="AR240" s="255"/>
      <c r="AS240" s="255"/>
      <c r="AT240" s="255"/>
      <c r="AU240" s="255"/>
      <c r="AV240" s="255"/>
      <c r="AW240" s="255"/>
      <c r="AX240" s="255"/>
      <c r="AY240" s="255"/>
      <c r="AZ240" s="255"/>
      <c r="BA240" s="255"/>
      <c r="BB240" s="255"/>
      <c r="BC240" s="255"/>
      <c r="BD240" s="255"/>
      <c r="BE240" s="255"/>
      <c r="BF240" s="255"/>
      <c r="BG240" s="255"/>
      <c r="BH240" s="255"/>
      <c r="BI240" s="255"/>
      <c r="BJ240" s="255"/>
      <c r="BK240" s="255"/>
      <c r="BL240" s="255"/>
      <c r="BM240" s="255"/>
      <c r="BN240" s="255"/>
      <c r="BO240" s="255"/>
      <c r="BP240" s="255"/>
      <c r="BQ240" s="255"/>
      <c r="BR240" s="255"/>
      <c r="BS240" s="255"/>
      <c r="BT240" s="255"/>
      <c r="BU240" s="255"/>
      <c r="BV240" s="255"/>
      <c r="BW240" s="255"/>
      <c r="BX240" s="255"/>
      <c r="BY240" s="255"/>
      <c r="BZ240" s="255"/>
      <c r="CA240" s="255"/>
      <c r="CB240" s="255"/>
    </row>
    <row r="241" spans="1:80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  <c r="AG241" s="255"/>
      <c r="AH241" s="255"/>
      <c r="AI241" s="255"/>
      <c r="AJ241" s="255"/>
      <c r="AK241" s="255"/>
      <c r="AL241" s="255"/>
      <c r="AM241" s="255"/>
      <c r="AN241" s="255"/>
      <c r="AO241" s="255"/>
      <c r="AP241" s="255"/>
      <c r="AQ241" s="255"/>
      <c r="AR241" s="255"/>
      <c r="AS241" s="255"/>
      <c r="AT241" s="255"/>
      <c r="AU241" s="255"/>
      <c r="AV241" s="255"/>
      <c r="AW241" s="255"/>
      <c r="AX241" s="255"/>
      <c r="AY241" s="255"/>
      <c r="AZ241" s="255"/>
      <c r="BA241" s="255"/>
      <c r="BB241" s="255"/>
      <c r="BC241" s="255"/>
      <c r="BD241" s="255"/>
      <c r="BE241" s="255"/>
      <c r="BF241" s="255"/>
      <c r="BG241" s="255"/>
      <c r="BH241" s="255"/>
      <c r="BI241" s="255"/>
      <c r="BJ241" s="255"/>
      <c r="BK241" s="255"/>
      <c r="BL241" s="255"/>
      <c r="BM241" s="255"/>
      <c r="BN241" s="255"/>
      <c r="BO241" s="255"/>
      <c r="BP241" s="255"/>
      <c r="BQ241" s="255"/>
      <c r="BR241" s="255"/>
      <c r="BS241" s="255"/>
      <c r="BT241" s="255"/>
      <c r="BU241" s="255"/>
      <c r="BV241" s="255"/>
      <c r="BW241" s="255"/>
      <c r="BX241" s="255"/>
      <c r="BY241" s="255"/>
      <c r="BZ241" s="255"/>
      <c r="CA241" s="255"/>
      <c r="CB241" s="255"/>
    </row>
    <row r="242" spans="1:80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  <c r="AG242" s="255"/>
      <c r="AH242" s="255"/>
      <c r="AI242" s="255"/>
      <c r="AJ242" s="255"/>
      <c r="AK242" s="255"/>
      <c r="AL242" s="255"/>
      <c r="AM242" s="255"/>
      <c r="AN242" s="255"/>
      <c r="AO242" s="255"/>
      <c r="AP242" s="255"/>
      <c r="AQ242" s="255"/>
      <c r="AR242" s="255"/>
      <c r="AS242" s="255"/>
      <c r="AT242" s="255"/>
      <c r="AU242" s="255"/>
      <c r="AV242" s="255"/>
      <c r="AW242" s="255"/>
      <c r="AX242" s="255"/>
      <c r="AY242" s="255"/>
      <c r="AZ242" s="255"/>
      <c r="BA242" s="255"/>
      <c r="BB242" s="255"/>
      <c r="BC242" s="255"/>
      <c r="BD242" s="255"/>
      <c r="BE242" s="255"/>
      <c r="BF242" s="255"/>
      <c r="BG242" s="255"/>
      <c r="BH242" s="255"/>
      <c r="BI242" s="255"/>
      <c r="BJ242" s="255"/>
      <c r="BK242" s="255"/>
      <c r="BL242" s="255"/>
      <c r="BM242" s="255"/>
      <c r="BN242" s="255"/>
      <c r="BO242" s="255"/>
      <c r="BP242" s="255"/>
      <c r="BQ242" s="255"/>
      <c r="BR242" s="255"/>
      <c r="BS242" s="255"/>
      <c r="BT242" s="255"/>
      <c r="BU242" s="255"/>
      <c r="BV242" s="255"/>
      <c r="BW242" s="255"/>
      <c r="BX242" s="255"/>
      <c r="BY242" s="255"/>
      <c r="BZ242" s="255"/>
      <c r="CA242" s="255"/>
      <c r="CB242" s="255"/>
    </row>
    <row r="243" spans="1:80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  <c r="AG243" s="255"/>
      <c r="AH243" s="255"/>
      <c r="AI243" s="255"/>
      <c r="AJ243" s="255"/>
      <c r="AK243" s="255"/>
      <c r="AL243" s="255"/>
      <c r="AM243" s="255"/>
      <c r="AN243" s="255"/>
      <c r="AO243" s="255"/>
      <c r="AP243" s="255"/>
      <c r="AQ243" s="255"/>
      <c r="AR243" s="255"/>
      <c r="AS243" s="255"/>
      <c r="AT243" s="255"/>
      <c r="AU243" s="255"/>
      <c r="AV243" s="255"/>
      <c r="AW243" s="255"/>
      <c r="AX243" s="255"/>
      <c r="AY243" s="255"/>
      <c r="AZ243" s="255"/>
      <c r="BA243" s="255"/>
      <c r="BB243" s="255"/>
      <c r="BC243" s="255"/>
      <c r="BD243" s="255"/>
      <c r="BE243" s="255"/>
      <c r="BF243" s="255"/>
      <c r="BG243" s="255"/>
      <c r="BH243" s="255"/>
      <c r="BI243" s="255"/>
      <c r="BJ243" s="255"/>
      <c r="BK243" s="255"/>
      <c r="BL243" s="255"/>
      <c r="BM243" s="255"/>
      <c r="BN243" s="255"/>
      <c r="BO243" s="255"/>
      <c r="BP243" s="255"/>
      <c r="BQ243" s="255"/>
      <c r="BR243" s="255"/>
      <c r="BS243" s="255"/>
      <c r="BT243" s="255"/>
      <c r="BU243" s="255"/>
      <c r="BV243" s="255"/>
      <c r="BW243" s="255"/>
      <c r="BX243" s="255"/>
      <c r="BY243" s="255"/>
      <c r="BZ243" s="255"/>
      <c r="CA243" s="255"/>
      <c r="CB243" s="255"/>
    </row>
    <row r="244" spans="1:80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  <c r="AG244" s="255"/>
      <c r="AH244" s="255"/>
      <c r="AI244" s="255"/>
      <c r="AJ244" s="255"/>
      <c r="AK244" s="255"/>
      <c r="AL244" s="255"/>
      <c r="AM244" s="255"/>
      <c r="AN244" s="255"/>
      <c r="AO244" s="255"/>
      <c r="AP244" s="255"/>
      <c r="AQ244" s="255"/>
      <c r="AR244" s="255"/>
      <c r="AS244" s="255"/>
      <c r="AT244" s="255"/>
      <c r="AU244" s="255"/>
      <c r="AV244" s="255"/>
      <c r="AW244" s="255"/>
      <c r="AX244" s="255"/>
      <c r="AY244" s="255"/>
      <c r="AZ244" s="255"/>
      <c r="BA244" s="255"/>
      <c r="BB244" s="255"/>
      <c r="BC244" s="255"/>
      <c r="BD244" s="255"/>
      <c r="BE244" s="255"/>
      <c r="BF244" s="255"/>
      <c r="BG244" s="255"/>
      <c r="BH244" s="255"/>
      <c r="BI244" s="255"/>
      <c r="BJ244" s="255"/>
      <c r="BK244" s="255"/>
      <c r="BL244" s="255"/>
      <c r="BM244" s="255"/>
      <c r="BN244" s="255"/>
      <c r="BO244" s="255"/>
      <c r="BP244" s="255"/>
      <c r="BQ244" s="255"/>
      <c r="BR244" s="255"/>
      <c r="BS244" s="255"/>
      <c r="BT244" s="255"/>
      <c r="BU244" s="255"/>
      <c r="BV244" s="255"/>
      <c r="BW244" s="255"/>
      <c r="BX244" s="255"/>
      <c r="BY244" s="255"/>
      <c r="BZ244" s="255"/>
      <c r="CA244" s="255"/>
      <c r="CB244" s="255"/>
    </row>
    <row r="245" spans="1:80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  <c r="AG245" s="255"/>
      <c r="AH245" s="255"/>
      <c r="AI245" s="255"/>
      <c r="AJ245" s="255"/>
      <c r="AK245" s="255"/>
      <c r="AL245" s="255"/>
      <c r="AM245" s="255"/>
      <c r="AN245" s="255"/>
      <c r="AO245" s="255"/>
      <c r="AP245" s="255"/>
      <c r="AQ245" s="255"/>
      <c r="AR245" s="255"/>
      <c r="AS245" s="255"/>
      <c r="AT245" s="255"/>
      <c r="AU245" s="255"/>
      <c r="AV245" s="255"/>
      <c r="AW245" s="255"/>
      <c r="AX245" s="255"/>
      <c r="AY245" s="255"/>
      <c r="AZ245" s="255"/>
      <c r="BA245" s="255"/>
      <c r="BB245" s="255"/>
      <c r="BC245" s="255"/>
      <c r="BD245" s="255"/>
      <c r="BE245" s="255"/>
      <c r="BF245" s="255"/>
      <c r="BG245" s="255"/>
      <c r="BH245" s="255"/>
      <c r="BI245" s="255"/>
      <c r="BJ245" s="255"/>
      <c r="BK245" s="255"/>
      <c r="BL245" s="255"/>
      <c r="BM245" s="255"/>
      <c r="BN245" s="255"/>
      <c r="BO245" s="255"/>
      <c r="BP245" s="255"/>
      <c r="BQ245" s="255"/>
      <c r="BR245" s="255"/>
      <c r="BS245" s="255"/>
      <c r="BT245" s="255"/>
      <c r="BU245" s="255"/>
      <c r="BV245" s="255"/>
      <c r="BW245" s="255"/>
      <c r="BX245" s="255"/>
      <c r="BY245" s="255"/>
      <c r="BZ245" s="255"/>
      <c r="CA245" s="255"/>
      <c r="CB245" s="255"/>
    </row>
    <row r="246" spans="1:80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  <c r="AG246" s="255"/>
      <c r="AH246" s="255"/>
      <c r="AI246" s="255"/>
      <c r="AJ246" s="255"/>
      <c r="AK246" s="255"/>
      <c r="AL246" s="255"/>
      <c r="AM246" s="255"/>
      <c r="AN246" s="255"/>
      <c r="AO246" s="255"/>
      <c r="AP246" s="255"/>
      <c r="AQ246" s="255"/>
      <c r="AR246" s="255"/>
      <c r="AS246" s="255"/>
      <c r="AT246" s="255"/>
      <c r="AU246" s="255"/>
      <c r="AV246" s="255"/>
      <c r="AW246" s="255"/>
      <c r="AX246" s="255"/>
      <c r="AY246" s="255"/>
      <c r="AZ246" s="255"/>
      <c r="BA246" s="255"/>
      <c r="BB246" s="255"/>
      <c r="BC246" s="255"/>
      <c r="BD246" s="255"/>
      <c r="BE246" s="255"/>
      <c r="BF246" s="255"/>
      <c r="BG246" s="255"/>
      <c r="BH246" s="255"/>
      <c r="BI246" s="255"/>
      <c r="BJ246" s="255"/>
      <c r="BK246" s="255"/>
      <c r="BL246" s="255"/>
      <c r="BM246" s="255"/>
      <c r="BN246" s="255"/>
      <c r="BO246" s="255"/>
      <c r="BP246" s="255"/>
      <c r="BQ246" s="255"/>
      <c r="BR246" s="255"/>
      <c r="BS246" s="255"/>
      <c r="BT246" s="255"/>
      <c r="BU246" s="255"/>
      <c r="BV246" s="255"/>
      <c r="BW246" s="255"/>
      <c r="BX246" s="255"/>
      <c r="BY246" s="255"/>
      <c r="BZ246" s="255"/>
      <c r="CA246" s="255"/>
      <c r="CB246" s="255"/>
    </row>
    <row r="247" spans="1:80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  <c r="AG247" s="255"/>
      <c r="AH247" s="255"/>
      <c r="AI247" s="255"/>
      <c r="AJ247" s="255"/>
      <c r="AK247" s="255"/>
      <c r="AL247" s="255"/>
      <c r="AM247" s="255"/>
      <c r="AN247" s="255"/>
      <c r="AO247" s="255"/>
      <c r="AP247" s="255"/>
      <c r="AQ247" s="255"/>
      <c r="AR247" s="255"/>
      <c r="AS247" s="255"/>
      <c r="AT247" s="255"/>
      <c r="AU247" s="255"/>
      <c r="AV247" s="255"/>
      <c r="AW247" s="255"/>
      <c r="AX247" s="255"/>
      <c r="AY247" s="255"/>
      <c r="AZ247" s="255"/>
      <c r="BA247" s="255"/>
      <c r="BB247" s="255"/>
      <c r="BC247" s="255"/>
      <c r="BD247" s="255"/>
      <c r="BE247" s="255"/>
      <c r="BF247" s="255"/>
      <c r="BG247" s="255"/>
      <c r="BH247" s="255"/>
      <c r="BI247" s="255"/>
      <c r="BJ247" s="255"/>
      <c r="BK247" s="255"/>
      <c r="BL247" s="255"/>
      <c r="BM247" s="255"/>
      <c r="BN247" s="255"/>
      <c r="BO247" s="255"/>
      <c r="BP247" s="255"/>
      <c r="BQ247" s="255"/>
      <c r="BR247" s="255"/>
      <c r="BS247" s="255"/>
      <c r="BT247" s="255"/>
      <c r="BU247" s="255"/>
      <c r="BV247" s="255"/>
      <c r="BW247" s="255"/>
      <c r="BX247" s="255"/>
      <c r="BY247" s="255"/>
      <c r="BZ247" s="255"/>
      <c r="CA247" s="255"/>
      <c r="CB247" s="255"/>
    </row>
    <row r="248" spans="1:80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  <c r="AG248" s="255"/>
      <c r="AH248" s="255"/>
      <c r="AI248" s="255"/>
      <c r="AJ248" s="255"/>
      <c r="AK248" s="255"/>
      <c r="AL248" s="255"/>
      <c r="AM248" s="255"/>
      <c r="AN248" s="255"/>
      <c r="AO248" s="255"/>
      <c r="AP248" s="255"/>
      <c r="AQ248" s="255"/>
      <c r="AR248" s="255"/>
      <c r="AS248" s="255"/>
      <c r="AT248" s="255"/>
      <c r="AU248" s="255"/>
      <c r="AV248" s="255"/>
      <c r="AW248" s="255"/>
      <c r="AX248" s="255"/>
      <c r="AY248" s="255"/>
      <c r="AZ248" s="255"/>
      <c r="BA248" s="255"/>
      <c r="BB248" s="255"/>
      <c r="BC248" s="255"/>
      <c r="BD248" s="255"/>
      <c r="BE248" s="255"/>
      <c r="BF248" s="255"/>
      <c r="BG248" s="255"/>
      <c r="BH248" s="255"/>
      <c r="BI248" s="255"/>
      <c r="BJ248" s="255"/>
      <c r="BK248" s="255"/>
      <c r="BL248" s="255"/>
      <c r="BM248" s="255"/>
      <c r="BN248" s="255"/>
      <c r="BO248" s="255"/>
      <c r="BP248" s="255"/>
      <c r="BQ248" s="255"/>
      <c r="BR248" s="255"/>
      <c r="BS248" s="255"/>
      <c r="BT248" s="255"/>
      <c r="BU248" s="255"/>
      <c r="BV248" s="255"/>
      <c r="BW248" s="255"/>
      <c r="BX248" s="255"/>
      <c r="BY248" s="255"/>
      <c r="BZ248" s="255"/>
      <c r="CA248" s="255"/>
      <c r="CB248" s="255"/>
    </row>
    <row r="249" spans="1:80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  <c r="AG249" s="255"/>
      <c r="AH249" s="255"/>
      <c r="AI249" s="255"/>
      <c r="AJ249" s="255"/>
      <c r="AK249" s="255"/>
      <c r="AL249" s="255"/>
      <c r="AM249" s="255"/>
      <c r="AN249" s="255"/>
      <c r="AO249" s="255"/>
      <c r="AP249" s="255"/>
      <c r="AQ249" s="255"/>
      <c r="AR249" s="255"/>
      <c r="AS249" s="255"/>
      <c r="AT249" s="255"/>
      <c r="AU249" s="255"/>
      <c r="AV249" s="255"/>
      <c r="AW249" s="255"/>
      <c r="AX249" s="255"/>
      <c r="AY249" s="255"/>
      <c r="AZ249" s="255"/>
      <c r="BA249" s="255"/>
      <c r="BB249" s="255"/>
      <c r="BC249" s="255"/>
      <c r="BD249" s="255"/>
      <c r="BE249" s="255"/>
      <c r="BF249" s="255"/>
      <c r="BG249" s="255"/>
      <c r="BH249" s="255"/>
      <c r="BI249" s="255"/>
      <c r="BJ249" s="255"/>
      <c r="BK249" s="255"/>
      <c r="BL249" s="255"/>
      <c r="BM249" s="255"/>
      <c r="BN249" s="255"/>
      <c r="BO249" s="255"/>
      <c r="BP249" s="255"/>
      <c r="BQ249" s="255"/>
      <c r="BR249" s="255"/>
      <c r="BS249" s="255"/>
      <c r="BT249" s="255"/>
      <c r="BU249" s="255"/>
      <c r="BV249" s="255"/>
      <c r="BW249" s="255"/>
      <c r="BX249" s="255"/>
      <c r="BY249" s="255"/>
      <c r="BZ249" s="255"/>
      <c r="CA249" s="255"/>
      <c r="CB249" s="255"/>
    </row>
    <row r="250" spans="1:80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  <c r="AG250" s="255"/>
      <c r="AH250" s="255"/>
      <c r="AI250" s="255"/>
      <c r="AJ250" s="255"/>
      <c r="AK250" s="255"/>
      <c r="AL250" s="255"/>
      <c r="AM250" s="255"/>
      <c r="AN250" s="255"/>
      <c r="AO250" s="255"/>
      <c r="AP250" s="255"/>
      <c r="AQ250" s="255"/>
      <c r="AR250" s="255"/>
      <c r="AS250" s="255"/>
      <c r="AT250" s="255"/>
      <c r="AU250" s="255"/>
      <c r="AV250" s="255"/>
      <c r="AW250" s="255"/>
      <c r="AX250" s="255"/>
      <c r="AY250" s="255"/>
      <c r="AZ250" s="255"/>
      <c r="BA250" s="255"/>
      <c r="BB250" s="255"/>
      <c r="BC250" s="255"/>
      <c r="BD250" s="255"/>
      <c r="BE250" s="255"/>
      <c r="BF250" s="255"/>
      <c r="BG250" s="255"/>
      <c r="BH250" s="255"/>
      <c r="BI250" s="255"/>
      <c r="BJ250" s="255"/>
      <c r="BK250" s="255"/>
      <c r="BL250" s="255"/>
      <c r="BM250" s="255"/>
      <c r="BN250" s="255"/>
      <c r="BO250" s="255"/>
      <c r="BP250" s="255"/>
      <c r="BQ250" s="255"/>
      <c r="BR250" s="255"/>
      <c r="BS250" s="255"/>
      <c r="BT250" s="255"/>
      <c r="BU250" s="255"/>
      <c r="BV250" s="255"/>
      <c r="BW250" s="255"/>
      <c r="BX250" s="255"/>
      <c r="BY250" s="255"/>
      <c r="BZ250" s="255"/>
      <c r="CA250" s="255"/>
      <c r="CB250" s="255"/>
    </row>
    <row r="251" spans="1:80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  <c r="AG251" s="255"/>
      <c r="AH251" s="255"/>
      <c r="AI251" s="255"/>
      <c r="AJ251" s="255"/>
      <c r="AK251" s="255"/>
      <c r="AL251" s="255"/>
      <c r="AM251" s="255"/>
      <c r="AN251" s="255"/>
      <c r="AO251" s="255"/>
      <c r="AP251" s="255"/>
      <c r="AQ251" s="255"/>
      <c r="AR251" s="255"/>
      <c r="AS251" s="255"/>
      <c r="AT251" s="255"/>
      <c r="AU251" s="255"/>
      <c r="AV251" s="255"/>
      <c r="AW251" s="255"/>
      <c r="AX251" s="255"/>
      <c r="AY251" s="255"/>
      <c r="AZ251" s="255"/>
      <c r="BA251" s="255"/>
      <c r="BB251" s="255"/>
      <c r="BC251" s="255"/>
      <c r="BD251" s="255"/>
      <c r="BE251" s="255"/>
      <c r="BF251" s="255"/>
      <c r="BG251" s="255"/>
      <c r="BH251" s="255"/>
      <c r="BI251" s="255"/>
      <c r="BJ251" s="255"/>
      <c r="BK251" s="255"/>
      <c r="BL251" s="255"/>
      <c r="BM251" s="255"/>
      <c r="BN251" s="255"/>
      <c r="BO251" s="255"/>
      <c r="BP251" s="255"/>
      <c r="BQ251" s="255"/>
      <c r="BR251" s="255"/>
      <c r="BS251" s="255"/>
      <c r="BT251" s="255"/>
      <c r="BU251" s="255"/>
      <c r="BV251" s="255"/>
      <c r="BW251" s="255"/>
      <c r="BX251" s="255"/>
      <c r="BY251" s="255"/>
      <c r="BZ251" s="255"/>
      <c r="CA251" s="255"/>
      <c r="CB251" s="255"/>
    </row>
    <row r="252" spans="1:80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  <c r="AG252" s="255"/>
      <c r="AH252" s="255"/>
      <c r="AI252" s="255"/>
      <c r="AJ252" s="255"/>
      <c r="AK252" s="255"/>
      <c r="AL252" s="255"/>
      <c r="AM252" s="255"/>
      <c r="AN252" s="255"/>
      <c r="AO252" s="255"/>
      <c r="AP252" s="255"/>
      <c r="AQ252" s="255"/>
      <c r="AR252" s="255"/>
      <c r="AS252" s="255"/>
      <c r="AT252" s="255"/>
      <c r="AU252" s="255"/>
      <c r="AV252" s="255"/>
      <c r="AW252" s="255"/>
      <c r="AX252" s="255"/>
      <c r="AY252" s="255"/>
      <c r="AZ252" s="255"/>
      <c r="BA252" s="255"/>
      <c r="BB252" s="255"/>
      <c r="BC252" s="255"/>
      <c r="BD252" s="255"/>
      <c r="BE252" s="255"/>
      <c r="BF252" s="255"/>
      <c r="BG252" s="255"/>
      <c r="BH252" s="255"/>
      <c r="BI252" s="255"/>
      <c r="BJ252" s="255"/>
      <c r="BK252" s="255"/>
      <c r="BL252" s="255"/>
      <c r="BM252" s="255"/>
      <c r="BN252" s="255"/>
      <c r="BO252" s="255"/>
      <c r="BP252" s="255"/>
      <c r="BQ252" s="255"/>
      <c r="BR252" s="255"/>
      <c r="BS252" s="255"/>
      <c r="BT252" s="255"/>
      <c r="BU252" s="255"/>
      <c r="BV252" s="255"/>
      <c r="BW252" s="255"/>
      <c r="BX252" s="255"/>
      <c r="BY252" s="255"/>
      <c r="BZ252" s="255"/>
      <c r="CA252" s="255"/>
      <c r="CB252" s="255"/>
    </row>
    <row r="253" spans="1:80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  <c r="AG253" s="255"/>
      <c r="AH253" s="255"/>
      <c r="AI253" s="255"/>
      <c r="AJ253" s="255"/>
      <c r="AK253" s="255"/>
      <c r="AL253" s="255"/>
      <c r="AM253" s="255"/>
      <c r="AN253" s="255"/>
      <c r="AO253" s="255"/>
      <c r="AP253" s="255"/>
      <c r="AQ253" s="255"/>
      <c r="AR253" s="255"/>
      <c r="AS253" s="255"/>
      <c r="AT253" s="255"/>
      <c r="AU253" s="255"/>
      <c r="AV253" s="255"/>
      <c r="AW253" s="255"/>
      <c r="AX253" s="255"/>
      <c r="AY253" s="255"/>
      <c r="AZ253" s="255"/>
      <c r="BA253" s="255"/>
      <c r="BB253" s="255"/>
      <c r="BC253" s="255"/>
      <c r="BD253" s="255"/>
      <c r="BE253" s="255"/>
      <c r="BF253" s="255"/>
      <c r="BG253" s="255"/>
      <c r="BH253" s="255"/>
      <c r="BI253" s="255"/>
      <c r="BJ253" s="255"/>
      <c r="BK253" s="255"/>
      <c r="BL253" s="255"/>
      <c r="BM253" s="255"/>
      <c r="BN253" s="255"/>
      <c r="BO253" s="255"/>
      <c r="BP253" s="255"/>
      <c r="BQ253" s="255"/>
      <c r="BR253" s="255"/>
      <c r="BS253" s="255"/>
      <c r="BT253" s="255"/>
      <c r="BU253" s="255"/>
      <c r="BV253" s="255"/>
      <c r="BW253" s="255"/>
      <c r="BX253" s="255"/>
      <c r="BY253" s="255"/>
      <c r="BZ253" s="255"/>
      <c r="CA253" s="255"/>
      <c r="CB253" s="255"/>
    </row>
    <row r="254" spans="1:80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  <c r="AG254" s="255"/>
      <c r="AH254" s="255"/>
      <c r="AI254" s="255"/>
      <c r="AJ254" s="255"/>
      <c r="AK254" s="255"/>
      <c r="AL254" s="255"/>
      <c r="AM254" s="255"/>
      <c r="AN254" s="255"/>
      <c r="AO254" s="255"/>
      <c r="AP254" s="255"/>
      <c r="AQ254" s="255"/>
      <c r="AR254" s="255"/>
      <c r="AS254" s="255"/>
      <c r="AT254" s="255"/>
      <c r="AU254" s="255"/>
      <c r="AV254" s="255"/>
      <c r="AW254" s="255"/>
      <c r="AX254" s="255"/>
      <c r="AY254" s="255"/>
      <c r="AZ254" s="255"/>
      <c r="BA254" s="255"/>
      <c r="BB254" s="255"/>
      <c r="BC254" s="255"/>
      <c r="BD254" s="255"/>
      <c r="BE254" s="255"/>
      <c r="BF254" s="255"/>
      <c r="BG254" s="255"/>
      <c r="BH254" s="255"/>
      <c r="BI254" s="255"/>
      <c r="BJ254" s="255"/>
      <c r="BK254" s="255"/>
      <c r="BL254" s="255"/>
      <c r="BM254" s="255"/>
      <c r="BN254" s="255"/>
      <c r="BO254" s="255"/>
      <c r="BP254" s="255"/>
      <c r="BQ254" s="255"/>
      <c r="BR254" s="255"/>
      <c r="BS254" s="255"/>
      <c r="BT254" s="255"/>
      <c r="BU254" s="255"/>
      <c r="BV254" s="255"/>
      <c r="BW254" s="255"/>
      <c r="BX254" s="255"/>
      <c r="BY254" s="255"/>
      <c r="BZ254" s="255"/>
      <c r="CA254" s="255"/>
      <c r="CB254" s="255"/>
    </row>
    <row r="255" spans="1:80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  <c r="AG255" s="255"/>
      <c r="AH255" s="255"/>
      <c r="AI255" s="255"/>
      <c r="AJ255" s="255"/>
      <c r="AK255" s="255"/>
      <c r="AL255" s="255"/>
      <c r="AM255" s="255"/>
      <c r="AN255" s="255"/>
      <c r="AO255" s="255"/>
      <c r="AP255" s="255"/>
      <c r="AQ255" s="255"/>
      <c r="AR255" s="255"/>
      <c r="AS255" s="255"/>
      <c r="AT255" s="255"/>
      <c r="AU255" s="255"/>
      <c r="AV255" s="255"/>
      <c r="AW255" s="255"/>
      <c r="AX255" s="255"/>
      <c r="AY255" s="255"/>
      <c r="AZ255" s="255"/>
      <c r="BA255" s="255"/>
      <c r="BB255" s="255"/>
      <c r="BC255" s="255"/>
      <c r="BD255" s="255"/>
      <c r="BE255" s="255"/>
      <c r="BF255" s="255"/>
      <c r="BG255" s="255"/>
      <c r="BH255" s="255"/>
      <c r="BI255" s="255"/>
      <c r="BJ255" s="255"/>
      <c r="BK255" s="255"/>
      <c r="BL255" s="255"/>
      <c r="BM255" s="255"/>
      <c r="BN255" s="255"/>
      <c r="BO255" s="255"/>
      <c r="BP255" s="255"/>
      <c r="BQ255" s="255"/>
      <c r="BR255" s="255"/>
      <c r="BS255" s="255"/>
      <c r="BT255" s="255"/>
      <c r="BU255" s="255"/>
      <c r="BV255" s="255"/>
      <c r="BW255" s="255"/>
      <c r="BX255" s="255"/>
      <c r="BY255" s="255"/>
      <c r="BZ255" s="255"/>
      <c r="CA255" s="255"/>
      <c r="CB255" s="255"/>
    </row>
    <row r="256" spans="1:80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  <c r="AG256" s="255"/>
      <c r="AH256" s="255"/>
      <c r="AI256" s="255"/>
      <c r="AJ256" s="255"/>
      <c r="AK256" s="255"/>
      <c r="AL256" s="255"/>
      <c r="AM256" s="255"/>
      <c r="AN256" s="255"/>
      <c r="AO256" s="255"/>
      <c r="AP256" s="255"/>
      <c r="AQ256" s="255"/>
      <c r="AR256" s="255"/>
      <c r="AS256" s="255"/>
      <c r="AT256" s="255"/>
      <c r="AU256" s="255"/>
      <c r="AV256" s="255"/>
      <c r="AW256" s="255"/>
      <c r="AX256" s="255"/>
      <c r="AY256" s="255"/>
      <c r="AZ256" s="255"/>
      <c r="BA256" s="255"/>
      <c r="BB256" s="255"/>
      <c r="BC256" s="255"/>
      <c r="BD256" s="255"/>
      <c r="BE256" s="255"/>
      <c r="BF256" s="255"/>
      <c r="BG256" s="255"/>
      <c r="BH256" s="255"/>
      <c r="BI256" s="255"/>
      <c r="BJ256" s="255"/>
      <c r="BK256" s="255"/>
      <c r="BL256" s="255"/>
      <c r="BM256" s="255"/>
      <c r="BN256" s="255"/>
      <c r="BO256" s="255"/>
      <c r="BP256" s="255"/>
      <c r="BQ256" s="255"/>
      <c r="BR256" s="255"/>
      <c r="BS256" s="255"/>
      <c r="BT256" s="255"/>
      <c r="BU256" s="255"/>
      <c r="BV256" s="255"/>
      <c r="BW256" s="255"/>
      <c r="BX256" s="255"/>
      <c r="BY256" s="255"/>
      <c r="BZ256" s="255"/>
      <c r="CA256" s="255"/>
      <c r="CB256" s="255"/>
    </row>
    <row r="257" spans="1:80" s="38" customFormat="1" ht="12.95" customHeight="1" x14ac:dyDescent="0.2">
      <c r="A257" s="37"/>
      <c r="B257" s="321"/>
      <c r="C257" s="321"/>
      <c r="D257" s="321"/>
      <c r="E257" s="321"/>
      <c r="F257" s="321"/>
      <c r="G257" s="321"/>
      <c r="H257" s="321"/>
      <c r="I257" s="321"/>
      <c r="J257" s="321"/>
      <c r="K257" s="321"/>
      <c r="L257" s="321"/>
      <c r="M257" s="321"/>
      <c r="N257" s="312"/>
      <c r="O257" s="312"/>
      <c r="P257" s="312"/>
      <c r="Q257" s="312"/>
      <c r="R257" s="312"/>
      <c r="S257" s="312"/>
      <c r="T257" s="312"/>
      <c r="U257" s="312"/>
      <c r="V257" s="312"/>
      <c r="W257" s="312"/>
      <c r="X257" s="312"/>
      <c r="Y257" s="312"/>
      <c r="Z257" s="312"/>
      <c r="AA257" s="312"/>
      <c r="AB257" s="312"/>
      <c r="AC257" s="312"/>
      <c r="AD257" s="312"/>
      <c r="AE257" s="312"/>
      <c r="AF257" s="312"/>
      <c r="AG257" s="312"/>
      <c r="AH257" s="312"/>
      <c r="AI257" s="312"/>
      <c r="AJ257" s="312"/>
      <c r="AK257" s="312"/>
      <c r="AL257" s="312"/>
      <c r="AM257" s="312"/>
      <c r="AN257" s="312"/>
      <c r="AO257" s="312"/>
      <c r="AP257" s="312"/>
      <c r="AQ257" s="312"/>
      <c r="AR257" s="312"/>
      <c r="AS257" s="312"/>
      <c r="AT257" s="312"/>
      <c r="AU257" s="312"/>
      <c r="AV257" s="312"/>
      <c r="AW257" s="312"/>
      <c r="AX257" s="312"/>
      <c r="AY257" s="312"/>
      <c r="AZ257" s="312"/>
      <c r="BA257" s="312"/>
      <c r="BB257" s="312"/>
      <c r="BC257" s="312"/>
      <c r="BD257" s="312"/>
      <c r="BE257" s="312"/>
      <c r="BF257" s="312"/>
      <c r="BG257" s="312"/>
      <c r="BH257" s="312"/>
      <c r="BI257" s="312"/>
      <c r="BJ257" s="312"/>
      <c r="BK257" s="312"/>
      <c r="BL257" s="312"/>
      <c r="BM257" s="312"/>
      <c r="BN257" s="312"/>
      <c r="BO257" s="312"/>
      <c r="BP257" s="312"/>
      <c r="BQ257" s="312"/>
      <c r="BR257" s="312"/>
      <c r="BS257" s="312"/>
      <c r="BT257" s="312"/>
      <c r="BU257" s="312"/>
      <c r="BV257" s="312"/>
      <c r="BW257" s="312"/>
      <c r="BX257" s="312"/>
      <c r="BY257" s="312"/>
      <c r="BZ257" s="312"/>
      <c r="CA257" s="312"/>
      <c r="CB257" s="312"/>
    </row>
    <row r="258" spans="1:80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  <c r="AG258" s="255"/>
      <c r="AH258" s="255"/>
      <c r="AI258" s="255"/>
      <c r="AJ258" s="255"/>
      <c r="AK258" s="255"/>
      <c r="AL258" s="255"/>
      <c r="AM258" s="255"/>
      <c r="AN258" s="255"/>
      <c r="AO258" s="255"/>
      <c r="AP258" s="255"/>
      <c r="AQ258" s="255"/>
      <c r="AR258" s="255"/>
      <c r="AS258" s="255"/>
      <c r="AT258" s="255"/>
      <c r="AU258" s="255"/>
      <c r="AV258" s="255"/>
      <c r="AW258" s="255"/>
      <c r="AX258" s="255"/>
      <c r="AY258" s="255"/>
      <c r="AZ258" s="255"/>
      <c r="BA258" s="255"/>
      <c r="BB258" s="255"/>
      <c r="BC258" s="255"/>
      <c r="BD258" s="255"/>
      <c r="BE258" s="255"/>
      <c r="BF258" s="255"/>
      <c r="BG258" s="255"/>
      <c r="BH258" s="255"/>
      <c r="BI258" s="255"/>
      <c r="BJ258" s="255"/>
      <c r="BK258" s="255"/>
      <c r="BL258" s="255"/>
      <c r="BM258" s="255"/>
      <c r="BN258" s="255"/>
      <c r="BO258" s="255"/>
      <c r="BP258" s="255"/>
      <c r="BQ258" s="255"/>
      <c r="BR258" s="255"/>
      <c r="BS258" s="255"/>
      <c r="BT258" s="255"/>
      <c r="BU258" s="255"/>
      <c r="BV258" s="255"/>
      <c r="BW258" s="255"/>
      <c r="BX258" s="255"/>
      <c r="BY258" s="255"/>
      <c r="BZ258" s="255"/>
      <c r="CA258" s="255"/>
      <c r="CB258" s="255"/>
    </row>
    <row r="259" spans="1:80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  <c r="AG259" s="255"/>
      <c r="AH259" s="255"/>
      <c r="AI259" s="255"/>
      <c r="AJ259" s="255"/>
      <c r="AK259" s="255"/>
      <c r="AL259" s="255"/>
      <c r="AM259" s="255"/>
      <c r="AN259" s="255"/>
      <c r="AO259" s="255"/>
      <c r="AP259" s="255"/>
      <c r="AQ259" s="255"/>
      <c r="AR259" s="255"/>
      <c r="AS259" s="255"/>
      <c r="AT259" s="255"/>
      <c r="AU259" s="255"/>
      <c r="AV259" s="255"/>
      <c r="AW259" s="255"/>
      <c r="AX259" s="255"/>
      <c r="AY259" s="255"/>
      <c r="AZ259" s="255"/>
      <c r="BA259" s="255"/>
      <c r="BB259" s="255"/>
      <c r="BC259" s="255"/>
      <c r="BD259" s="255"/>
      <c r="BE259" s="255"/>
      <c r="BF259" s="255"/>
      <c r="BG259" s="255"/>
      <c r="BH259" s="255"/>
      <c r="BI259" s="255"/>
      <c r="BJ259" s="255"/>
      <c r="BK259" s="255"/>
      <c r="BL259" s="255"/>
      <c r="BM259" s="255"/>
      <c r="BN259" s="255"/>
      <c r="BO259" s="255"/>
      <c r="BP259" s="255"/>
      <c r="BQ259" s="255"/>
      <c r="BR259" s="255"/>
      <c r="BS259" s="255"/>
      <c r="BT259" s="255"/>
      <c r="BU259" s="255"/>
      <c r="BV259" s="255"/>
      <c r="BW259" s="255"/>
      <c r="BX259" s="255"/>
      <c r="BY259" s="255"/>
      <c r="BZ259" s="255"/>
      <c r="CA259" s="255"/>
      <c r="CB259" s="255"/>
    </row>
    <row r="260" spans="1:80" s="51" customFormat="1" ht="12.95" customHeight="1" x14ac:dyDescent="0.2">
      <c r="A260" s="315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  <c r="AG260" s="255"/>
      <c r="AH260" s="255"/>
      <c r="AI260" s="255"/>
      <c r="AJ260" s="255"/>
      <c r="AK260" s="255"/>
      <c r="AL260" s="255"/>
      <c r="AM260" s="255"/>
      <c r="AN260" s="255"/>
      <c r="AO260" s="255"/>
      <c r="AP260" s="255"/>
      <c r="AQ260" s="255"/>
      <c r="AR260" s="255"/>
      <c r="AS260" s="255"/>
      <c r="AT260" s="255"/>
      <c r="AU260" s="255"/>
      <c r="AV260" s="255"/>
      <c r="AW260" s="255"/>
      <c r="AX260" s="255"/>
      <c r="AY260" s="255"/>
      <c r="AZ260" s="255"/>
      <c r="BA260" s="255"/>
      <c r="BB260" s="255"/>
      <c r="BC260" s="255"/>
      <c r="BD260" s="255"/>
      <c r="BE260" s="255"/>
      <c r="BF260" s="255"/>
      <c r="BG260" s="255"/>
      <c r="BH260" s="255"/>
      <c r="BI260" s="255"/>
      <c r="BJ260" s="255"/>
      <c r="BK260" s="255"/>
      <c r="BL260" s="255"/>
      <c r="BM260" s="255"/>
      <c r="BN260" s="255"/>
      <c r="BO260" s="255"/>
      <c r="BP260" s="255"/>
      <c r="BQ260" s="255"/>
      <c r="BR260" s="255"/>
      <c r="BS260" s="255"/>
      <c r="BT260" s="255"/>
      <c r="BU260" s="255"/>
      <c r="BV260" s="255"/>
      <c r="BW260" s="255"/>
      <c r="BX260" s="255"/>
      <c r="BY260" s="255"/>
      <c r="BZ260" s="255"/>
      <c r="CA260" s="255"/>
      <c r="CB260" s="255"/>
    </row>
    <row r="261" spans="1:80" s="51" customFormat="1" ht="12.95" customHeight="1" x14ac:dyDescent="0.2">
      <c r="A261" s="315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  <c r="AG261" s="255"/>
      <c r="AH261" s="255"/>
      <c r="AI261" s="255"/>
      <c r="AJ261" s="255"/>
      <c r="AK261" s="255"/>
      <c r="AL261" s="255"/>
      <c r="AM261" s="255"/>
      <c r="AN261" s="255"/>
      <c r="AO261" s="255"/>
      <c r="AP261" s="255"/>
      <c r="AQ261" s="255"/>
      <c r="AR261" s="255"/>
      <c r="AS261" s="255"/>
      <c r="AT261" s="255"/>
      <c r="AU261" s="255"/>
      <c r="AV261" s="255"/>
      <c r="AW261" s="255"/>
      <c r="AX261" s="255"/>
      <c r="AY261" s="255"/>
      <c r="AZ261" s="255"/>
      <c r="BA261" s="255"/>
      <c r="BB261" s="255"/>
      <c r="BC261" s="255"/>
      <c r="BD261" s="255"/>
      <c r="BE261" s="255"/>
      <c r="BF261" s="255"/>
      <c r="BG261" s="255"/>
      <c r="BH261" s="255"/>
      <c r="BI261" s="255"/>
      <c r="BJ261" s="255"/>
      <c r="BK261" s="255"/>
      <c r="BL261" s="255"/>
      <c r="BM261" s="255"/>
      <c r="BN261" s="255"/>
      <c r="BO261" s="255"/>
      <c r="BP261" s="255"/>
      <c r="BQ261" s="255"/>
      <c r="BR261" s="255"/>
      <c r="BS261" s="255"/>
      <c r="BT261" s="255"/>
      <c r="BU261" s="255"/>
      <c r="BV261" s="255"/>
      <c r="BW261" s="255"/>
      <c r="BX261" s="255"/>
      <c r="BY261" s="255"/>
      <c r="BZ261" s="255"/>
      <c r="CA261" s="255"/>
      <c r="CB261" s="255"/>
    </row>
    <row r="262" spans="1:80" s="51" customFormat="1" ht="12.95" customHeight="1" x14ac:dyDescent="0.2">
      <c r="A262" s="315"/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  <c r="AG262" s="255"/>
      <c r="AH262" s="255"/>
      <c r="AI262" s="255"/>
      <c r="AJ262" s="255"/>
      <c r="AK262" s="255"/>
      <c r="AL262" s="255"/>
      <c r="AM262" s="255"/>
      <c r="AN262" s="255"/>
      <c r="AO262" s="255"/>
      <c r="AP262" s="255"/>
      <c r="AQ262" s="255"/>
      <c r="AR262" s="255"/>
      <c r="AS262" s="255"/>
      <c r="AT262" s="255"/>
      <c r="AU262" s="255"/>
      <c r="AV262" s="255"/>
      <c r="AW262" s="255"/>
      <c r="AX262" s="255"/>
      <c r="AY262" s="255"/>
      <c r="AZ262" s="255"/>
      <c r="BA262" s="255"/>
      <c r="BB262" s="255"/>
      <c r="BC262" s="255"/>
      <c r="BD262" s="255"/>
      <c r="BE262" s="255"/>
      <c r="BF262" s="255"/>
      <c r="BG262" s="255"/>
      <c r="BH262" s="255"/>
      <c r="BI262" s="255"/>
      <c r="BJ262" s="255"/>
      <c r="BK262" s="255"/>
      <c r="BL262" s="255"/>
      <c r="BM262" s="255"/>
      <c r="BN262" s="255"/>
      <c r="BO262" s="255"/>
      <c r="BP262" s="255"/>
      <c r="BQ262" s="255"/>
      <c r="BR262" s="255"/>
      <c r="BS262" s="255"/>
      <c r="BT262" s="255"/>
      <c r="BU262" s="255"/>
      <c r="BV262" s="255"/>
      <c r="BW262" s="255"/>
      <c r="BX262" s="255"/>
      <c r="BY262" s="255"/>
      <c r="BZ262" s="255"/>
      <c r="CA262" s="255"/>
      <c r="CB262" s="255"/>
    </row>
    <row r="263" spans="1:80" s="51" customFormat="1" ht="12.95" customHeight="1" x14ac:dyDescent="0.2">
      <c r="A263" s="315"/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  <c r="AG263" s="255"/>
      <c r="AH263" s="255"/>
      <c r="AI263" s="255"/>
      <c r="AJ263" s="255"/>
      <c r="AK263" s="255"/>
      <c r="AL263" s="255"/>
      <c r="AM263" s="255"/>
      <c r="AN263" s="255"/>
      <c r="AO263" s="255"/>
      <c r="AP263" s="255"/>
      <c r="AQ263" s="255"/>
      <c r="AR263" s="255"/>
      <c r="AS263" s="255"/>
      <c r="AT263" s="255"/>
      <c r="AU263" s="255"/>
      <c r="AV263" s="255"/>
      <c r="AW263" s="255"/>
      <c r="AX263" s="255"/>
      <c r="AY263" s="255"/>
      <c r="AZ263" s="255"/>
      <c r="BA263" s="255"/>
      <c r="BB263" s="255"/>
      <c r="BC263" s="255"/>
      <c r="BD263" s="255"/>
      <c r="BE263" s="255"/>
      <c r="BF263" s="255"/>
      <c r="BG263" s="255"/>
      <c r="BH263" s="255"/>
      <c r="BI263" s="255"/>
      <c r="BJ263" s="255"/>
      <c r="BK263" s="255"/>
      <c r="BL263" s="255"/>
      <c r="BM263" s="255"/>
      <c r="BN263" s="255"/>
      <c r="BO263" s="255"/>
      <c r="BP263" s="255"/>
      <c r="BQ263" s="255"/>
      <c r="BR263" s="255"/>
      <c r="BS263" s="255"/>
      <c r="BT263" s="255"/>
      <c r="BU263" s="255"/>
      <c r="BV263" s="255"/>
      <c r="BW263" s="255"/>
      <c r="BX263" s="255"/>
      <c r="BY263" s="255"/>
      <c r="BZ263" s="255"/>
      <c r="CA263" s="255"/>
      <c r="CB263" s="255"/>
    </row>
    <row r="264" spans="1:80" s="51" customFormat="1" ht="12.95" customHeight="1" x14ac:dyDescent="0.2">
      <c r="A264" s="315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  <c r="AG264" s="255"/>
      <c r="AH264" s="255"/>
      <c r="AI264" s="255"/>
      <c r="AJ264" s="255"/>
      <c r="AK264" s="255"/>
      <c r="AL264" s="255"/>
      <c r="AM264" s="255"/>
      <c r="AN264" s="255"/>
      <c r="AO264" s="255"/>
      <c r="AP264" s="255"/>
      <c r="AQ264" s="255"/>
      <c r="AR264" s="255"/>
      <c r="AS264" s="255"/>
      <c r="AT264" s="255"/>
      <c r="AU264" s="255"/>
      <c r="AV264" s="255"/>
      <c r="AW264" s="255"/>
      <c r="AX264" s="255"/>
      <c r="AY264" s="255"/>
      <c r="AZ264" s="255"/>
      <c r="BA264" s="255"/>
      <c r="BB264" s="255"/>
      <c r="BC264" s="255"/>
      <c r="BD264" s="255"/>
      <c r="BE264" s="255"/>
      <c r="BF264" s="255"/>
      <c r="BG264" s="255"/>
      <c r="BH264" s="255"/>
      <c r="BI264" s="255"/>
      <c r="BJ264" s="255"/>
      <c r="BK264" s="255"/>
      <c r="BL264" s="255"/>
      <c r="BM264" s="255"/>
      <c r="BN264" s="255"/>
      <c r="BO264" s="255"/>
      <c r="BP264" s="255"/>
      <c r="BQ264" s="255"/>
      <c r="BR264" s="255"/>
      <c r="BS264" s="255"/>
      <c r="BT264" s="255"/>
      <c r="BU264" s="255"/>
      <c r="BV264" s="255"/>
      <c r="BW264" s="255"/>
      <c r="BX264" s="255"/>
      <c r="BY264" s="255"/>
      <c r="BZ264" s="255"/>
      <c r="CA264" s="255"/>
      <c r="CB264" s="255"/>
    </row>
    <row r="265" spans="1:80" s="51" customFormat="1" ht="12.95" customHeight="1" x14ac:dyDescent="0.2">
      <c r="A265" s="315"/>
      <c r="B265" s="255"/>
      <c r="C265" s="255"/>
      <c r="D265" s="255"/>
      <c r="E265" s="255"/>
      <c r="F265" s="255"/>
      <c r="G265" s="255"/>
      <c r="H265" s="255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  <c r="AG265" s="255"/>
      <c r="AH265" s="255"/>
      <c r="AI265" s="255"/>
      <c r="AJ265" s="255"/>
      <c r="AK265" s="255"/>
      <c r="AL265" s="255"/>
      <c r="AM265" s="255"/>
      <c r="AN265" s="255"/>
      <c r="AO265" s="255"/>
      <c r="AP265" s="255"/>
      <c r="AQ265" s="255"/>
      <c r="AR265" s="255"/>
      <c r="AS265" s="255"/>
      <c r="AT265" s="255"/>
      <c r="AU265" s="255"/>
      <c r="AV265" s="255"/>
      <c r="AW265" s="255"/>
      <c r="AX265" s="255"/>
      <c r="AY265" s="255"/>
      <c r="AZ265" s="255"/>
      <c r="BA265" s="255"/>
      <c r="BB265" s="255"/>
      <c r="BC265" s="255"/>
      <c r="BD265" s="255"/>
      <c r="BE265" s="255"/>
      <c r="BF265" s="255"/>
      <c r="BG265" s="255"/>
      <c r="BH265" s="255"/>
      <c r="BI265" s="255"/>
      <c r="BJ265" s="255"/>
      <c r="BK265" s="255"/>
      <c r="BL265" s="255"/>
      <c r="BM265" s="255"/>
      <c r="BN265" s="255"/>
      <c r="BO265" s="255"/>
      <c r="BP265" s="255"/>
      <c r="BQ265" s="255"/>
      <c r="BR265" s="255"/>
      <c r="BS265" s="255"/>
      <c r="BT265" s="255"/>
      <c r="BU265" s="255"/>
      <c r="BV265" s="255"/>
      <c r="BW265" s="255"/>
      <c r="BX265" s="255"/>
      <c r="BY265" s="255"/>
      <c r="BZ265" s="255"/>
      <c r="CA265" s="255"/>
      <c r="CB265" s="255"/>
    </row>
    <row r="266" spans="1:80" s="51" customFormat="1" ht="12.95" customHeight="1" x14ac:dyDescent="0.2">
      <c r="A266" s="31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  <c r="AG266" s="255"/>
      <c r="AH266" s="255"/>
      <c r="AI266" s="255"/>
      <c r="AJ266" s="255"/>
      <c r="AK266" s="255"/>
      <c r="AL266" s="255"/>
      <c r="AM266" s="255"/>
      <c r="AN266" s="255"/>
      <c r="AO266" s="255"/>
      <c r="AP266" s="255"/>
      <c r="AQ266" s="255"/>
      <c r="AR266" s="255"/>
      <c r="AS266" s="255"/>
      <c r="AT266" s="255"/>
      <c r="AU266" s="255"/>
      <c r="AV266" s="255"/>
      <c r="AW266" s="255"/>
      <c r="AX266" s="255"/>
      <c r="AY266" s="255"/>
      <c r="AZ266" s="255"/>
      <c r="BA266" s="255"/>
      <c r="BB266" s="255"/>
      <c r="BC266" s="255"/>
      <c r="BD266" s="255"/>
      <c r="BE266" s="255"/>
      <c r="BF266" s="255"/>
      <c r="BG266" s="255"/>
      <c r="BH266" s="255"/>
      <c r="BI266" s="255"/>
      <c r="BJ266" s="255"/>
      <c r="BK266" s="255"/>
      <c r="BL266" s="255"/>
      <c r="BM266" s="255"/>
      <c r="BN266" s="255"/>
      <c r="BO266" s="255"/>
      <c r="BP266" s="255"/>
      <c r="BQ266" s="255"/>
      <c r="BR266" s="255"/>
      <c r="BS266" s="255"/>
      <c r="BT266" s="255"/>
      <c r="BU266" s="255"/>
      <c r="BV266" s="255"/>
      <c r="BW266" s="255"/>
      <c r="BX266" s="255"/>
      <c r="BY266" s="255"/>
      <c r="BZ266" s="255"/>
      <c r="CA266" s="255"/>
      <c r="CB266" s="255"/>
    </row>
    <row r="267" spans="1:80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  <c r="AG267" s="255"/>
      <c r="AH267" s="255"/>
      <c r="AI267" s="255"/>
      <c r="AJ267" s="255"/>
      <c r="AK267" s="255"/>
      <c r="AL267" s="255"/>
      <c r="AM267" s="255"/>
      <c r="AN267" s="255"/>
      <c r="AO267" s="255"/>
      <c r="AP267" s="255"/>
      <c r="AQ267" s="255"/>
      <c r="AR267" s="255"/>
      <c r="AS267" s="255"/>
      <c r="AT267" s="255"/>
      <c r="AU267" s="255"/>
      <c r="AV267" s="255"/>
      <c r="AW267" s="255"/>
      <c r="AX267" s="255"/>
      <c r="AY267" s="255"/>
      <c r="AZ267" s="255"/>
      <c r="BA267" s="255"/>
      <c r="BB267" s="255"/>
      <c r="BC267" s="255"/>
      <c r="BD267" s="255"/>
      <c r="BE267" s="255"/>
      <c r="BF267" s="255"/>
      <c r="BG267" s="255"/>
      <c r="BH267" s="255"/>
      <c r="BI267" s="255"/>
      <c r="BJ267" s="255"/>
      <c r="BK267" s="255"/>
      <c r="BL267" s="255"/>
      <c r="BM267" s="255"/>
      <c r="BN267" s="255"/>
      <c r="BO267" s="255"/>
      <c r="BP267" s="255"/>
      <c r="BQ267" s="255"/>
      <c r="BR267" s="255"/>
      <c r="BS267" s="255"/>
      <c r="BT267" s="255"/>
      <c r="BU267" s="255"/>
      <c r="BV267" s="255"/>
      <c r="BW267" s="255"/>
      <c r="BX267" s="255"/>
      <c r="BY267" s="255"/>
      <c r="BZ267" s="255"/>
      <c r="CA267" s="255"/>
      <c r="CB267" s="255"/>
    </row>
    <row r="268" spans="1:80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  <c r="AG268" s="255"/>
      <c r="AH268" s="255"/>
      <c r="AI268" s="255"/>
      <c r="AJ268" s="255"/>
      <c r="AK268" s="255"/>
      <c r="AL268" s="255"/>
      <c r="AM268" s="255"/>
      <c r="AN268" s="255"/>
      <c r="AO268" s="255"/>
      <c r="AP268" s="255"/>
      <c r="AQ268" s="255"/>
      <c r="AR268" s="255"/>
      <c r="AS268" s="255"/>
      <c r="AT268" s="255"/>
      <c r="AU268" s="255"/>
      <c r="AV268" s="255"/>
      <c r="AW268" s="255"/>
      <c r="AX268" s="255"/>
      <c r="AY268" s="255"/>
      <c r="AZ268" s="255"/>
      <c r="BA268" s="255"/>
      <c r="BB268" s="255"/>
      <c r="BC268" s="255"/>
      <c r="BD268" s="255"/>
      <c r="BE268" s="255"/>
      <c r="BF268" s="255"/>
      <c r="BG268" s="255"/>
      <c r="BH268" s="255"/>
      <c r="BI268" s="255"/>
      <c r="BJ268" s="255"/>
      <c r="BK268" s="255"/>
      <c r="BL268" s="255"/>
      <c r="BM268" s="255"/>
      <c r="BN268" s="255"/>
      <c r="BO268" s="255"/>
      <c r="BP268" s="255"/>
      <c r="BQ268" s="255"/>
      <c r="BR268" s="255"/>
      <c r="BS268" s="255"/>
      <c r="BT268" s="255"/>
      <c r="BU268" s="255"/>
      <c r="BV268" s="255"/>
      <c r="BW268" s="255"/>
      <c r="BX268" s="255"/>
      <c r="BY268" s="255"/>
      <c r="BZ268" s="255"/>
      <c r="CA268" s="255"/>
      <c r="CB268" s="255"/>
    </row>
    <row r="269" spans="1:80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  <c r="AG269" s="255"/>
      <c r="AH269" s="255"/>
      <c r="AI269" s="255"/>
      <c r="AJ269" s="255"/>
      <c r="AK269" s="255"/>
      <c r="AL269" s="255"/>
      <c r="AM269" s="255"/>
      <c r="AN269" s="255"/>
      <c r="AO269" s="255"/>
      <c r="AP269" s="255"/>
      <c r="AQ269" s="255"/>
      <c r="AR269" s="255"/>
      <c r="AS269" s="255"/>
      <c r="AT269" s="255"/>
      <c r="AU269" s="255"/>
      <c r="AV269" s="255"/>
      <c r="AW269" s="255"/>
      <c r="AX269" s="255"/>
      <c r="AY269" s="255"/>
      <c r="AZ269" s="255"/>
      <c r="BA269" s="255"/>
      <c r="BB269" s="255"/>
      <c r="BC269" s="255"/>
      <c r="BD269" s="255"/>
      <c r="BE269" s="255"/>
      <c r="BF269" s="255"/>
      <c r="BG269" s="255"/>
      <c r="BH269" s="255"/>
      <c r="BI269" s="255"/>
      <c r="BJ269" s="255"/>
      <c r="BK269" s="255"/>
      <c r="BL269" s="255"/>
      <c r="BM269" s="255"/>
      <c r="BN269" s="255"/>
      <c r="BO269" s="255"/>
      <c r="BP269" s="255"/>
      <c r="BQ269" s="255"/>
      <c r="BR269" s="255"/>
      <c r="BS269" s="255"/>
      <c r="BT269" s="255"/>
      <c r="BU269" s="255"/>
      <c r="BV269" s="255"/>
      <c r="BW269" s="255"/>
      <c r="BX269" s="255"/>
      <c r="BY269" s="255"/>
      <c r="BZ269" s="255"/>
      <c r="CA269" s="255"/>
      <c r="CB269" s="255"/>
    </row>
    <row r="270" spans="1:80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  <c r="AG270" s="255"/>
      <c r="AH270" s="255"/>
      <c r="AI270" s="255"/>
      <c r="AJ270" s="255"/>
      <c r="AK270" s="255"/>
      <c r="AL270" s="255"/>
      <c r="AM270" s="255"/>
      <c r="AN270" s="255"/>
      <c r="AO270" s="255"/>
      <c r="AP270" s="255"/>
      <c r="AQ270" s="255"/>
      <c r="AR270" s="255"/>
      <c r="AS270" s="255"/>
      <c r="AT270" s="255"/>
      <c r="AU270" s="255"/>
      <c r="AV270" s="255"/>
      <c r="AW270" s="255"/>
      <c r="AX270" s="255"/>
      <c r="AY270" s="255"/>
      <c r="AZ270" s="255"/>
      <c r="BA270" s="255"/>
      <c r="BB270" s="255"/>
      <c r="BC270" s="255"/>
      <c r="BD270" s="255"/>
      <c r="BE270" s="255"/>
      <c r="BF270" s="255"/>
      <c r="BG270" s="255"/>
      <c r="BH270" s="255"/>
      <c r="BI270" s="255"/>
      <c r="BJ270" s="255"/>
      <c r="BK270" s="255"/>
      <c r="BL270" s="255"/>
      <c r="BM270" s="255"/>
      <c r="BN270" s="255"/>
      <c r="BO270" s="255"/>
      <c r="BP270" s="255"/>
      <c r="BQ270" s="255"/>
      <c r="BR270" s="255"/>
      <c r="BS270" s="255"/>
      <c r="BT270" s="255"/>
      <c r="BU270" s="255"/>
      <c r="BV270" s="255"/>
      <c r="BW270" s="255"/>
      <c r="BX270" s="255"/>
      <c r="BY270" s="255"/>
      <c r="BZ270" s="255"/>
      <c r="CA270" s="255"/>
      <c r="CB270" s="255"/>
    </row>
    <row r="271" spans="1:80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  <c r="AG271" s="255"/>
      <c r="AH271" s="255"/>
      <c r="AI271" s="255"/>
      <c r="AJ271" s="255"/>
      <c r="AK271" s="255"/>
      <c r="AL271" s="255"/>
      <c r="AM271" s="255"/>
      <c r="AN271" s="255"/>
      <c r="AO271" s="255"/>
      <c r="AP271" s="255"/>
      <c r="AQ271" s="255"/>
      <c r="AR271" s="255"/>
      <c r="AS271" s="255"/>
      <c r="AT271" s="255"/>
      <c r="AU271" s="255"/>
      <c r="AV271" s="255"/>
      <c r="AW271" s="255"/>
      <c r="AX271" s="255"/>
      <c r="AY271" s="255"/>
      <c r="AZ271" s="255"/>
      <c r="BA271" s="255"/>
      <c r="BB271" s="255"/>
      <c r="BC271" s="255"/>
      <c r="BD271" s="255"/>
      <c r="BE271" s="255"/>
      <c r="BF271" s="255"/>
      <c r="BG271" s="255"/>
      <c r="BH271" s="255"/>
      <c r="BI271" s="255"/>
      <c r="BJ271" s="255"/>
      <c r="BK271" s="255"/>
      <c r="BL271" s="255"/>
      <c r="BM271" s="255"/>
      <c r="BN271" s="255"/>
      <c r="BO271" s="255"/>
      <c r="BP271" s="255"/>
      <c r="BQ271" s="255"/>
      <c r="BR271" s="255"/>
      <c r="BS271" s="255"/>
      <c r="BT271" s="255"/>
      <c r="BU271" s="255"/>
      <c r="BV271" s="255"/>
      <c r="BW271" s="255"/>
      <c r="BX271" s="255"/>
      <c r="BY271" s="255"/>
      <c r="BZ271" s="255"/>
      <c r="CA271" s="255"/>
      <c r="CB271" s="255"/>
    </row>
    <row r="279" spans="1:80" s="38" customFormat="1" ht="12.95" customHeight="1" x14ac:dyDescent="0.2">
      <c r="A279" s="37"/>
      <c r="B279" s="321"/>
      <c r="C279" s="321"/>
      <c r="D279" s="321"/>
      <c r="E279" s="321"/>
      <c r="F279" s="321"/>
      <c r="G279" s="321"/>
      <c r="H279" s="321"/>
      <c r="I279" s="321"/>
      <c r="J279" s="321"/>
      <c r="K279" s="321"/>
      <c r="L279" s="321"/>
      <c r="M279" s="321"/>
      <c r="N279" s="312"/>
      <c r="O279" s="312"/>
      <c r="P279" s="312"/>
      <c r="Q279" s="312"/>
      <c r="R279" s="312"/>
      <c r="S279" s="312"/>
      <c r="T279" s="312"/>
      <c r="U279" s="312"/>
      <c r="V279" s="312"/>
      <c r="W279" s="312"/>
      <c r="X279" s="312"/>
      <c r="Y279" s="312"/>
      <c r="Z279" s="312"/>
      <c r="AA279" s="312"/>
      <c r="AB279" s="312"/>
      <c r="AC279" s="312"/>
      <c r="AD279" s="312"/>
      <c r="AE279" s="312"/>
      <c r="AF279" s="312"/>
      <c r="AG279" s="312"/>
      <c r="AH279" s="312"/>
      <c r="AI279" s="312"/>
      <c r="AJ279" s="312"/>
      <c r="AK279" s="312"/>
      <c r="AL279" s="312"/>
      <c r="AM279" s="312"/>
      <c r="AN279" s="312"/>
      <c r="AO279" s="312"/>
      <c r="AP279" s="312"/>
      <c r="AQ279" s="312"/>
      <c r="AR279" s="312"/>
      <c r="AS279" s="312"/>
      <c r="AT279" s="312"/>
      <c r="AU279" s="312"/>
      <c r="AV279" s="312"/>
      <c r="AW279" s="312"/>
      <c r="AX279" s="312"/>
      <c r="AY279" s="312"/>
      <c r="AZ279" s="312"/>
      <c r="BA279" s="312"/>
      <c r="BB279" s="312"/>
      <c r="BC279" s="312"/>
      <c r="BD279" s="312"/>
      <c r="BE279" s="312"/>
      <c r="BF279" s="312"/>
      <c r="BG279" s="312"/>
      <c r="BH279" s="312"/>
      <c r="BI279" s="312"/>
      <c r="BJ279" s="312"/>
      <c r="BK279" s="312"/>
      <c r="BL279" s="312"/>
      <c r="BM279" s="312"/>
      <c r="BN279" s="312"/>
      <c r="BO279" s="312"/>
      <c r="BP279" s="312"/>
      <c r="BQ279" s="312"/>
      <c r="BR279" s="312"/>
      <c r="BS279" s="312"/>
      <c r="BT279" s="312"/>
      <c r="BU279" s="312"/>
      <c r="BV279" s="312"/>
      <c r="BW279" s="312"/>
      <c r="BX279" s="312"/>
      <c r="BY279" s="312"/>
      <c r="BZ279" s="312"/>
      <c r="CA279" s="312"/>
      <c r="CB279" s="312"/>
    </row>
    <row r="280" spans="1:80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  <c r="AG280" s="255"/>
      <c r="AH280" s="255"/>
      <c r="AI280" s="255"/>
      <c r="AJ280" s="255"/>
      <c r="AK280" s="255"/>
      <c r="AL280" s="255"/>
      <c r="AM280" s="255"/>
      <c r="AN280" s="255"/>
      <c r="AO280" s="255"/>
      <c r="AP280" s="255"/>
      <c r="AQ280" s="255"/>
      <c r="AR280" s="255"/>
      <c r="AS280" s="255"/>
      <c r="AT280" s="255"/>
      <c r="AU280" s="255"/>
      <c r="AV280" s="255"/>
      <c r="AW280" s="255"/>
      <c r="AX280" s="255"/>
      <c r="AY280" s="255"/>
      <c r="AZ280" s="255"/>
      <c r="BA280" s="255"/>
      <c r="BB280" s="255"/>
      <c r="BC280" s="255"/>
      <c r="BD280" s="255"/>
      <c r="BE280" s="255"/>
      <c r="BF280" s="255"/>
      <c r="BG280" s="255"/>
      <c r="BH280" s="255"/>
      <c r="BI280" s="255"/>
      <c r="BJ280" s="255"/>
      <c r="BK280" s="255"/>
      <c r="BL280" s="255"/>
      <c r="BM280" s="255"/>
      <c r="BN280" s="255"/>
      <c r="BO280" s="255"/>
      <c r="BP280" s="255"/>
      <c r="BQ280" s="255"/>
      <c r="BR280" s="255"/>
      <c r="BS280" s="255"/>
      <c r="BT280" s="255"/>
      <c r="BU280" s="255"/>
      <c r="BV280" s="255"/>
      <c r="BW280" s="255"/>
      <c r="BX280" s="255"/>
      <c r="BY280" s="255"/>
      <c r="BZ280" s="255"/>
      <c r="CA280" s="255"/>
      <c r="CB280" s="255"/>
    </row>
    <row r="281" spans="1:80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  <c r="AG281" s="255"/>
      <c r="AH281" s="255"/>
      <c r="AI281" s="255"/>
      <c r="AJ281" s="255"/>
      <c r="AK281" s="255"/>
      <c r="AL281" s="255"/>
      <c r="AM281" s="255"/>
      <c r="AN281" s="255"/>
      <c r="AO281" s="255"/>
      <c r="AP281" s="255"/>
      <c r="AQ281" s="255"/>
      <c r="AR281" s="255"/>
      <c r="AS281" s="255"/>
      <c r="AT281" s="255"/>
      <c r="AU281" s="255"/>
      <c r="AV281" s="255"/>
      <c r="AW281" s="255"/>
      <c r="AX281" s="255"/>
      <c r="AY281" s="255"/>
      <c r="AZ281" s="255"/>
      <c r="BA281" s="255"/>
      <c r="BB281" s="255"/>
      <c r="BC281" s="255"/>
      <c r="BD281" s="255"/>
      <c r="BE281" s="255"/>
      <c r="BF281" s="255"/>
      <c r="BG281" s="255"/>
      <c r="BH281" s="255"/>
      <c r="BI281" s="255"/>
      <c r="BJ281" s="255"/>
      <c r="BK281" s="255"/>
      <c r="BL281" s="255"/>
      <c r="BM281" s="255"/>
      <c r="BN281" s="255"/>
      <c r="BO281" s="255"/>
      <c r="BP281" s="255"/>
      <c r="BQ281" s="255"/>
      <c r="BR281" s="255"/>
      <c r="BS281" s="255"/>
      <c r="BT281" s="255"/>
      <c r="BU281" s="255"/>
      <c r="BV281" s="255"/>
      <c r="BW281" s="255"/>
      <c r="BX281" s="255"/>
      <c r="BY281" s="255"/>
      <c r="BZ281" s="255"/>
      <c r="CA281" s="255"/>
      <c r="CB281" s="255"/>
    </row>
    <row r="282" spans="1:80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  <c r="AG282" s="255"/>
      <c r="AH282" s="255"/>
      <c r="AI282" s="255"/>
      <c r="AJ282" s="255"/>
      <c r="AK282" s="255"/>
      <c r="AL282" s="255"/>
      <c r="AM282" s="255"/>
      <c r="AN282" s="255"/>
      <c r="AO282" s="255"/>
      <c r="AP282" s="255"/>
      <c r="AQ282" s="255"/>
      <c r="AR282" s="255"/>
      <c r="AS282" s="255"/>
      <c r="AT282" s="255"/>
      <c r="AU282" s="255"/>
      <c r="AV282" s="255"/>
      <c r="AW282" s="255"/>
      <c r="AX282" s="255"/>
      <c r="AY282" s="255"/>
      <c r="AZ282" s="255"/>
      <c r="BA282" s="255"/>
      <c r="BB282" s="255"/>
      <c r="BC282" s="255"/>
      <c r="BD282" s="255"/>
      <c r="BE282" s="255"/>
      <c r="BF282" s="255"/>
      <c r="BG282" s="255"/>
      <c r="BH282" s="255"/>
      <c r="BI282" s="255"/>
      <c r="BJ282" s="255"/>
      <c r="BK282" s="255"/>
      <c r="BL282" s="255"/>
      <c r="BM282" s="255"/>
      <c r="BN282" s="255"/>
      <c r="BO282" s="255"/>
      <c r="BP282" s="255"/>
      <c r="BQ282" s="255"/>
      <c r="BR282" s="255"/>
      <c r="BS282" s="255"/>
      <c r="BT282" s="255"/>
      <c r="BU282" s="255"/>
      <c r="BV282" s="255"/>
      <c r="BW282" s="255"/>
      <c r="BX282" s="255"/>
      <c r="BY282" s="255"/>
      <c r="BZ282" s="255"/>
      <c r="CA282" s="255"/>
      <c r="CB282" s="255"/>
    </row>
    <row r="283" spans="1:80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  <c r="AG283" s="255"/>
      <c r="AH283" s="255"/>
      <c r="AI283" s="255"/>
      <c r="AJ283" s="255"/>
      <c r="AK283" s="255"/>
      <c r="AL283" s="255"/>
      <c r="AM283" s="255"/>
      <c r="AN283" s="255"/>
      <c r="AO283" s="255"/>
      <c r="AP283" s="255"/>
      <c r="AQ283" s="255"/>
      <c r="AR283" s="255"/>
      <c r="AS283" s="255"/>
      <c r="AT283" s="255"/>
      <c r="AU283" s="255"/>
      <c r="AV283" s="255"/>
      <c r="AW283" s="255"/>
      <c r="AX283" s="255"/>
      <c r="AY283" s="255"/>
      <c r="AZ283" s="255"/>
      <c r="BA283" s="255"/>
      <c r="BB283" s="255"/>
      <c r="BC283" s="255"/>
      <c r="BD283" s="255"/>
      <c r="BE283" s="255"/>
      <c r="BF283" s="255"/>
      <c r="BG283" s="255"/>
      <c r="BH283" s="255"/>
      <c r="BI283" s="255"/>
      <c r="BJ283" s="255"/>
      <c r="BK283" s="255"/>
      <c r="BL283" s="255"/>
      <c r="BM283" s="255"/>
      <c r="BN283" s="255"/>
      <c r="BO283" s="255"/>
      <c r="BP283" s="255"/>
      <c r="BQ283" s="255"/>
      <c r="BR283" s="255"/>
      <c r="BS283" s="255"/>
      <c r="BT283" s="255"/>
      <c r="BU283" s="255"/>
      <c r="BV283" s="255"/>
      <c r="BW283" s="255"/>
      <c r="BX283" s="255"/>
      <c r="BY283" s="255"/>
      <c r="BZ283" s="255"/>
      <c r="CA283" s="255"/>
      <c r="CB283" s="255"/>
    </row>
    <row r="284" spans="1:80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  <c r="AG284" s="255"/>
      <c r="AH284" s="255"/>
      <c r="AI284" s="255"/>
      <c r="AJ284" s="255"/>
      <c r="AK284" s="255"/>
      <c r="AL284" s="255"/>
      <c r="AM284" s="255"/>
      <c r="AN284" s="255"/>
      <c r="AO284" s="255"/>
      <c r="AP284" s="255"/>
      <c r="AQ284" s="255"/>
      <c r="AR284" s="255"/>
      <c r="AS284" s="255"/>
      <c r="AT284" s="255"/>
      <c r="AU284" s="255"/>
      <c r="AV284" s="255"/>
      <c r="AW284" s="255"/>
      <c r="AX284" s="255"/>
      <c r="AY284" s="255"/>
      <c r="AZ284" s="255"/>
      <c r="BA284" s="255"/>
      <c r="BB284" s="255"/>
      <c r="BC284" s="255"/>
      <c r="BD284" s="255"/>
      <c r="BE284" s="255"/>
      <c r="BF284" s="255"/>
      <c r="BG284" s="255"/>
      <c r="BH284" s="255"/>
      <c r="BI284" s="255"/>
      <c r="BJ284" s="255"/>
      <c r="BK284" s="255"/>
      <c r="BL284" s="255"/>
      <c r="BM284" s="255"/>
      <c r="BN284" s="255"/>
      <c r="BO284" s="255"/>
      <c r="BP284" s="255"/>
      <c r="BQ284" s="255"/>
      <c r="BR284" s="255"/>
      <c r="BS284" s="255"/>
      <c r="BT284" s="255"/>
      <c r="BU284" s="255"/>
      <c r="BV284" s="255"/>
      <c r="BW284" s="255"/>
      <c r="BX284" s="255"/>
      <c r="BY284" s="255"/>
      <c r="BZ284" s="255"/>
      <c r="CA284" s="255"/>
      <c r="CB284" s="255"/>
    </row>
    <row r="285" spans="1:80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  <c r="AG285" s="255"/>
      <c r="AH285" s="255"/>
      <c r="AI285" s="255"/>
      <c r="AJ285" s="255"/>
      <c r="AK285" s="255"/>
      <c r="AL285" s="255"/>
      <c r="AM285" s="255"/>
      <c r="AN285" s="255"/>
      <c r="AO285" s="255"/>
      <c r="AP285" s="255"/>
      <c r="AQ285" s="255"/>
      <c r="AR285" s="255"/>
      <c r="AS285" s="255"/>
      <c r="AT285" s="255"/>
      <c r="AU285" s="255"/>
      <c r="AV285" s="255"/>
      <c r="AW285" s="255"/>
      <c r="AX285" s="255"/>
      <c r="AY285" s="255"/>
      <c r="AZ285" s="255"/>
      <c r="BA285" s="255"/>
      <c r="BB285" s="255"/>
      <c r="BC285" s="255"/>
      <c r="BD285" s="255"/>
      <c r="BE285" s="255"/>
      <c r="BF285" s="255"/>
      <c r="BG285" s="255"/>
      <c r="BH285" s="255"/>
      <c r="BI285" s="255"/>
      <c r="BJ285" s="255"/>
      <c r="BK285" s="255"/>
      <c r="BL285" s="255"/>
      <c r="BM285" s="255"/>
      <c r="BN285" s="255"/>
      <c r="BO285" s="255"/>
      <c r="BP285" s="255"/>
      <c r="BQ285" s="255"/>
      <c r="BR285" s="255"/>
      <c r="BS285" s="255"/>
      <c r="BT285" s="255"/>
      <c r="BU285" s="255"/>
      <c r="BV285" s="255"/>
      <c r="BW285" s="255"/>
      <c r="BX285" s="255"/>
      <c r="BY285" s="255"/>
      <c r="BZ285" s="255"/>
      <c r="CA285" s="255"/>
      <c r="CB285" s="255"/>
    </row>
    <row r="286" spans="1:80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  <c r="AG286" s="255"/>
      <c r="AH286" s="255"/>
      <c r="AI286" s="255"/>
      <c r="AJ286" s="255"/>
      <c r="AK286" s="255"/>
      <c r="AL286" s="255"/>
      <c r="AM286" s="255"/>
      <c r="AN286" s="255"/>
      <c r="AO286" s="255"/>
      <c r="AP286" s="255"/>
      <c r="AQ286" s="255"/>
      <c r="AR286" s="255"/>
      <c r="AS286" s="255"/>
      <c r="AT286" s="255"/>
      <c r="AU286" s="255"/>
      <c r="AV286" s="255"/>
      <c r="AW286" s="255"/>
      <c r="AX286" s="255"/>
      <c r="AY286" s="255"/>
      <c r="AZ286" s="255"/>
      <c r="BA286" s="255"/>
      <c r="BB286" s="255"/>
      <c r="BC286" s="255"/>
      <c r="BD286" s="255"/>
      <c r="BE286" s="255"/>
      <c r="BF286" s="255"/>
      <c r="BG286" s="255"/>
      <c r="BH286" s="255"/>
      <c r="BI286" s="255"/>
      <c r="BJ286" s="255"/>
      <c r="BK286" s="255"/>
      <c r="BL286" s="255"/>
      <c r="BM286" s="255"/>
      <c r="BN286" s="255"/>
      <c r="BO286" s="255"/>
      <c r="BP286" s="255"/>
      <c r="BQ286" s="255"/>
      <c r="BR286" s="255"/>
      <c r="BS286" s="255"/>
      <c r="BT286" s="255"/>
      <c r="BU286" s="255"/>
      <c r="BV286" s="255"/>
      <c r="BW286" s="255"/>
      <c r="BX286" s="255"/>
      <c r="BY286" s="255"/>
      <c r="BZ286" s="255"/>
      <c r="CA286" s="255"/>
      <c r="CB286" s="255"/>
    </row>
    <row r="287" spans="1:80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  <c r="AG287" s="255"/>
      <c r="AH287" s="255"/>
      <c r="AI287" s="255"/>
      <c r="AJ287" s="255"/>
      <c r="AK287" s="255"/>
      <c r="AL287" s="255"/>
      <c r="AM287" s="255"/>
      <c r="AN287" s="255"/>
      <c r="AO287" s="255"/>
      <c r="AP287" s="255"/>
      <c r="AQ287" s="255"/>
      <c r="AR287" s="255"/>
      <c r="AS287" s="255"/>
      <c r="AT287" s="255"/>
      <c r="AU287" s="255"/>
      <c r="AV287" s="255"/>
      <c r="AW287" s="255"/>
      <c r="AX287" s="255"/>
      <c r="AY287" s="255"/>
      <c r="AZ287" s="255"/>
      <c r="BA287" s="255"/>
      <c r="BB287" s="255"/>
      <c r="BC287" s="255"/>
      <c r="BD287" s="255"/>
      <c r="BE287" s="255"/>
      <c r="BF287" s="255"/>
      <c r="BG287" s="255"/>
      <c r="BH287" s="255"/>
      <c r="BI287" s="255"/>
      <c r="BJ287" s="255"/>
      <c r="BK287" s="255"/>
      <c r="BL287" s="255"/>
      <c r="BM287" s="255"/>
      <c r="BN287" s="255"/>
      <c r="BO287" s="255"/>
      <c r="BP287" s="255"/>
      <c r="BQ287" s="255"/>
      <c r="BR287" s="255"/>
      <c r="BS287" s="255"/>
      <c r="BT287" s="255"/>
      <c r="BU287" s="255"/>
      <c r="BV287" s="255"/>
      <c r="BW287" s="255"/>
      <c r="BX287" s="255"/>
      <c r="BY287" s="255"/>
      <c r="BZ287" s="255"/>
      <c r="CA287" s="255"/>
      <c r="CB287" s="255"/>
    </row>
    <row r="288" spans="1:80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  <c r="AG288" s="255"/>
      <c r="AH288" s="255"/>
      <c r="AI288" s="255"/>
      <c r="AJ288" s="255"/>
      <c r="AK288" s="255"/>
      <c r="AL288" s="255"/>
      <c r="AM288" s="255"/>
      <c r="AN288" s="255"/>
      <c r="AO288" s="255"/>
      <c r="AP288" s="255"/>
      <c r="AQ288" s="255"/>
      <c r="AR288" s="255"/>
      <c r="AS288" s="255"/>
      <c r="AT288" s="255"/>
      <c r="AU288" s="255"/>
      <c r="AV288" s="255"/>
      <c r="AW288" s="255"/>
      <c r="AX288" s="255"/>
      <c r="AY288" s="255"/>
      <c r="AZ288" s="255"/>
      <c r="BA288" s="255"/>
      <c r="BB288" s="255"/>
      <c r="BC288" s="255"/>
      <c r="BD288" s="255"/>
      <c r="BE288" s="255"/>
      <c r="BF288" s="255"/>
      <c r="BG288" s="255"/>
      <c r="BH288" s="255"/>
      <c r="BI288" s="255"/>
      <c r="BJ288" s="255"/>
      <c r="BK288" s="255"/>
      <c r="BL288" s="255"/>
      <c r="BM288" s="255"/>
      <c r="BN288" s="255"/>
      <c r="BO288" s="255"/>
      <c r="BP288" s="255"/>
      <c r="BQ288" s="255"/>
      <c r="BR288" s="255"/>
      <c r="BS288" s="255"/>
      <c r="BT288" s="255"/>
      <c r="BU288" s="255"/>
      <c r="BV288" s="255"/>
      <c r="BW288" s="255"/>
      <c r="BX288" s="255"/>
      <c r="BY288" s="255"/>
      <c r="BZ288" s="255"/>
      <c r="CA288" s="255"/>
      <c r="CB288" s="255"/>
    </row>
    <row r="289" spans="1:80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  <c r="AG289" s="255"/>
      <c r="AH289" s="255"/>
      <c r="AI289" s="255"/>
      <c r="AJ289" s="255"/>
      <c r="AK289" s="255"/>
      <c r="AL289" s="255"/>
      <c r="AM289" s="255"/>
      <c r="AN289" s="255"/>
      <c r="AO289" s="255"/>
      <c r="AP289" s="255"/>
      <c r="AQ289" s="255"/>
      <c r="AR289" s="255"/>
      <c r="AS289" s="255"/>
      <c r="AT289" s="255"/>
      <c r="AU289" s="255"/>
      <c r="AV289" s="255"/>
      <c r="AW289" s="255"/>
      <c r="AX289" s="255"/>
      <c r="AY289" s="255"/>
      <c r="AZ289" s="255"/>
      <c r="BA289" s="255"/>
      <c r="BB289" s="255"/>
      <c r="BC289" s="255"/>
      <c r="BD289" s="255"/>
      <c r="BE289" s="255"/>
      <c r="BF289" s="255"/>
      <c r="BG289" s="255"/>
      <c r="BH289" s="255"/>
      <c r="BI289" s="255"/>
      <c r="BJ289" s="255"/>
      <c r="BK289" s="255"/>
      <c r="BL289" s="255"/>
      <c r="BM289" s="255"/>
      <c r="BN289" s="255"/>
      <c r="BO289" s="255"/>
      <c r="BP289" s="255"/>
      <c r="BQ289" s="255"/>
      <c r="BR289" s="255"/>
      <c r="BS289" s="255"/>
      <c r="BT289" s="255"/>
      <c r="BU289" s="255"/>
      <c r="BV289" s="255"/>
      <c r="BW289" s="255"/>
      <c r="BX289" s="255"/>
      <c r="BY289" s="255"/>
      <c r="BZ289" s="255"/>
      <c r="CA289" s="255"/>
      <c r="CB289" s="255"/>
    </row>
    <row r="290" spans="1:80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  <c r="AG290" s="255"/>
      <c r="AH290" s="255"/>
      <c r="AI290" s="255"/>
      <c r="AJ290" s="255"/>
      <c r="AK290" s="255"/>
      <c r="AL290" s="255"/>
      <c r="AM290" s="255"/>
      <c r="AN290" s="255"/>
      <c r="AO290" s="255"/>
      <c r="AP290" s="255"/>
      <c r="AQ290" s="255"/>
      <c r="AR290" s="255"/>
      <c r="AS290" s="255"/>
      <c r="AT290" s="255"/>
      <c r="AU290" s="255"/>
      <c r="AV290" s="255"/>
      <c r="AW290" s="255"/>
      <c r="AX290" s="255"/>
      <c r="AY290" s="255"/>
      <c r="AZ290" s="255"/>
      <c r="BA290" s="255"/>
      <c r="BB290" s="255"/>
      <c r="BC290" s="255"/>
      <c r="BD290" s="255"/>
      <c r="BE290" s="255"/>
      <c r="BF290" s="255"/>
      <c r="BG290" s="255"/>
      <c r="BH290" s="255"/>
      <c r="BI290" s="255"/>
      <c r="BJ290" s="255"/>
      <c r="BK290" s="255"/>
      <c r="BL290" s="255"/>
      <c r="BM290" s="255"/>
      <c r="BN290" s="255"/>
      <c r="BO290" s="255"/>
      <c r="BP290" s="255"/>
      <c r="BQ290" s="255"/>
      <c r="BR290" s="255"/>
      <c r="BS290" s="255"/>
      <c r="BT290" s="255"/>
      <c r="BU290" s="255"/>
      <c r="BV290" s="255"/>
      <c r="BW290" s="255"/>
      <c r="BX290" s="255"/>
      <c r="BY290" s="255"/>
      <c r="BZ290" s="255"/>
      <c r="CA290" s="255"/>
      <c r="CB290" s="255"/>
    </row>
    <row r="291" spans="1:80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5"/>
      <c r="AI291" s="255"/>
      <c r="AJ291" s="255"/>
      <c r="AK291" s="255"/>
      <c r="AL291" s="255"/>
      <c r="AM291" s="255"/>
      <c r="AN291" s="255"/>
      <c r="AO291" s="255"/>
      <c r="AP291" s="255"/>
      <c r="AQ291" s="255"/>
      <c r="AR291" s="255"/>
      <c r="AS291" s="255"/>
      <c r="AT291" s="255"/>
      <c r="AU291" s="255"/>
      <c r="AV291" s="255"/>
      <c r="AW291" s="255"/>
      <c r="AX291" s="255"/>
      <c r="AY291" s="255"/>
      <c r="AZ291" s="255"/>
      <c r="BA291" s="255"/>
      <c r="BB291" s="255"/>
      <c r="BC291" s="255"/>
      <c r="BD291" s="255"/>
      <c r="BE291" s="255"/>
      <c r="BF291" s="255"/>
      <c r="BG291" s="255"/>
      <c r="BH291" s="255"/>
      <c r="BI291" s="255"/>
      <c r="BJ291" s="255"/>
      <c r="BK291" s="255"/>
      <c r="BL291" s="255"/>
      <c r="BM291" s="255"/>
      <c r="BN291" s="255"/>
      <c r="BO291" s="255"/>
      <c r="BP291" s="255"/>
      <c r="BQ291" s="255"/>
      <c r="BR291" s="255"/>
      <c r="BS291" s="255"/>
      <c r="BT291" s="255"/>
      <c r="BU291" s="255"/>
      <c r="BV291" s="255"/>
      <c r="BW291" s="255"/>
      <c r="BX291" s="255"/>
      <c r="BY291" s="255"/>
      <c r="BZ291" s="255"/>
      <c r="CA291" s="255"/>
      <c r="CB291" s="255"/>
    </row>
    <row r="292" spans="1:80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  <c r="AG292" s="255"/>
      <c r="AH292" s="255"/>
      <c r="AI292" s="255"/>
      <c r="AJ292" s="255"/>
      <c r="AK292" s="255"/>
      <c r="AL292" s="255"/>
      <c r="AM292" s="255"/>
      <c r="AN292" s="255"/>
      <c r="AO292" s="255"/>
      <c r="AP292" s="255"/>
      <c r="AQ292" s="255"/>
      <c r="AR292" s="255"/>
      <c r="AS292" s="255"/>
      <c r="AT292" s="255"/>
      <c r="AU292" s="255"/>
      <c r="AV292" s="255"/>
      <c r="AW292" s="255"/>
      <c r="AX292" s="255"/>
      <c r="AY292" s="255"/>
      <c r="AZ292" s="255"/>
      <c r="BA292" s="255"/>
      <c r="BB292" s="255"/>
      <c r="BC292" s="255"/>
      <c r="BD292" s="255"/>
      <c r="BE292" s="255"/>
      <c r="BF292" s="255"/>
      <c r="BG292" s="255"/>
      <c r="BH292" s="255"/>
      <c r="BI292" s="255"/>
      <c r="BJ292" s="255"/>
      <c r="BK292" s="255"/>
      <c r="BL292" s="255"/>
      <c r="BM292" s="255"/>
      <c r="BN292" s="255"/>
      <c r="BO292" s="255"/>
      <c r="BP292" s="255"/>
      <c r="BQ292" s="255"/>
      <c r="BR292" s="255"/>
      <c r="BS292" s="255"/>
      <c r="BT292" s="255"/>
      <c r="BU292" s="255"/>
      <c r="BV292" s="255"/>
      <c r="BW292" s="255"/>
      <c r="BX292" s="255"/>
      <c r="BY292" s="255"/>
      <c r="BZ292" s="255"/>
      <c r="CA292" s="255"/>
      <c r="CB292" s="255"/>
    </row>
    <row r="293" spans="1:80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  <c r="AG293" s="255"/>
      <c r="AH293" s="255"/>
      <c r="AI293" s="255"/>
      <c r="AJ293" s="255"/>
      <c r="AK293" s="255"/>
      <c r="AL293" s="255"/>
      <c r="AM293" s="255"/>
      <c r="AN293" s="255"/>
      <c r="AO293" s="255"/>
      <c r="AP293" s="255"/>
      <c r="AQ293" s="255"/>
      <c r="AR293" s="255"/>
      <c r="AS293" s="255"/>
      <c r="AT293" s="255"/>
      <c r="AU293" s="255"/>
      <c r="AV293" s="255"/>
      <c r="AW293" s="255"/>
      <c r="AX293" s="255"/>
      <c r="AY293" s="255"/>
      <c r="AZ293" s="255"/>
      <c r="BA293" s="255"/>
      <c r="BB293" s="255"/>
      <c r="BC293" s="255"/>
      <c r="BD293" s="255"/>
      <c r="BE293" s="255"/>
      <c r="BF293" s="255"/>
      <c r="BG293" s="255"/>
      <c r="BH293" s="255"/>
      <c r="BI293" s="255"/>
      <c r="BJ293" s="255"/>
      <c r="BK293" s="255"/>
      <c r="BL293" s="255"/>
      <c r="BM293" s="255"/>
      <c r="BN293" s="255"/>
      <c r="BO293" s="255"/>
      <c r="BP293" s="255"/>
      <c r="BQ293" s="255"/>
      <c r="BR293" s="255"/>
      <c r="BS293" s="255"/>
      <c r="BT293" s="255"/>
      <c r="BU293" s="255"/>
      <c r="BV293" s="255"/>
      <c r="BW293" s="255"/>
      <c r="BX293" s="255"/>
      <c r="BY293" s="255"/>
      <c r="BZ293" s="255"/>
      <c r="CA293" s="255"/>
      <c r="CB293" s="255"/>
    </row>
    <row r="294" spans="1:80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  <c r="AG294" s="255"/>
      <c r="AH294" s="255"/>
      <c r="AI294" s="255"/>
      <c r="AJ294" s="255"/>
      <c r="AK294" s="255"/>
      <c r="AL294" s="255"/>
      <c r="AM294" s="255"/>
      <c r="AN294" s="255"/>
      <c r="AO294" s="255"/>
      <c r="AP294" s="255"/>
      <c r="AQ294" s="255"/>
      <c r="AR294" s="255"/>
      <c r="AS294" s="255"/>
      <c r="AT294" s="255"/>
      <c r="AU294" s="255"/>
      <c r="AV294" s="255"/>
      <c r="AW294" s="255"/>
      <c r="AX294" s="255"/>
      <c r="AY294" s="255"/>
      <c r="AZ294" s="255"/>
      <c r="BA294" s="255"/>
      <c r="BB294" s="255"/>
      <c r="BC294" s="255"/>
      <c r="BD294" s="255"/>
      <c r="BE294" s="255"/>
      <c r="BF294" s="255"/>
      <c r="BG294" s="255"/>
      <c r="BH294" s="255"/>
      <c r="BI294" s="255"/>
      <c r="BJ294" s="255"/>
      <c r="BK294" s="255"/>
      <c r="BL294" s="255"/>
      <c r="BM294" s="255"/>
      <c r="BN294" s="255"/>
      <c r="BO294" s="255"/>
      <c r="BP294" s="255"/>
      <c r="BQ294" s="255"/>
      <c r="BR294" s="255"/>
      <c r="BS294" s="255"/>
      <c r="BT294" s="255"/>
      <c r="BU294" s="255"/>
      <c r="BV294" s="255"/>
      <c r="BW294" s="255"/>
      <c r="BX294" s="255"/>
      <c r="BY294" s="255"/>
      <c r="BZ294" s="255"/>
      <c r="CA294" s="255"/>
      <c r="CB294" s="255"/>
    </row>
    <row r="295" spans="1:80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  <c r="AG295" s="255"/>
      <c r="AH295" s="255"/>
      <c r="AI295" s="255"/>
      <c r="AJ295" s="255"/>
      <c r="AK295" s="255"/>
      <c r="AL295" s="255"/>
      <c r="AM295" s="255"/>
      <c r="AN295" s="255"/>
      <c r="AO295" s="255"/>
      <c r="AP295" s="255"/>
      <c r="AQ295" s="255"/>
      <c r="AR295" s="255"/>
      <c r="AS295" s="255"/>
      <c r="AT295" s="255"/>
      <c r="AU295" s="255"/>
      <c r="AV295" s="255"/>
      <c r="AW295" s="255"/>
      <c r="AX295" s="255"/>
      <c r="AY295" s="255"/>
      <c r="AZ295" s="255"/>
      <c r="BA295" s="255"/>
      <c r="BB295" s="255"/>
      <c r="BC295" s="255"/>
      <c r="BD295" s="255"/>
      <c r="BE295" s="255"/>
      <c r="BF295" s="255"/>
      <c r="BG295" s="255"/>
      <c r="BH295" s="255"/>
      <c r="BI295" s="255"/>
      <c r="BJ295" s="255"/>
      <c r="BK295" s="255"/>
      <c r="BL295" s="255"/>
      <c r="BM295" s="255"/>
      <c r="BN295" s="255"/>
      <c r="BO295" s="255"/>
      <c r="BP295" s="255"/>
      <c r="BQ295" s="255"/>
      <c r="BR295" s="255"/>
      <c r="BS295" s="255"/>
      <c r="BT295" s="255"/>
      <c r="BU295" s="255"/>
      <c r="BV295" s="255"/>
      <c r="BW295" s="255"/>
      <c r="BX295" s="255"/>
      <c r="BY295" s="255"/>
      <c r="BZ295" s="255"/>
      <c r="CA295" s="255"/>
      <c r="CB295" s="255"/>
    </row>
    <row r="296" spans="1:80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  <c r="AG296" s="255"/>
      <c r="AH296" s="255"/>
      <c r="AI296" s="255"/>
      <c r="AJ296" s="255"/>
      <c r="AK296" s="255"/>
      <c r="AL296" s="255"/>
      <c r="AM296" s="255"/>
      <c r="AN296" s="255"/>
      <c r="AO296" s="255"/>
      <c r="AP296" s="255"/>
      <c r="AQ296" s="255"/>
      <c r="AR296" s="255"/>
      <c r="AS296" s="255"/>
      <c r="AT296" s="255"/>
      <c r="AU296" s="255"/>
      <c r="AV296" s="255"/>
      <c r="AW296" s="255"/>
      <c r="AX296" s="255"/>
      <c r="AY296" s="255"/>
      <c r="AZ296" s="255"/>
      <c r="BA296" s="255"/>
      <c r="BB296" s="255"/>
      <c r="BC296" s="255"/>
      <c r="BD296" s="255"/>
      <c r="BE296" s="255"/>
      <c r="BF296" s="255"/>
      <c r="BG296" s="255"/>
      <c r="BH296" s="255"/>
      <c r="BI296" s="255"/>
      <c r="BJ296" s="255"/>
      <c r="BK296" s="255"/>
      <c r="BL296" s="255"/>
      <c r="BM296" s="255"/>
      <c r="BN296" s="255"/>
      <c r="BO296" s="255"/>
      <c r="BP296" s="255"/>
      <c r="BQ296" s="255"/>
      <c r="BR296" s="255"/>
      <c r="BS296" s="255"/>
      <c r="BT296" s="255"/>
      <c r="BU296" s="255"/>
      <c r="BV296" s="255"/>
      <c r="BW296" s="255"/>
      <c r="BX296" s="255"/>
      <c r="BY296" s="255"/>
      <c r="BZ296" s="255"/>
      <c r="CA296" s="255"/>
      <c r="CB296" s="255"/>
    </row>
    <row r="297" spans="1:80" s="38" customFormat="1" ht="12.95" customHeight="1" x14ac:dyDescent="0.2">
      <c r="A297" s="37"/>
      <c r="B297" s="321"/>
      <c r="C297" s="321"/>
      <c r="D297" s="321"/>
      <c r="E297" s="321"/>
      <c r="F297" s="321"/>
      <c r="G297" s="321"/>
      <c r="H297" s="321"/>
      <c r="I297" s="321"/>
      <c r="J297" s="321"/>
      <c r="K297" s="321"/>
      <c r="L297" s="321"/>
      <c r="M297" s="321"/>
      <c r="N297" s="312"/>
      <c r="O297" s="312"/>
      <c r="P297" s="312"/>
      <c r="Q297" s="312"/>
      <c r="R297" s="312"/>
      <c r="S297" s="312"/>
      <c r="T297" s="312"/>
      <c r="U297" s="312"/>
      <c r="V297" s="312"/>
      <c r="W297" s="312"/>
      <c r="X297" s="312"/>
      <c r="Y297" s="312"/>
      <c r="Z297" s="312"/>
      <c r="AA297" s="312"/>
      <c r="AB297" s="312"/>
      <c r="AC297" s="312"/>
      <c r="AD297" s="312"/>
      <c r="AE297" s="312"/>
      <c r="AF297" s="312"/>
      <c r="AG297" s="312"/>
      <c r="AH297" s="312"/>
      <c r="AI297" s="312"/>
      <c r="AJ297" s="312"/>
      <c r="AK297" s="312"/>
      <c r="AL297" s="312"/>
      <c r="AM297" s="312"/>
      <c r="AN297" s="312"/>
      <c r="AO297" s="312"/>
      <c r="AP297" s="312"/>
      <c r="AQ297" s="312"/>
      <c r="AR297" s="312"/>
      <c r="AS297" s="312"/>
      <c r="AT297" s="312"/>
      <c r="AU297" s="312"/>
      <c r="AV297" s="312"/>
      <c r="AW297" s="312"/>
      <c r="AX297" s="312"/>
      <c r="AY297" s="312"/>
      <c r="AZ297" s="312"/>
      <c r="BA297" s="312"/>
      <c r="BB297" s="312"/>
      <c r="BC297" s="312"/>
      <c r="BD297" s="312"/>
      <c r="BE297" s="312"/>
      <c r="BF297" s="312"/>
      <c r="BG297" s="312"/>
      <c r="BH297" s="312"/>
      <c r="BI297" s="312"/>
      <c r="BJ297" s="312"/>
      <c r="BK297" s="312"/>
      <c r="BL297" s="312"/>
      <c r="BM297" s="312"/>
      <c r="BN297" s="312"/>
      <c r="BO297" s="312"/>
      <c r="BP297" s="312"/>
      <c r="BQ297" s="312"/>
      <c r="BR297" s="312"/>
      <c r="BS297" s="312"/>
      <c r="BT297" s="312"/>
      <c r="BU297" s="312"/>
      <c r="BV297" s="312"/>
      <c r="BW297" s="312"/>
      <c r="BX297" s="312"/>
      <c r="BY297" s="312"/>
      <c r="BZ297" s="312"/>
      <c r="CA297" s="312"/>
      <c r="CB297" s="312"/>
    </row>
    <row r="298" spans="1:80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  <c r="AG298" s="255"/>
      <c r="AH298" s="255"/>
      <c r="AI298" s="255"/>
      <c r="AJ298" s="255"/>
      <c r="AK298" s="255"/>
      <c r="AL298" s="255"/>
      <c r="AM298" s="255"/>
      <c r="AN298" s="255"/>
      <c r="AO298" s="255"/>
      <c r="AP298" s="255"/>
      <c r="AQ298" s="255"/>
      <c r="AR298" s="255"/>
      <c r="AS298" s="255"/>
      <c r="AT298" s="255"/>
      <c r="AU298" s="255"/>
      <c r="AV298" s="255"/>
      <c r="AW298" s="255"/>
      <c r="AX298" s="255"/>
      <c r="AY298" s="255"/>
      <c r="AZ298" s="255"/>
      <c r="BA298" s="255"/>
      <c r="BB298" s="255"/>
      <c r="BC298" s="255"/>
      <c r="BD298" s="255"/>
      <c r="BE298" s="255"/>
      <c r="BF298" s="255"/>
      <c r="BG298" s="255"/>
      <c r="BH298" s="255"/>
      <c r="BI298" s="255"/>
      <c r="BJ298" s="255"/>
      <c r="BK298" s="255"/>
      <c r="BL298" s="255"/>
      <c r="BM298" s="255"/>
      <c r="BN298" s="255"/>
      <c r="BO298" s="255"/>
      <c r="BP298" s="255"/>
      <c r="BQ298" s="255"/>
      <c r="BR298" s="255"/>
      <c r="BS298" s="255"/>
      <c r="BT298" s="255"/>
      <c r="BU298" s="255"/>
      <c r="BV298" s="255"/>
      <c r="BW298" s="255"/>
      <c r="BX298" s="255"/>
      <c r="BY298" s="255"/>
      <c r="BZ298" s="255"/>
      <c r="CA298" s="255"/>
      <c r="CB298" s="255"/>
    </row>
    <row r="299" spans="1:80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  <c r="AG299" s="255"/>
      <c r="AH299" s="255"/>
      <c r="AI299" s="255"/>
      <c r="AJ299" s="255"/>
      <c r="AK299" s="255"/>
      <c r="AL299" s="255"/>
      <c r="AM299" s="255"/>
      <c r="AN299" s="255"/>
      <c r="AO299" s="255"/>
      <c r="AP299" s="255"/>
      <c r="AQ299" s="255"/>
      <c r="AR299" s="255"/>
      <c r="AS299" s="255"/>
      <c r="AT299" s="255"/>
      <c r="AU299" s="255"/>
      <c r="AV299" s="255"/>
      <c r="AW299" s="255"/>
      <c r="AX299" s="255"/>
      <c r="AY299" s="255"/>
      <c r="AZ299" s="255"/>
      <c r="BA299" s="255"/>
      <c r="BB299" s="255"/>
      <c r="BC299" s="255"/>
      <c r="BD299" s="255"/>
      <c r="BE299" s="255"/>
      <c r="BF299" s="255"/>
      <c r="BG299" s="255"/>
      <c r="BH299" s="255"/>
      <c r="BI299" s="255"/>
      <c r="BJ299" s="255"/>
      <c r="BK299" s="255"/>
      <c r="BL299" s="255"/>
      <c r="BM299" s="255"/>
      <c r="BN299" s="255"/>
      <c r="BO299" s="255"/>
      <c r="BP299" s="255"/>
      <c r="BQ299" s="255"/>
      <c r="BR299" s="255"/>
      <c r="BS299" s="255"/>
      <c r="BT299" s="255"/>
      <c r="BU299" s="255"/>
      <c r="BV299" s="255"/>
      <c r="BW299" s="255"/>
      <c r="BX299" s="255"/>
      <c r="BY299" s="255"/>
      <c r="BZ299" s="255"/>
      <c r="CA299" s="255"/>
      <c r="CB299" s="255"/>
    </row>
    <row r="300" spans="1:80" s="51" customFormat="1" ht="12.95" customHeight="1" x14ac:dyDescent="0.2">
      <c r="A300" s="315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  <c r="AG300" s="255"/>
      <c r="AH300" s="255"/>
      <c r="AI300" s="255"/>
      <c r="AJ300" s="255"/>
      <c r="AK300" s="255"/>
      <c r="AL300" s="255"/>
      <c r="AM300" s="255"/>
      <c r="AN300" s="255"/>
      <c r="AO300" s="255"/>
      <c r="AP300" s="255"/>
      <c r="AQ300" s="255"/>
      <c r="AR300" s="255"/>
      <c r="AS300" s="255"/>
      <c r="AT300" s="255"/>
      <c r="AU300" s="255"/>
      <c r="AV300" s="255"/>
      <c r="AW300" s="255"/>
      <c r="AX300" s="255"/>
      <c r="AY300" s="255"/>
      <c r="AZ300" s="255"/>
      <c r="BA300" s="255"/>
      <c r="BB300" s="255"/>
      <c r="BC300" s="255"/>
      <c r="BD300" s="255"/>
      <c r="BE300" s="255"/>
      <c r="BF300" s="255"/>
      <c r="BG300" s="255"/>
      <c r="BH300" s="255"/>
      <c r="BI300" s="255"/>
      <c r="BJ300" s="255"/>
      <c r="BK300" s="255"/>
      <c r="BL300" s="255"/>
      <c r="BM300" s="255"/>
      <c r="BN300" s="255"/>
      <c r="BO300" s="255"/>
      <c r="BP300" s="255"/>
      <c r="BQ300" s="255"/>
      <c r="BR300" s="255"/>
      <c r="BS300" s="255"/>
      <c r="BT300" s="255"/>
      <c r="BU300" s="255"/>
      <c r="BV300" s="255"/>
      <c r="BW300" s="255"/>
      <c r="BX300" s="255"/>
      <c r="BY300" s="255"/>
      <c r="BZ300" s="255"/>
      <c r="CA300" s="255"/>
      <c r="CB300" s="255"/>
    </row>
    <row r="301" spans="1:80" s="51" customFormat="1" ht="12.95" customHeight="1" x14ac:dyDescent="0.2">
      <c r="A301" s="315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  <c r="AG301" s="255"/>
      <c r="AH301" s="255"/>
      <c r="AI301" s="255"/>
      <c r="AJ301" s="255"/>
      <c r="AK301" s="255"/>
      <c r="AL301" s="255"/>
      <c r="AM301" s="255"/>
      <c r="AN301" s="255"/>
      <c r="AO301" s="255"/>
      <c r="AP301" s="255"/>
      <c r="AQ301" s="255"/>
      <c r="AR301" s="255"/>
      <c r="AS301" s="255"/>
      <c r="AT301" s="255"/>
      <c r="AU301" s="255"/>
      <c r="AV301" s="255"/>
      <c r="AW301" s="255"/>
      <c r="AX301" s="255"/>
      <c r="AY301" s="255"/>
      <c r="AZ301" s="255"/>
      <c r="BA301" s="255"/>
      <c r="BB301" s="255"/>
      <c r="BC301" s="255"/>
      <c r="BD301" s="255"/>
      <c r="BE301" s="255"/>
      <c r="BF301" s="255"/>
      <c r="BG301" s="255"/>
      <c r="BH301" s="255"/>
      <c r="BI301" s="255"/>
      <c r="BJ301" s="255"/>
      <c r="BK301" s="255"/>
      <c r="BL301" s="255"/>
      <c r="BM301" s="255"/>
      <c r="BN301" s="255"/>
      <c r="BO301" s="255"/>
      <c r="BP301" s="255"/>
      <c r="BQ301" s="255"/>
      <c r="BR301" s="255"/>
      <c r="BS301" s="255"/>
      <c r="BT301" s="255"/>
      <c r="BU301" s="255"/>
      <c r="BV301" s="255"/>
      <c r="BW301" s="255"/>
      <c r="BX301" s="255"/>
      <c r="BY301" s="255"/>
      <c r="BZ301" s="255"/>
      <c r="CA301" s="255"/>
      <c r="CB301" s="255"/>
    </row>
    <row r="302" spans="1:80" s="51" customFormat="1" ht="12.95" customHeight="1" x14ac:dyDescent="0.2">
      <c r="A302" s="315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  <c r="AG302" s="255"/>
      <c r="AH302" s="255"/>
      <c r="AI302" s="255"/>
      <c r="AJ302" s="255"/>
      <c r="AK302" s="255"/>
      <c r="AL302" s="255"/>
      <c r="AM302" s="255"/>
      <c r="AN302" s="255"/>
      <c r="AO302" s="255"/>
      <c r="AP302" s="255"/>
      <c r="AQ302" s="255"/>
      <c r="AR302" s="255"/>
      <c r="AS302" s="255"/>
      <c r="AT302" s="255"/>
      <c r="AU302" s="255"/>
      <c r="AV302" s="255"/>
      <c r="AW302" s="255"/>
      <c r="AX302" s="255"/>
      <c r="AY302" s="255"/>
      <c r="AZ302" s="255"/>
      <c r="BA302" s="255"/>
      <c r="BB302" s="255"/>
      <c r="BC302" s="255"/>
      <c r="BD302" s="255"/>
      <c r="BE302" s="255"/>
      <c r="BF302" s="255"/>
      <c r="BG302" s="255"/>
      <c r="BH302" s="255"/>
      <c r="BI302" s="255"/>
      <c r="BJ302" s="255"/>
      <c r="BK302" s="255"/>
      <c r="BL302" s="255"/>
      <c r="BM302" s="255"/>
      <c r="BN302" s="255"/>
      <c r="BO302" s="255"/>
      <c r="BP302" s="255"/>
      <c r="BQ302" s="255"/>
      <c r="BR302" s="255"/>
      <c r="BS302" s="255"/>
      <c r="BT302" s="255"/>
      <c r="BU302" s="255"/>
      <c r="BV302" s="255"/>
      <c r="BW302" s="255"/>
      <c r="BX302" s="255"/>
      <c r="BY302" s="255"/>
      <c r="BZ302" s="255"/>
      <c r="CA302" s="255"/>
      <c r="CB302" s="255"/>
    </row>
    <row r="303" spans="1:80" s="51" customFormat="1" ht="12.95" customHeight="1" x14ac:dyDescent="0.2">
      <c r="A303" s="315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  <c r="AG303" s="255"/>
      <c r="AH303" s="255"/>
      <c r="AI303" s="255"/>
      <c r="AJ303" s="255"/>
      <c r="AK303" s="255"/>
      <c r="AL303" s="255"/>
      <c r="AM303" s="255"/>
      <c r="AN303" s="255"/>
      <c r="AO303" s="255"/>
      <c r="AP303" s="255"/>
      <c r="AQ303" s="255"/>
      <c r="AR303" s="255"/>
      <c r="AS303" s="255"/>
      <c r="AT303" s="255"/>
      <c r="AU303" s="255"/>
      <c r="AV303" s="255"/>
      <c r="AW303" s="255"/>
      <c r="AX303" s="255"/>
      <c r="AY303" s="255"/>
      <c r="AZ303" s="255"/>
      <c r="BA303" s="255"/>
      <c r="BB303" s="255"/>
      <c r="BC303" s="255"/>
      <c r="BD303" s="255"/>
      <c r="BE303" s="255"/>
      <c r="BF303" s="255"/>
      <c r="BG303" s="255"/>
      <c r="BH303" s="255"/>
      <c r="BI303" s="255"/>
      <c r="BJ303" s="255"/>
      <c r="BK303" s="255"/>
      <c r="BL303" s="255"/>
      <c r="BM303" s="255"/>
      <c r="BN303" s="255"/>
      <c r="BO303" s="255"/>
      <c r="BP303" s="255"/>
      <c r="BQ303" s="255"/>
      <c r="BR303" s="255"/>
      <c r="BS303" s="255"/>
      <c r="BT303" s="255"/>
      <c r="BU303" s="255"/>
      <c r="BV303" s="255"/>
      <c r="BW303" s="255"/>
      <c r="BX303" s="255"/>
      <c r="BY303" s="255"/>
      <c r="BZ303" s="255"/>
      <c r="CA303" s="255"/>
      <c r="CB303" s="255"/>
    </row>
    <row r="304" spans="1:80" s="51" customFormat="1" ht="12.95" customHeight="1" x14ac:dyDescent="0.2">
      <c r="A304" s="315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  <c r="AG304" s="255"/>
      <c r="AH304" s="255"/>
      <c r="AI304" s="255"/>
      <c r="AJ304" s="255"/>
      <c r="AK304" s="255"/>
      <c r="AL304" s="255"/>
      <c r="AM304" s="255"/>
      <c r="AN304" s="255"/>
      <c r="AO304" s="255"/>
      <c r="AP304" s="255"/>
      <c r="AQ304" s="255"/>
      <c r="AR304" s="255"/>
      <c r="AS304" s="255"/>
      <c r="AT304" s="255"/>
      <c r="AU304" s="255"/>
      <c r="AV304" s="255"/>
      <c r="AW304" s="255"/>
      <c r="AX304" s="255"/>
      <c r="AY304" s="255"/>
      <c r="AZ304" s="255"/>
      <c r="BA304" s="255"/>
      <c r="BB304" s="255"/>
      <c r="BC304" s="255"/>
      <c r="BD304" s="255"/>
      <c r="BE304" s="255"/>
      <c r="BF304" s="255"/>
      <c r="BG304" s="255"/>
      <c r="BH304" s="255"/>
      <c r="BI304" s="255"/>
      <c r="BJ304" s="255"/>
      <c r="BK304" s="255"/>
      <c r="BL304" s="255"/>
      <c r="BM304" s="255"/>
      <c r="BN304" s="255"/>
      <c r="BO304" s="255"/>
      <c r="BP304" s="255"/>
      <c r="BQ304" s="255"/>
      <c r="BR304" s="255"/>
      <c r="BS304" s="255"/>
      <c r="BT304" s="255"/>
      <c r="BU304" s="255"/>
      <c r="BV304" s="255"/>
      <c r="BW304" s="255"/>
      <c r="BX304" s="255"/>
      <c r="BY304" s="255"/>
      <c r="BZ304" s="255"/>
      <c r="CA304" s="255"/>
      <c r="CB304" s="255"/>
    </row>
    <row r="305" spans="1:80" s="51" customFormat="1" ht="12.95" customHeight="1" x14ac:dyDescent="0.2">
      <c r="A305" s="315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  <c r="AG305" s="255"/>
      <c r="AH305" s="255"/>
      <c r="AI305" s="255"/>
      <c r="AJ305" s="255"/>
      <c r="AK305" s="255"/>
      <c r="AL305" s="255"/>
      <c r="AM305" s="255"/>
      <c r="AN305" s="255"/>
      <c r="AO305" s="255"/>
      <c r="AP305" s="255"/>
      <c r="AQ305" s="255"/>
      <c r="AR305" s="255"/>
      <c r="AS305" s="255"/>
      <c r="AT305" s="255"/>
      <c r="AU305" s="255"/>
      <c r="AV305" s="255"/>
      <c r="AW305" s="255"/>
      <c r="AX305" s="255"/>
      <c r="AY305" s="255"/>
      <c r="AZ305" s="255"/>
      <c r="BA305" s="255"/>
      <c r="BB305" s="255"/>
      <c r="BC305" s="255"/>
      <c r="BD305" s="255"/>
      <c r="BE305" s="255"/>
      <c r="BF305" s="255"/>
      <c r="BG305" s="255"/>
      <c r="BH305" s="255"/>
      <c r="BI305" s="255"/>
      <c r="BJ305" s="255"/>
      <c r="BK305" s="255"/>
      <c r="BL305" s="255"/>
      <c r="BM305" s="255"/>
      <c r="BN305" s="255"/>
      <c r="BO305" s="255"/>
      <c r="BP305" s="255"/>
      <c r="BQ305" s="255"/>
      <c r="BR305" s="255"/>
      <c r="BS305" s="255"/>
      <c r="BT305" s="255"/>
      <c r="BU305" s="255"/>
      <c r="BV305" s="255"/>
      <c r="BW305" s="255"/>
      <c r="BX305" s="255"/>
      <c r="BY305" s="255"/>
      <c r="BZ305" s="255"/>
      <c r="CA305" s="255"/>
      <c r="CB305" s="255"/>
    </row>
    <row r="306" spans="1:80" s="51" customFormat="1" ht="12.95" customHeight="1" x14ac:dyDescent="0.2">
      <c r="A306" s="31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  <c r="AG306" s="255"/>
      <c r="AH306" s="255"/>
      <c r="AI306" s="255"/>
      <c r="AJ306" s="255"/>
      <c r="AK306" s="255"/>
      <c r="AL306" s="255"/>
      <c r="AM306" s="255"/>
      <c r="AN306" s="255"/>
      <c r="AO306" s="255"/>
      <c r="AP306" s="255"/>
      <c r="AQ306" s="255"/>
      <c r="AR306" s="255"/>
      <c r="AS306" s="255"/>
      <c r="AT306" s="255"/>
      <c r="AU306" s="255"/>
      <c r="AV306" s="255"/>
      <c r="AW306" s="255"/>
      <c r="AX306" s="255"/>
      <c r="AY306" s="255"/>
      <c r="AZ306" s="255"/>
      <c r="BA306" s="255"/>
      <c r="BB306" s="255"/>
      <c r="BC306" s="255"/>
      <c r="BD306" s="255"/>
      <c r="BE306" s="255"/>
      <c r="BF306" s="255"/>
      <c r="BG306" s="255"/>
      <c r="BH306" s="255"/>
      <c r="BI306" s="255"/>
      <c r="BJ306" s="255"/>
      <c r="BK306" s="255"/>
      <c r="BL306" s="255"/>
      <c r="BM306" s="255"/>
      <c r="BN306" s="255"/>
      <c r="BO306" s="255"/>
      <c r="BP306" s="255"/>
      <c r="BQ306" s="255"/>
      <c r="BR306" s="255"/>
      <c r="BS306" s="255"/>
      <c r="BT306" s="255"/>
      <c r="BU306" s="255"/>
      <c r="BV306" s="255"/>
      <c r="BW306" s="255"/>
      <c r="BX306" s="255"/>
      <c r="BY306" s="255"/>
      <c r="BZ306" s="255"/>
      <c r="CA306" s="255"/>
      <c r="CB306" s="255"/>
    </row>
    <row r="307" spans="1:80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  <c r="AG307" s="255"/>
      <c r="AH307" s="255"/>
      <c r="AI307" s="255"/>
      <c r="AJ307" s="255"/>
      <c r="AK307" s="255"/>
      <c r="AL307" s="255"/>
      <c r="AM307" s="255"/>
      <c r="AN307" s="255"/>
      <c r="AO307" s="255"/>
      <c r="AP307" s="255"/>
      <c r="AQ307" s="255"/>
      <c r="AR307" s="255"/>
      <c r="AS307" s="255"/>
      <c r="AT307" s="255"/>
      <c r="AU307" s="255"/>
      <c r="AV307" s="255"/>
      <c r="AW307" s="255"/>
      <c r="AX307" s="255"/>
      <c r="AY307" s="255"/>
      <c r="AZ307" s="255"/>
      <c r="BA307" s="255"/>
      <c r="BB307" s="255"/>
      <c r="BC307" s="255"/>
      <c r="BD307" s="255"/>
      <c r="BE307" s="255"/>
      <c r="BF307" s="255"/>
      <c r="BG307" s="255"/>
      <c r="BH307" s="255"/>
      <c r="BI307" s="255"/>
      <c r="BJ307" s="255"/>
      <c r="BK307" s="255"/>
      <c r="BL307" s="255"/>
      <c r="BM307" s="255"/>
      <c r="BN307" s="255"/>
      <c r="BO307" s="255"/>
      <c r="BP307" s="255"/>
      <c r="BQ307" s="255"/>
      <c r="BR307" s="255"/>
      <c r="BS307" s="255"/>
      <c r="BT307" s="255"/>
      <c r="BU307" s="255"/>
      <c r="BV307" s="255"/>
      <c r="BW307" s="255"/>
      <c r="BX307" s="255"/>
      <c r="BY307" s="255"/>
      <c r="BZ307" s="255"/>
      <c r="CA307" s="255"/>
      <c r="CB307" s="255"/>
    </row>
    <row r="308" spans="1:80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  <c r="AG308" s="255"/>
      <c r="AH308" s="255"/>
      <c r="AI308" s="255"/>
      <c r="AJ308" s="255"/>
      <c r="AK308" s="255"/>
      <c r="AL308" s="255"/>
      <c r="AM308" s="255"/>
      <c r="AN308" s="255"/>
      <c r="AO308" s="255"/>
      <c r="AP308" s="255"/>
      <c r="AQ308" s="255"/>
      <c r="AR308" s="255"/>
      <c r="AS308" s="255"/>
      <c r="AT308" s="255"/>
      <c r="AU308" s="255"/>
      <c r="AV308" s="255"/>
      <c r="AW308" s="255"/>
      <c r="AX308" s="255"/>
      <c r="AY308" s="255"/>
      <c r="AZ308" s="255"/>
      <c r="BA308" s="255"/>
      <c r="BB308" s="255"/>
      <c r="BC308" s="255"/>
      <c r="BD308" s="255"/>
      <c r="BE308" s="255"/>
      <c r="BF308" s="255"/>
      <c r="BG308" s="255"/>
      <c r="BH308" s="255"/>
      <c r="BI308" s="255"/>
      <c r="BJ308" s="255"/>
      <c r="BK308" s="255"/>
      <c r="BL308" s="255"/>
      <c r="BM308" s="255"/>
      <c r="BN308" s="255"/>
      <c r="BO308" s="255"/>
      <c r="BP308" s="255"/>
      <c r="BQ308" s="255"/>
      <c r="BR308" s="255"/>
      <c r="BS308" s="255"/>
      <c r="BT308" s="255"/>
      <c r="BU308" s="255"/>
      <c r="BV308" s="255"/>
      <c r="BW308" s="255"/>
      <c r="BX308" s="255"/>
      <c r="BY308" s="255"/>
      <c r="BZ308" s="255"/>
      <c r="CA308" s="255"/>
      <c r="CB308" s="255"/>
    </row>
    <row r="309" spans="1:80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  <c r="AG309" s="255"/>
      <c r="AH309" s="255"/>
      <c r="AI309" s="255"/>
      <c r="AJ309" s="255"/>
      <c r="AK309" s="255"/>
      <c r="AL309" s="255"/>
      <c r="AM309" s="255"/>
      <c r="AN309" s="255"/>
      <c r="AO309" s="255"/>
      <c r="AP309" s="255"/>
      <c r="AQ309" s="255"/>
      <c r="AR309" s="255"/>
      <c r="AS309" s="255"/>
      <c r="AT309" s="255"/>
      <c r="AU309" s="255"/>
      <c r="AV309" s="255"/>
      <c r="AW309" s="255"/>
      <c r="AX309" s="255"/>
      <c r="AY309" s="255"/>
      <c r="AZ309" s="255"/>
      <c r="BA309" s="255"/>
      <c r="BB309" s="255"/>
      <c r="BC309" s="255"/>
      <c r="BD309" s="255"/>
      <c r="BE309" s="255"/>
      <c r="BF309" s="255"/>
      <c r="BG309" s="255"/>
      <c r="BH309" s="255"/>
      <c r="BI309" s="255"/>
      <c r="BJ309" s="255"/>
      <c r="BK309" s="255"/>
      <c r="BL309" s="255"/>
      <c r="BM309" s="255"/>
      <c r="BN309" s="255"/>
      <c r="BO309" s="255"/>
      <c r="BP309" s="255"/>
      <c r="BQ309" s="255"/>
      <c r="BR309" s="255"/>
      <c r="BS309" s="255"/>
      <c r="BT309" s="255"/>
      <c r="BU309" s="255"/>
      <c r="BV309" s="255"/>
      <c r="BW309" s="255"/>
      <c r="BX309" s="255"/>
      <c r="BY309" s="255"/>
      <c r="BZ309" s="255"/>
      <c r="CA309" s="255"/>
      <c r="CB309" s="255"/>
    </row>
    <row r="310" spans="1:80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  <c r="AG310" s="255"/>
      <c r="AH310" s="255"/>
      <c r="AI310" s="255"/>
      <c r="AJ310" s="255"/>
      <c r="AK310" s="255"/>
      <c r="AL310" s="255"/>
      <c r="AM310" s="255"/>
      <c r="AN310" s="255"/>
      <c r="AO310" s="255"/>
      <c r="AP310" s="255"/>
      <c r="AQ310" s="255"/>
      <c r="AR310" s="255"/>
      <c r="AS310" s="255"/>
      <c r="AT310" s="255"/>
      <c r="AU310" s="255"/>
      <c r="AV310" s="255"/>
      <c r="AW310" s="255"/>
      <c r="AX310" s="255"/>
      <c r="AY310" s="255"/>
      <c r="AZ310" s="255"/>
      <c r="BA310" s="255"/>
      <c r="BB310" s="255"/>
      <c r="BC310" s="255"/>
      <c r="BD310" s="255"/>
      <c r="BE310" s="255"/>
      <c r="BF310" s="255"/>
      <c r="BG310" s="255"/>
      <c r="BH310" s="255"/>
      <c r="BI310" s="255"/>
      <c r="BJ310" s="255"/>
      <c r="BK310" s="255"/>
      <c r="BL310" s="255"/>
      <c r="BM310" s="255"/>
      <c r="BN310" s="255"/>
      <c r="BO310" s="255"/>
      <c r="BP310" s="255"/>
      <c r="BQ310" s="255"/>
      <c r="BR310" s="255"/>
      <c r="BS310" s="255"/>
      <c r="BT310" s="255"/>
      <c r="BU310" s="255"/>
      <c r="BV310" s="255"/>
      <c r="BW310" s="255"/>
      <c r="BX310" s="255"/>
      <c r="BY310" s="255"/>
      <c r="BZ310" s="255"/>
      <c r="CA310" s="255"/>
      <c r="CB310" s="255"/>
    </row>
    <row r="311" spans="1:80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  <c r="AG311" s="255"/>
      <c r="AH311" s="255"/>
      <c r="AI311" s="255"/>
      <c r="AJ311" s="255"/>
      <c r="AK311" s="255"/>
      <c r="AL311" s="255"/>
      <c r="AM311" s="255"/>
      <c r="AN311" s="255"/>
      <c r="AO311" s="255"/>
      <c r="AP311" s="255"/>
      <c r="AQ311" s="255"/>
      <c r="AR311" s="255"/>
      <c r="AS311" s="255"/>
      <c r="AT311" s="255"/>
      <c r="AU311" s="255"/>
      <c r="AV311" s="255"/>
      <c r="AW311" s="255"/>
      <c r="AX311" s="255"/>
      <c r="AY311" s="255"/>
      <c r="AZ311" s="255"/>
      <c r="BA311" s="255"/>
      <c r="BB311" s="255"/>
      <c r="BC311" s="255"/>
      <c r="BD311" s="255"/>
      <c r="BE311" s="255"/>
      <c r="BF311" s="255"/>
      <c r="BG311" s="255"/>
      <c r="BH311" s="255"/>
      <c r="BI311" s="255"/>
      <c r="BJ311" s="255"/>
      <c r="BK311" s="255"/>
      <c r="BL311" s="255"/>
      <c r="BM311" s="255"/>
      <c r="BN311" s="255"/>
      <c r="BO311" s="255"/>
      <c r="BP311" s="255"/>
      <c r="BQ311" s="255"/>
      <c r="BR311" s="255"/>
      <c r="BS311" s="255"/>
      <c r="BT311" s="255"/>
      <c r="BU311" s="255"/>
      <c r="BV311" s="255"/>
      <c r="BW311" s="255"/>
      <c r="BX311" s="255"/>
      <c r="BY311" s="255"/>
      <c r="BZ311" s="255"/>
      <c r="CA311" s="255"/>
      <c r="CB311" s="255"/>
    </row>
    <row r="319" spans="1:80" s="38" customFormat="1" ht="12.95" customHeight="1" x14ac:dyDescent="0.2">
      <c r="A319" s="37"/>
      <c r="B319" s="321"/>
      <c r="C319" s="321"/>
      <c r="D319" s="321"/>
      <c r="E319" s="321"/>
      <c r="F319" s="321"/>
      <c r="G319" s="321"/>
      <c r="H319" s="321"/>
      <c r="I319" s="321"/>
      <c r="J319" s="321"/>
      <c r="K319" s="321"/>
      <c r="L319" s="321"/>
      <c r="M319" s="321"/>
      <c r="N319" s="312"/>
      <c r="O319" s="312"/>
      <c r="P319" s="312"/>
      <c r="Q319" s="312"/>
      <c r="R319" s="312"/>
      <c r="S319" s="312"/>
      <c r="T319" s="312"/>
      <c r="U319" s="312"/>
      <c r="V319" s="312"/>
      <c r="W319" s="312"/>
      <c r="X319" s="312"/>
      <c r="Y319" s="312"/>
      <c r="Z319" s="312"/>
      <c r="AA319" s="312"/>
      <c r="AB319" s="312"/>
      <c r="AC319" s="312"/>
      <c r="AD319" s="312"/>
      <c r="AE319" s="312"/>
      <c r="AF319" s="312"/>
      <c r="AG319" s="312"/>
      <c r="AH319" s="312"/>
      <c r="AI319" s="312"/>
      <c r="AJ319" s="312"/>
      <c r="AK319" s="312"/>
      <c r="AL319" s="312"/>
      <c r="AM319" s="312"/>
      <c r="AN319" s="312"/>
      <c r="AO319" s="312"/>
      <c r="AP319" s="312"/>
      <c r="AQ319" s="312"/>
      <c r="AR319" s="312"/>
      <c r="AS319" s="312"/>
      <c r="AT319" s="312"/>
      <c r="AU319" s="312"/>
      <c r="AV319" s="312"/>
      <c r="AW319" s="312"/>
      <c r="AX319" s="312"/>
      <c r="AY319" s="312"/>
      <c r="AZ319" s="312"/>
      <c r="BA319" s="312"/>
      <c r="BB319" s="312"/>
      <c r="BC319" s="312"/>
      <c r="BD319" s="312"/>
      <c r="BE319" s="312"/>
      <c r="BF319" s="312"/>
      <c r="BG319" s="312"/>
      <c r="BH319" s="312"/>
      <c r="BI319" s="312"/>
      <c r="BJ319" s="312"/>
      <c r="BK319" s="312"/>
      <c r="BL319" s="312"/>
      <c r="BM319" s="312"/>
      <c r="BN319" s="312"/>
      <c r="BO319" s="312"/>
      <c r="BP319" s="312"/>
      <c r="BQ319" s="312"/>
      <c r="BR319" s="312"/>
      <c r="BS319" s="312"/>
      <c r="BT319" s="312"/>
      <c r="BU319" s="312"/>
      <c r="BV319" s="312"/>
      <c r="BW319" s="312"/>
      <c r="BX319" s="312"/>
      <c r="BY319" s="312"/>
      <c r="BZ319" s="312"/>
      <c r="CA319" s="312"/>
      <c r="CB319" s="312"/>
    </row>
    <row r="320" spans="1:80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  <c r="AG320" s="255"/>
      <c r="AH320" s="255"/>
      <c r="AI320" s="255"/>
      <c r="AJ320" s="255"/>
      <c r="AK320" s="255"/>
      <c r="AL320" s="255"/>
      <c r="AM320" s="255"/>
      <c r="AN320" s="255"/>
      <c r="AO320" s="255"/>
      <c r="AP320" s="255"/>
      <c r="AQ320" s="255"/>
      <c r="AR320" s="255"/>
      <c r="AS320" s="255"/>
      <c r="AT320" s="255"/>
      <c r="AU320" s="255"/>
      <c r="AV320" s="255"/>
      <c r="AW320" s="255"/>
      <c r="AX320" s="255"/>
      <c r="AY320" s="255"/>
      <c r="AZ320" s="255"/>
      <c r="BA320" s="255"/>
      <c r="BB320" s="255"/>
      <c r="BC320" s="255"/>
      <c r="BD320" s="255"/>
      <c r="BE320" s="255"/>
      <c r="BF320" s="255"/>
      <c r="BG320" s="255"/>
      <c r="BH320" s="255"/>
      <c r="BI320" s="255"/>
      <c r="BJ320" s="255"/>
      <c r="BK320" s="255"/>
      <c r="BL320" s="255"/>
      <c r="BM320" s="255"/>
      <c r="BN320" s="255"/>
      <c r="BO320" s="255"/>
      <c r="BP320" s="255"/>
      <c r="BQ320" s="255"/>
      <c r="BR320" s="255"/>
      <c r="BS320" s="255"/>
      <c r="BT320" s="255"/>
      <c r="BU320" s="255"/>
      <c r="BV320" s="255"/>
      <c r="BW320" s="255"/>
      <c r="BX320" s="255"/>
      <c r="BY320" s="255"/>
      <c r="BZ320" s="255"/>
      <c r="CA320" s="255"/>
      <c r="CB320" s="255"/>
    </row>
    <row r="321" spans="1:80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  <c r="AG321" s="255"/>
      <c r="AH321" s="255"/>
      <c r="AI321" s="255"/>
      <c r="AJ321" s="255"/>
      <c r="AK321" s="255"/>
      <c r="AL321" s="255"/>
      <c r="AM321" s="255"/>
      <c r="AN321" s="255"/>
      <c r="AO321" s="255"/>
      <c r="AP321" s="255"/>
      <c r="AQ321" s="255"/>
      <c r="AR321" s="255"/>
      <c r="AS321" s="255"/>
      <c r="AT321" s="255"/>
      <c r="AU321" s="255"/>
      <c r="AV321" s="255"/>
      <c r="AW321" s="255"/>
      <c r="AX321" s="255"/>
      <c r="AY321" s="255"/>
      <c r="AZ321" s="255"/>
      <c r="BA321" s="255"/>
      <c r="BB321" s="255"/>
      <c r="BC321" s="255"/>
      <c r="BD321" s="255"/>
      <c r="BE321" s="255"/>
      <c r="BF321" s="255"/>
      <c r="BG321" s="255"/>
      <c r="BH321" s="255"/>
      <c r="BI321" s="255"/>
      <c r="BJ321" s="255"/>
      <c r="BK321" s="255"/>
      <c r="BL321" s="255"/>
      <c r="BM321" s="255"/>
      <c r="BN321" s="255"/>
      <c r="BO321" s="255"/>
      <c r="BP321" s="255"/>
      <c r="BQ321" s="255"/>
      <c r="BR321" s="255"/>
      <c r="BS321" s="255"/>
      <c r="BT321" s="255"/>
      <c r="BU321" s="255"/>
      <c r="BV321" s="255"/>
      <c r="BW321" s="255"/>
      <c r="BX321" s="255"/>
      <c r="BY321" s="255"/>
      <c r="BZ321" s="255"/>
      <c r="CA321" s="255"/>
      <c r="CB321" s="255"/>
    </row>
    <row r="322" spans="1:80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  <c r="AG322" s="255"/>
      <c r="AH322" s="255"/>
      <c r="AI322" s="255"/>
      <c r="AJ322" s="255"/>
      <c r="AK322" s="255"/>
      <c r="AL322" s="255"/>
      <c r="AM322" s="255"/>
      <c r="AN322" s="255"/>
      <c r="AO322" s="255"/>
      <c r="AP322" s="255"/>
      <c r="AQ322" s="255"/>
      <c r="AR322" s="255"/>
      <c r="AS322" s="255"/>
      <c r="AT322" s="255"/>
      <c r="AU322" s="255"/>
      <c r="AV322" s="255"/>
      <c r="AW322" s="255"/>
      <c r="AX322" s="255"/>
      <c r="AY322" s="255"/>
      <c r="AZ322" s="255"/>
      <c r="BA322" s="255"/>
      <c r="BB322" s="255"/>
      <c r="BC322" s="255"/>
      <c r="BD322" s="255"/>
      <c r="BE322" s="255"/>
      <c r="BF322" s="255"/>
      <c r="BG322" s="255"/>
      <c r="BH322" s="255"/>
      <c r="BI322" s="255"/>
      <c r="BJ322" s="255"/>
      <c r="BK322" s="255"/>
      <c r="BL322" s="255"/>
      <c r="BM322" s="255"/>
      <c r="BN322" s="255"/>
      <c r="BO322" s="255"/>
      <c r="BP322" s="255"/>
      <c r="BQ322" s="255"/>
      <c r="BR322" s="255"/>
      <c r="BS322" s="255"/>
      <c r="BT322" s="255"/>
      <c r="BU322" s="255"/>
      <c r="BV322" s="255"/>
      <c r="BW322" s="255"/>
      <c r="BX322" s="255"/>
      <c r="BY322" s="255"/>
      <c r="BZ322" s="255"/>
      <c r="CA322" s="255"/>
      <c r="CB322" s="255"/>
    </row>
    <row r="323" spans="1:80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  <c r="AG323" s="255"/>
      <c r="AH323" s="255"/>
      <c r="AI323" s="255"/>
      <c r="AJ323" s="255"/>
      <c r="AK323" s="255"/>
      <c r="AL323" s="255"/>
      <c r="AM323" s="255"/>
      <c r="AN323" s="255"/>
      <c r="AO323" s="255"/>
      <c r="AP323" s="255"/>
      <c r="AQ323" s="255"/>
      <c r="AR323" s="255"/>
      <c r="AS323" s="255"/>
      <c r="AT323" s="255"/>
      <c r="AU323" s="255"/>
      <c r="AV323" s="255"/>
      <c r="AW323" s="255"/>
      <c r="AX323" s="255"/>
      <c r="AY323" s="255"/>
      <c r="AZ323" s="255"/>
      <c r="BA323" s="255"/>
      <c r="BB323" s="255"/>
      <c r="BC323" s="255"/>
      <c r="BD323" s="255"/>
      <c r="BE323" s="255"/>
      <c r="BF323" s="255"/>
      <c r="BG323" s="255"/>
      <c r="BH323" s="255"/>
      <c r="BI323" s="255"/>
      <c r="BJ323" s="255"/>
      <c r="BK323" s="255"/>
      <c r="BL323" s="255"/>
      <c r="BM323" s="255"/>
      <c r="BN323" s="255"/>
      <c r="BO323" s="255"/>
      <c r="BP323" s="255"/>
      <c r="BQ323" s="255"/>
      <c r="BR323" s="255"/>
      <c r="BS323" s="255"/>
      <c r="BT323" s="255"/>
      <c r="BU323" s="255"/>
      <c r="BV323" s="255"/>
      <c r="BW323" s="255"/>
      <c r="BX323" s="255"/>
      <c r="BY323" s="255"/>
      <c r="BZ323" s="255"/>
      <c r="CA323" s="255"/>
      <c r="CB323" s="255"/>
    </row>
    <row r="324" spans="1:80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  <c r="AG324" s="255"/>
      <c r="AH324" s="255"/>
      <c r="AI324" s="255"/>
      <c r="AJ324" s="255"/>
      <c r="AK324" s="255"/>
      <c r="AL324" s="255"/>
      <c r="AM324" s="255"/>
      <c r="AN324" s="255"/>
      <c r="AO324" s="255"/>
      <c r="AP324" s="255"/>
      <c r="AQ324" s="255"/>
      <c r="AR324" s="255"/>
      <c r="AS324" s="255"/>
      <c r="AT324" s="255"/>
      <c r="AU324" s="255"/>
      <c r="AV324" s="255"/>
      <c r="AW324" s="255"/>
      <c r="AX324" s="255"/>
      <c r="AY324" s="255"/>
      <c r="AZ324" s="255"/>
      <c r="BA324" s="255"/>
      <c r="BB324" s="255"/>
      <c r="BC324" s="255"/>
      <c r="BD324" s="255"/>
      <c r="BE324" s="255"/>
      <c r="BF324" s="255"/>
      <c r="BG324" s="255"/>
      <c r="BH324" s="255"/>
      <c r="BI324" s="255"/>
      <c r="BJ324" s="255"/>
      <c r="BK324" s="255"/>
      <c r="BL324" s="255"/>
      <c r="BM324" s="255"/>
      <c r="BN324" s="255"/>
      <c r="BO324" s="255"/>
      <c r="BP324" s="255"/>
      <c r="BQ324" s="255"/>
      <c r="BR324" s="255"/>
      <c r="BS324" s="255"/>
      <c r="BT324" s="255"/>
      <c r="BU324" s="255"/>
      <c r="BV324" s="255"/>
      <c r="BW324" s="255"/>
      <c r="BX324" s="255"/>
      <c r="BY324" s="255"/>
      <c r="BZ324" s="255"/>
      <c r="CA324" s="255"/>
      <c r="CB324" s="255"/>
    </row>
    <row r="325" spans="1:80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  <c r="AG325" s="255"/>
      <c r="AH325" s="255"/>
      <c r="AI325" s="255"/>
      <c r="AJ325" s="255"/>
      <c r="AK325" s="255"/>
      <c r="AL325" s="255"/>
      <c r="AM325" s="255"/>
      <c r="AN325" s="255"/>
      <c r="AO325" s="255"/>
      <c r="AP325" s="255"/>
      <c r="AQ325" s="255"/>
      <c r="AR325" s="255"/>
      <c r="AS325" s="255"/>
      <c r="AT325" s="255"/>
      <c r="AU325" s="255"/>
      <c r="AV325" s="255"/>
      <c r="AW325" s="255"/>
      <c r="AX325" s="255"/>
      <c r="AY325" s="255"/>
      <c r="AZ325" s="255"/>
      <c r="BA325" s="255"/>
      <c r="BB325" s="255"/>
      <c r="BC325" s="255"/>
      <c r="BD325" s="255"/>
      <c r="BE325" s="255"/>
      <c r="BF325" s="255"/>
      <c r="BG325" s="255"/>
      <c r="BH325" s="255"/>
      <c r="BI325" s="255"/>
      <c r="BJ325" s="255"/>
      <c r="BK325" s="255"/>
      <c r="BL325" s="255"/>
      <c r="BM325" s="255"/>
      <c r="BN325" s="255"/>
      <c r="BO325" s="255"/>
      <c r="BP325" s="255"/>
      <c r="BQ325" s="255"/>
      <c r="BR325" s="255"/>
      <c r="BS325" s="255"/>
      <c r="BT325" s="255"/>
      <c r="BU325" s="255"/>
      <c r="BV325" s="255"/>
      <c r="BW325" s="255"/>
      <c r="BX325" s="255"/>
      <c r="BY325" s="255"/>
      <c r="BZ325" s="255"/>
      <c r="CA325" s="255"/>
      <c r="CB325" s="255"/>
    </row>
    <row r="326" spans="1:80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  <c r="AG326" s="255"/>
      <c r="AH326" s="255"/>
      <c r="AI326" s="255"/>
      <c r="AJ326" s="255"/>
      <c r="AK326" s="255"/>
      <c r="AL326" s="255"/>
      <c r="AM326" s="255"/>
      <c r="AN326" s="255"/>
      <c r="AO326" s="255"/>
      <c r="AP326" s="255"/>
      <c r="AQ326" s="255"/>
      <c r="AR326" s="255"/>
      <c r="AS326" s="255"/>
      <c r="AT326" s="255"/>
      <c r="AU326" s="255"/>
      <c r="AV326" s="255"/>
      <c r="AW326" s="255"/>
      <c r="AX326" s="255"/>
      <c r="AY326" s="255"/>
      <c r="AZ326" s="255"/>
      <c r="BA326" s="255"/>
      <c r="BB326" s="255"/>
      <c r="BC326" s="255"/>
      <c r="BD326" s="255"/>
      <c r="BE326" s="255"/>
      <c r="BF326" s="255"/>
      <c r="BG326" s="255"/>
      <c r="BH326" s="255"/>
      <c r="BI326" s="255"/>
      <c r="BJ326" s="255"/>
      <c r="BK326" s="255"/>
      <c r="BL326" s="255"/>
      <c r="BM326" s="255"/>
      <c r="BN326" s="255"/>
      <c r="BO326" s="255"/>
      <c r="BP326" s="255"/>
      <c r="BQ326" s="255"/>
      <c r="BR326" s="255"/>
      <c r="BS326" s="255"/>
      <c r="BT326" s="255"/>
      <c r="BU326" s="255"/>
      <c r="BV326" s="255"/>
      <c r="BW326" s="255"/>
      <c r="BX326" s="255"/>
      <c r="BY326" s="255"/>
      <c r="BZ326" s="255"/>
      <c r="CA326" s="255"/>
      <c r="CB326" s="255"/>
    </row>
    <row r="327" spans="1:80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  <c r="AG327" s="255"/>
      <c r="AH327" s="255"/>
      <c r="AI327" s="255"/>
      <c r="AJ327" s="255"/>
      <c r="AK327" s="255"/>
      <c r="AL327" s="255"/>
      <c r="AM327" s="255"/>
      <c r="AN327" s="255"/>
      <c r="AO327" s="255"/>
      <c r="AP327" s="255"/>
      <c r="AQ327" s="255"/>
      <c r="AR327" s="255"/>
      <c r="AS327" s="255"/>
      <c r="AT327" s="255"/>
      <c r="AU327" s="255"/>
      <c r="AV327" s="255"/>
      <c r="AW327" s="255"/>
      <c r="AX327" s="255"/>
      <c r="AY327" s="255"/>
      <c r="AZ327" s="255"/>
      <c r="BA327" s="255"/>
      <c r="BB327" s="255"/>
      <c r="BC327" s="255"/>
      <c r="BD327" s="255"/>
      <c r="BE327" s="255"/>
      <c r="BF327" s="255"/>
      <c r="BG327" s="255"/>
      <c r="BH327" s="255"/>
      <c r="BI327" s="255"/>
      <c r="BJ327" s="255"/>
      <c r="BK327" s="255"/>
      <c r="BL327" s="255"/>
      <c r="BM327" s="255"/>
      <c r="BN327" s="255"/>
      <c r="BO327" s="255"/>
      <c r="BP327" s="255"/>
      <c r="BQ327" s="255"/>
      <c r="BR327" s="255"/>
      <c r="BS327" s="255"/>
      <c r="BT327" s="255"/>
      <c r="BU327" s="255"/>
      <c r="BV327" s="255"/>
      <c r="BW327" s="255"/>
      <c r="BX327" s="255"/>
      <c r="BY327" s="255"/>
      <c r="BZ327" s="255"/>
      <c r="CA327" s="255"/>
      <c r="CB327" s="255"/>
    </row>
    <row r="328" spans="1:80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  <c r="AG328" s="255"/>
      <c r="AH328" s="255"/>
      <c r="AI328" s="255"/>
      <c r="AJ328" s="255"/>
      <c r="AK328" s="255"/>
      <c r="AL328" s="255"/>
      <c r="AM328" s="255"/>
      <c r="AN328" s="255"/>
      <c r="AO328" s="255"/>
      <c r="AP328" s="255"/>
      <c r="AQ328" s="255"/>
      <c r="AR328" s="255"/>
      <c r="AS328" s="255"/>
      <c r="AT328" s="255"/>
      <c r="AU328" s="255"/>
      <c r="AV328" s="255"/>
      <c r="AW328" s="255"/>
      <c r="AX328" s="255"/>
      <c r="AY328" s="255"/>
      <c r="AZ328" s="255"/>
      <c r="BA328" s="255"/>
      <c r="BB328" s="255"/>
      <c r="BC328" s="255"/>
      <c r="BD328" s="255"/>
      <c r="BE328" s="255"/>
      <c r="BF328" s="255"/>
      <c r="BG328" s="255"/>
      <c r="BH328" s="255"/>
      <c r="BI328" s="255"/>
      <c r="BJ328" s="255"/>
      <c r="BK328" s="255"/>
      <c r="BL328" s="255"/>
      <c r="BM328" s="255"/>
      <c r="BN328" s="255"/>
      <c r="BO328" s="255"/>
      <c r="BP328" s="255"/>
      <c r="BQ328" s="255"/>
      <c r="BR328" s="255"/>
      <c r="BS328" s="255"/>
      <c r="BT328" s="255"/>
      <c r="BU328" s="255"/>
      <c r="BV328" s="255"/>
      <c r="BW328" s="255"/>
      <c r="BX328" s="255"/>
      <c r="BY328" s="255"/>
      <c r="BZ328" s="255"/>
      <c r="CA328" s="255"/>
      <c r="CB328" s="255"/>
    </row>
    <row r="329" spans="1:80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  <c r="AG329" s="255"/>
      <c r="AH329" s="255"/>
      <c r="AI329" s="255"/>
      <c r="AJ329" s="255"/>
      <c r="AK329" s="255"/>
      <c r="AL329" s="255"/>
      <c r="AM329" s="255"/>
      <c r="AN329" s="255"/>
      <c r="AO329" s="255"/>
      <c r="AP329" s="255"/>
      <c r="AQ329" s="255"/>
      <c r="AR329" s="255"/>
      <c r="AS329" s="255"/>
      <c r="AT329" s="255"/>
      <c r="AU329" s="255"/>
      <c r="AV329" s="255"/>
      <c r="AW329" s="255"/>
      <c r="AX329" s="255"/>
      <c r="AY329" s="255"/>
      <c r="AZ329" s="255"/>
      <c r="BA329" s="255"/>
      <c r="BB329" s="255"/>
      <c r="BC329" s="255"/>
      <c r="BD329" s="255"/>
      <c r="BE329" s="255"/>
      <c r="BF329" s="255"/>
      <c r="BG329" s="255"/>
      <c r="BH329" s="255"/>
      <c r="BI329" s="255"/>
      <c r="BJ329" s="255"/>
      <c r="BK329" s="255"/>
      <c r="BL329" s="255"/>
      <c r="BM329" s="255"/>
      <c r="BN329" s="255"/>
      <c r="BO329" s="255"/>
      <c r="BP329" s="255"/>
      <c r="BQ329" s="255"/>
      <c r="BR329" s="255"/>
      <c r="BS329" s="255"/>
      <c r="BT329" s="255"/>
      <c r="BU329" s="255"/>
      <c r="BV329" s="255"/>
      <c r="BW329" s="255"/>
      <c r="BX329" s="255"/>
      <c r="BY329" s="255"/>
      <c r="BZ329" s="255"/>
      <c r="CA329" s="255"/>
      <c r="CB329" s="255"/>
    </row>
    <row r="330" spans="1:80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  <c r="AG330" s="255"/>
      <c r="AH330" s="255"/>
      <c r="AI330" s="255"/>
      <c r="AJ330" s="255"/>
      <c r="AK330" s="255"/>
      <c r="AL330" s="255"/>
      <c r="AM330" s="255"/>
      <c r="AN330" s="255"/>
      <c r="AO330" s="255"/>
      <c r="AP330" s="255"/>
      <c r="AQ330" s="255"/>
      <c r="AR330" s="255"/>
      <c r="AS330" s="255"/>
      <c r="AT330" s="255"/>
      <c r="AU330" s="255"/>
      <c r="AV330" s="255"/>
      <c r="AW330" s="255"/>
      <c r="AX330" s="255"/>
      <c r="AY330" s="255"/>
      <c r="AZ330" s="255"/>
      <c r="BA330" s="255"/>
      <c r="BB330" s="255"/>
      <c r="BC330" s="255"/>
      <c r="BD330" s="255"/>
      <c r="BE330" s="255"/>
      <c r="BF330" s="255"/>
      <c r="BG330" s="255"/>
      <c r="BH330" s="255"/>
      <c r="BI330" s="255"/>
      <c r="BJ330" s="255"/>
      <c r="BK330" s="255"/>
      <c r="BL330" s="255"/>
      <c r="BM330" s="255"/>
      <c r="BN330" s="255"/>
      <c r="BO330" s="255"/>
      <c r="BP330" s="255"/>
      <c r="BQ330" s="255"/>
      <c r="BR330" s="255"/>
      <c r="BS330" s="255"/>
      <c r="BT330" s="255"/>
      <c r="BU330" s="255"/>
      <c r="BV330" s="255"/>
      <c r="BW330" s="255"/>
      <c r="BX330" s="255"/>
      <c r="BY330" s="255"/>
      <c r="BZ330" s="255"/>
      <c r="CA330" s="255"/>
      <c r="CB330" s="255"/>
    </row>
    <row r="331" spans="1:80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  <c r="AG331" s="255"/>
      <c r="AH331" s="255"/>
      <c r="AI331" s="255"/>
      <c r="AJ331" s="255"/>
      <c r="AK331" s="255"/>
      <c r="AL331" s="255"/>
      <c r="AM331" s="255"/>
      <c r="AN331" s="255"/>
      <c r="AO331" s="255"/>
      <c r="AP331" s="255"/>
      <c r="AQ331" s="255"/>
      <c r="AR331" s="255"/>
      <c r="AS331" s="255"/>
      <c r="AT331" s="255"/>
      <c r="AU331" s="255"/>
      <c r="AV331" s="255"/>
      <c r="AW331" s="255"/>
      <c r="AX331" s="255"/>
      <c r="AY331" s="255"/>
      <c r="AZ331" s="255"/>
      <c r="BA331" s="255"/>
      <c r="BB331" s="255"/>
      <c r="BC331" s="255"/>
      <c r="BD331" s="255"/>
      <c r="BE331" s="255"/>
      <c r="BF331" s="255"/>
      <c r="BG331" s="255"/>
      <c r="BH331" s="255"/>
      <c r="BI331" s="255"/>
      <c r="BJ331" s="255"/>
      <c r="BK331" s="255"/>
      <c r="BL331" s="255"/>
      <c r="BM331" s="255"/>
      <c r="BN331" s="255"/>
      <c r="BO331" s="255"/>
      <c r="BP331" s="255"/>
      <c r="BQ331" s="255"/>
      <c r="BR331" s="255"/>
      <c r="BS331" s="255"/>
      <c r="BT331" s="255"/>
      <c r="BU331" s="255"/>
      <c r="BV331" s="255"/>
      <c r="BW331" s="255"/>
      <c r="BX331" s="255"/>
      <c r="BY331" s="255"/>
      <c r="BZ331" s="255"/>
      <c r="CA331" s="255"/>
      <c r="CB331" s="255"/>
    </row>
    <row r="332" spans="1:80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  <c r="AG332" s="255"/>
      <c r="AH332" s="255"/>
      <c r="AI332" s="255"/>
      <c r="AJ332" s="255"/>
      <c r="AK332" s="255"/>
      <c r="AL332" s="255"/>
      <c r="AM332" s="255"/>
      <c r="AN332" s="255"/>
      <c r="AO332" s="255"/>
      <c r="AP332" s="255"/>
      <c r="AQ332" s="255"/>
      <c r="AR332" s="255"/>
      <c r="AS332" s="255"/>
      <c r="AT332" s="255"/>
      <c r="AU332" s="255"/>
      <c r="AV332" s="255"/>
      <c r="AW332" s="255"/>
      <c r="AX332" s="255"/>
      <c r="AY332" s="255"/>
      <c r="AZ332" s="255"/>
      <c r="BA332" s="255"/>
      <c r="BB332" s="255"/>
      <c r="BC332" s="255"/>
      <c r="BD332" s="255"/>
      <c r="BE332" s="255"/>
      <c r="BF332" s="255"/>
      <c r="BG332" s="255"/>
      <c r="BH332" s="255"/>
      <c r="BI332" s="255"/>
      <c r="BJ332" s="255"/>
      <c r="BK332" s="255"/>
      <c r="BL332" s="255"/>
      <c r="BM332" s="255"/>
      <c r="BN332" s="255"/>
      <c r="BO332" s="255"/>
      <c r="BP332" s="255"/>
      <c r="BQ332" s="255"/>
      <c r="BR332" s="255"/>
      <c r="BS332" s="255"/>
      <c r="BT332" s="255"/>
      <c r="BU332" s="255"/>
      <c r="BV332" s="255"/>
      <c r="BW332" s="255"/>
      <c r="BX332" s="255"/>
      <c r="BY332" s="255"/>
      <c r="BZ332" s="255"/>
      <c r="CA332" s="255"/>
      <c r="CB332" s="255"/>
    </row>
    <row r="333" spans="1:80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  <c r="AG333" s="255"/>
      <c r="AH333" s="255"/>
      <c r="AI333" s="255"/>
      <c r="AJ333" s="255"/>
      <c r="AK333" s="255"/>
      <c r="AL333" s="255"/>
      <c r="AM333" s="255"/>
      <c r="AN333" s="255"/>
      <c r="AO333" s="255"/>
      <c r="AP333" s="255"/>
      <c r="AQ333" s="255"/>
      <c r="AR333" s="255"/>
      <c r="AS333" s="255"/>
      <c r="AT333" s="255"/>
      <c r="AU333" s="255"/>
      <c r="AV333" s="255"/>
      <c r="AW333" s="255"/>
      <c r="AX333" s="255"/>
      <c r="AY333" s="255"/>
      <c r="AZ333" s="255"/>
      <c r="BA333" s="255"/>
      <c r="BB333" s="255"/>
      <c r="BC333" s="255"/>
      <c r="BD333" s="255"/>
      <c r="BE333" s="255"/>
      <c r="BF333" s="255"/>
      <c r="BG333" s="255"/>
      <c r="BH333" s="255"/>
      <c r="BI333" s="255"/>
      <c r="BJ333" s="255"/>
      <c r="BK333" s="255"/>
      <c r="BL333" s="255"/>
      <c r="BM333" s="255"/>
      <c r="BN333" s="255"/>
      <c r="BO333" s="255"/>
      <c r="BP333" s="255"/>
      <c r="BQ333" s="255"/>
      <c r="BR333" s="255"/>
      <c r="BS333" s="255"/>
      <c r="BT333" s="255"/>
      <c r="BU333" s="255"/>
      <c r="BV333" s="255"/>
      <c r="BW333" s="255"/>
      <c r="BX333" s="255"/>
      <c r="BY333" s="255"/>
      <c r="BZ333" s="255"/>
      <c r="CA333" s="255"/>
      <c r="CB333" s="255"/>
    </row>
    <row r="334" spans="1:80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  <c r="AG334" s="255"/>
      <c r="AH334" s="255"/>
      <c r="AI334" s="255"/>
      <c r="AJ334" s="255"/>
      <c r="AK334" s="255"/>
      <c r="AL334" s="255"/>
      <c r="AM334" s="255"/>
      <c r="AN334" s="255"/>
      <c r="AO334" s="255"/>
      <c r="AP334" s="255"/>
      <c r="AQ334" s="255"/>
      <c r="AR334" s="255"/>
      <c r="AS334" s="255"/>
      <c r="AT334" s="255"/>
      <c r="AU334" s="255"/>
      <c r="AV334" s="255"/>
      <c r="AW334" s="255"/>
      <c r="AX334" s="255"/>
      <c r="AY334" s="255"/>
      <c r="AZ334" s="255"/>
      <c r="BA334" s="255"/>
      <c r="BB334" s="255"/>
      <c r="BC334" s="255"/>
      <c r="BD334" s="255"/>
      <c r="BE334" s="255"/>
      <c r="BF334" s="255"/>
      <c r="BG334" s="255"/>
      <c r="BH334" s="255"/>
      <c r="BI334" s="255"/>
      <c r="BJ334" s="255"/>
      <c r="BK334" s="255"/>
      <c r="BL334" s="255"/>
      <c r="BM334" s="255"/>
      <c r="BN334" s="255"/>
      <c r="BO334" s="255"/>
      <c r="BP334" s="255"/>
      <c r="BQ334" s="255"/>
      <c r="BR334" s="255"/>
      <c r="BS334" s="255"/>
      <c r="BT334" s="255"/>
      <c r="BU334" s="255"/>
      <c r="BV334" s="255"/>
      <c r="BW334" s="255"/>
      <c r="BX334" s="255"/>
      <c r="BY334" s="255"/>
      <c r="BZ334" s="255"/>
      <c r="CA334" s="255"/>
      <c r="CB334" s="255"/>
    </row>
    <row r="335" spans="1:80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  <c r="AG335" s="255"/>
      <c r="AH335" s="255"/>
      <c r="AI335" s="255"/>
      <c r="AJ335" s="255"/>
      <c r="AK335" s="255"/>
      <c r="AL335" s="255"/>
      <c r="AM335" s="255"/>
      <c r="AN335" s="255"/>
      <c r="AO335" s="255"/>
      <c r="AP335" s="255"/>
      <c r="AQ335" s="255"/>
      <c r="AR335" s="255"/>
      <c r="AS335" s="255"/>
      <c r="AT335" s="255"/>
      <c r="AU335" s="255"/>
      <c r="AV335" s="255"/>
      <c r="AW335" s="255"/>
      <c r="AX335" s="255"/>
      <c r="AY335" s="255"/>
      <c r="AZ335" s="255"/>
      <c r="BA335" s="255"/>
      <c r="BB335" s="255"/>
      <c r="BC335" s="255"/>
      <c r="BD335" s="255"/>
      <c r="BE335" s="255"/>
      <c r="BF335" s="255"/>
      <c r="BG335" s="255"/>
      <c r="BH335" s="255"/>
      <c r="BI335" s="255"/>
      <c r="BJ335" s="255"/>
      <c r="BK335" s="255"/>
      <c r="BL335" s="255"/>
      <c r="BM335" s="255"/>
      <c r="BN335" s="255"/>
      <c r="BO335" s="255"/>
      <c r="BP335" s="255"/>
      <c r="BQ335" s="255"/>
      <c r="BR335" s="255"/>
      <c r="BS335" s="255"/>
      <c r="BT335" s="255"/>
      <c r="BU335" s="255"/>
      <c r="BV335" s="255"/>
      <c r="BW335" s="255"/>
      <c r="BX335" s="255"/>
      <c r="BY335" s="255"/>
      <c r="BZ335" s="255"/>
      <c r="CA335" s="255"/>
      <c r="CB335" s="255"/>
    </row>
    <row r="336" spans="1:80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  <c r="AG336" s="255"/>
      <c r="AH336" s="255"/>
      <c r="AI336" s="255"/>
      <c r="AJ336" s="255"/>
      <c r="AK336" s="255"/>
      <c r="AL336" s="255"/>
      <c r="AM336" s="255"/>
      <c r="AN336" s="255"/>
      <c r="AO336" s="255"/>
      <c r="AP336" s="255"/>
      <c r="AQ336" s="255"/>
      <c r="AR336" s="255"/>
      <c r="AS336" s="255"/>
      <c r="AT336" s="255"/>
      <c r="AU336" s="255"/>
      <c r="AV336" s="255"/>
      <c r="AW336" s="255"/>
      <c r="AX336" s="255"/>
      <c r="AY336" s="255"/>
      <c r="AZ336" s="255"/>
      <c r="BA336" s="255"/>
      <c r="BB336" s="255"/>
      <c r="BC336" s="255"/>
      <c r="BD336" s="255"/>
      <c r="BE336" s="255"/>
      <c r="BF336" s="255"/>
      <c r="BG336" s="255"/>
      <c r="BH336" s="255"/>
      <c r="BI336" s="255"/>
      <c r="BJ336" s="255"/>
      <c r="BK336" s="255"/>
      <c r="BL336" s="255"/>
      <c r="BM336" s="255"/>
      <c r="BN336" s="255"/>
      <c r="BO336" s="255"/>
      <c r="BP336" s="255"/>
      <c r="BQ336" s="255"/>
      <c r="BR336" s="255"/>
      <c r="BS336" s="255"/>
      <c r="BT336" s="255"/>
      <c r="BU336" s="255"/>
      <c r="BV336" s="255"/>
      <c r="BW336" s="255"/>
      <c r="BX336" s="255"/>
      <c r="BY336" s="255"/>
      <c r="BZ336" s="255"/>
      <c r="CA336" s="255"/>
      <c r="CB336" s="255"/>
    </row>
    <row r="337" spans="1:80" s="38" customFormat="1" ht="12.95" customHeight="1" x14ac:dyDescent="0.2">
      <c r="A337" s="37"/>
      <c r="B337" s="321"/>
      <c r="C337" s="321"/>
      <c r="D337" s="321"/>
      <c r="E337" s="321"/>
      <c r="F337" s="321"/>
      <c r="G337" s="321"/>
      <c r="H337" s="321"/>
      <c r="I337" s="321"/>
      <c r="J337" s="321"/>
      <c r="K337" s="321"/>
      <c r="L337" s="321"/>
      <c r="M337" s="321"/>
      <c r="N337" s="312"/>
      <c r="O337" s="312"/>
      <c r="P337" s="312"/>
      <c r="Q337" s="312"/>
      <c r="R337" s="312"/>
      <c r="S337" s="312"/>
      <c r="T337" s="312"/>
      <c r="U337" s="312"/>
      <c r="V337" s="312"/>
      <c r="W337" s="312"/>
      <c r="X337" s="312"/>
      <c r="Y337" s="312"/>
      <c r="Z337" s="312"/>
      <c r="AA337" s="312"/>
      <c r="AB337" s="312"/>
      <c r="AC337" s="312"/>
      <c r="AD337" s="312"/>
      <c r="AE337" s="312"/>
      <c r="AF337" s="312"/>
      <c r="AG337" s="312"/>
      <c r="AH337" s="312"/>
      <c r="AI337" s="312"/>
      <c r="AJ337" s="312"/>
      <c r="AK337" s="312"/>
      <c r="AL337" s="312"/>
      <c r="AM337" s="312"/>
      <c r="AN337" s="312"/>
      <c r="AO337" s="312"/>
      <c r="AP337" s="312"/>
      <c r="AQ337" s="312"/>
      <c r="AR337" s="312"/>
      <c r="AS337" s="312"/>
      <c r="AT337" s="312"/>
      <c r="AU337" s="312"/>
      <c r="AV337" s="312"/>
      <c r="AW337" s="312"/>
      <c r="AX337" s="312"/>
      <c r="AY337" s="312"/>
      <c r="AZ337" s="312"/>
      <c r="BA337" s="312"/>
      <c r="BB337" s="312"/>
      <c r="BC337" s="312"/>
      <c r="BD337" s="312"/>
      <c r="BE337" s="312"/>
      <c r="BF337" s="312"/>
      <c r="BG337" s="312"/>
      <c r="BH337" s="312"/>
      <c r="BI337" s="312"/>
      <c r="BJ337" s="312"/>
      <c r="BK337" s="312"/>
      <c r="BL337" s="312"/>
      <c r="BM337" s="312"/>
      <c r="BN337" s="312"/>
      <c r="BO337" s="312"/>
      <c r="BP337" s="312"/>
      <c r="BQ337" s="312"/>
      <c r="BR337" s="312"/>
      <c r="BS337" s="312"/>
      <c r="BT337" s="312"/>
      <c r="BU337" s="312"/>
      <c r="BV337" s="312"/>
      <c r="BW337" s="312"/>
      <c r="BX337" s="312"/>
      <c r="BY337" s="312"/>
      <c r="BZ337" s="312"/>
      <c r="CA337" s="312"/>
      <c r="CB337" s="312"/>
    </row>
    <row r="338" spans="1:80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  <c r="AG338" s="255"/>
      <c r="AH338" s="255"/>
      <c r="AI338" s="255"/>
      <c r="AJ338" s="255"/>
      <c r="AK338" s="255"/>
      <c r="AL338" s="255"/>
      <c r="AM338" s="255"/>
      <c r="AN338" s="255"/>
      <c r="AO338" s="255"/>
      <c r="AP338" s="255"/>
      <c r="AQ338" s="255"/>
      <c r="AR338" s="255"/>
      <c r="AS338" s="255"/>
      <c r="AT338" s="255"/>
      <c r="AU338" s="255"/>
      <c r="AV338" s="255"/>
      <c r="AW338" s="255"/>
      <c r="AX338" s="255"/>
      <c r="AY338" s="255"/>
      <c r="AZ338" s="255"/>
      <c r="BA338" s="255"/>
      <c r="BB338" s="255"/>
      <c r="BC338" s="255"/>
      <c r="BD338" s="255"/>
      <c r="BE338" s="255"/>
      <c r="BF338" s="255"/>
      <c r="BG338" s="255"/>
      <c r="BH338" s="255"/>
      <c r="BI338" s="255"/>
      <c r="BJ338" s="255"/>
      <c r="BK338" s="255"/>
      <c r="BL338" s="255"/>
      <c r="BM338" s="255"/>
      <c r="BN338" s="255"/>
      <c r="BO338" s="255"/>
      <c r="BP338" s="255"/>
      <c r="BQ338" s="255"/>
      <c r="BR338" s="255"/>
      <c r="BS338" s="255"/>
      <c r="BT338" s="255"/>
      <c r="BU338" s="255"/>
      <c r="BV338" s="255"/>
      <c r="BW338" s="255"/>
      <c r="BX338" s="255"/>
      <c r="BY338" s="255"/>
      <c r="BZ338" s="255"/>
      <c r="CA338" s="255"/>
      <c r="CB338" s="255"/>
    </row>
    <row r="339" spans="1:80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  <c r="AG339" s="255"/>
      <c r="AH339" s="255"/>
      <c r="AI339" s="255"/>
      <c r="AJ339" s="255"/>
      <c r="AK339" s="255"/>
      <c r="AL339" s="255"/>
      <c r="AM339" s="255"/>
      <c r="AN339" s="255"/>
      <c r="AO339" s="255"/>
      <c r="AP339" s="255"/>
      <c r="AQ339" s="255"/>
      <c r="AR339" s="255"/>
      <c r="AS339" s="255"/>
      <c r="AT339" s="255"/>
      <c r="AU339" s="255"/>
      <c r="AV339" s="255"/>
      <c r="AW339" s="255"/>
      <c r="AX339" s="255"/>
      <c r="AY339" s="255"/>
      <c r="AZ339" s="255"/>
      <c r="BA339" s="255"/>
      <c r="BB339" s="255"/>
      <c r="BC339" s="255"/>
      <c r="BD339" s="255"/>
      <c r="BE339" s="255"/>
      <c r="BF339" s="255"/>
      <c r="BG339" s="255"/>
      <c r="BH339" s="255"/>
      <c r="BI339" s="255"/>
      <c r="BJ339" s="255"/>
      <c r="BK339" s="255"/>
      <c r="BL339" s="255"/>
      <c r="BM339" s="255"/>
      <c r="BN339" s="255"/>
      <c r="BO339" s="255"/>
      <c r="BP339" s="255"/>
      <c r="BQ339" s="255"/>
      <c r="BR339" s="255"/>
      <c r="BS339" s="255"/>
      <c r="BT339" s="255"/>
      <c r="BU339" s="255"/>
      <c r="BV339" s="255"/>
      <c r="BW339" s="255"/>
      <c r="BX339" s="255"/>
      <c r="BY339" s="255"/>
      <c r="BZ339" s="255"/>
      <c r="CA339" s="255"/>
      <c r="CB339" s="255"/>
    </row>
    <row r="340" spans="1:80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  <c r="AG340" s="255"/>
      <c r="AH340" s="255"/>
      <c r="AI340" s="255"/>
      <c r="AJ340" s="255"/>
      <c r="AK340" s="255"/>
      <c r="AL340" s="255"/>
      <c r="AM340" s="255"/>
      <c r="AN340" s="255"/>
      <c r="AO340" s="255"/>
      <c r="AP340" s="255"/>
      <c r="AQ340" s="255"/>
      <c r="AR340" s="255"/>
      <c r="AS340" s="255"/>
      <c r="AT340" s="255"/>
      <c r="AU340" s="255"/>
      <c r="AV340" s="255"/>
      <c r="AW340" s="255"/>
      <c r="AX340" s="255"/>
      <c r="AY340" s="255"/>
      <c r="AZ340" s="255"/>
      <c r="BA340" s="255"/>
      <c r="BB340" s="255"/>
      <c r="BC340" s="255"/>
      <c r="BD340" s="255"/>
      <c r="BE340" s="255"/>
      <c r="BF340" s="255"/>
      <c r="BG340" s="255"/>
      <c r="BH340" s="255"/>
      <c r="BI340" s="255"/>
      <c r="BJ340" s="255"/>
      <c r="BK340" s="255"/>
      <c r="BL340" s="255"/>
      <c r="BM340" s="255"/>
      <c r="BN340" s="255"/>
      <c r="BO340" s="255"/>
      <c r="BP340" s="255"/>
      <c r="BQ340" s="255"/>
      <c r="BR340" s="255"/>
      <c r="BS340" s="255"/>
      <c r="BT340" s="255"/>
      <c r="BU340" s="255"/>
      <c r="BV340" s="255"/>
      <c r="BW340" s="255"/>
      <c r="BX340" s="255"/>
      <c r="BY340" s="255"/>
      <c r="BZ340" s="255"/>
      <c r="CA340" s="255"/>
      <c r="CB340" s="255"/>
    </row>
    <row r="341" spans="1:80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  <c r="AG341" s="255"/>
      <c r="AH341" s="255"/>
      <c r="AI341" s="255"/>
      <c r="AJ341" s="255"/>
      <c r="AK341" s="255"/>
      <c r="AL341" s="255"/>
      <c r="AM341" s="255"/>
      <c r="AN341" s="255"/>
      <c r="AO341" s="255"/>
      <c r="AP341" s="255"/>
      <c r="AQ341" s="255"/>
      <c r="AR341" s="255"/>
      <c r="AS341" s="255"/>
      <c r="AT341" s="255"/>
      <c r="AU341" s="255"/>
      <c r="AV341" s="255"/>
      <c r="AW341" s="255"/>
      <c r="AX341" s="255"/>
      <c r="AY341" s="255"/>
      <c r="AZ341" s="255"/>
      <c r="BA341" s="255"/>
      <c r="BB341" s="255"/>
      <c r="BC341" s="255"/>
      <c r="BD341" s="255"/>
      <c r="BE341" s="255"/>
      <c r="BF341" s="255"/>
      <c r="BG341" s="255"/>
      <c r="BH341" s="255"/>
      <c r="BI341" s="255"/>
      <c r="BJ341" s="255"/>
      <c r="BK341" s="255"/>
      <c r="BL341" s="255"/>
      <c r="BM341" s="255"/>
      <c r="BN341" s="255"/>
      <c r="BO341" s="255"/>
      <c r="BP341" s="255"/>
      <c r="BQ341" s="255"/>
      <c r="BR341" s="255"/>
      <c r="BS341" s="255"/>
      <c r="BT341" s="255"/>
      <c r="BU341" s="255"/>
      <c r="BV341" s="255"/>
      <c r="BW341" s="255"/>
      <c r="BX341" s="255"/>
      <c r="BY341" s="255"/>
      <c r="BZ341" s="255"/>
      <c r="CA341" s="255"/>
      <c r="CB341" s="255"/>
    </row>
    <row r="342" spans="1:80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  <c r="AG342" s="255"/>
      <c r="AH342" s="255"/>
      <c r="AI342" s="255"/>
      <c r="AJ342" s="255"/>
      <c r="AK342" s="255"/>
      <c r="AL342" s="255"/>
      <c r="AM342" s="255"/>
      <c r="AN342" s="255"/>
      <c r="AO342" s="255"/>
      <c r="AP342" s="255"/>
      <c r="AQ342" s="255"/>
      <c r="AR342" s="255"/>
      <c r="AS342" s="255"/>
      <c r="AT342" s="255"/>
      <c r="AU342" s="255"/>
      <c r="AV342" s="255"/>
      <c r="AW342" s="255"/>
      <c r="AX342" s="255"/>
      <c r="AY342" s="255"/>
      <c r="AZ342" s="255"/>
      <c r="BA342" s="255"/>
      <c r="BB342" s="255"/>
      <c r="BC342" s="255"/>
      <c r="BD342" s="255"/>
      <c r="BE342" s="255"/>
      <c r="BF342" s="255"/>
      <c r="BG342" s="255"/>
      <c r="BH342" s="255"/>
      <c r="BI342" s="255"/>
      <c r="BJ342" s="255"/>
      <c r="BK342" s="255"/>
      <c r="BL342" s="255"/>
      <c r="BM342" s="255"/>
      <c r="BN342" s="255"/>
      <c r="BO342" s="255"/>
      <c r="BP342" s="255"/>
      <c r="BQ342" s="255"/>
      <c r="BR342" s="255"/>
      <c r="BS342" s="255"/>
      <c r="BT342" s="255"/>
      <c r="BU342" s="255"/>
      <c r="BV342" s="255"/>
      <c r="BW342" s="255"/>
      <c r="BX342" s="255"/>
      <c r="BY342" s="255"/>
      <c r="BZ342" s="255"/>
      <c r="CA342" s="255"/>
      <c r="CB342" s="255"/>
    </row>
    <row r="343" spans="1:80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  <c r="AG343" s="255"/>
      <c r="AH343" s="255"/>
      <c r="AI343" s="255"/>
      <c r="AJ343" s="255"/>
      <c r="AK343" s="255"/>
      <c r="AL343" s="255"/>
      <c r="AM343" s="255"/>
      <c r="AN343" s="255"/>
      <c r="AO343" s="255"/>
      <c r="AP343" s="255"/>
      <c r="AQ343" s="255"/>
      <c r="AR343" s="255"/>
      <c r="AS343" s="255"/>
      <c r="AT343" s="255"/>
      <c r="AU343" s="255"/>
      <c r="AV343" s="255"/>
      <c r="AW343" s="255"/>
      <c r="AX343" s="255"/>
      <c r="AY343" s="255"/>
      <c r="AZ343" s="255"/>
      <c r="BA343" s="255"/>
      <c r="BB343" s="255"/>
      <c r="BC343" s="255"/>
      <c r="BD343" s="255"/>
      <c r="BE343" s="255"/>
      <c r="BF343" s="255"/>
      <c r="BG343" s="255"/>
      <c r="BH343" s="255"/>
      <c r="BI343" s="255"/>
      <c r="BJ343" s="255"/>
      <c r="BK343" s="255"/>
      <c r="BL343" s="255"/>
      <c r="BM343" s="255"/>
      <c r="BN343" s="255"/>
      <c r="BO343" s="255"/>
      <c r="BP343" s="255"/>
      <c r="BQ343" s="255"/>
      <c r="BR343" s="255"/>
      <c r="BS343" s="255"/>
      <c r="BT343" s="255"/>
      <c r="BU343" s="255"/>
      <c r="BV343" s="255"/>
      <c r="BW343" s="255"/>
      <c r="BX343" s="255"/>
      <c r="BY343" s="255"/>
      <c r="BZ343" s="255"/>
      <c r="CA343" s="255"/>
      <c r="CB343" s="255"/>
    </row>
    <row r="344" spans="1:80" s="51" customFormat="1" ht="12.95" customHeight="1" x14ac:dyDescent="0.2">
      <c r="A344" s="31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  <c r="AG344" s="255"/>
      <c r="AH344" s="255"/>
      <c r="AI344" s="255"/>
      <c r="AJ344" s="255"/>
      <c r="AK344" s="255"/>
      <c r="AL344" s="255"/>
      <c r="AM344" s="255"/>
      <c r="AN344" s="255"/>
      <c r="AO344" s="255"/>
      <c r="AP344" s="255"/>
      <c r="AQ344" s="255"/>
      <c r="AR344" s="255"/>
      <c r="AS344" s="255"/>
      <c r="AT344" s="255"/>
      <c r="AU344" s="255"/>
      <c r="AV344" s="255"/>
      <c r="AW344" s="255"/>
      <c r="AX344" s="255"/>
      <c r="AY344" s="255"/>
      <c r="AZ344" s="255"/>
      <c r="BA344" s="255"/>
      <c r="BB344" s="255"/>
      <c r="BC344" s="255"/>
      <c r="BD344" s="255"/>
      <c r="BE344" s="255"/>
      <c r="BF344" s="255"/>
      <c r="BG344" s="255"/>
      <c r="BH344" s="255"/>
      <c r="BI344" s="255"/>
      <c r="BJ344" s="255"/>
      <c r="BK344" s="255"/>
      <c r="BL344" s="255"/>
      <c r="BM344" s="255"/>
      <c r="BN344" s="255"/>
      <c r="BO344" s="255"/>
      <c r="BP344" s="255"/>
      <c r="BQ344" s="255"/>
      <c r="BR344" s="255"/>
      <c r="BS344" s="255"/>
      <c r="BT344" s="255"/>
      <c r="BU344" s="255"/>
      <c r="BV344" s="255"/>
      <c r="BW344" s="255"/>
      <c r="BX344" s="255"/>
      <c r="BY344" s="255"/>
      <c r="BZ344" s="255"/>
      <c r="CA344" s="255"/>
      <c r="CB344" s="255"/>
    </row>
    <row r="345" spans="1:80" s="51" customFormat="1" ht="12.95" customHeight="1" x14ac:dyDescent="0.2">
      <c r="A345" s="315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  <c r="AG345" s="255"/>
      <c r="AH345" s="255"/>
      <c r="AI345" s="255"/>
      <c r="AJ345" s="255"/>
      <c r="AK345" s="255"/>
      <c r="AL345" s="255"/>
      <c r="AM345" s="255"/>
      <c r="AN345" s="255"/>
      <c r="AO345" s="255"/>
      <c r="AP345" s="255"/>
      <c r="AQ345" s="255"/>
      <c r="AR345" s="255"/>
      <c r="AS345" s="255"/>
      <c r="AT345" s="255"/>
      <c r="AU345" s="255"/>
      <c r="AV345" s="255"/>
      <c r="AW345" s="255"/>
      <c r="AX345" s="255"/>
      <c r="AY345" s="255"/>
      <c r="AZ345" s="255"/>
      <c r="BA345" s="255"/>
      <c r="BB345" s="255"/>
      <c r="BC345" s="255"/>
      <c r="BD345" s="255"/>
      <c r="BE345" s="255"/>
      <c r="BF345" s="255"/>
      <c r="BG345" s="255"/>
      <c r="BH345" s="255"/>
      <c r="BI345" s="255"/>
      <c r="BJ345" s="255"/>
      <c r="BK345" s="255"/>
      <c r="BL345" s="255"/>
      <c r="BM345" s="255"/>
      <c r="BN345" s="255"/>
      <c r="BO345" s="255"/>
      <c r="BP345" s="255"/>
      <c r="BQ345" s="255"/>
      <c r="BR345" s="255"/>
      <c r="BS345" s="255"/>
      <c r="BT345" s="255"/>
      <c r="BU345" s="255"/>
      <c r="BV345" s="255"/>
      <c r="BW345" s="255"/>
      <c r="BX345" s="255"/>
      <c r="BY345" s="255"/>
      <c r="BZ345" s="255"/>
      <c r="CA345" s="255"/>
      <c r="CB345" s="255"/>
    </row>
    <row r="346" spans="1:80" s="51" customFormat="1" ht="12.95" customHeight="1" x14ac:dyDescent="0.2">
      <c r="A346" s="315"/>
      <c r="B346" s="255"/>
      <c r="C346" s="255"/>
      <c r="D346" s="255"/>
      <c r="E346" s="255"/>
      <c r="F346" s="255"/>
      <c r="G346" s="255"/>
      <c r="H346" s="255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  <c r="AG346" s="255"/>
      <c r="AH346" s="255"/>
      <c r="AI346" s="255"/>
      <c r="AJ346" s="255"/>
      <c r="AK346" s="255"/>
      <c r="AL346" s="255"/>
      <c r="AM346" s="255"/>
      <c r="AN346" s="255"/>
      <c r="AO346" s="255"/>
      <c r="AP346" s="255"/>
      <c r="AQ346" s="255"/>
      <c r="AR346" s="255"/>
      <c r="AS346" s="255"/>
      <c r="AT346" s="255"/>
      <c r="AU346" s="255"/>
      <c r="AV346" s="255"/>
      <c r="AW346" s="255"/>
      <c r="AX346" s="255"/>
      <c r="AY346" s="255"/>
      <c r="AZ346" s="255"/>
      <c r="BA346" s="255"/>
      <c r="BB346" s="255"/>
      <c r="BC346" s="255"/>
      <c r="BD346" s="255"/>
      <c r="BE346" s="255"/>
      <c r="BF346" s="255"/>
      <c r="BG346" s="255"/>
      <c r="BH346" s="255"/>
      <c r="BI346" s="255"/>
      <c r="BJ346" s="255"/>
      <c r="BK346" s="255"/>
      <c r="BL346" s="255"/>
      <c r="BM346" s="255"/>
      <c r="BN346" s="255"/>
      <c r="BO346" s="255"/>
      <c r="BP346" s="255"/>
      <c r="BQ346" s="255"/>
      <c r="BR346" s="255"/>
      <c r="BS346" s="255"/>
      <c r="BT346" s="255"/>
      <c r="BU346" s="255"/>
      <c r="BV346" s="255"/>
      <c r="BW346" s="255"/>
      <c r="BX346" s="255"/>
      <c r="BY346" s="255"/>
      <c r="BZ346" s="255"/>
      <c r="CA346" s="255"/>
      <c r="CB346" s="255"/>
    </row>
    <row r="347" spans="1:80" s="51" customFormat="1" ht="12.95" customHeight="1" x14ac:dyDescent="0.2">
      <c r="A347" s="315"/>
      <c r="B347" s="255"/>
      <c r="C347" s="255"/>
      <c r="D347" s="255"/>
      <c r="E347" s="255"/>
      <c r="F347" s="255"/>
      <c r="G347" s="255"/>
      <c r="H347" s="255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  <c r="AG347" s="255"/>
      <c r="AH347" s="255"/>
      <c r="AI347" s="255"/>
      <c r="AJ347" s="255"/>
      <c r="AK347" s="255"/>
      <c r="AL347" s="255"/>
      <c r="AM347" s="255"/>
      <c r="AN347" s="255"/>
      <c r="AO347" s="255"/>
      <c r="AP347" s="255"/>
      <c r="AQ347" s="255"/>
      <c r="AR347" s="255"/>
      <c r="AS347" s="255"/>
      <c r="AT347" s="255"/>
      <c r="AU347" s="255"/>
      <c r="AV347" s="255"/>
      <c r="AW347" s="255"/>
      <c r="AX347" s="255"/>
      <c r="AY347" s="255"/>
      <c r="AZ347" s="255"/>
      <c r="BA347" s="255"/>
      <c r="BB347" s="255"/>
      <c r="BC347" s="255"/>
      <c r="BD347" s="255"/>
      <c r="BE347" s="255"/>
      <c r="BF347" s="255"/>
      <c r="BG347" s="255"/>
      <c r="BH347" s="255"/>
      <c r="BI347" s="255"/>
      <c r="BJ347" s="255"/>
      <c r="BK347" s="255"/>
      <c r="BL347" s="255"/>
      <c r="BM347" s="255"/>
      <c r="BN347" s="255"/>
      <c r="BO347" s="255"/>
      <c r="BP347" s="255"/>
      <c r="BQ347" s="255"/>
      <c r="BR347" s="255"/>
      <c r="BS347" s="255"/>
      <c r="BT347" s="255"/>
      <c r="BU347" s="255"/>
      <c r="BV347" s="255"/>
      <c r="BW347" s="255"/>
      <c r="BX347" s="255"/>
      <c r="BY347" s="255"/>
      <c r="BZ347" s="255"/>
      <c r="CA347" s="255"/>
      <c r="CB347" s="255"/>
    </row>
    <row r="348" spans="1:80" s="51" customFormat="1" ht="12.95" customHeight="1" x14ac:dyDescent="0.2">
      <c r="A348" s="315"/>
      <c r="B348" s="255"/>
      <c r="C348" s="255"/>
      <c r="D348" s="255"/>
      <c r="E348" s="255"/>
      <c r="F348" s="255"/>
      <c r="G348" s="255"/>
      <c r="H348" s="255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  <c r="AG348" s="255"/>
      <c r="AH348" s="255"/>
      <c r="AI348" s="255"/>
      <c r="AJ348" s="255"/>
      <c r="AK348" s="255"/>
      <c r="AL348" s="255"/>
      <c r="AM348" s="255"/>
      <c r="AN348" s="255"/>
      <c r="AO348" s="255"/>
      <c r="AP348" s="255"/>
      <c r="AQ348" s="255"/>
      <c r="AR348" s="255"/>
      <c r="AS348" s="255"/>
      <c r="AT348" s="255"/>
      <c r="AU348" s="255"/>
      <c r="AV348" s="255"/>
      <c r="AW348" s="255"/>
      <c r="AX348" s="255"/>
      <c r="AY348" s="255"/>
      <c r="AZ348" s="255"/>
      <c r="BA348" s="255"/>
      <c r="BB348" s="255"/>
      <c r="BC348" s="255"/>
      <c r="BD348" s="255"/>
      <c r="BE348" s="255"/>
      <c r="BF348" s="255"/>
      <c r="BG348" s="255"/>
      <c r="BH348" s="255"/>
      <c r="BI348" s="255"/>
      <c r="BJ348" s="255"/>
      <c r="BK348" s="255"/>
      <c r="BL348" s="255"/>
      <c r="BM348" s="255"/>
      <c r="BN348" s="255"/>
      <c r="BO348" s="255"/>
      <c r="BP348" s="255"/>
      <c r="BQ348" s="255"/>
      <c r="BR348" s="255"/>
      <c r="BS348" s="255"/>
      <c r="BT348" s="255"/>
      <c r="BU348" s="255"/>
      <c r="BV348" s="255"/>
      <c r="BW348" s="255"/>
      <c r="BX348" s="255"/>
      <c r="BY348" s="255"/>
      <c r="BZ348" s="255"/>
      <c r="CA348" s="255"/>
      <c r="CB348" s="255"/>
    </row>
    <row r="349" spans="1:80" s="51" customFormat="1" ht="12.95" customHeight="1" x14ac:dyDescent="0.2">
      <c r="A349" s="315"/>
      <c r="B349" s="255"/>
      <c r="C349" s="255"/>
      <c r="D349" s="255"/>
      <c r="E349" s="255"/>
      <c r="F349" s="255"/>
      <c r="G349" s="255"/>
      <c r="H349" s="255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  <c r="AG349" s="255"/>
      <c r="AH349" s="255"/>
      <c r="AI349" s="255"/>
      <c r="AJ349" s="255"/>
      <c r="AK349" s="255"/>
      <c r="AL349" s="255"/>
      <c r="AM349" s="255"/>
      <c r="AN349" s="255"/>
      <c r="AO349" s="255"/>
      <c r="AP349" s="255"/>
      <c r="AQ349" s="255"/>
      <c r="AR349" s="255"/>
      <c r="AS349" s="255"/>
      <c r="AT349" s="255"/>
      <c r="AU349" s="255"/>
      <c r="AV349" s="255"/>
      <c r="AW349" s="255"/>
      <c r="AX349" s="255"/>
      <c r="AY349" s="255"/>
      <c r="AZ349" s="255"/>
      <c r="BA349" s="255"/>
      <c r="BB349" s="255"/>
      <c r="BC349" s="255"/>
      <c r="BD349" s="255"/>
      <c r="BE349" s="255"/>
      <c r="BF349" s="255"/>
      <c r="BG349" s="255"/>
      <c r="BH349" s="255"/>
      <c r="BI349" s="255"/>
      <c r="BJ349" s="255"/>
      <c r="BK349" s="255"/>
      <c r="BL349" s="255"/>
      <c r="BM349" s="255"/>
      <c r="BN349" s="255"/>
      <c r="BO349" s="255"/>
      <c r="BP349" s="255"/>
      <c r="BQ349" s="255"/>
      <c r="BR349" s="255"/>
      <c r="BS349" s="255"/>
      <c r="BT349" s="255"/>
      <c r="BU349" s="255"/>
      <c r="BV349" s="255"/>
      <c r="BW349" s="255"/>
      <c r="BX349" s="255"/>
      <c r="BY349" s="255"/>
      <c r="BZ349" s="255"/>
      <c r="CA349" s="255"/>
      <c r="CB349" s="255"/>
    </row>
    <row r="350" spans="1:80" s="51" customFormat="1" ht="12.95" customHeight="1" x14ac:dyDescent="0.2">
      <c r="A350" s="31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  <c r="AG350" s="255"/>
      <c r="AH350" s="255"/>
      <c r="AI350" s="255"/>
      <c r="AJ350" s="255"/>
      <c r="AK350" s="255"/>
      <c r="AL350" s="255"/>
      <c r="AM350" s="255"/>
      <c r="AN350" s="255"/>
      <c r="AO350" s="255"/>
      <c r="AP350" s="255"/>
      <c r="AQ350" s="255"/>
      <c r="AR350" s="255"/>
      <c r="AS350" s="255"/>
      <c r="AT350" s="255"/>
      <c r="AU350" s="255"/>
      <c r="AV350" s="255"/>
      <c r="AW350" s="255"/>
      <c r="AX350" s="255"/>
      <c r="AY350" s="255"/>
      <c r="AZ350" s="255"/>
      <c r="BA350" s="255"/>
      <c r="BB350" s="255"/>
      <c r="BC350" s="255"/>
      <c r="BD350" s="255"/>
      <c r="BE350" s="255"/>
      <c r="BF350" s="255"/>
      <c r="BG350" s="255"/>
      <c r="BH350" s="255"/>
      <c r="BI350" s="255"/>
      <c r="BJ350" s="255"/>
      <c r="BK350" s="255"/>
      <c r="BL350" s="255"/>
      <c r="BM350" s="255"/>
      <c r="BN350" s="255"/>
      <c r="BO350" s="255"/>
      <c r="BP350" s="255"/>
      <c r="BQ350" s="255"/>
      <c r="BR350" s="255"/>
      <c r="BS350" s="255"/>
      <c r="BT350" s="255"/>
      <c r="BU350" s="255"/>
      <c r="BV350" s="255"/>
      <c r="BW350" s="255"/>
      <c r="BX350" s="255"/>
      <c r="BY350" s="255"/>
      <c r="BZ350" s="255"/>
      <c r="CA350" s="255"/>
      <c r="CB350" s="255"/>
    </row>
    <row r="351" spans="1:80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  <c r="AG351" s="255"/>
      <c r="AH351" s="255"/>
      <c r="AI351" s="255"/>
      <c r="AJ351" s="255"/>
      <c r="AK351" s="255"/>
      <c r="AL351" s="255"/>
      <c r="AM351" s="255"/>
      <c r="AN351" s="255"/>
      <c r="AO351" s="255"/>
      <c r="AP351" s="255"/>
      <c r="AQ351" s="255"/>
      <c r="AR351" s="255"/>
      <c r="AS351" s="255"/>
      <c r="AT351" s="255"/>
      <c r="AU351" s="255"/>
      <c r="AV351" s="255"/>
      <c r="AW351" s="255"/>
      <c r="AX351" s="255"/>
      <c r="AY351" s="255"/>
      <c r="AZ351" s="255"/>
      <c r="BA351" s="255"/>
      <c r="BB351" s="255"/>
      <c r="BC351" s="255"/>
      <c r="BD351" s="255"/>
      <c r="BE351" s="255"/>
      <c r="BF351" s="255"/>
      <c r="BG351" s="255"/>
      <c r="BH351" s="255"/>
      <c r="BI351" s="255"/>
      <c r="BJ351" s="255"/>
      <c r="BK351" s="255"/>
      <c r="BL351" s="255"/>
      <c r="BM351" s="255"/>
      <c r="BN351" s="255"/>
      <c r="BO351" s="255"/>
      <c r="BP351" s="255"/>
      <c r="BQ351" s="255"/>
      <c r="BR351" s="255"/>
      <c r="BS351" s="255"/>
      <c r="BT351" s="255"/>
      <c r="BU351" s="255"/>
      <c r="BV351" s="255"/>
      <c r="BW351" s="255"/>
      <c r="BX351" s="255"/>
      <c r="BY351" s="255"/>
      <c r="BZ351" s="255"/>
      <c r="CA351" s="255"/>
      <c r="CB351" s="255"/>
    </row>
    <row r="359" spans="1:80" s="38" customFormat="1" ht="12.95" customHeight="1" x14ac:dyDescent="0.2">
      <c r="A359" s="37"/>
      <c r="B359" s="321"/>
      <c r="C359" s="321"/>
      <c r="D359" s="321"/>
      <c r="E359" s="321"/>
      <c r="F359" s="321"/>
      <c r="G359" s="321"/>
      <c r="H359" s="321"/>
      <c r="I359" s="321"/>
      <c r="J359" s="321"/>
      <c r="K359" s="321"/>
      <c r="L359" s="321"/>
      <c r="M359" s="321"/>
      <c r="N359" s="312"/>
      <c r="O359" s="312"/>
      <c r="P359" s="312"/>
      <c r="Q359" s="312"/>
      <c r="R359" s="312"/>
      <c r="S359" s="312"/>
      <c r="T359" s="312"/>
      <c r="U359" s="312"/>
      <c r="V359" s="312"/>
      <c r="W359" s="312"/>
      <c r="X359" s="312"/>
      <c r="Y359" s="312"/>
      <c r="Z359" s="312"/>
      <c r="AA359" s="312"/>
      <c r="AB359" s="312"/>
      <c r="AC359" s="312"/>
      <c r="AD359" s="312"/>
      <c r="AE359" s="312"/>
      <c r="AF359" s="312"/>
      <c r="AG359" s="312"/>
      <c r="AH359" s="312"/>
      <c r="AI359" s="312"/>
      <c r="AJ359" s="312"/>
      <c r="AK359" s="312"/>
      <c r="AL359" s="312"/>
      <c r="AM359" s="312"/>
      <c r="AN359" s="312"/>
      <c r="AO359" s="312"/>
      <c r="AP359" s="312"/>
      <c r="AQ359" s="312"/>
      <c r="AR359" s="312"/>
      <c r="AS359" s="312"/>
      <c r="AT359" s="312"/>
      <c r="AU359" s="312"/>
      <c r="AV359" s="312"/>
      <c r="AW359" s="312"/>
      <c r="AX359" s="312"/>
      <c r="AY359" s="312"/>
      <c r="AZ359" s="312"/>
      <c r="BA359" s="312"/>
      <c r="BB359" s="312"/>
      <c r="BC359" s="312"/>
      <c r="BD359" s="312"/>
      <c r="BE359" s="312"/>
      <c r="BF359" s="312"/>
      <c r="BG359" s="312"/>
      <c r="BH359" s="312"/>
      <c r="BI359" s="312"/>
      <c r="BJ359" s="312"/>
      <c r="BK359" s="312"/>
      <c r="BL359" s="312"/>
      <c r="BM359" s="312"/>
      <c r="BN359" s="312"/>
      <c r="BO359" s="312"/>
      <c r="BP359" s="312"/>
      <c r="BQ359" s="312"/>
      <c r="BR359" s="312"/>
      <c r="BS359" s="312"/>
      <c r="BT359" s="312"/>
      <c r="BU359" s="312"/>
      <c r="BV359" s="312"/>
      <c r="BW359" s="312"/>
      <c r="BX359" s="312"/>
      <c r="BY359" s="312"/>
      <c r="BZ359" s="312"/>
      <c r="CA359" s="312"/>
      <c r="CB359" s="312"/>
    </row>
    <row r="360" spans="1:80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  <c r="AG360" s="255"/>
      <c r="AH360" s="255"/>
      <c r="AI360" s="255"/>
      <c r="AJ360" s="255"/>
      <c r="AK360" s="255"/>
      <c r="AL360" s="255"/>
      <c r="AM360" s="255"/>
      <c r="AN360" s="255"/>
      <c r="AO360" s="255"/>
      <c r="AP360" s="255"/>
      <c r="AQ360" s="255"/>
      <c r="AR360" s="255"/>
      <c r="AS360" s="255"/>
      <c r="AT360" s="255"/>
      <c r="AU360" s="255"/>
      <c r="AV360" s="255"/>
      <c r="AW360" s="255"/>
      <c r="AX360" s="255"/>
      <c r="AY360" s="255"/>
      <c r="AZ360" s="255"/>
      <c r="BA360" s="255"/>
      <c r="BB360" s="255"/>
      <c r="BC360" s="255"/>
      <c r="BD360" s="255"/>
      <c r="BE360" s="255"/>
      <c r="BF360" s="255"/>
      <c r="BG360" s="255"/>
      <c r="BH360" s="255"/>
      <c r="BI360" s="255"/>
      <c r="BJ360" s="255"/>
      <c r="BK360" s="255"/>
      <c r="BL360" s="255"/>
      <c r="BM360" s="255"/>
      <c r="BN360" s="255"/>
      <c r="BO360" s="255"/>
      <c r="BP360" s="255"/>
      <c r="BQ360" s="255"/>
      <c r="BR360" s="255"/>
      <c r="BS360" s="255"/>
      <c r="BT360" s="255"/>
      <c r="BU360" s="255"/>
      <c r="BV360" s="255"/>
      <c r="BW360" s="255"/>
      <c r="BX360" s="255"/>
      <c r="BY360" s="255"/>
      <c r="BZ360" s="255"/>
      <c r="CA360" s="255"/>
      <c r="CB360" s="255"/>
    </row>
    <row r="361" spans="1:80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  <c r="AG361" s="255"/>
      <c r="AH361" s="255"/>
      <c r="AI361" s="255"/>
      <c r="AJ361" s="255"/>
      <c r="AK361" s="255"/>
      <c r="AL361" s="255"/>
      <c r="AM361" s="255"/>
      <c r="AN361" s="255"/>
      <c r="AO361" s="255"/>
      <c r="AP361" s="255"/>
      <c r="AQ361" s="255"/>
      <c r="AR361" s="255"/>
      <c r="AS361" s="255"/>
      <c r="AT361" s="255"/>
      <c r="AU361" s="255"/>
      <c r="AV361" s="255"/>
      <c r="AW361" s="255"/>
      <c r="AX361" s="255"/>
      <c r="AY361" s="255"/>
      <c r="AZ361" s="255"/>
      <c r="BA361" s="255"/>
      <c r="BB361" s="255"/>
      <c r="BC361" s="255"/>
      <c r="BD361" s="255"/>
      <c r="BE361" s="255"/>
      <c r="BF361" s="255"/>
      <c r="BG361" s="255"/>
      <c r="BH361" s="255"/>
      <c r="BI361" s="255"/>
      <c r="BJ361" s="255"/>
      <c r="BK361" s="255"/>
      <c r="BL361" s="255"/>
      <c r="BM361" s="255"/>
      <c r="BN361" s="255"/>
      <c r="BO361" s="255"/>
      <c r="BP361" s="255"/>
      <c r="BQ361" s="255"/>
      <c r="BR361" s="255"/>
      <c r="BS361" s="255"/>
      <c r="BT361" s="255"/>
      <c r="BU361" s="255"/>
      <c r="BV361" s="255"/>
      <c r="BW361" s="255"/>
      <c r="BX361" s="255"/>
      <c r="BY361" s="255"/>
      <c r="BZ361" s="255"/>
      <c r="CA361" s="255"/>
      <c r="CB361" s="255"/>
    </row>
    <row r="362" spans="1:80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  <c r="AG362" s="255"/>
      <c r="AH362" s="255"/>
      <c r="AI362" s="255"/>
      <c r="AJ362" s="255"/>
      <c r="AK362" s="255"/>
      <c r="AL362" s="255"/>
      <c r="AM362" s="255"/>
      <c r="AN362" s="255"/>
      <c r="AO362" s="255"/>
      <c r="AP362" s="255"/>
      <c r="AQ362" s="255"/>
      <c r="AR362" s="255"/>
      <c r="AS362" s="255"/>
      <c r="AT362" s="255"/>
      <c r="AU362" s="255"/>
      <c r="AV362" s="255"/>
      <c r="AW362" s="255"/>
      <c r="AX362" s="255"/>
      <c r="AY362" s="255"/>
      <c r="AZ362" s="255"/>
      <c r="BA362" s="255"/>
      <c r="BB362" s="255"/>
      <c r="BC362" s="255"/>
      <c r="BD362" s="255"/>
      <c r="BE362" s="255"/>
      <c r="BF362" s="255"/>
      <c r="BG362" s="255"/>
      <c r="BH362" s="255"/>
      <c r="BI362" s="255"/>
      <c r="BJ362" s="255"/>
      <c r="BK362" s="255"/>
      <c r="BL362" s="255"/>
      <c r="BM362" s="255"/>
      <c r="BN362" s="255"/>
      <c r="BO362" s="255"/>
      <c r="BP362" s="255"/>
      <c r="BQ362" s="255"/>
      <c r="BR362" s="255"/>
      <c r="BS362" s="255"/>
      <c r="BT362" s="255"/>
      <c r="BU362" s="255"/>
      <c r="BV362" s="255"/>
      <c r="BW362" s="255"/>
      <c r="BX362" s="255"/>
      <c r="BY362" s="255"/>
      <c r="BZ362" s="255"/>
      <c r="CA362" s="255"/>
      <c r="CB362" s="255"/>
    </row>
    <row r="363" spans="1:80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  <c r="AG363" s="255"/>
      <c r="AH363" s="255"/>
      <c r="AI363" s="255"/>
      <c r="AJ363" s="255"/>
      <c r="AK363" s="255"/>
      <c r="AL363" s="255"/>
      <c r="AM363" s="255"/>
      <c r="AN363" s="255"/>
      <c r="AO363" s="255"/>
      <c r="AP363" s="255"/>
      <c r="AQ363" s="255"/>
      <c r="AR363" s="255"/>
      <c r="AS363" s="255"/>
      <c r="AT363" s="255"/>
      <c r="AU363" s="255"/>
      <c r="AV363" s="255"/>
      <c r="AW363" s="255"/>
      <c r="AX363" s="255"/>
      <c r="AY363" s="255"/>
      <c r="AZ363" s="255"/>
      <c r="BA363" s="255"/>
      <c r="BB363" s="255"/>
      <c r="BC363" s="255"/>
      <c r="BD363" s="255"/>
      <c r="BE363" s="255"/>
      <c r="BF363" s="255"/>
      <c r="BG363" s="255"/>
      <c r="BH363" s="255"/>
      <c r="BI363" s="255"/>
      <c r="BJ363" s="255"/>
      <c r="BK363" s="255"/>
      <c r="BL363" s="255"/>
      <c r="BM363" s="255"/>
      <c r="BN363" s="255"/>
      <c r="BO363" s="255"/>
      <c r="BP363" s="255"/>
      <c r="BQ363" s="255"/>
      <c r="BR363" s="255"/>
      <c r="BS363" s="255"/>
      <c r="BT363" s="255"/>
      <c r="BU363" s="255"/>
      <c r="BV363" s="255"/>
      <c r="BW363" s="255"/>
      <c r="BX363" s="255"/>
      <c r="BY363" s="255"/>
      <c r="BZ363" s="255"/>
      <c r="CA363" s="255"/>
      <c r="CB363" s="255"/>
    </row>
    <row r="364" spans="1:80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  <c r="AG364" s="255"/>
      <c r="AH364" s="255"/>
      <c r="AI364" s="255"/>
      <c r="AJ364" s="255"/>
      <c r="AK364" s="255"/>
      <c r="AL364" s="255"/>
      <c r="AM364" s="255"/>
      <c r="AN364" s="255"/>
      <c r="AO364" s="255"/>
      <c r="AP364" s="255"/>
      <c r="AQ364" s="255"/>
      <c r="AR364" s="255"/>
      <c r="AS364" s="255"/>
      <c r="AT364" s="255"/>
      <c r="AU364" s="255"/>
      <c r="AV364" s="255"/>
      <c r="AW364" s="255"/>
      <c r="AX364" s="255"/>
      <c r="AY364" s="255"/>
      <c r="AZ364" s="255"/>
      <c r="BA364" s="255"/>
      <c r="BB364" s="255"/>
      <c r="BC364" s="255"/>
      <c r="BD364" s="255"/>
      <c r="BE364" s="255"/>
      <c r="BF364" s="255"/>
      <c r="BG364" s="255"/>
      <c r="BH364" s="255"/>
      <c r="BI364" s="255"/>
      <c r="BJ364" s="255"/>
      <c r="BK364" s="255"/>
      <c r="BL364" s="255"/>
      <c r="BM364" s="255"/>
      <c r="BN364" s="255"/>
      <c r="BO364" s="255"/>
      <c r="BP364" s="255"/>
      <c r="BQ364" s="255"/>
      <c r="BR364" s="255"/>
      <c r="BS364" s="255"/>
      <c r="BT364" s="255"/>
      <c r="BU364" s="255"/>
      <c r="BV364" s="255"/>
      <c r="BW364" s="255"/>
      <c r="BX364" s="255"/>
      <c r="BY364" s="255"/>
      <c r="BZ364" s="255"/>
      <c r="CA364" s="255"/>
      <c r="CB364" s="255"/>
    </row>
    <row r="365" spans="1:80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  <c r="AG365" s="255"/>
      <c r="AH365" s="255"/>
      <c r="AI365" s="255"/>
      <c r="AJ365" s="255"/>
      <c r="AK365" s="255"/>
      <c r="AL365" s="255"/>
      <c r="AM365" s="255"/>
      <c r="AN365" s="255"/>
      <c r="AO365" s="255"/>
      <c r="AP365" s="255"/>
      <c r="AQ365" s="255"/>
      <c r="AR365" s="255"/>
      <c r="AS365" s="255"/>
      <c r="AT365" s="255"/>
      <c r="AU365" s="255"/>
      <c r="AV365" s="255"/>
      <c r="AW365" s="255"/>
      <c r="AX365" s="255"/>
      <c r="AY365" s="255"/>
      <c r="AZ365" s="255"/>
      <c r="BA365" s="255"/>
      <c r="BB365" s="255"/>
      <c r="BC365" s="255"/>
      <c r="BD365" s="255"/>
      <c r="BE365" s="255"/>
      <c r="BF365" s="255"/>
      <c r="BG365" s="255"/>
      <c r="BH365" s="255"/>
      <c r="BI365" s="255"/>
      <c r="BJ365" s="255"/>
      <c r="BK365" s="255"/>
      <c r="BL365" s="255"/>
      <c r="BM365" s="255"/>
      <c r="BN365" s="255"/>
      <c r="BO365" s="255"/>
      <c r="BP365" s="255"/>
      <c r="BQ365" s="255"/>
      <c r="BR365" s="255"/>
      <c r="BS365" s="255"/>
      <c r="BT365" s="255"/>
      <c r="BU365" s="255"/>
      <c r="BV365" s="255"/>
      <c r="BW365" s="255"/>
      <c r="BX365" s="255"/>
      <c r="BY365" s="255"/>
      <c r="BZ365" s="255"/>
      <c r="CA365" s="255"/>
      <c r="CB365" s="255"/>
    </row>
    <row r="366" spans="1:80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  <c r="AG366" s="255"/>
      <c r="AH366" s="255"/>
      <c r="AI366" s="255"/>
      <c r="AJ366" s="255"/>
      <c r="AK366" s="255"/>
      <c r="AL366" s="255"/>
      <c r="AM366" s="255"/>
      <c r="AN366" s="255"/>
      <c r="AO366" s="255"/>
      <c r="AP366" s="255"/>
      <c r="AQ366" s="255"/>
      <c r="AR366" s="255"/>
      <c r="AS366" s="255"/>
      <c r="AT366" s="255"/>
      <c r="AU366" s="255"/>
      <c r="AV366" s="255"/>
      <c r="AW366" s="255"/>
      <c r="AX366" s="255"/>
      <c r="AY366" s="255"/>
      <c r="AZ366" s="255"/>
      <c r="BA366" s="255"/>
      <c r="BB366" s="255"/>
      <c r="BC366" s="255"/>
      <c r="BD366" s="255"/>
      <c r="BE366" s="255"/>
      <c r="BF366" s="255"/>
      <c r="BG366" s="255"/>
      <c r="BH366" s="255"/>
      <c r="BI366" s="255"/>
      <c r="BJ366" s="255"/>
      <c r="BK366" s="255"/>
      <c r="BL366" s="255"/>
      <c r="BM366" s="255"/>
      <c r="BN366" s="255"/>
      <c r="BO366" s="255"/>
      <c r="BP366" s="255"/>
      <c r="BQ366" s="255"/>
      <c r="BR366" s="255"/>
      <c r="BS366" s="255"/>
      <c r="BT366" s="255"/>
      <c r="BU366" s="255"/>
      <c r="BV366" s="255"/>
      <c r="BW366" s="255"/>
      <c r="BX366" s="255"/>
      <c r="BY366" s="255"/>
      <c r="BZ366" s="255"/>
      <c r="CA366" s="255"/>
      <c r="CB366" s="255"/>
    </row>
    <row r="367" spans="1:80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  <c r="AG367" s="255"/>
      <c r="AH367" s="255"/>
      <c r="AI367" s="255"/>
      <c r="AJ367" s="255"/>
      <c r="AK367" s="255"/>
      <c r="AL367" s="255"/>
      <c r="AM367" s="255"/>
      <c r="AN367" s="255"/>
      <c r="AO367" s="255"/>
      <c r="AP367" s="255"/>
      <c r="AQ367" s="255"/>
      <c r="AR367" s="255"/>
      <c r="AS367" s="255"/>
      <c r="AT367" s="255"/>
      <c r="AU367" s="255"/>
      <c r="AV367" s="255"/>
      <c r="AW367" s="255"/>
      <c r="AX367" s="255"/>
      <c r="AY367" s="255"/>
      <c r="AZ367" s="255"/>
      <c r="BA367" s="255"/>
      <c r="BB367" s="255"/>
      <c r="BC367" s="255"/>
      <c r="BD367" s="255"/>
      <c r="BE367" s="255"/>
      <c r="BF367" s="255"/>
      <c r="BG367" s="255"/>
      <c r="BH367" s="255"/>
      <c r="BI367" s="255"/>
      <c r="BJ367" s="255"/>
      <c r="BK367" s="255"/>
      <c r="BL367" s="255"/>
      <c r="BM367" s="255"/>
      <c r="BN367" s="255"/>
      <c r="BO367" s="255"/>
      <c r="BP367" s="255"/>
      <c r="BQ367" s="255"/>
      <c r="BR367" s="255"/>
      <c r="BS367" s="255"/>
      <c r="BT367" s="255"/>
      <c r="BU367" s="255"/>
      <c r="BV367" s="255"/>
      <c r="BW367" s="255"/>
      <c r="BX367" s="255"/>
      <c r="BY367" s="255"/>
      <c r="BZ367" s="255"/>
      <c r="CA367" s="255"/>
      <c r="CB367" s="255"/>
    </row>
    <row r="368" spans="1:80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  <c r="AG368" s="255"/>
      <c r="AH368" s="255"/>
      <c r="AI368" s="255"/>
      <c r="AJ368" s="255"/>
      <c r="AK368" s="255"/>
      <c r="AL368" s="255"/>
      <c r="AM368" s="255"/>
      <c r="AN368" s="255"/>
      <c r="AO368" s="255"/>
      <c r="AP368" s="255"/>
      <c r="AQ368" s="255"/>
      <c r="AR368" s="255"/>
      <c r="AS368" s="255"/>
      <c r="AT368" s="255"/>
      <c r="AU368" s="255"/>
      <c r="AV368" s="255"/>
      <c r="AW368" s="255"/>
      <c r="AX368" s="255"/>
      <c r="AY368" s="255"/>
      <c r="AZ368" s="255"/>
      <c r="BA368" s="255"/>
      <c r="BB368" s="255"/>
      <c r="BC368" s="255"/>
      <c r="BD368" s="255"/>
      <c r="BE368" s="255"/>
      <c r="BF368" s="255"/>
      <c r="BG368" s="255"/>
      <c r="BH368" s="255"/>
      <c r="BI368" s="255"/>
      <c r="BJ368" s="255"/>
      <c r="BK368" s="255"/>
      <c r="BL368" s="255"/>
      <c r="BM368" s="255"/>
      <c r="BN368" s="255"/>
      <c r="BO368" s="255"/>
      <c r="BP368" s="255"/>
      <c r="BQ368" s="255"/>
      <c r="BR368" s="255"/>
      <c r="BS368" s="255"/>
      <c r="BT368" s="255"/>
      <c r="BU368" s="255"/>
      <c r="BV368" s="255"/>
      <c r="BW368" s="255"/>
      <c r="BX368" s="255"/>
      <c r="BY368" s="255"/>
      <c r="BZ368" s="255"/>
      <c r="CA368" s="255"/>
      <c r="CB368" s="255"/>
    </row>
    <row r="369" spans="1:80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  <c r="AG369" s="255"/>
      <c r="AH369" s="255"/>
      <c r="AI369" s="255"/>
      <c r="AJ369" s="255"/>
      <c r="AK369" s="255"/>
      <c r="AL369" s="255"/>
      <c r="AM369" s="255"/>
      <c r="AN369" s="255"/>
      <c r="AO369" s="255"/>
      <c r="AP369" s="255"/>
      <c r="AQ369" s="255"/>
      <c r="AR369" s="255"/>
      <c r="AS369" s="255"/>
      <c r="AT369" s="255"/>
      <c r="AU369" s="255"/>
      <c r="AV369" s="255"/>
      <c r="AW369" s="255"/>
      <c r="AX369" s="255"/>
      <c r="AY369" s="255"/>
      <c r="AZ369" s="255"/>
      <c r="BA369" s="255"/>
      <c r="BB369" s="255"/>
      <c r="BC369" s="255"/>
      <c r="BD369" s="255"/>
      <c r="BE369" s="255"/>
      <c r="BF369" s="255"/>
      <c r="BG369" s="255"/>
      <c r="BH369" s="255"/>
      <c r="BI369" s="255"/>
      <c r="BJ369" s="255"/>
      <c r="BK369" s="255"/>
      <c r="BL369" s="255"/>
      <c r="BM369" s="255"/>
      <c r="BN369" s="255"/>
      <c r="BO369" s="255"/>
      <c r="BP369" s="255"/>
      <c r="BQ369" s="255"/>
      <c r="BR369" s="255"/>
      <c r="BS369" s="255"/>
      <c r="BT369" s="255"/>
      <c r="BU369" s="255"/>
      <c r="BV369" s="255"/>
      <c r="BW369" s="255"/>
      <c r="BX369" s="255"/>
      <c r="BY369" s="255"/>
      <c r="BZ369" s="255"/>
      <c r="CA369" s="255"/>
      <c r="CB369" s="255"/>
    </row>
    <row r="370" spans="1:80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  <c r="AG370" s="255"/>
      <c r="AH370" s="255"/>
      <c r="AI370" s="255"/>
      <c r="AJ370" s="255"/>
      <c r="AK370" s="255"/>
      <c r="AL370" s="255"/>
      <c r="AM370" s="255"/>
      <c r="AN370" s="255"/>
      <c r="AO370" s="255"/>
      <c r="AP370" s="255"/>
      <c r="AQ370" s="255"/>
      <c r="AR370" s="255"/>
      <c r="AS370" s="255"/>
      <c r="AT370" s="255"/>
      <c r="AU370" s="255"/>
      <c r="AV370" s="255"/>
      <c r="AW370" s="255"/>
      <c r="AX370" s="255"/>
      <c r="AY370" s="255"/>
      <c r="AZ370" s="255"/>
      <c r="BA370" s="255"/>
      <c r="BB370" s="255"/>
      <c r="BC370" s="255"/>
      <c r="BD370" s="255"/>
      <c r="BE370" s="255"/>
      <c r="BF370" s="255"/>
      <c r="BG370" s="255"/>
      <c r="BH370" s="255"/>
      <c r="BI370" s="255"/>
      <c r="BJ370" s="255"/>
      <c r="BK370" s="255"/>
      <c r="BL370" s="255"/>
      <c r="BM370" s="255"/>
      <c r="BN370" s="255"/>
      <c r="BO370" s="255"/>
      <c r="BP370" s="255"/>
      <c r="BQ370" s="255"/>
      <c r="BR370" s="255"/>
      <c r="BS370" s="255"/>
      <c r="BT370" s="255"/>
      <c r="BU370" s="255"/>
      <c r="BV370" s="255"/>
      <c r="BW370" s="255"/>
      <c r="BX370" s="255"/>
      <c r="BY370" s="255"/>
      <c r="BZ370" s="255"/>
      <c r="CA370" s="255"/>
      <c r="CB370" s="255"/>
    </row>
    <row r="371" spans="1:80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  <c r="AG371" s="255"/>
      <c r="AH371" s="255"/>
      <c r="AI371" s="255"/>
      <c r="AJ371" s="255"/>
      <c r="AK371" s="255"/>
      <c r="AL371" s="255"/>
      <c r="AM371" s="255"/>
      <c r="AN371" s="255"/>
      <c r="AO371" s="255"/>
      <c r="AP371" s="255"/>
      <c r="AQ371" s="255"/>
      <c r="AR371" s="255"/>
      <c r="AS371" s="255"/>
      <c r="AT371" s="255"/>
      <c r="AU371" s="255"/>
      <c r="AV371" s="255"/>
      <c r="AW371" s="255"/>
      <c r="AX371" s="255"/>
      <c r="AY371" s="255"/>
      <c r="AZ371" s="255"/>
      <c r="BA371" s="255"/>
      <c r="BB371" s="255"/>
      <c r="BC371" s="255"/>
      <c r="BD371" s="255"/>
      <c r="BE371" s="255"/>
      <c r="BF371" s="255"/>
      <c r="BG371" s="255"/>
      <c r="BH371" s="255"/>
      <c r="BI371" s="255"/>
      <c r="BJ371" s="255"/>
      <c r="BK371" s="255"/>
      <c r="BL371" s="255"/>
      <c r="BM371" s="255"/>
      <c r="BN371" s="255"/>
      <c r="BO371" s="255"/>
      <c r="BP371" s="255"/>
      <c r="BQ371" s="255"/>
      <c r="BR371" s="255"/>
      <c r="BS371" s="255"/>
      <c r="BT371" s="255"/>
      <c r="BU371" s="255"/>
      <c r="BV371" s="255"/>
      <c r="BW371" s="255"/>
      <c r="BX371" s="255"/>
      <c r="BY371" s="255"/>
      <c r="BZ371" s="255"/>
      <c r="CA371" s="255"/>
      <c r="CB371" s="255"/>
    </row>
    <row r="372" spans="1:80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  <c r="AG372" s="255"/>
      <c r="AH372" s="255"/>
      <c r="AI372" s="255"/>
      <c r="AJ372" s="255"/>
      <c r="AK372" s="255"/>
      <c r="AL372" s="255"/>
      <c r="AM372" s="255"/>
      <c r="AN372" s="255"/>
      <c r="AO372" s="255"/>
      <c r="AP372" s="255"/>
      <c r="AQ372" s="255"/>
      <c r="AR372" s="255"/>
      <c r="AS372" s="255"/>
      <c r="AT372" s="255"/>
      <c r="AU372" s="255"/>
      <c r="AV372" s="255"/>
      <c r="AW372" s="255"/>
      <c r="AX372" s="255"/>
      <c r="AY372" s="255"/>
      <c r="AZ372" s="255"/>
      <c r="BA372" s="255"/>
      <c r="BB372" s="255"/>
      <c r="BC372" s="255"/>
      <c r="BD372" s="255"/>
      <c r="BE372" s="255"/>
      <c r="BF372" s="255"/>
      <c r="BG372" s="255"/>
      <c r="BH372" s="255"/>
      <c r="BI372" s="255"/>
      <c r="BJ372" s="255"/>
      <c r="BK372" s="255"/>
      <c r="BL372" s="255"/>
      <c r="BM372" s="255"/>
      <c r="BN372" s="255"/>
      <c r="BO372" s="255"/>
      <c r="BP372" s="255"/>
      <c r="BQ372" s="255"/>
      <c r="BR372" s="255"/>
      <c r="BS372" s="255"/>
      <c r="BT372" s="255"/>
      <c r="BU372" s="255"/>
      <c r="BV372" s="255"/>
      <c r="BW372" s="255"/>
      <c r="BX372" s="255"/>
      <c r="BY372" s="255"/>
      <c r="BZ372" s="255"/>
      <c r="CA372" s="255"/>
      <c r="CB372" s="255"/>
    </row>
    <row r="373" spans="1:80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  <c r="AG373" s="255"/>
      <c r="AH373" s="255"/>
      <c r="AI373" s="255"/>
      <c r="AJ373" s="255"/>
      <c r="AK373" s="255"/>
      <c r="AL373" s="255"/>
      <c r="AM373" s="255"/>
      <c r="AN373" s="255"/>
      <c r="AO373" s="255"/>
      <c r="AP373" s="255"/>
      <c r="AQ373" s="255"/>
      <c r="AR373" s="255"/>
      <c r="AS373" s="255"/>
      <c r="AT373" s="255"/>
      <c r="AU373" s="255"/>
      <c r="AV373" s="255"/>
      <c r="AW373" s="255"/>
      <c r="AX373" s="255"/>
      <c r="AY373" s="255"/>
      <c r="AZ373" s="255"/>
      <c r="BA373" s="255"/>
      <c r="BB373" s="255"/>
      <c r="BC373" s="255"/>
      <c r="BD373" s="255"/>
      <c r="BE373" s="255"/>
      <c r="BF373" s="255"/>
      <c r="BG373" s="255"/>
      <c r="BH373" s="255"/>
      <c r="BI373" s="255"/>
      <c r="BJ373" s="255"/>
      <c r="BK373" s="255"/>
      <c r="BL373" s="255"/>
      <c r="BM373" s="255"/>
      <c r="BN373" s="255"/>
      <c r="BO373" s="255"/>
      <c r="BP373" s="255"/>
      <c r="BQ373" s="255"/>
      <c r="BR373" s="255"/>
      <c r="BS373" s="255"/>
      <c r="BT373" s="255"/>
      <c r="BU373" s="255"/>
      <c r="BV373" s="255"/>
      <c r="BW373" s="255"/>
      <c r="BX373" s="255"/>
      <c r="BY373" s="255"/>
      <c r="BZ373" s="255"/>
      <c r="CA373" s="255"/>
      <c r="CB373" s="255"/>
    </row>
    <row r="374" spans="1:80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  <c r="AG374" s="255"/>
      <c r="AH374" s="255"/>
      <c r="AI374" s="255"/>
      <c r="AJ374" s="255"/>
      <c r="AK374" s="255"/>
      <c r="AL374" s="255"/>
      <c r="AM374" s="255"/>
      <c r="AN374" s="255"/>
      <c r="AO374" s="255"/>
      <c r="AP374" s="255"/>
      <c r="AQ374" s="255"/>
      <c r="AR374" s="255"/>
      <c r="AS374" s="255"/>
      <c r="AT374" s="255"/>
      <c r="AU374" s="255"/>
      <c r="AV374" s="255"/>
      <c r="AW374" s="255"/>
      <c r="AX374" s="255"/>
      <c r="AY374" s="255"/>
      <c r="AZ374" s="255"/>
      <c r="BA374" s="255"/>
      <c r="BB374" s="255"/>
      <c r="BC374" s="255"/>
      <c r="BD374" s="255"/>
      <c r="BE374" s="255"/>
      <c r="BF374" s="255"/>
      <c r="BG374" s="255"/>
      <c r="BH374" s="255"/>
      <c r="BI374" s="255"/>
      <c r="BJ374" s="255"/>
      <c r="BK374" s="255"/>
      <c r="BL374" s="255"/>
      <c r="BM374" s="255"/>
      <c r="BN374" s="255"/>
      <c r="BO374" s="255"/>
      <c r="BP374" s="255"/>
      <c r="BQ374" s="255"/>
      <c r="BR374" s="255"/>
      <c r="BS374" s="255"/>
      <c r="BT374" s="255"/>
      <c r="BU374" s="255"/>
      <c r="BV374" s="255"/>
      <c r="BW374" s="255"/>
      <c r="BX374" s="255"/>
      <c r="BY374" s="255"/>
      <c r="BZ374" s="255"/>
      <c r="CA374" s="255"/>
      <c r="CB374" s="255"/>
    </row>
    <row r="375" spans="1:80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  <c r="AG375" s="255"/>
      <c r="AH375" s="255"/>
      <c r="AI375" s="255"/>
      <c r="AJ375" s="255"/>
      <c r="AK375" s="255"/>
      <c r="AL375" s="255"/>
      <c r="AM375" s="255"/>
      <c r="AN375" s="255"/>
      <c r="AO375" s="255"/>
      <c r="AP375" s="255"/>
      <c r="AQ375" s="255"/>
      <c r="AR375" s="255"/>
      <c r="AS375" s="255"/>
      <c r="AT375" s="255"/>
      <c r="AU375" s="255"/>
      <c r="AV375" s="255"/>
      <c r="AW375" s="255"/>
      <c r="AX375" s="255"/>
      <c r="AY375" s="255"/>
      <c r="AZ375" s="255"/>
      <c r="BA375" s="255"/>
      <c r="BB375" s="255"/>
      <c r="BC375" s="255"/>
      <c r="BD375" s="255"/>
      <c r="BE375" s="255"/>
      <c r="BF375" s="255"/>
      <c r="BG375" s="255"/>
      <c r="BH375" s="255"/>
      <c r="BI375" s="255"/>
      <c r="BJ375" s="255"/>
      <c r="BK375" s="255"/>
      <c r="BL375" s="255"/>
      <c r="BM375" s="255"/>
      <c r="BN375" s="255"/>
      <c r="BO375" s="255"/>
      <c r="BP375" s="255"/>
      <c r="BQ375" s="255"/>
      <c r="BR375" s="255"/>
      <c r="BS375" s="255"/>
      <c r="BT375" s="255"/>
      <c r="BU375" s="255"/>
      <c r="BV375" s="255"/>
      <c r="BW375" s="255"/>
      <c r="BX375" s="255"/>
      <c r="BY375" s="255"/>
      <c r="BZ375" s="255"/>
      <c r="CA375" s="255"/>
      <c r="CB375" s="255"/>
    </row>
    <row r="376" spans="1:80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  <c r="AG376" s="255"/>
      <c r="AH376" s="255"/>
      <c r="AI376" s="255"/>
      <c r="AJ376" s="255"/>
      <c r="AK376" s="255"/>
      <c r="AL376" s="255"/>
      <c r="AM376" s="255"/>
      <c r="AN376" s="255"/>
      <c r="AO376" s="255"/>
      <c r="AP376" s="255"/>
      <c r="AQ376" s="255"/>
      <c r="AR376" s="255"/>
      <c r="AS376" s="255"/>
      <c r="AT376" s="255"/>
      <c r="AU376" s="255"/>
      <c r="AV376" s="255"/>
      <c r="AW376" s="255"/>
      <c r="AX376" s="255"/>
      <c r="AY376" s="255"/>
      <c r="AZ376" s="255"/>
      <c r="BA376" s="255"/>
      <c r="BB376" s="255"/>
      <c r="BC376" s="255"/>
      <c r="BD376" s="255"/>
      <c r="BE376" s="255"/>
      <c r="BF376" s="255"/>
      <c r="BG376" s="255"/>
      <c r="BH376" s="255"/>
      <c r="BI376" s="255"/>
      <c r="BJ376" s="255"/>
      <c r="BK376" s="255"/>
      <c r="BL376" s="255"/>
      <c r="BM376" s="255"/>
      <c r="BN376" s="255"/>
      <c r="BO376" s="255"/>
      <c r="BP376" s="255"/>
      <c r="BQ376" s="255"/>
      <c r="BR376" s="255"/>
      <c r="BS376" s="255"/>
      <c r="BT376" s="255"/>
      <c r="BU376" s="255"/>
      <c r="BV376" s="255"/>
      <c r="BW376" s="255"/>
      <c r="BX376" s="255"/>
      <c r="BY376" s="255"/>
      <c r="BZ376" s="255"/>
      <c r="CA376" s="255"/>
      <c r="CB376" s="255"/>
    </row>
    <row r="377" spans="1:80" s="38" customFormat="1" ht="12.95" customHeight="1" x14ac:dyDescent="0.2">
      <c r="A377" s="37"/>
      <c r="B377" s="321"/>
      <c r="C377" s="321"/>
      <c r="D377" s="321"/>
      <c r="E377" s="321"/>
      <c r="F377" s="321"/>
      <c r="G377" s="321"/>
      <c r="H377" s="321"/>
      <c r="I377" s="321"/>
      <c r="J377" s="321"/>
      <c r="K377" s="321"/>
      <c r="L377" s="321"/>
      <c r="M377" s="321"/>
      <c r="N377" s="312"/>
      <c r="O377" s="312"/>
      <c r="P377" s="312"/>
      <c r="Q377" s="312"/>
      <c r="R377" s="312"/>
      <c r="S377" s="312"/>
      <c r="T377" s="312"/>
      <c r="U377" s="312"/>
      <c r="V377" s="312"/>
      <c r="W377" s="312"/>
      <c r="X377" s="312"/>
      <c r="Y377" s="312"/>
      <c r="Z377" s="312"/>
      <c r="AA377" s="312"/>
      <c r="AB377" s="312"/>
      <c r="AC377" s="312"/>
      <c r="AD377" s="312"/>
      <c r="AE377" s="312"/>
      <c r="AF377" s="312"/>
      <c r="AG377" s="312"/>
      <c r="AH377" s="312"/>
      <c r="AI377" s="312"/>
      <c r="AJ377" s="312"/>
      <c r="AK377" s="312"/>
      <c r="AL377" s="312"/>
      <c r="AM377" s="312"/>
      <c r="AN377" s="312"/>
      <c r="AO377" s="312"/>
      <c r="AP377" s="312"/>
      <c r="AQ377" s="312"/>
      <c r="AR377" s="312"/>
      <c r="AS377" s="312"/>
      <c r="AT377" s="312"/>
      <c r="AU377" s="312"/>
      <c r="AV377" s="312"/>
      <c r="AW377" s="312"/>
      <c r="AX377" s="312"/>
      <c r="AY377" s="312"/>
      <c r="AZ377" s="312"/>
      <c r="BA377" s="312"/>
      <c r="BB377" s="312"/>
      <c r="BC377" s="312"/>
      <c r="BD377" s="312"/>
      <c r="BE377" s="312"/>
      <c r="BF377" s="312"/>
      <c r="BG377" s="312"/>
      <c r="BH377" s="312"/>
      <c r="BI377" s="312"/>
      <c r="BJ377" s="312"/>
      <c r="BK377" s="312"/>
      <c r="BL377" s="312"/>
      <c r="BM377" s="312"/>
      <c r="BN377" s="312"/>
      <c r="BO377" s="312"/>
      <c r="BP377" s="312"/>
      <c r="BQ377" s="312"/>
      <c r="BR377" s="312"/>
      <c r="BS377" s="312"/>
      <c r="BT377" s="312"/>
      <c r="BU377" s="312"/>
      <c r="BV377" s="312"/>
      <c r="BW377" s="312"/>
      <c r="BX377" s="312"/>
      <c r="BY377" s="312"/>
      <c r="BZ377" s="312"/>
      <c r="CA377" s="312"/>
      <c r="CB377" s="312"/>
    </row>
    <row r="378" spans="1:80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  <c r="AG378" s="255"/>
      <c r="AH378" s="255"/>
      <c r="AI378" s="255"/>
      <c r="AJ378" s="255"/>
      <c r="AK378" s="255"/>
      <c r="AL378" s="255"/>
      <c r="AM378" s="255"/>
      <c r="AN378" s="255"/>
      <c r="AO378" s="255"/>
      <c r="AP378" s="255"/>
      <c r="AQ378" s="255"/>
      <c r="AR378" s="255"/>
      <c r="AS378" s="255"/>
      <c r="AT378" s="255"/>
      <c r="AU378" s="255"/>
      <c r="AV378" s="255"/>
      <c r="AW378" s="255"/>
      <c r="AX378" s="255"/>
      <c r="AY378" s="255"/>
      <c r="AZ378" s="255"/>
      <c r="BA378" s="255"/>
      <c r="BB378" s="255"/>
      <c r="BC378" s="255"/>
      <c r="BD378" s="255"/>
      <c r="BE378" s="255"/>
      <c r="BF378" s="255"/>
      <c r="BG378" s="255"/>
      <c r="BH378" s="255"/>
      <c r="BI378" s="255"/>
      <c r="BJ378" s="255"/>
      <c r="BK378" s="255"/>
      <c r="BL378" s="255"/>
      <c r="BM378" s="255"/>
      <c r="BN378" s="255"/>
      <c r="BO378" s="255"/>
      <c r="BP378" s="255"/>
      <c r="BQ378" s="255"/>
      <c r="BR378" s="255"/>
      <c r="BS378" s="255"/>
      <c r="BT378" s="255"/>
      <c r="BU378" s="255"/>
      <c r="BV378" s="255"/>
      <c r="BW378" s="255"/>
      <c r="BX378" s="255"/>
      <c r="BY378" s="255"/>
      <c r="BZ378" s="255"/>
      <c r="CA378" s="255"/>
      <c r="CB378" s="255"/>
    </row>
    <row r="379" spans="1:80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  <c r="AG379" s="255"/>
      <c r="AH379" s="255"/>
      <c r="AI379" s="255"/>
      <c r="AJ379" s="255"/>
      <c r="AK379" s="255"/>
      <c r="AL379" s="255"/>
      <c r="AM379" s="255"/>
      <c r="AN379" s="255"/>
      <c r="AO379" s="255"/>
      <c r="AP379" s="255"/>
      <c r="AQ379" s="255"/>
      <c r="AR379" s="255"/>
      <c r="AS379" s="255"/>
      <c r="AT379" s="255"/>
      <c r="AU379" s="255"/>
      <c r="AV379" s="255"/>
      <c r="AW379" s="255"/>
      <c r="AX379" s="255"/>
      <c r="AY379" s="255"/>
      <c r="AZ379" s="255"/>
      <c r="BA379" s="255"/>
      <c r="BB379" s="255"/>
      <c r="BC379" s="255"/>
      <c r="BD379" s="255"/>
      <c r="BE379" s="255"/>
      <c r="BF379" s="255"/>
      <c r="BG379" s="255"/>
      <c r="BH379" s="255"/>
      <c r="BI379" s="255"/>
      <c r="BJ379" s="255"/>
      <c r="BK379" s="255"/>
      <c r="BL379" s="255"/>
      <c r="BM379" s="255"/>
      <c r="BN379" s="255"/>
      <c r="BO379" s="255"/>
      <c r="BP379" s="255"/>
      <c r="BQ379" s="255"/>
      <c r="BR379" s="255"/>
      <c r="BS379" s="255"/>
      <c r="BT379" s="255"/>
      <c r="BU379" s="255"/>
      <c r="BV379" s="255"/>
      <c r="BW379" s="255"/>
      <c r="BX379" s="255"/>
      <c r="BY379" s="255"/>
      <c r="BZ379" s="255"/>
      <c r="CA379" s="255"/>
      <c r="CB379" s="255"/>
    </row>
    <row r="380" spans="1:80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  <c r="AG380" s="255"/>
      <c r="AH380" s="255"/>
      <c r="AI380" s="255"/>
      <c r="AJ380" s="255"/>
      <c r="AK380" s="255"/>
      <c r="AL380" s="255"/>
      <c r="AM380" s="255"/>
      <c r="AN380" s="255"/>
      <c r="AO380" s="255"/>
      <c r="AP380" s="255"/>
      <c r="AQ380" s="255"/>
      <c r="AR380" s="255"/>
      <c r="AS380" s="255"/>
      <c r="AT380" s="255"/>
      <c r="AU380" s="255"/>
      <c r="AV380" s="255"/>
      <c r="AW380" s="255"/>
      <c r="AX380" s="255"/>
      <c r="AY380" s="255"/>
      <c r="AZ380" s="255"/>
      <c r="BA380" s="255"/>
      <c r="BB380" s="255"/>
      <c r="BC380" s="255"/>
      <c r="BD380" s="255"/>
      <c r="BE380" s="255"/>
      <c r="BF380" s="255"/>
      <c r="BG380" s="255"/>
      <c r="BH380" s="255"/>
      <c r="BI380" s="255"/>
      <c r="BJ380" s="255"/>
      <c r="BK380" s="255"/>
      <c r="BL380" s="255"/>
      <c r="BM380" s="255"/>
      <c r="BN380" s="255"/>
      <c r="BO380" s="255"/>
      <c r="BP380" s="255"/>
      <c r="BQ380" s="255"/>
      <c r="BR380" s="255"/>
      <c r="BS380" s="255"/>
      <c r="BT380" s="255"/>
      <c r="BU380" s="255"/>
      <c r="BV380" s="255"/>
      <c r="BW380" s="255"/>
      <c r="BX380" s="255"/>
      <c r="BY380" s="255"/>
      <c r="BZ380" s="255"/>
      <c r="CA380" s="255"/>
      <c r="CB380" s="255"/>
    </row>
    <row r="381" spans="1:80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  <c r="AG381" s="255"/>
      <c r="AH381" s="255"/>
      <c r="AI381" s="255"/>
      <c r="AJ381" s="255"/>
      <c r="AK381" s="255"/>
      <c r="AL381" s="255"/>
      <c r="AM381" s="255"/>
      <c r="AN381" s="255"/>
      <c r="AO381" s="255"/>
      <c r="AP381" s="255"/>
      <c r="AQ381" s="255"/>
      <c r="AR381" s="255"/>
      <c r="AS381" s="255"/>
      <c r="AT381" s="255"/>
      <c r="AU381" s="255"/>
      <c r="AV381" s="255"/>
      <c r="AW381" s="255"/>
      <c r="AX381" s="255"/>
      <c r="AY381" s="255"/>
      <c r="AZ381" s="255"/>
      <c r="BA381" s="255"/>
      <c r="BB381" s="255"/>
      <c r="BC381" s="255"/>
      <c r="BD381" s="255"/>
      <c r="BE381" s="255"/>
      <c r="BF381" s="255"/>
      <c r="BG381" s="255"/>
      <c r="BH381" s="255"/>
      <c r="BI381" s="255"/>
      <c r="BJ381" s="255"/>
      <c r="BK381" s="255"/>
      <c r="BL381" s="255"/>
      <c r="BM381" s="255"/>
      <c r="BN381" s="255"/>
      <c r="BO381" s="255"/>
      <c r="BP381" s="255"/>
      <c r="BQ381" s="255"/>
      <c r="BR381" s="255"/>
      <c r="BS381" s="255"/>
      <c r="BT381" s="255"/>
      <c r="BU381" s="255"/>
      <c r="BV381" s="255"/>
      <c r="BW381" s="255"/>
      <c r="BX381" s="255"/>
      <c r="BY381" s="255"/>
      <c r="BZ381" s="255"/>
      <c r="CA381" s="255"/>
      <c r="CB381" s="255"/>
    </row>
    <row r="382" spans="1:80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  <c r="AG382" s="255"/>
      <c r="AH382" s="255"/>
      <c r="AI382" s="255"/>
      <c r="AJ382" s="255"/>
      <c r="AK382" s="255"/>
      <c r="AL382" s="255"/>
      <c r="AM382" s="255"/>
      <c r="AN382" s="255"/>
      <c r="AO382" s="255"/>
      <c r="AP382" s="255"/>
      <c r="AQ382" s="255"/>
      <c r="AR382" s="255"/>
      <c r="AS382" s="255"/>
      <c r="AT382" s="255"/>
      <c r="AU382" s="255"/>
      <c r="AV382" s="255"/>
      <c r="AW382" s="255"/>
      <c r="AX382" s="255"/>
      <c r="AY382" s="255"/>
      <c r="AZ382" s="255"/>
      <c r="BA382" s="255"/>
      <c r="BB382" s="255"/>
      <c r="BC382" s="255"/>
      <c r="BD382" s="255"/>
      <c r="BE382" s="255"/>
      <c r="BF382" s="255"/>
      <c r="BG382" s="255"/>
      <c r="BH382" s="255"/>
      <c r="BI382" s="255"/>
      <c r="BJ382" s="255"/>
      <c r="BK382" s="255"/>
      <c r="BL382" s="255"/>
      <c r="BM382" s="255"/>
      <c r="BN382" s="255"/>
      <c r="BO382" s="255"/>
      <c r="BP382" s="255"/>
      <c r="BQ382" s="255"/>
      <c r="BR382" s="255"/>
      <c r="BS382" s="255"/>
      <c r="BT382" s="255"/>
      <c r="BU382" s="255"/>
      <c r="BV382" s="255"/>
      <c r="BW382" s="255"/>
      <c r="BX382" s="255"/>
      <c r="BY382" s="255"/>
      <c r="BZ382" s="255"/>
      <c r="CA382" s="255"/>
      <c r="CB382" s="255"/>
    </row>
    <row r="383" spans="1:80" s="51" customFormat="1" ht="12.9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  <c r="AG383" s="255"/>
      <c r="AH383" s="255"/>
      <c r="AI383" s="255"/>
      <c r="AJ383" s="255"/>
      <c r="AK383" s="255"/>
      <c r="AL383" s="255"/>
      <c r="AM383" s="255"/>
      <c r="AN383" s="255"/>
      <c r="AO383" s="255"/>
      <c r="AP383" s="255"/>
      <c r="AQ383" s="255"/>
      <c r="AR383" s="255"/>
      <c r="AS383" s="255"/>
      <c r="AT383" s="255"/>
      <c r="AU383" s="255"/>
      <c r="AV383" s="255"/>
      <c r="AW383" s="255"/>
      <c r="AX383" s="255"/>
      <c r="AY383" s="255"/>
      <c r="AZ383" s="255"/>
      <c r="BA383" s="255"/>
      <c r="BB383" s="255"/>
      <c r="BC383" s="255"/>
      <c r="BD383" s="255"/>
      <c r="BE383" s="255"/>
      <c r="BF383" s="255"/>
      <c r="BG383" s="255"/>
      <c r="BH383" s="255"/>
      <c r="BI383" s="255"/>
      <c r="BJ383" s="255"/>
      <c r="BK383" s="255"/>
      <c r="BL383" s="255"/>
      <c r="BM383" s="255"/>
      <c r="BN383" s="255"/>
      <c r="BO383" s="255"/>
      <c r="BP383" s="255"/>
      <c r="BQ383" s="255"/>
      <c r="BR383" s="255"/>
      <c r="BS383" s="255"/>
      <c r="BT383" s="255"/>
      <c r="BU383" s="255"/>
      <c r="BV383" s="255"/>
      <c r="BW383" s="255"/>
      <c r="BX383" s="255"/>
      <c r="BY383" s="255"/>
      <c r="BZ383" s="255"/>
      <c r="CA383" s="255"/>
      <c r="CB383" s="255"/>
    </row>
    <row r="384" spans="1:80" s="51" customFormat="1" ht="12.95" customHeight="1" x14ac:dyDescent="0.2">
      <c r="A384" s="315"/>
      <c r="B384" s="255"/>
      <c r="C384" s="255"/>
      <c r="D384" s="255"/>
      <c r="E384" s="255"/>
      <c r="F384" s="255"/>
      <c r="G384" s="255"/>
      <c r="H384" s="255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  <c r="AG384" s="255"/>
      <c r="AH384" s="255"/>
      <c r="AI384" s="255"/>
      <c r="AJ384" s="255"/>
      <c r="AK384" s="255"/>
      <c r="AL384" s="255"/>
      <c r="AM384" s="255"/>
      <c r="AN384" s="255"/>
      <c r="AO384" s="255"/>
      <c r="AP384" s="255"/>
      <c r="AQ384" s="255"/>
      <c r="AR384" s="255"/>
      <c r="AS384" s="255"/>
      <c r="AT384" s="255"/>
      <c r="AU384" s="255"/>
      <c r="AV384" s="255"/>
      <c r="AW384" s="255"/>
      <c r="AX384" s="255"/>
      <c r="AY384" s="255"/>
      <c r="AZ384" s="255"/>
      <c r="BA384" s="255"/>
      <c r="BB384" s="255"/>
      <c r="BC384" s="255"/>
      <c r="BD384" s="255"/>
      <c r="BE384" s="255"/>
      <c r="BF384" s="255"/>
      <c r="BG384" s="255"/>
      <c r="BH384" s="255"/>
      <c r="BI384" s="255"/>
      <c r="BJ384" s="255"/>
      <c r="BK384" s="255"/>
      <c r="BL384" s="255"/>
      <c r="BM384" s="255"/>
      <c r="BN384" s="255"/>
      <c r="BO384" s="255"/>
      <c r="BP384" s="255"/>
      <c r="BQ384" s="255"/>
      <c r="BR384" s="255"/>
      <c r="BS384" s="255"/>
      <c r="BT384" s="255"/>
      <c r="BU384" s="255"/>
      <c r="BV384" s="255"/>
      <c r="BW384" s="255"/>
      <c r="BX384" s="255"/>
      <c r="BY384" s="255"/>
      <c r="BZ384" s="255"/>
      <c r="CA384" s="255"/>
      <c r="CB384" s="255"/>
    </row>
    <row r="385" spans="1:80" s="51" customFormat="1" ht="12.95" customHeight="1" x14ac:dyDescent="0.2">
      <c r="A385" s="315"/>
      <c r="B385" s="255"/>
      <c r="C385" s="255"/>
      <c r="D385" s="255"/>
      <c r="E385" s="255"/>
      <c r="F385" s="255"/>
      <c r="G385" s="255"/>
      <c r="H385" s="255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  <c r="AG385" s="255"/>
      <c r="AH385" s="255"/>
      <c r="AI385" s="255"/>
      <c r="AJ385" s="255"/>
      <c r="AK385" s="255"/>
      <c r="AL385" s="255"/>
      <c r="AM385" s="255"/>
      <c r="AN385" s="255"/>
      <c r="AO385" s="255"/>
      <c r="AP385" s="255"/>
      <c r="AQ385" s="255"/>
      <c r="AR385" s="255"/>
      <c r="AS385" s="255"/>
      <c r="AT385" s="255"/>
      <c r="AU385" s="255"/>
      <c r="AV385" s="255"/>
      <c r="AW385" s="255"/>
      <c r="AX385" s="255"/>
      <c r="AY385" s="255"/>
      <c r="AZ385" s="255"/>
      <c r="BA385" s="255"/>
      <c r="BB385" s="255"/>
      <c r="BC385" s="255"/>
      <c r="BD385" s="255"/>
      <c r="BE385" s="255"/>
      <c r="BF385" s="255"/>
      <c r="BG385" s="255"/>
      <c r="BH385" s="255"/>
      <c r="BI385" s="255"/>
      <c r="BJ385" s="255"/>
      <c r="BK385" s="255"/>
      <c r="BL385" s="255"/>
      <c r="BM385" s="255"/>
      <c r="BN385" s="255"/>
      <c r="BO385" s="255"/>
      <c r="BP385" s="255"/>
      <c r="BQ385" s="255"/>
      <c r="BR385" s="255"/>
      <c r="BS385" s="255"/>
      <c r="BT385" s="255"/>
      <c r="BU385" s="255"/>
      <c r="BV385" s="255"/>
      <c r="BW385" s="255"/>
      <c r="BX385" s="255"/>
      <c r="BY385" s="255"/>
      <c r="BZ385" s="255"/>
      <c r="CA385" s="255"/>
      <c r="CB385" s="255"/>
    </row>
    <row r="386" spans="1:80" s="51" customFormat="1" ht="12.95" customHeight="1" x14ac:dyDescent="0.2">
      <c r="A386" s="315"/>
      <c r="B386" s="255"/>
      <c r="C386" s="255"/>
      <c r="D386" s="255"/>
      <c r="E386" s="255"/>
      <c r="F386" s="255"/>
      <c r="G386" s="255"/>
      <c r="H386" s="255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  <c r="AG386" s="255"/>
      <c r="AH386" s="255"/>
      <c r="AI386" s="255"/>
      <c r="AJ386" s="255"/>
      <c r="AK386" s="255"/>
      <c r="AL386" s="255"/>
      <c r="AM386" s="255"/>
      <c r="AN386" s="255"/>
      <c r="AO386" s="255"/>
      <c r="AP386" s="255"/>
      <c r="AQ386" s="255"/>
      <c r="AR386" s="255"/>
      <c r="AS386" s="255"/>
      <c r="AT386" s="255"/>
      <c r="AU386" s="255"/>
      <c r="AV386" s="255"/>
      <c r="AW386" s="255"/>
      <c r="AX386" s="255"/>
      <c r="AY386" s="255"/>
      <c r="AZ386" s="255"/>
      <c r="BA386" s="255"/>
      <c r="BB386" s="255"/>
      <c r="BC386" s="255"/>
      <c r="BD386" s="255"/>
      <c r="BE386" s="255"/>
      <c r="BF386" s="255"/>
      <c r="BG386" s="255"/>
      <c r="BH386" s="255"/>
      <c r="BI386" s="255"/>
      <c r="BJ386" s="255"/>
      <c r="BK386" s="255"/>
      <c r="BL386" s="255"/>
      <c r="BM386" s="255"/>
      <c r="BN386" s="255"/>
      <c r="BO386" s="255"/>
      <c r="BP386" s="255"/>
      <c r="BQ386" s="255"/>
      <c r="BR386" s="255"/>
      <c r="BS386" s="255"/>
      <c r="BT386" s="255"/>
      <c r="BU386" s="255"/>
      <c r="BV386" s="255"/>
      <c r="BW386" s="255"/>
      <c r="BX386" s="255"/>
      <c r="BY386" s="255"/>
      <c r="BZ386" s="255"/>
      <c r="CA386" s="255"/>
      <c r="CB386" s="255"/>
    </row>
    <row r="387" spans="1:80" s="51" customFormat="1" ht="12.95" customHeight="1" x14ac:dyDescent="0.2">
      <c r="A387" s="315"/>
      <c r="B387" s="255"/>
      <c r="C387" s="255"/>
      <c r="D387" s="255"/>
      <c r="E387" s="255"/>
      <c r="F387" s="255"/>
      <c r="G387" s="255"/>
      <c r="H387" s="255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  <c r="AG387" s="255"/>
      <c r="AH387" s="255"/>
      <c r="AI387" s="255"/>
      <c r="AJ387" s="255"/>
      <c r="AK387" s="255"/>
      <c r="AL387" s="255"/>
      <c r="AM387" s="255"/>
      <c r="AN387" s="255"/>
      <c r="AO387" s="255"/>
      <c r="AP387" s="255"/>
      <c r="AQ387" s="255"/>
      <c r="AR387" s="255"/>
      <c r="AS387" s="255"/>
      <c r="AT387" s="255"/>
      <c r="AU387" s="255"/>
      <c r="AV387" s="255"/>
      <c r="AW387" s="255"/>
      <c r="AX387" s="255"/>
      <c r="AY387" s="255"/>
      <c r="AZ387" s="255"/>
      <c r="BA387" s="255"/>
      <c r="BB387" s="255"/>
      <c r="BC387" s="255"/>
      <c r="BD387" s="255"/>
      <c r="BE387" s="255"/>
      <c r="BF387" s="255"/>
      <c r="BG387" s="255"/>
      <c r="BH387" s="255"/>
      <c r="BI387" s="255"/>
      <c r="BJ387" s="255"/>
      <c r="BK387" s="255"/>
      <c r="BL387" s="255"/>
      <c r="BM387" s="255"/>
      <c r="BN387" s="255"/>
      <c r="BO387" s="255"/>
      <c r="BP387" s="255"/>
      <c r="BQ387" s="255"/>
      <c r="BR387" s="255"/>
      <c r="BS387" s="255"/>
      <c r="BT387" s="255"/>
      <c r="BU387" s="255"/>
      <c r="BV387" s="255"/>
      <c r="BW387" s="255"/>
      <c r="BX387" s="255"/>
      <c r="BY387" s="255"/>
      <c r="BZ387" s="255"/>
      <c r="CA387" s="255"/>
      <c r="CB387" s="255"/>
    </row>
    <row r="388" spans="1:80" s="51" customFormat="1" ht="12.95" customHeight="1" x14ac:dyDescent="0.2">
      <c r="A388" s="315"/>
      <c r="B388" s="255"/>
      <c r="C388" s="255"/>
      <c r="D388" s="255"/>
      <c r="E388" s="255"/>
      <c r="F388" s="255"/>
      <c r="G388" s="255"/>
      <c r="H388" s="255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  <c r="AG388" s="255"/>
      <c r="AH388" s="255"/>
      <c r="AI388" s="255"/>
      <c r="AJ388" s="255"/>
      <c r="AK388" s="255"/>
      <c r="AL388" s="255"/>
      <c r="AM388" s="255"/>
      <c r="AN388" s="255"/>
      <c r="AO388" s="255"/>
      <c r="AP388" s="255"/>
      <c r="AQ388" s="255"/>
      <c r="AR388" s="255"/>
      <c r="AS388" s="255"/>
      <c r="AT388" s="255"/>
      <c r="AU388" s="255"/>
      <c r="AV388" s="255"/>
      <c r="AW388" s="255"/>
      <c r="AX388" s="255"/>
      <c r="AY388" s="255"/>
      <c r="AZ388" s="255"/>
      <c r="BA388" s="255"/>
      <c r="BB388" s="255"/>
      <c r="BC388" s="255"/>
      <c r="BD388" s="255"/>
      <c r="BE388" s="255"/>
      <c r="BF388" s="255"/>
      <c r="BG388" s="255"/>
      <c r="BH388" s="255"/>
      <c r="BI388" s="255"/>
      <c r="BJ388" s="255"/>
      <c r="BK388" s="255"/>
      <c r="BL388" s="255"/>
      <c r="BM388" s="255"/>
      <c r="BN388" s="255"/>
      <c r="BO388" s="255"/>
      <c r="BP388" s="255"/>
      <c r="BQ388" s="255"/>
      <c r="BR388" s="255"/>
      <c r="BS388" s="255"/>
      <c r="BT388" s="255"/>
      <c r="BU388" s="255"/>
      <c r="BV388" s="255"/>
      <c r="BW388" s="255"/>
      <c r="BX388" s="255"/>
      <c r="BY388" s="255"/>
      <c r="BZ388" s="255"/>
      <c r="CA388" s="255"/>
      <c r="CB388" s="255"/>
    </row>
    <row r="389" spans="1:80" s="51" customFormat="1" ht="12.95" customHeight="1" x14ac:dyDescent="0.2">
      <c r="A389" s="315"/>
      <c r="B389" s="255"/>
      <c r="C389" s="255"/>
      <c r="D389" s="255"/>
      <c r="E389" s="255"/>
      <c r="F389" s="255"/>
      <c r="G389" s="255"/>
      <c r="H389" s="255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  <c r="AG389" s="255"/>
      <c r="AH389" s="255"/>
      <c r="AI389" s="255"/>
      <c r="AJ389" s="255"/>
      <c r="AK389" s="255"/>
      <c r="AL389" s="255"/>
      <c r="AM389" s="255"/>
      <c r="AN389" s="255"/>
      <c r="AO389" s="255"/>
      <c r="AP389" s="255"/>
      <c r="AQ389" s="255"/>
      <c r="AR389" s="255"/>
      <c r="AS389" s="255"/>
      <c r="AT389" s="255"/>
      <c r="AU389" s="255"/>
      <c r="AV389" s="255"/>
      <c r="AW389" s="255"/>
      <c r="AX389" s="255"/>
      <c r="AY389" s="255"/>
      <c r="AZ389" s="255"/>
      <c r="BA389" s="255"/>
      <c r="BB389" s="255"/>
      <c r="BC389" s="255"/>
      <c r="BD389" s="255"/>
      <c r="BE389" s="255"/>
      <c r="BF389" s="255"/>
      <c r="BG389" s="255"/>
      <c r="BH389" s="255"/>
      <c r="BI389" s="255"/>
      <c r="BJ389" s="255"/>
      <c r="BK389" s="255"/>
      <c r="BL389" s="255"/>
      <c r="BM389" s="255"/>
      <c r="BN389" s="255"/>
      <c r="BO389" s="255"/>
      <c r="BP389" s="255"/>
      <c r="BQ389" s="255"/>
      <c r="BR389" s="255"/>
      <c r="BS389" s="255"/>
      <c r="BT389" s="255"/>
      <c r="BU389" s="255"/>
      <c r="BV389" s="255"/>
      <c r="BW389" s="255"/>
      <c r="BX389" s="255"/>
      <c r="BY389" s="255"/>
      <c r="BZ389" s="255"/>
      <c r="CA389" s="255"/>
      <c r="CB389" s="255"/>
    </row>
    <row r="390" spans="1:80" s="51" customFormat="1" ht="12.95" customHeight="1" x14ac:dyDescent="0.2">
      <c r="A390" s="31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  <c r="AG390" s="255"/>
      <c r="AH390" s="255"/>
      <c r="AI390" s="255"/>
      <c r="AJ390" s="255"/>
      <c r="AK390" s="255"/>
      <c r="AL390" s="255"/>
      <c r="AM390" s="255"/>
      <c r="AN390" s="255"/>
      <c r="AO390" s="255"/>
      <c r="AP390" s="255"/>
      <c r="AQ390" s="255"/>
      <c r="AR390" s="255"/>
      <c r="AS390" s="255"/>
      <c r="AT390" s="255"/>
      <c r="AU390" s="255"/>
      <c r="AV390" s="255"/>
      <c r="AW390" s="255"/>
      <c r="AX390" s="255"/>
      <c r="AY390" s="255"/>
      <c r="AZ390" s="255"/>
      <c r="BA390" s="255"/>
      <c r="BB390" s="255"/>
      <c r="BC390" s="255"/>
      <c r="BD390" s="255"/>
      <c r="BE390" s="255"/>
      <c r="BF390" s="255"/>
      <c r="BG390" s="255"/>
      <c r="BH390" s="255"/>
      <c r="BI390" s="255"/>
      <c r="BJ390" s="255"/>
      <c r="BK390" s="255"/>
      <c r="BL390" s="255"/>
      <c r="BM390" s="255"/>
      <c r="BN390" s="255"/>
      <c r="BO390" s="255"/>
      <c r="BP390" s="255"/>
      <c r="BQ390" s="255"/>
      <c r="BR390" s="255"/>
      <c r="BS390" s="255"/>
      <c r="BT390" s="255"/>
      <c r="BU390" s="255"/>
      <c r="BV390" s="255"/>
      <c r="BW390" s="255"/>
      <c r="BX390" s="255"/>
      <c r="BY390" s="255"/>
      <c r="BZ390" s="255"/>
      <c r="CA390" s="255"/>
      <c r="CB390" s="255"/>
    </row>
    <row r="391" spans="1:80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  <c r="AG391" s="255"/>
      <c r="AH391" s="255"/>
      <c r="AI391" s="255"/>
      <c r="AJ391" s="255"/>
      <c r="AK391" s="255"/>
      <c r="AL391" s="255"/>
      <c r="AM391" s="255"/>
      <c r="AN391" s="255"/>
      <c r="AO391" s="255"/>
      <c r="AP391" s="255"/>
      <c r="AQ391" s="255"/>
      <c r="AR391" s="255"/>
      <c r="AS391" s="255"/>
      <c r="AT391" s="255"/>
      <c r="AU391" s="255"/>
      <c r="AV391" s="255"/>
      <c r="AW391" s="255"/>
      <c r="AX391" s="255"/>
      <c r="AY391" s="255"/>
      <c r="AZ391" s="255"/>
      <c r="BA391" s="255"/>
      <c r="BB391" s="255"/>
      <c r="BC391" s="255"/>
      <c r="BD391" s="255"/>
      <c r="BE391" s="255"/>
      <c r="BF391" s="255"/>
      <c r="BG391" s="255"/>
      <c r="BH391" s="255"/>
      <c r="BI391" s="255"/>
      <c r="BJ391" s="255"/>
      <c r="BK391" s="255"/>
      <c r="BL391" s="255"/>
      <c r="BM391" s="255"/>
      <c r="BN391" s="255"/>
      <c r="BO391" s="255"/>
      <c r="BP391" s="255"/>
      <c r="BQ391" s="255"/>
      <c r="BR391" s="255"/>
      <c r="BS391" s="255"/>
      <c r="BT391" s="255"/>
      <c r="BU391" s="255"/>
      <c r="BV391" s="255"/>
      <c r="BW391" s="255"/>
      <c r="BX391" s="255"/>
      <c r="BY391" s="255"/>
      <c r="BZ391" s="255"/>
      <c r="CA391" s="255"/>
      <c r="CB391" s="255"/>
    </row>
    <row r="399" spans="1:80" s="38" customFormat="1" ht="12.95" customHeight="1" x14ac:dyDescent="0.2">
      <c r="A399" s="37"/>
      <c r="B399" s="321"/>
      <c r="C399" s="321"/>
      <c r="D399" s="321"/>
      <c r="E399" s="321"/>
      <c r="F399" s="321"/>
      <c r="G399" s="321"/>
      <c r="H399" s="321"/>
      <c r="I399" s="321"/>
      <c r="J399" s="321"/>
      <c r="K399" s="321"/>
      <c r="L399" s="321"/>
      <c r="M399" s="321"/>
      <c r="N399" s="312"/>
      <c r="O399" s="312"/>
      <c r="P399" s="312"/>
      <c r="Q399" s="312"/>
      <c r="R399" s="312"/>
      <c r="S399" s="312"/>
      <c r="T399" s="312"/>
      <c r="U399" s="312"/>
      <c r="V399" s="312"/>
      <c r="W399" s="312"/>
      <c r="X399" s="312"/>
      <c r="Y399" s="312"/>
      <c r="Z399" s="312"/>
      <c r="AA399" s="312"/>
      <c r="AB399" s="312"/>
      <c r="AC399" s="312"/>
      <c r="AD399" s="312"/>
      <c r="AE399" s="312"/>
      <c r="AF399" s="312"/>
      <c r="AG399" s="312"/>
      <c r="AH399" s="312"/>
      <c r="AI399" s="312"/>
      <c r="AJ399" s="312"/>
      <c r="AK399" s="312"/>
      <c r="AL399" s="312"/>
      <c r="AM399" s="312"/>
      <c r="AN399" s="312"/>
      <c r="AO399" s="312"/>
      <c r="AP399" s="312"/>
      <c r="AQ399" s="312"/>
      <c r="AR399" s="312"/>
      <c r="AS399" s="312"/>
      <c r="AT399" s="312"/>
      <c r="AU399" s="312"/>
      <c r="AV399" s="312"/>
      <c r="AW399" s="312"/>
      <c r="AX399" s="312"/>
      <c r="AY399" s="312"/>
      <c r="AZ399" s="312"/>
      <c r="BA399" s="312"/>
      <c r="BB399" s="312"/>
      <c r="BC399" s="312"/>
      <c r="BD399" s="312"/>
      <c r="BE399" s="312"/>
      <c r="BF399" s="312"/>
      <c r="BG399" s="312"/>
      <c r="BH399" s="312"/>
      <c r="BI399" s="312"/>
      <c r="BJ399" s="312"/>
      <c r="BK399" s="312"/>
      <c r="BL399" s="312"/>
      <c r="BM399" s="312"/>
      <c r="BN399" s="312"/>
      <c r="BO399" s="312"/>
      <c r="BP399" s="312"/>
      <c r="BQ399" s="312"/>
      <c r="BR399" s="312"/>
      <c r="BS399" s="312"/>
      <c r="BT399" s="312"/>
      <c r="BU399" s="312"/>
      <c r="BV399" s="312"/>
      <c r="BW399" s="312"/>
      <c r="BX399" s="312"/>
      <c r="BY399" s="312"/>
      <c r="BZ399" s="312"/>
      <c r="CA399" s="312"/>
      <c r="CB399" s="312"/>
    </row>
    <row r="400" spans="1:80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  <c r="AG400" s="255"/>
      <c r="AH400" s="255"/>
      <c r="AI400" s="255"/>
      <c r="AJ400" s="255"/>
      <c r="AK400" s="255"/>
      <c r="AL400" s="255"/>
      <c r="AM400" s="255"/>
      <c r="AN400" s="255"/>
      <c r="AO400" s="255"/>
      <c r="AP400" s="255"/>
      <c r="AQ400" s="255"/>
      <c r="AR400" s="255"/>
      <c r="AS400" s="255"/>
      <c r="AT400" s="255"/>
      <c r="AU400" s="255"/>
      <c r="AV400" s="255"/>
      <c r="AW400" s="255"/>
      <c r="AX400" s="255"/>
      <c r="AY400" s="255"/>
      <c r="AZ400" s="255"/>
      <c r="BA400" s="255"/>
      <c r="BB400" s="255"/>
      <c r="BC400" s="255"/>
      <c r="BD400" s="255"/>
      <c r="BE400" s="255"/>
      <c r="BF400" s="255"/>
      <c r="BG400" s="255"/>
      <c r="BH400" s="255"/>
      <c r="BI400" s="255"/>
      <c r="BJ400" s="255"/>
      <c r="BK400" s="255"/>
      <c r="BL400" s="255"/>
      <c r="BM400" s="255"/>
      <c r="BN400" s="255"/>
      <c r="BO400" s="255"/>
      <c r="BP400" s="255"/>
      <c r="BQ400" s="255"/>
      <c r="BR400" s="255"/>
      <c r="BS400" s="255"/>
      <c r="BT400" s="255"/>
      <c r="BU400" s="255"/>
      <c r="BV400" s="255"/>
      <c r="BW400" s="255"/>
      <c r="BX400" s="255"/>
      <c r="BY400" s="255"/>
      <c r="BZ400" s="255"/>
      <c r="CA400" s="255"/>
      <c r="CB400" s="255"/>
    </row>
    <row r="401" spans="1:80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  <c r="AG401" s="255"/>
      <c r="AH401" s="255"/>
      <c r="AI401" s="255"/>
      <c r="AJ401" s="255"/>
      <c r="AK401" s="255"/>
      <c r="AL401" s="255"/>
      <c r="AM401" s="255"/>
      <c r="AN401" s="255"/>
      <c r="AO401" s="255"/>
      <c r="AP401" s="255"/>
      <c r="AQ401" s="255"/>
      <c r="AR401" s="255"/>
      <c r="AS401" s="255"/>
      <c r="AT401" s="255"/>
      <c r="AU401" s="255"/>
      <c r="AV401" s="255"/>
      <c r="AW401" s="255"/>
      <c r="AX401" s="255"/>
      <c r="AY401" s="255"/>
      <c r="AZ401" s="255"/>
      <c r="BA401" s="255"/>
      <c r="BB401" s="255"/>
      <c r="BC401" s="255"/>
      <c r="BD401" s="255"/>
      <c r="BE401" s="255"/>
      <c r="BF401" s="255"/>
      <c r="BG401" s="255"/>
      <c r="BH401" s="255"/>
      <c r="BI401" s="255"/>
      <c r="BJ401" s="255"/>
      <c r="BK401" s="255"/>
      <c r="BL401" s="255"/>
      <c r="BM401" s="255"/>
      <c r="BN401" s="255"/>
      <c r="BO401" s="255"/>
      <c r="BP401" s="255"/>
      <c r="BQ401" s="255"/>
      <c r="BR401" s="255"/>
      <c r="BS401" s="255"/>
      <c r="BT401" s="255"/>
      <c r="BU401" s="255"/>
      <c r="BV401" s="255"/>
      <c r="BW401" s="255"/>
      <c r="BX401" s="255"/>
      <c r="BY401" s="255"/>
      <c r="BZ401" s="255"/>
      <c r="CA401" s="255"/>
      <c r="CB401" s="255"/>
    </row>
    <row r="402" spans="1:80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  <c r="AG402" s="255"/>
      <c r="AH402" s="255"/>
      <c r="AI402" s="255"/>
      <c r="AJ402" s="255"/>
      <c r="AK402" s="255"/>
      <c r="AL402" s="255"/>
      <c r="AM402" s="255"/>
      <c r="AN402" s="255"/>
      <c r="AO402" s="255"/>
      <c r="AP402" s="255"/>
      <c r="AQ402" s="255"/>
      <c r="AR402" s="255"/>
      <c r="AS402" s="255"/>
      <c r="AT402" s="255"/>
      <c r="AU402" s="255"/>
      <c r="AV402" s="255"/>
      <c r="AW402" s="255"/>
      <c r="AX402" s="255"/>
      <c r="AY402" s="255"/>
      <c r="AZ402" s="255"/>
      <c r="BA402" s="255"/>
      <c r="BB402" s="255"/>
      <c r="BC402" s="255"/>
      <c r="BD402" s="255"/>
      <c r="BE402" s="255"/>
      <c r="BF402" s="255"/>
      <c r="BG402" s="255"/>
      <c r="BH402" s="255"/>
      <c r="BI402" s="255"/>
      <c r="BJ402" s="255"/>
      <c r="BK402" s="255"/>
      <c r="BL402" s="255"/>
      <c r="BM402" s="255"/>
      <c r="BN402" s="255"/>
      <c r="BO402" s="255"/>
      <c r="BP402" s="255"/>
      <c r="BQ402" s="255"/>
      <c r="BR402" s="255"/>
      <c r="BS402" s="255"/>
      <c r="BT402" s="255"/>
      <c r="BU402" s="255"/>
      <c r="BV402" s="255"/>
      <c r="BW402" s="255"/>
      <c r="BX402" s="255"/>
      <c r="BY402" s="255"/>
      <c r="BZ402" s="255"/>
      <c r="CA402" s="255"/>
      <c r="CB402" s="255"/>
    </row>
    <row r="403" spans="1:80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  <c r="AG403" s="255"/>
      <c r="AH403" s="255"/>
      <c r="AI403" s="255"/>
      <c r="AJ403" s="255"/>
      <c r="AK403" s="255"/>
      <c r="AL403" s="255"/>
      <c r="AM403" s="255"/>
      <c r="AN403" s="255"/>
      <c r="AO403" s="255"/>
      <c r="AP403" s="255"/>
      <c r="AQ403" s="255"/>
      <c r="AR403" s="255"/>
      <c r="AS403" s="255"/>
      <c r="AT403" s="255"/>
      <c r="AU403" s="255"/>
      <c r="AV403" s="255"/>
      <c r="AW403" s="255"/>
      <c r="AX403" s="255"/>
      <c r="AY403" s="255"/>
      <c r="AZ403" s="255"/>
      <c r="BA403" s="255"/>
      <c r="BB403" s="255"/>
      <c r="BC403" s="255"/>
      <c r="BD403" s="255"/>
      <c r="BE403" s="255"/>
      <c r="BF403" s="255"/>
      <c r="BG403" s="255"/>
      <c r="BH403" s="255"/>
      <c r="BI403" s="255"/>
      <c r="BJ403" s="255"/>
      <c r="BK403" s="255"/>
      <c r="BL403" s="255"/>
      <c r="BM403" s="255"/>
      <c r="BN403" s="255"/>
      <c r="BO403" s="255"/>
      <c r="BP403" s="255"/>
      <c r="BQ403" s="255"/>
      <c r="BR403" s="255"/>
      <c r="BS403" s="255"/>
      <c r="BT403" s="255"/>
      <c r="BU403" s="255"/>
      <c r="BV403" s="255"/>
      <c r="BW403" s="255"/>
      <c r="BX403" s="255"/>
      <c r="BY403" s="255"/>
      <c r="BZ403" s="255"/>
      <c r="CA403" s="255"/>
      <c r="CB403" s="255"/>
    </row>
    <row r="404" spans="1:80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  <c r="AG404" s="255"/>
      <c r="AH404" s="255"/>
      <c r="AI404" s="255"/>
      <c r="AJ404" s="255"/>
      <c r="AK404" s="255"/>
      <c r="AL404" s="255"/>
      <c r="AM404" s="255"/>
      <c r="AN404" s="255"/>
      <c r="AO404" s="255"/>
      <c r="AP404" s="255"/>
      <c r="AQ404" s="255"/>
      <c r="AR404" s="255"/>
      <c r="AS404" s="255"/>
      <c r="AT404" s="255"/>
      <c r="AU404" s="255"/>
      <c r="AV404" s="255"/>
      <c r="AW404" s="255"/>
      <c r="AX404" s="255"/>
      <c r="AY404" s="255"/>
      <c r="AZ404" s="255"/>
      <c r="BA404" s="255"/>
      <c r="BB404" s="255"/>
      <c r="BC404" s="255"/>
      <c r="BD404" s="255"/>
      <c r="BE404" s="255"/>
      <c r="BF404" s="255"/>
      <c r="BG404" s="255"/>
      <c r="BH404" s="255"/>
      <c r="BI404" s="255"/>
      <c r="BJ404" s="255"/>
      <c r="BK404" s="255"/>
      <c r="BL404" s="255"/>
      <c r="BM404" s="255"/>
      <c r="BN404" s="255"/>
      <c r="BO404" s="255"/>
      <c r="BP404" s="255"/>
      <c r="BQ404" s="255"/>
      <c r="BR404" s="255"/>
      <c r="BS404" s="255"/>
      <c r="BT404" s="255"/>
      <c r="BU404" s="255"/>
      <c r="BV404" s="255"/>
      <c r="BW404" s="255"/>
      <c r="BX404" s="255"/>
      <c r="BY404" s="255"/>
      <c r="BZ404" s="255"/>
      <c r="CA404" s="255"/>
      <c r="CB404" s="255"/>
    </row>
    <row r="405" spans="1:80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  <c r="AG405" s="255"/>
      <c r="AH405" s="255"/>
      <c r="AI405" s="255"/>
      <c r="AJ405" s="255"/>
      <c r="AK405" s="255"/>
      <c r="AL405" s="255"/>
      <c r="AM405" s="255"/>
      <c r="AN405" s="255"/>
      <c r="AO405" s="255"/>
      <c r="AP405" s="255"/>
      <c r="AQ405" s="255"/>
      <c r="AR405" s="255"/>
      <c r="AS405" s="255"/>
      <c r="AT405" s="255"/>
      <c r="AU405" s="255"/>
      <c r="AV405" s="255"/>
      <c r="AW405" s="255"/>
      <c r="AX405" s="255"/>
      <c r="AY405" s="255"/>
      <c r="AZ405" s="255"/>
      <c r="BA405" s="255"/>
      <c r="BB405" s="255"/>
      <c r="BC405" s="255"/>
      <c r="BD405" s="255"/>
      <c r="BE405" s="255"/>
      <c r="BF405" s="255"/>
      <c r="BG405" s="255"/>
      <c r="BH405" s="255"/>
      <c r="BI405" s="255"/>
      <c r="BJ405" s="255"/>
      <c r="BK405" s="255"/>
      <c r="BL405" s="255"/>
      <c r="BM405" s="255"/>
      <c r="BN405" s="255"/>
      <c r="BO405" s="255"/>
      <c r="BP405" s="255"/>
      <c r="BQ405" s="255"/>
      <c r="BR405" s="255"/>
      <c r="BS405" s="255"/>
      <c r="BT405" s="255"/>
      <c r="BU405" s="255"/>
      <c r="BV405" s="255"/>
      <c r="BW405" s="255"/>
      <c r="BX405" s="255"/>
      <c r="BY405" s="255"/>
      <c r="BZ405" s="255"/>
      <c r="CA405" s="255"/>
      <c r="CB405" s="255"/>
    </row>
    <row r="406" spans="1:80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  <c r="AG406" s="255"/>
      <c r="AH406" s="255"/>
      <c r="AI406" s="255"/>
      <c r="AJ406" s="255"/>
      <c r="AK406" s="255"/>
      <c r="AL406" s="255"/>
      <c r="AM406" s="255"/>
      <c r="AN406" s="255"/>
      <c r="AO406" s="255"/>
      <c r="AP406" s="255"/>
      <c r="AQ406" s="255"/>
      <c r="AR406" s="255"/>
      <c r="AS406" s="255"/>
      <c r="AT406" s="255"/>
      <c r="AU406" s="255"/>
      <c r="AV406" s="255"/>
      <c r="AW406" s="255"/>
      <c r="AX406" s="255"/>
      <c r="AY406" s="255"/>
      <c r="AZ406" s="255"/>
      <c r="BA406" s="255"/>
      <c r="BB406" s="255"/>
      <c r="BC406" s="255"/>
      <c r="BD406" s="255"/>
      <c r="BE406" s="255"/>
      <c r="BF406" s="255"/>
      <c r="BG406" s="255"/>
      <c r="BH406" s="255"/>
      <c r="BI406" s="255"/>
      <c r="BJ406" s="255"/>
      <c r="BK406" s="255"/>
      <c r="BL406" s="255"/>
      <c r="BM406" s="255"/>
      <c r="BN406" s="255"/>
      <c r="BO406" s="255"/>
      <c r="BP406" s="255"/>
      <c r="BQ406" s="255"/>
      <c r="BR406" s="255"/>
      <c r="BS406" s="255"/>
      <c r="BT406" s="255"/>
      <c r="BU406" s="255"/>
      <c r="BV406" s="255"/>
      <c r="BW406" s="255"/>
      <c r="BX406" s="255"/>
      <c r="BY406" s="255"/>
      <c r="BZ406" s="255"/>
      <c r="CA406" s="255"/>
      <c r="CB406" s="255"/>
    </row>
    <row r="407" spans="1:80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  <c r="AG407" s="255"/>
      <c r="AH407" s="255"/>
      <c r="AI407" s="255"/>
      <c r="AJ407" s="255"/>
      <c r="AK407" s="255"/>
      <c r="AL407" s="255"/>
      <c r="AM407" s="255"/>
      <c r="AN407" s="255"/>
      <c r="AO407" s="255"/>
      <c r="AP407" s="255"/>
      <c r="AQ407" s="255"/>
      <c r="AR407" s="255"/>
      <c r="AS407" s="255"/>
      <c r="AT407" s="255"/>
      <c r="AU407" s="255"/>
      <c r="AV407" s="255"/>
      <c r="AW407" s="255"/>
      <c r="AX407" s="255"/>
      <c r="AY407" s="255"/>
      <c r="AZ407" s="255"/>
      <c r="BA407" s="255"/>
      <c r="BB407" s="255"/>
      <c r="BC407" s="255"/>
      <c r="BD407" s="255"/>
      <c r="BE407" s="255"/>
      <c r="BF407" s="255"/>
      <c r="BG407" s="255"/>
      <c r="BH407" s="255"/>
      <c r="BI407" s="255"/>
      <c r="BJ407" s="255"/>
      <c r="BK407" s="255"/>
      <c r="BL407" s="255"/>
      <c r="BM407" s="255"/>
      <c r="BN407" s="255"/>
      <c r="BO407" s="255"/>
      <c r="BP407" s="255"/>
      <c r="BQ407" s="255"/>
      <c r="BR407" s="255"/>
      <c r="BS407" s="255"/>
      <c r="BT407" s="255"/>
      <c r="BU407" s="255"/>
      <c r="BV407" s="255"/>
      <c r="BW407" s="255"/>
      <c r="BX407" s="255"/>
      <c r="BY407" s="255"/>
      <c r="BZ407" s="255"/>
      <c r="CA407" s="255"/>
      <c r="CB407" s="255"/>
    </row>
    <row r="408" spans="1:80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  <c r="AG408" s="255"/>
      <c r="AH408" s="255"/>
      <c r="AI408" s="255"/>
      <c r="AJ408" s="255"/>
      <c r="AK408" s="255"/>
      <c r="AL408" s="255"/>
      <c r="AM408" s="255"/>
      <c r="AN408" s="255"/>
      <c r="AO408" s="255"/>
      <c r="AP408" s="255"/>
      <c r="AQ408" s="255"/>
      <c r="AR408" s="255"/>
      <c r="AS408" s="255"/>
      <c r="AT408" s="255"/>
      <c r="AU408" s="255"/>
      <c r="AV408" s="255"/>
      <c r="AW408" s="255"/>
      <c r="AX408" s="255"/>
      <c r="AY408" s="255"/>
      <c r="AZ408" s="255"/>
      <c r="BA408" s="255"/>
      <c r="BB408" s="255"/>
      <c r="BC408" s="255"/>
      <c r="BD408" s="255"/>
      <c r="BE408" s="255"/>
      <c r="BF408" s="255"/>
      <c r="BG408" s="255"/>
      <c r="BH408" s="255"/>
      <c r="BI408" s="255"/>
      <c r="BJ408" s="255"/>
      <c r="BK408" s="255"/>
      <c r="BL408" s="255"/>
      <c r="BM408" s="255"/>
      <c r="BN408" s="255"/>
      <c r="BO408" s="255"/>
      <c r="BP408" s="255"/>
      <c r="BQ408" s="255"/>
      <c r="BR408" s="255"/>
      <c r="BS408" s="255"/>
      <c r="BT408" s="255"/>
      <c r="BU408" s="255"/>
      <c r="BV408" s="255"/>
      <c r="BW408" s="255"/>
      <c r="BX408" s="255"/>
      <c r="BY408" s="255"/>
      <c r="BZ408" s="255"/>
      <c r="CA408" s="255"/>
      <c r="CB408" s="255"/>
    </row>
    <row r="409" spans="1:80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  <c r="AG409" s="255"/>
      <c r="AH409" s="255"/>
      <c r="AI409" s="255"/>
      <c r="AJ409" s="255"/>
      <c r="AK409" s="255"/>
      <c r="AL409" s="255"/>
      <c r="AM409" s="255"/>
      <c r="AN409" s="255"/>
      <c r="AO409" s="255"/>
      <c r="AP409" s="255"/>
      <c r="AQ409" s="255"/>
      <c r="AR409" s="255"/>
      <c r="AS409" s="255"/>
      <c r="AT409" s="255"/>
      <c r="AU409" s="255"/>
      <c r="AV409" s="255"/>
      <c r="AW409" s="255"/>
      <c r="AX409" s="255"/>
      <c r="AY409" s="255"/>
      <c r="AZ409" s="255"/>
      <c r="BA409" s="255"/>
      <c r="BB409" s="255"/>
      <c r="BC409" s="255"/>
      <c r="BD409" s="255"/>
      <c r="BE409" s="255"/>
      <c r="BF409" s="255"/>
      <c r="BG409" s="255"/>
      <c r="BH409" s="255"/>
      <c r="BI409" s="255"/>
      <c r="BJ409" s="255"/>
      <c r="BK409" s="255"/>
      <c r="BL409" s="255"/>
      <c r="BM409" s="255"/>
      <c r="BN409" s="255"/>
      <c r="BO409" s="255"/>
      <c r="BP409" s="255"/>
      <c r="BQ409" s="255"/>
      <c r="BR409" s="255"/>
      <c r="BS409" s="255"/>
      <c r="BT409" s="255"/>
      <c r="BU409" s="255"/>
      <c r="BV409" s="255"/>
      <c r="BW409" s="255"/>
      <c r="BX409" s="255"/>
      <c r="BY409" s="255"/>
      <c r="BZ409" s="255"/>
      <c r="CA409" s="255"/>
      <c r="CB409" s="255"/>
    </row>
    <row r="410" spans="1:80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  <c r="AG410" s="255"/>
      <c r="AH410" s="255"/>
      <c r="AI410" s="255"/>
      <c r="AJ410" s="255"/>
      <c r="AK410" s="255"/>
      <c r="AL410" s="255"/>
      <c r="AM410" s="255"/>
      <c r="AN410" s="255"/>
      <c r="AO410" s="255"/>
      <c r="AP410" s="255"/>
      <c r="AQ410" s="255"/>
      <c r="AR410" s="255"/>
      <c r="AS410" s="255"/>
      <c r="AT410" s="255"/>
      <c r="AU410" s="255"/>
      <c r="AV410" s="255"/>
      <c r="AW410" s="255"/>
      <c r="AX410" s="255"/>
      <c r="AY410" s="255"/>
      <c r="AZ410" s="255"/>
      <c r="BA410" s="255"/>
      <c r="BB410" s="255"/>
      <c r="BC410" s="255"/>
      <c r="BD410" s="255"/>
      <c r="BE410" s="255"/>
      <c r="BF410" s="255"/>
      <c r="BG410" s="255"/>
      <c r="BH410" s="255"/>
      <c r="BI410" s="255"/>
      <c r="BJ410" s="255"/>
      <c r="BK410" s="255"/>
      <c r="BL410" s="255"/>
      <c r="BM410" s="255"/>
      <c r="BN410" s="255"/>
      <c r="BO410" s="255"/>
      <c r="BP410" s="255"/>
      <c r="BQ410" s="255"/>
      <c r="BR410" s="255"/>
      <c r="BS410" s="255"/>
      <c r="BT410" s="255"/>
      <c r="BU410" s="255"/>
      <c r="BV410" s="255"/>
      <c r="BW410" s="255"/>
      <c r="BX410" s="255"/>
      <c r="BY410" s="255"/>
      <c r="BZ410" s="255"/>
      <c r="CA410" s="255"/>
      <c r="CB410" s="255"/>
    </row>
    <row r="411" spans="1:80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  <c r="AG411" s="255"/>
      <c r="AH411" s="255"/>
      <c r="AI411" s="255"/>
      <c r="AJ411" s="255"/>
      <c r="AK411" s="255"/>
      <c r="AL411" s="255"/>
      <c r="AM411" s="255"/>
      <c r="AN411" s="255"/>
      <c r="AO411" s="255"/>
      <c r="AP411" s="255"/>
      <c r="AQ411" s="255"/>
      <c r="AR411" s="255"/>
      <c r="AS411" s="255"/>
      <c r="AT411" s="255"/>
      <c r="AU411" s="255"/>
      <c r="AV411" s="255"/>
      <c r="AW411" s="255"/>
      <c r="AX411" s="255"/>
      <c r="AY411" s="255"/>
      <c r="AZ411" s="255"/>
      <c r="BA411" s="255"/>
      <c r="BB411" s="255"/>
      <c r="BC411" s="255"/>
      <c r="BD411" s="255"/>
      <c r="BE411" s="255"/>
      <c r="BF411" s="255"/>
      <c r="BG411" s="255"/>
      <c r="BH411" s="255"/>
      <c r="BI411" s="255"/>
      <c r="BJ411" s="255"/>
      <c r="BK411" s="255"/>
      <c r="BL411" s="255"/>
      <c r="BM411" s="255"/>
      <c r="BN411" s="255"/>
      <c r="BO411" s="255"/>
      <c r="BP411" s="255"/>
      <c r="BQ411" s="255"/>
      <c r="BR411" s="255"/>
      <c r="BS411" s="255"/>
      <c r="BT411" s="255"/>
      <c r="BU411" s="255"/>
      <c r="BV411" s="255"/>
      <c r="BW411" s="255"/>
      <c r="BX411" s="255"/>
      <c r="BY411" s="255"/>
      <c r="BZ411" s="255"/>
      <c r="CA411" s="255"/>
      <c r="CB411" s="255"/>
    </row>
    <row r="412" spans="1:80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  <c r="AG412" s="255"/>
      <c r="AH412" s="255"/>
      <c r="AI412" s="255"/>
      <c r="AJ412" s="255"/>
      <c r="AK412" s="255"/>
      <c r="AL412" s="255"/>
      <c r="AM412" s="255"/>
      <c r="AN412" s="255"/>
      <c r="AO412" s="255"/>
      <c r="AP412" s="255"/>
      <c r="AQ412" s="255"/>
      <c r="AR412" s="255"/>
      <c r="AS412" s="255"/>
      <c r="AT412" s="255"/>
      <c r="AU412" s="255"/>
      <c r="AV412" s="255"/>
      <c r="AW412" s="255"/>
      <c r="AX412" s="255"/>
      <c r="AY412" s="255"/>
      <c r="AZ412" s="255"/>
      <c r="BA412" s="255"/>
      <c r="BB412" s="255"/>
      <c r="BC412" s="255"/>
      <c r="BD412" s="255"/>
      <c r="BE412" s="255"/>
      <c r="BF412" s="255"/>
      <c r="BG412" s="255"/>
      <c r="BH412" s="255"/>
      <c r="BI412" s="255"/>
      <c r="BJ412" s="255"/>
      <c r="BK412" s="255"/>
      <c r="BL412" s="255"/>
      <c r="BM412" s="255"/>
      <c r="BN412" s="255"/>
      <c r="BO412" s="255"/>
      <c r="BP412" s="255"/>
      <c r="BQ412" s="255"/>
      <c r="BR412" s="255"/>
      <c r="BS412" s="255"/>
      <c r="BT412" s="255"/>
      <c r="BU412" s="255"/>
      <c r="BV412" s="255"/>
      <c r="BW412" s="255"/>
      <c r="BX412" s="255"/>
      <c r="BY412" s="255"/>
      <c r="BZ412" s="255"/>
      <c r="CA412" s="255"/>
      <c r="CB412" s="255"/>
    </row>
    <row r="413" spans="1:80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  <c r="AG413" s="255"/>
      <c r="AH413" s="255"/>
      <c r="AI413" s="255"/>
      <c r="AJ413" s="255"/>
      <c r="AK413" s="255"/>
      <c r="AL413" s="255"/>
      <c r="AM413" s="255"/>
      <c r="AN413" s="255"/>
      <c r="AO413" s="255"/>
      <c r="AP413" s="255"/>
      <c r="AQ413" s="255"/>
      <c r="AR413" s="255"/>
      <c r="AS413" s="255"/>
      <c r="AT413" s="255"/>
      <c r="AU413" s="255"/>
      <c r="AV413" s="255"/>
      <c r="AW413" s="255"/>
      <c r="AX413" s="255"/>
      <c r="AY413" s="255"/>
      <c r="AZ413" s="255"/>
      <c r="BA413" s="255"/>
      <c r="BB413" s="255"/>
      <c r="BC413" s="255"/>
      <c r="BD413" s="255"/>
      <c r="BE413" s="255"/>
      <c r="BF413" s="255"/>
      <c r="BG413" s="255"/>
      <c r="BH413" s="255"/>
      <c r="BI413" s="255"/>
      <c r="BJ413" s="255"/>
      <c r="BK413" s="255"/>
      <c r="BL413" s="255"/>
      <c r="BM413" s="255"/>
      <c r="BN413" s="255"/>
      <c r="BO413" s="255"/>
      <c r="BP413" s="255"/>
      <c r="BQ413" s="255"/>
      <c r="BR413" s="255"/>
      <c r="BS413" s="255"/>
      <c r="BT413" s="255"/>
      <c r="BU413" s="255"/>
      <c r="BV413" s="255"/>
      <c r="BW413" s="255"/>
      <c r="BX413" s="255"/>
      <c r="BY413" s="255"/>
      <c r="BZ413" s="255"/>
      <c r="CA413" s="255"/>
      <c r="CB413" s="255"/>
    </row>
    <row r="414" spans="1:80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  <c r="AG414" s="255"/>
      <c r="AH414" s="255"/>
      <c r="AI414" s="255"/>
      <c r="AJ414" s="255"/>
      <c r="AK414" s="255"/>
      <c r="AL414" s="255"/>
      <c r="AM414" s="255"/>
      <c r="AN414" s="255"/>
      <c r="AO414" s="255"/>
      <c r="AP414" s="255"/>
      <c r="AQ414" s="255"/>
      <c r="AR414" s="255"/>
      <c r="AS414" s="255"/>
      <c r="AT414" s="255"/>
      <c r="AU414" s="255"/>
      <c r="AV414" s="255"/>
      <c r="AW414" s="255"/>
      <c r="AX414" s="255"/>
      <c r="AY414" s="255"/>
      <c r="AZ414" s="255"/>
      <c r="BA414" s="255"/>
      <c r="BB414" s="255"/>
      <c r="BC414" s="255"/>
      <c r="BD414" s="255"/>
      <c r="BE414" s="255"/>
      <c r="BF414" s="255"/>
      <c r="BG414" s="255"/>
      <c r="BH414" s="255"/>
      <c r="BI414" s="255"/>
      <c r="BJ414" s="255"/>
      <c r="BK414" s="255"/>
      <c r="BL414" s="255"/>
      <c r="BM414" s="255"/>
      <c r="BN414" s="255"/>
      <c r="BO414" s="255"/>
      <c r="BP414" s="255"/>
      <c r="BQ414" s="255"/>
      <c r="BR414" s="255"/>
      <c r="BS414" s="255"/>
      <c r="BT414" s="255"/>
      <c r="BU414" s="255"/>
      <c r="BV414" s="255"/>
      <c r="BW414" s="255"/>
      <c r="BX414" s="255"/>
      <c r="BY414" s="255"/>
      <c r="BZ414" s="255"/>
      <c r="CA414" s="255"/>
      <c r="CB414" s="255"/>
    </row>
    <row r="415" spans="1:80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  <c r="AG415" s="255"/>
      <c r="AH415" s="255"/>
      <c r="AI415" s="255"/>
      <c r="AJ415" s="255"/>
      <c r="AK415" s="255"/>
      <c r="AL415" s="255"/>
      <c r="AM415" s="255"/>
      <c r="AN415" s="255"/>
      <c r="AO415" s="255"/>
      <c r="AP415" s="255"/>
      <c r="AQ415" s="255"/>
      <c r="AR415" s="255"/>
      <c r="AS415" s="255"/>
      <c r="AT415" s="255"/>
      <c r="AU415" s="255"/>
      <c r="AV415" s="255"/>
      <c r="AW415" s="255"/>
      <c r="AX415" s="255"/>
      <c r="AY415" s="255"/>
      <c r="AZ415" s="255"/>
      <c r="BA415" s="255"/>
      <c r="BB415" s="255"/>
      <c r="BC415" s="255"/>
      <c r="BD415" s="255"/>
      <c r="BE415" s="255"/>
      <c r="BF415" s="255"/>
      <c r="BG415" s="255"/>
      <c r="BH415" s="255"/>
      <c r="BI415" s="255"/>
      <c r="BJ415" s="255"/>
      <c r="BK415" s="255"/>
      <c r="BL415" s="255"/>
      <c r="BM415" s="255"/>
      <c r="BN415" s="255"/>
      <c r="BO415" s="255"/>
      <c r="BP415" s="255"/>
      <c r="BQ415" s="255"/>
      <c r="BR415" s="255"/>
      <c r="BS415" s="255"/>
      <c r="BT415" s="255"/>
      <c r="BU415" s="255"/>
      <c r="BV415" s="255"/>
      <c r="BW415" s="255"/>
      <c r="BX415" s="255"/>
      <c r="BY415" s="255"/>
      <c r="BZ415" s="255"/>
      <c r="CA415" s="255"/>
      <c r="CB415" s="255"/>
    </row>
    <row r="416" spans="1:80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  <c r="AG416" s="255"/>
      <c r="AH416" s="255"/>
      <c r="AI416" s="255"/>
      <c r="AJ416" s="255"/>
      <c r="AK416" s="255"/>
      <c r="AL416" s="255"/>
      <c r="AM416" s="255"/>
      <c r="AN416" s="255"/>
      <c r="AO416" s="255"/>
      <c r="AP416" s="255"/>
      <c r="AQ416" s="255"/>
      <c r="AR416" s="255"/>
      <c r="AS416" s="255"/>
      <c r="AT416" s="255"/>
      <c r="AU416" s="255"/>
      <c r="AV416" s="255"/>
      <c r="AW416" s="255"/>
      <c r="AX416" s="255"/>
      <c r="AY416" s="255"/>
      <c r="AZ416" s="255"/>
      <c r="BA416" s="255"/>
      <c r="BB416" s="255"/>
      <c r="BC416" s="255"/>
      <c r="BD416" s="255"/>
      <c r="BE416" s="255"/>
      <c r="BF416" s="255"/>
      <c r="BG416" s="255"/>
      <c r="BH416" s="255"/>
      <c r="BI416" s="255"/>
      <c r="BJ416" s="255"/>
      <c r="BK416" s="255"/>
      <c r="BL416" s="255"/>
      <c r="BM416" s="255"/>
      <c r="BN416" s="255"/>
      <c r="BO416" s="255"/>
      <c r="BP416" s="255"/>
      <c r="BQ416" s="255"/>
      <c r="BR416" s="255"/>
      <c r="BS416" s="255"/>
      <c r="BT416" s="255"/>
      <c r="BU416" s="255"/>
      <c r="BV416" s="255"/>
      <c r="BW416" s="255"/>
      <c r="BX416" s="255"/>
      <c r="BY416" s="255"/>
      <c r="BZ416" s="255"/>
      <c r="CA416" s="255"/>
      <c r="CB416" s="255"/>
    </row>
    <row r="417" spans="1:80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  <c r="AG417" s="255"/>
      <c r="AH417" s="255"/>
      <c r="AI417" s="255"/>
      <c r="AJ417" s="255"/>
      <c r="AK417" s="255"/>
      <c r="AL417" s="255"/>
      <c r="AM417" s="255"/>
      <c r="AN417" s="255"/>
      <c r="AO417" s="255"/>
      <c r="AP417" s="255"/>
      <c r="AQ417" s="255"/>
      <c r="AR417" s="255"/>
      <c r="AS417" s="255"/>
      <c r="AT417" s="255"/>
      <c r="AU417" s="255"/>
      <c r="AV417" s="255"/>
      <c r="AW417" s="255"/>
      <c r="AX417" s="255"/>
      <c r="AY417" s="255"/>
      <c r="AZ417" s="255"/>
      <c r="BA417" s="255"/>
      <c r="BB417" s="255"/>
      <c r="BC417" s="255"/>
      <c r="BD417" s="255"/>
      <c r="BE417" s="255"/>
      <c r="BF417" s="255"/>
      <c r="BG417" s="255"/>
      <c r="BH417" s="255"/>
      <c r="BI417" s="255"/>
      <c r="BJ417" s="255"/>
      <c r="BK417" s="255"/>
      <c r="BL417" s="255"/>
      <c r="BM417" s="255"/>
      <c r="BN417" s="255"/>
      <c r="BO417" s="255"/>
      <c r="BP417" s="255"/>
      <c r="BQ417" s="255"/>
      <c r="BR417" s="255"/>
      <c r="BS417" s="255"/>
      <c r="BT417" s="255"/>
      <c r="BU417" s="255"/>
      <c r="BV417" s="255"/>
      <c r="BW417" s="255"/>
      <c r="BX417" s="255"/>
      <c r="BY417" s="255"/>
      <c r="BZ417" s="255"/>
      <c r="CA417" s="255"/>
      <c r="CB417" s="255"/>
    </row>
    <row r="418" spans="1:80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  <c r="AG418" s="255"/>
      <c r="AH418" s="255"/>
      <c r="AI418" s="255"/>
      <c r="AJ418" s="255"/>
      <c r="AK418" s="255"/>
      <c r="AL418" s="255"/>
      <c r="AM418" s="255"/>
      <c r="AN418" s="255"/>
      <c r="AO418" s="255"/>
      <c r="AP418" s="255"/>
      <c r="AQ418" s="255"/>
      <c r="AR418" s="255"/>
      <c r="AS418" s="255"/>
      <c r="AT418" s="255"/>
      <c r="AU418" s="255"/>
      <c r="AV418" s="255"/>
      <c r="AW418" s="255"/>
      <c r="AX418" s="255"/>
      <c r="AY418" s="255"/>
      <c r="AZ418" s="255"/>
      <c r="BA418" s="255"/>
      <c r="BB418" s="255"/>
      <c r="BC418" s="255"/>
      <c r="BD418" s="255"/>
      <c r="BE418" s="255"/>
      <c r="BF418" s="255"/>
      <c r="BG418" s="255"/>
      <c r="BH418" s="255"/>
      <c r="BI418" s="255"/>
      <c r="BJ418" s="255"/>
      <c r="BK418" s="255"/>
      <c r="BL418" s="255"/>
      <c r="BM418" s="255"/>
      <c r="BN418" s="255"/>
      <c r="BO418" s="255"/>
      <c r="BP418" s="255"/>
      <c r="BQ418" s="255"/>
      <c r="BR418" s="255"/>
      <c r="BS418" s="255"/>
      <c r="BT418" s="255"/>
      <c r="BU418" s="255"/>
      <c r="BV418" s="255"/>
      <c r="BW418" s="255"/>
      <c r="BX418" s="255"/>
      <c r="BY418" s="255"/>
      <c r="BZ418" s="255"/>
      <c r="CA418" s="255"/>
      <c r="CB418" s="255"/>
    </row>
    <row r="419" spans="1:80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  <c r="AG419" s="255"/>
      <c r="AH419" s="255"/>
      <c r="AI419" s="255"/>
      <c r="AJ419" s="255"/>
      <c r="AK419" s="255"/>
      <c r="AL419" s="255"/>
      <c r="AM419" s="255"/>
      <c r="AN419" s="255"/>
      <c r="AO419" s="255"/>
      <c r="AP419" s="255"/>
      <c r="AQ419" s="255"/>
      <c r="AR419" s="255"/>
      <c r="AS419" s="255"/>
      <c r="AT419" s="255"/>
      <c r="AU419" s="255"/>
      <c r="AV419" s="255"/>
      <c r="AW419" s="255"/>
      <c r="AX419" s="255"/>
      <c r="AY419" s="255"/>
      <c r="AZ419" s="255"/>
      <c r="BA419" s="255"/>
      <c r="BB419" s="255"/>
      <c r="BC419" s="255"/>
      <c r="BD419" s="255"/>
      <c r="BE419" s="255"/>
      <c r="BF419" s="255"/>
      <c r="BG419" s="255"/>
      <c r="BH419" s="255"/>
      <c r="BI419" s="255"/>
      <c r="BJ419" s="255"/>
      <c r="BK419" s="255"/>
      <c r="BL419" s="255"/>
      <c r="BM419" s="255"/>
      <c r="BN419" s="255"/>
      <c r="BO419" s="255"/>
      <c r="BP419" s="255"/>
      <c r="BQ419" s="255"/>
      <c r="BR419" s="255"/>
      <c r="BS419" s="255"/>
      <c r="BT419" s="255"/>
      <c r="BU419" s="255"/>
      <c r="BV419" s="255"/>
      <c r="BW419" s="255"/>
      <c r="BX419" s="255"/>
      <c r="BY419" s="255"/>
      <c r="BZ419" s="255"/>
      <c r="CA419" s="255"/>
      <c r="CB419" s="255"/>
    </row>
    <row r="420" spans="1:80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  <c r="AG420" s="255"/>
      <c r="AH420" s="255"/>
      <c r="AI420" s="255"/>
      <c r="AJ420" s="255"/>
      <c r="AK420" s="255"/>
      <c r="AL420" s="255"/>
      <c r="AM420" s="255"/>
      <c r="AN420" s="255"/>
      <c r="AO420" s="255"/>
      <c r="AP420" s="255"/>
      <c r="AQ420" s="255"/>
      <c r="AR420" s="255"/>
      <c r="AS420" s="255"/>
      <c r="AT420" s="255"/>
      <c r="AU420" s="255"/>
      <c r="AV420" s="255"/>
      <c r="AW420" s="255"/>
      <c r="AX420" s="255"/>
      <c r="AY420" s="255"/>
      <c r="AZ420" s="255"/>
      <c r="BA420" s="255"/>
      <c r="BB420" s="255"/>
      <c r="BC420" s="255"/>
      <c r="BD420" s="255"/>
      <c r="BE420" s="255"/>
      <c r="BF420" s="255"/>
      <c r="BG420" s="255"/>
      <c r="BH420" s="255"/>
      <c r="BI420" s="255"/>
      <c r="BJ420" s="255"/>
      <c r="BK420" s="255"/>
      <c r="BL420" s="255"/>
      <c r="BM420" s="255"/>
      <c r="BN420" s="255"/>
      <c r="BO420" s="255"/>
      <c r="BP420" s="255"/>
      <c r="BQ420" s="255"/>
      <c r="BR420" s="255"/>
      <c r="BS420" s="255"/>
      <c r="BT420" s="255"/>
      <c r="BU420" s="255"/>
      <c r="BV420" s="255"/>
      <c r="BW420" s="255"/>
      <c r="BX420" s="255"/>
      <c r="BY420" s="255"/>
      <c r="BZ420" s="255"/>
      <c r="CA420" s="255"/>
      <c r="CB420" s="255"/>
    </row>
    <row r="421" spans="1:80" s="38" customFormat="1" ht="12.95" customHeight="1" x14ac:dyDescent="0.2">
      <c r="A421" s="37"/>
      <c r="B421" s="321"/>
      <c r="C421" s="321"/>
      <c r="D421" s="321"/>
      <c r="E421" s="321"/>
      <c r="F421" s="321"/>
      <c r="G421" s="321"/>
      <c r="H421" s="321"/>
      <c r="I421" s="321"/>
      <c r="J421" s="321"/>
      <c r="K421" s="321"/>
      <c r="L421" s="321"/>
      <c r="M421" s="321"/>
      <c r="N421" s="312"/>
      <c r="O421" s="312"/>
      <c r="P421" s="312"/>
      <c r="Q421" s="312"/>
      <c r="R421" s="312"/>
      <c r="S421" s="312"/>
      <c r="T421" s="312"/>
      <c r="U421" s="312"/>
      <c r="V421" s="312"/>
      <c r="W421" s="312"/>
      <c r="X421" s="312"/>
      <c r="Y421" s="312"/>
      <c r="Z421" s="312"/>
      <c r="AA421" s="312"/>
      <c r="AB421" s="312"/>
      <c r="AC421" s="312"/>
      <c r="AD421" s="312"/>
      <c r="AE421" s="312"/>
      <c r="AF421" s="312"/>
      <c r="AG421" s="312"/>
      <c r="AH421" s="312"/>
      <c r="AI421" s="312"/>
      <c r="AJ421" s="312"/>
      <c r="AK421" s="312"/>
      <c r="AL421" s="312"/>
      <c r="AM421" s="312"/>
      <c r="AN421" s="312"/>
      <c r="AO421" s="312"/>
      <c r="AP421" s="312"/>
      <c r="AQ421" s="312"/>
      <c r="AR421" s="312"/>
      <c r="AS421" s="312"/>
      <c r="AT421" s="312"/>
      <c r="AU421" s="312"/>
      <c r="AV421" s="312"/>
      <c r="AW421" s="312"/>
      <c r="AX421" s="312"/>
      <c r="AY421" s="312"/>
      <c r="AZ421" s="312"/>
      <c r="BA421" s="312"/>
      <c r="BB421" s="312"/>
      <c r="BC421" s="312"/>
      <c r="BD421" s="312"/>
      <c r="BE421" s="312"/>
      <c r="BF421" s="312"/>
      <c r="BG421" s="312"/>
      <c r="BH421" s="312"/>
      <c r="BI421" s="312"/>
      <c r="BJ421" s="312"/>
      <c r="BK421" s="312"/>
      <c r="BL421" s="312"/>
      <c r="BM421" s="312"/>
      <c r="BN421" s="312"/>
      <c r="BO421" s="312"/>
      <c r="BP421" s="312"/>
      <c r="BQ421" s="312"/>
      <c r="BR421" s="312"/>
      <c r="BS421" s="312"/>
      <c r="BT421" s="312"/>
      <c r="BU421" s="312"/>
      <c r="BV421" s="312"/>
      <c r="BW421" s="312"/>
      <c r="BX421" s="312"/>
      <c r="BY421" s="312"/>
      <c r="BZ421" s="312"/>
      <c r="CA421" s="312"/>
      <c r="CB421" s="312"/>
    </row>
    <row r="422" spans="1:80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  <c r="AK422" s="255"/>
      <c r="AL422" s="255"/>
      <c r="AM422" s="255"/>
      <c r="AN422" s="255"/>
      <c r="AO422" s="255"/>
      <c r="AP422" s="255"/>
      <c r="AQ422" s="255"/>
      <c r="AR422" s="255"/>
      <c r="AS422" s="255"/>
      <c r="AT422" s="255"/>
      <c r="AU422" s="255"/>
      <c r="AV422" s="255"/>
      <c r="AW422" s="255"/>
      <c r="AX422" s="255"/>
      <c r="AY422" s="255"/>
      <c r="AZ422" s="255"/>
      <c r="BA422" s="255"/>
      <c r="BB422" s="255"/>
      <c r="BC422" s="255"/>
      <c r="BD422" s="255"/>
      <c r="BE422" s="255"/>
      <c r="BF422" s="255"/>
      <c r="BG422" s="255"/>
      <c r="BH422" s="255"/>
      <c r="BI422" s="255"/>
      <c r="BJ422" s="255"/>
      <c r="BK422" s="255"/>
      <c r="BL422" s="255"/>
      <c r="BM422" s="255"/>
      <c r="BN422" s="255"/>
      <c r="BO422" s="255"/>
      <c r="BP422" s="255"/>
      <c r="BQ422" s="255"/>
      <c r="BR422" s="255"/>
      <c r="BS422" s="255"/>
      <c r="BT422" s="255"/>
      <c r="BU422" s="255"/>
      <c r="BV422" s="255"/>
      <c r="BW422" s="255"/>
      <c r="BX422" s="255"/>
      <c r="BY422" s="255"/>
      <c r="BZ422" s="255"/>
      <c r="CA422" s="255"/>
      <c r="CB422" s="255"/>
    </row>
    <row r="423" spans="1:80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  <c r="AG423" s="255"/>
      <c r="AH423" s="255"/>
      <c r="AI423" s="255"/>
      <c r="AJ423" s="255"/>
      <c r="AK423" s="255"/>
      <c r="AL423" s="255"/>
      <c r="AM423" s="255"/>
      <c r="AN423" s="255"/>
      <c r="AO423" s="255"/>
      <c r="AP423" s="255"/>
      <c r="AQ423" s="255"/>
      <c r="AR423" s="255"/>
      <c r="AS423" s="255"/>
      <c r="AT423" s="255"/>
      <c r="AU423" s="255"/>
      <c r="AV423" s="255"/>
      <c r="AW423" s="255"/>
      <c r="AX423" s="255"/>
      <c r="AY423" s="255"/>
      <c r="AZ423" s="255"/>
      <c r="BA423" s="255"/>
      <c r="BB423" s="255"/>
      <c r="BC423" s="255"/>
      <c r="BD423" s="255"/>
      <c r="BE423" s="255"/>
      <c r="BF423" s="255"/>
      <c r="BG423" s="255"/>
      <c r="BH423" s="255"/>
      <c r="BI423" s="255"/>
      <c r="BJ423" s="255"/>
      <c r="BK423" s="255"/>
      <c r="BL423" s="255"/>
      <c r="BM423" s="255"/>
      <c r="BN423" s="255"/>
      <c r="BO423" s="255"/>
      <c r="BP423" s="255"/>
      <c r="BQ423" s="255"/>
      <c r="BR423" s="255"/>
      <c r="BS423" s="255"/>
      <c r="BT423" s="255"/>
      <c r="BU423" s="255"/>
      <c r="BV423" s="255"/>
      <c r="BW423" s="255"/>
      <c r="BX423" s="255"/>
      <c r="BY423" s="255"/>
      <c r="BZ423" s="255"/>
      <c r="CA423" s="255"/>
      <c r="CB423" s="255"/>
    </row>
    <row r="424" spans="1:80" s="51" customFormat="1" ht="12.95" customHeight="1" x14ac:dyDescent="0.2">
      <c r="A424" s="315"/>
      <c r="B424" s="255"/>
      <c r="C424" s="255"/>
      <c r="D424" s="255"/>
      <c r="E424" s="255"/>
      <c r="F424" s="255"/>
      <c r="G424" s="255"/>
      <c r="H424" s="255"/>
      <c r="I424" s="255"/>
      <c r="J424" s="255"/>
      <c r="K424" s="255"/>
      <c r="L424" s="255"/>
      <c r="M424" s="255"/>
      <c r="N424" s="255"/>
      <c r="O424" s="255"/>
      <c r="P424" s="255"/>
      <c r="Q424" s="255"/>
      <c r="R424" s="255"/>
      <c r="S424" s="255"/>
      <c r="T424" s="255"/>
      <c r="U424" s="255"/>
      <c r="V424" s="255"/>
      <c r="W424" s="255"/>
      <c r="X424" s="255"/>
      <c r="Y424" s="255"/>
      <c r="Z424" s="255"/>
      <c r="AA424" s="255"/>
      <c r="AB424" s="255"/>
      <c r="AC424" s="255"/>
      <c r="AD424" s="255"/>
      <c r="AE424" s="255"/>
      <c r="AF424" s="255"/>
      <c r="AG424" s="255"/>
      <c r="AH424" s="255"/>
      <c r="AI424" s="255"/>
      <c r="AJ424" s="255"/>
      <c r="AK424" s="255"/>
      <c r="AL424" s="255"/>
      <c r="AM424" s="255"/>
      <c r="AN424" s="255"/>
      <c r="AO424" s="255"/>
      <c r="AP424" s="255"/>
      <c r="AQ424" s="255"/>
      <c r="AR424" s="255"/>
      <c r="AS424" s="255"/>
      <c r="AT424" s="255"/>
      <c r="AU424" s="255"/>
      <c r="AV424" s="255"/>
      <c r="AW424" s="255"/>
      <c r="AX424" s="255"/>
      <c r="AY424" s="255"/>
      <c r="AZ424" s="255"/>
      <c r="BA424" s="255"/>
      <c r="BB424" s="255"/>
      <c r="BC424" s="255"/>
      <c r="BD424" s="255"/>
      <c r="BE424" s="255"/>
      <c r="BF424" s="255"/>
      <c r="BG424" s="255"/>
      <c r="BH424" s="255"/>
      <c r="BI424" s="255"/>
      <c r="BJ424" s="255"/>
      <c r="BK424" s="255"/>
      <c r="BL424" s="255"/>
      <c r="BM424" s="255"/>
      <c r="BN424" s="255"/>
      <c r="BO424" s="255"/>
      <c r="BP424" s="255"/>
      <c r="BQ424" s="255"/>
      <c r="BR424" s="255"/>
      <c r="BS424" s="255"/>
      <c r="BT424" s="255"/>
      <c r="BU424" s="255"/>
      <c r="BV424" s="255"/>
      <c r="BW424" s="255"/>
      <c r="BX424" s="255"/>
      <c r="BY424" s="255"/>
      <c r="BZ424" s="255"/>
      <c r="CA424" s="255"/>
      <c r="CB424" s="255"/>
    </row>
    <row r="425" spans="1:80" s="51" customFormat="1" ht="12.95" customHeight="1" x14ac:dyDescent="0.2">
      <c r="A425" s="315"/>
      <c r="B425" s="255"/>
      <c r="C425" s="255"/>
      <c r="D425" s="255"/>
      <c r="E425" s="255"/>
      <c r="F425" s="255"/>
      <c r="G425" s="255"/>
      <c r="H425" s="255"/>
      <c r="I425" s="255"/>
      <c r="J425" s="255"/>
      <c r="K425" s="255"/>
      <c r="L425" s="255"/>
      <c r="M425" s="255"/>
      <c r="N425" s="255"/>
      <c r="O425" s="255"/>
      <c r="P425" s="255"/>
      <c r="Q425" s="255"/>
      <c r="R425" s="255"/>
      <c r="S425" s="255"/>
      <c r="T425" s="255"/>
      <c r="U425" s="255"/>
      <c r="V425" s="255"/>
      <c r="W425" s="255"/>
      <c r="X425" s="255"/>
      <c r="Y425" s="255"/>
      <c r="Z425" s="255"/>
      <c r="AA425" s="255"/>
      <c r="AB425" s="255"/>
      <c r="AC425" s="255"/>
      <c r="AD425" s="255"/>
      <c r="AE425" s="255"/>
      <c r="AF425" s="255"/>
      <c r="AG425" s="255"/>
      <c r="AH425" s="255"/>
      <c r="AI425" s="255"/>
      <c r="AJ425" s="255"/>
      <c r="AK425" s="255"/>
      <c r="AL425" s="255"/>
      <c r="AM425" s="255"/>
      <c r="AN425" s="255"/>
      <c r="AO425" s="255"/>
      <c r="AP425" s="255"/>
      <c r="AQ425" s="255"/>
      <c r="AR425" s="255"/>
      <c r="AS425" s="255"/>
      <c r="AT425" s="255"/>
      <c r="AU425" s="255"/>
      <c r="AV425" s="255"/>
      <c r="AW425" s="255"/>
      <c r="AX425" s="255"/>
      <c r="AY425" s="255"/>
      <c r="AZ425" s="255"/>
      <c r="BA425" s="255"/>
      <c r="BB425" s="255"/>
      <c r="BC425" s="255"/>
      <c r="BD425" s="255"/>
      <c r="BE425" s="255"/>
      <c r="BF425" s="255"/>
      <c r="BG425" s="255"/>
      <c r="BH425" s="255"/>
      <c r="BI425" s="255"/>
      <c r="BJ425" s="255"/>
      <c r="BK425" s="255"/>
      <c r="BL425" s="255"/>
      <c r="BM425" s="255"/>
      <c r="BN425" s="255"/>
      <c r="BO425" s="255"/>
      <c r="BP425" s="255"/>
      <c r="BQ425" s="255"/>
      <c r="BR425" s="255"/>
      <c r="BS425" s="255"/>
      <c r="BT425" s="255"/>
      <c r="BU425" s="255"/>
      <c r="BV425" s="255"/>
      <c r="BW425" s="255"/>
      <c r="BX425" s="255"/>
      <c r="BY425" s="255"/>
      <c r="BZ425" s="255"/>
      <c r="CA425" s="255"/>
      <c r="CB425" s="255"/>
    </row>
    <row r="426" spans="1:80" s="51" customFormat="1" ht="12.95" customHeight="1" x14ac:dyDescent="0.2">
      <c r="A426" s="315"/>
      <c r="B426" s="255"/>
      <c r="C426" s="255"/>
      <c r="D426" s="255"/>
      <c r="E426" s="255"/>
      <c r="F426" s="255"/>
      <c r="G426" s="255"/>
      <c r="H426" s="255"/>
      <c r="I426" s="255"/>
      <c r="J426" s="255"/>
      <c r="K426" s="255"/>
      <c r="L426" s="255"/>
      <c r="M426" s="255"/>
      <c r="N426" s="255"/>
      <c r="O426" s="255"/>
      <c r="P426" s="255"/>
      <c r="Q426" s="255"/>
      <c r="R426" s="255"/>
      <c r="S426" s="255"/>
      <c r="T426" s="255"/>
      <c r="U426" s="255"/>
      <c r="V426" s="255"/>
      <c r="W426" s="255"/>
      <c r="X426" s="255"/>
      <c r="Y426" s="255"/>
      <c r="Z426" s="255"/>
      <c r="AA426" s="255"/>
      <c r="AB426" s="255"/>
      <c r="AC426" s="255"/>
      <c r="AD426" s="255"/>
      <c r="AE426" s="255"/>
      <c r="AF426" s="255"/>
      <c r="AG426" s="255"/>
      <c r="AH426" s="255"/>
      <c r="AI426" s="255"/>
      <c r="AJ426" s="255"/>
      <c r="AK426" s="255"/>
      <c r="AL426" s="255"/>
      <c r="AM426" s="255"/>
      <c r="AN426" s="255"/>
      <c r="AO426" s="255"/>
      <c r="AP426" s="255"/>
      <c r="AQ426" s="255"/>
      <c r="AR426" s="255"/>
      <c r="AS426" s="255"/>
      <c r="AT426" s="255"/>
      <c r="AU426" s="255"/>
      <c r="AV426" s="255"/>
      <c r="AW426" s="255"/>
      <c r="AX426" s="255"/>
      <c r="AY426" s="255"/>
      <c r="AZ426" s="255"/>
      <c r="BA426" s="255"/>
      <c r="BB426" s="255"/>
      <c r="BC426" s="255"/>
      <c r="BD426" s="255"/>
      <c r="BE426" s="255"/>
      <c r="BF426" s="255"/>
      <c r="BG426" s="255"/>
      <c r="BH426" s="255"/>
      <c r="BI426" s="255"/>
      <c r="BJ426" s="255"/>
      <c r="BK426" s="255"/>
      <c r="BL426" s="255"/>
      <c r="BM426" s="255"/>
      <c r="BN426" s="255"/>
      <c r="BO426" s="255"/>
      <c r="BP426" s="255"/>
      <c r="BQ426" s="255"/>
      <c r="BR426" s="255"/>
      <c r="BS426" s="255"/>
      <c r="BT426" s="255"/>
      <c r="BU426" s="255"/>
      <c r="BV426" s="255"/>
      <c r="BW426" s="255"/>
      <c r="BX426" s="255"/>
      <c r="BY426" s="255"/>
      <c r="BZ426" s="255"/>
      <c r="CA426" s="255"/>
      <c r="CB426" s="255"/>
    </row>
    <row r="427" spans="1:80" s="51" customFormat="1" ht="12.95" customHeight="1" x14ac:dyDescent="0.2">
      <c r="A427" s="315"/>
      <c r="B427" s="255"/>
      <c r="C427" s="255"/>
      <c r="D427" s="255"/>
      <c r="E427" s="255"/>
      <c r="F427" s="255"/>
      <c r="G427" s="255"/>
      <c r="H427" s="255"/>
      <c r="I427" s="255"/>
      <c r="J427" s="255"/>
      <c r="K427" s="255"/>
      <c r="L427" s="255"/>
      <c r="M427" s="255"/>
      <c r="N427" s="255"/>
      <c r="O427" s="255"/>
      <c r="P427" s="255"/>
      <c r="Q427" s="255"/>
      <c r="R427" s="255"/>
      <c r="S427" s="255"/>
      <c r="T427" s="255"/>
      <c r="U427" s="255"/>
      <c r="V427" s="255"/>
      <c r="W427" s="255"/>
      <c r="X427" s="255"/>
      <c r="Y427" s="255"/>
      <c r="Z427" s="255"/>
      <c r="AA427" s="255"/>
      <c r="AB427" s="255"/>
      <c r="AC427" s="255"/>
      <c r="AD427" s="255"/>
      <c r="AE427" s="255"/>
      <c r="AF427" s="255"/>
      <c r="AG427" s="255"/>
      <c r="AH427" s="255"/>
      <c r="AI427" s="255"/>
      <c r="AJ427" s="255"/>
      <c r="AK427" s="255"/>
      <c r="AL427" s="255"/>
      <c r="AM427" s="255"/>
      <c r="AN427" s="255"/>
      <c r="AO427" s="255"/>
      <c r="AP427" s="255"/>
      <c r="AQ427" s="255"/>
      <c r="AR427" s="255"/>
      <c r="AS427" s="255"/>
      <c r="AT427" s="255"/>
      <c r="AU427" s="255"/>
      <c r="AV427" s="255"/>
      <c r="AW427" s="255"/>
      <c r="AX427" s="255"/>
      <c r="AY427" s="255"/>
      <c r="AZ427" s="255"/>
      <c r="BA427" s="255"/>
      <c r="BB427" s="255"/>
      <c r="BC427" s="255"/>
      <c r="BD427" s="255"/>
      <c r="BE427" s="255"/>
      <c r="BF427" s="255"/>
      <c r="BG427" s="255"/>
      <c r="BH427" s="255"/>
      <c r="BI427" s="255"/>
      <c r="BJ427" s="255"/>
      <c r="BK427" s="255"/>
      <c r="BL427" s="255"/>
      <c r="BM427" s="255"/>
      <c r="BN427" s="255"/>
      <c r="BO427" s="255"/>
      <c r="BP427" s="255"/>
      <c r="BQ427" s="255"/>
      <c r="BR427" s="255"/>
      <c r="BS427" s="255"/>
      <c r="BT427" s="255"/>
      <c r="BU427" s="255"/>
      <c r="BV427" s="255"/>
      <c r="BW427" s="255"/>
      <c r="BX427" s="255"/>
      <c r="BY427" s="255"/>
      <c r="BZ427" s="255"/>
      <c r="CA427" s="255"/>
      <c r="CB427" s="255"/>
    </row>
    <row r="428" spans="1:80" s="51" customFormat="1" ht="12.95" customHeight="1" x14ac:dyDescent="0.2">
      <c r="A428" s="315"/>
      <c r="B428" s="255"/>
      <c r="C428" s="255"/>
      <c r="D428" s="255"/>
      <c r="E428" s="255"/>
      <c r="F428" s="255"/>
      <c r="G428" s="255"/>
      <c r="H428" s="255"/>
      <c r="I428" s="255"/>
      <c r="J428" s="255"/>
      <c r="K428" s="255"/>
      <c r="L428" s="255"/>
      <c r="M428" s="255"/>
      <c r="N428" s="255"/>
      <c r="O428" s="255"/>
      <c r="P428" s="255"/>
      <c r="Q428" s="255"/>
      <c r="R428" s="255"/>
      <c r="S428" s="255"/>
      <c r="T428" s="255"/>
      <c r="U428" s="255"/>
      <c r="V428" s="255"/>
      <c r="W428" s="255"/>
      <c r="X428" s="255"/>
      <c r="Y428" s="255"/>
      <c r="Z428" s="255"/>
      <c r="AA428" s="255"/>
      <c r="AB428" s="255"/>
      <c r="AC428" s="255"/>
      <c r="AD428" s="255"/>
      <c r="AE428" s="255"/>
      <c r="AF428" s="255"/>
      <c r="AG428" s="255"/>
      <c r="AH428" s="255"/>
      <c r="AI428" s="255"/>
      <c r="AJ428" s="255"/>
      <c r="AK428" s="255"/>
      <c r="AL428" s="255"/>
      <c r="AM428" s="255"/>
      <c r="AN428" s="255"/>
      <c r="AO428" s="255"/>
      <c r="AP428" s="255"/>
      <c r="AQ428" s="255"/>
      <c r="AR428" s="255"/>
      <c r="AS428" s="255"/>
      <c r="AT428" s="255"/>
      <c r="AU428" s="255"/>
      <c r="AV428" s="255"/>
      <c r="AW428" s="255"/>
      <c r="AX428" s="255"/>
      <c r="AY428" s="255"/>
      <c r="AZ428" s="255"/>
      <c r="BA428" s="255"/>
      <c r="BB428" s="255"/>
      <c r="BC428" s="255"/>
      <c r="BD428" s="255"/>
      <c r="BE428" s="255"/>
      <c r="BF428" s="255"/>
      <c r="BG428" s="255"/>
      <c r="BH428" s="255"/>
      <c r="BI428" s="255"/>
      <c r="BJ428" s="255"/>
      <c r="BK428" s="255"/>
      <c r="BL428" s="255"/>
      <c r="BM428" s="255"/>
      <c r="BN428" s="255"/>
      <c r="BO428" s="255"/>
      <c r="BP428" s="255"/>
      <c r="BQ428" s="255"/>
      <c r="BR428" s="255"/>
      <c r="BS428" s="255"/>
      <c r="BT428" s="255"/>
      <c r="BU428" s="255"/>
      <c r="BV428" s="255"/>
      <c r="BW428" s="255"/>
      <c r="BX428" s="255"/>
      <c r="BY428" s="255"/>
      <c r="BZ428" s="255"/>
      <c r="CA428" s="255"/>
      <c r="CB428" s="255"/>
    </row>
    <row r="429" spans="1:80" s="51" customFormat="1" ht="12.95" customHeight="1" x14ac:dyDescent="0.2">
      <c r="A429" s="315"/>
      <c r="B429" s="255"/>
      <c r="C429" s="255"/>
      <c r="D429" s="255"/>
      <c r="E429" s="255"/>
      <c r="F429" s="255"/>
      <c r="G429" s="255"/>
      <c r="H429" s="255"/>
      <c r="I429" s="255"/>
      <c r="J429" s="255"/>
      <c r="K429" s="255"/>
      <c r="L429" s="255"/>
      <c r="M429" s="255"/>
      <c r="N429" s="255"/>
      <c r="O429" s="255"/>
      <c r="P429" s="255"/>
      <c r="Q429" s="255"/>
      <c r="R429" s="255"/>
      <c r="S429" s="255"/>
      <c r="T429" s="255"/>
      <c r="U429" s="255"/>
      <c r="V429" s="255"/>
      <c r="W429" s="255"/>
      <c r="X429" s="255"/>
      <c r="Y429" s="255"/>
      <c r="Z429" s="255"/>
      <c r="AA429" s="255"/>
      <c r="AB429" s="255"/>
      <c r="AC429" s="255"/>
      <c r="AD429" s="255"/>
      <c r="AE429" s="255"/>
      <c r="AF429" s="255"/>
      <c r="AG429" s="255"/>
      <c r="AH429" s="255"/>
      <c r="AI429" s="255"/>
      <c r="AJ429" s="255"/>
      <c r="AK429" s="255"/>
      <c r="AL429" s="255"/>
      <c r="AM429" s="255"/>
      <c r="AN429" s="255"/>
      <c r="AO429" s="255"/>
      <c r="AP429" s="255"/>
      <c r="AQ429" s="255"/>
      <c r="AR429" s="255"/>
      <c r="AS429" s="255"/>
      <c r="AT429" s="255"/>
      <c r="AU429" s="255"/>
      <c r="AV429" s="255"/>
      <c r="AW429" s="255"/>
      <c r="AX429" s="255"/>
      <c r="AY429" s="255"/>
      <c r="AZ429" s="255"/>
      <c r="BA429" s="255"/>
      <c r="BB429" s="255"/>
      <c r="BC429" s="255"/>
      <c r="BD429" s="255"/>
      <c r="BE429" s="255"/>
      <c r="BF429" s="255"/>
      <c r="BG429" s="255"/>
      <c r="BH429" s="255"/>
      <c r="BI429" s="255"/>
      <c r="BJ429" s="255"/>
      <c r="BK429" s="255"/>
      <c r="BL429" s="255"/>
      <c r="BM429" s="255"/>
      <c r="BN429" s="255"/>
      <c r="BO429" s="255"/>
      <c r="BP429" s="255"/>
      <c r="BQ429" s="255"/>
      <c r="BR429" s="255"/>
      <c r="BS429" s="255"/>
      <c r="BT429" s="255"/>
      <c r="BU429" s="255"/>
      <c r="BV429" s="255"/>
      <c r="BW429" s="255"/>
      <c r="BX429" s="255"/>
      <c r="BY429" s="255"/>
      <c r="BZ429" s="255"/>
      <c r="CA429" s="255"/>
      <c r="CB429" s="255"/>
    </row>
    <row r="430" spans="1:80" s="51" customFormat="1" ht="12.95" customHeight="1" x14ac:dyDescent="0.2">
      <c r="A430" s="315"/>
      <c r="B430" s="255"/>
      <c r="C430" s="255"/>
      <c r="D430" s="255"/>
      <c r="E430" s="255"/>
      <c r="F430" s="255"/>
      <c r="G430" s="255"/>
      <c r="H430" s="255"/>
      <c r="I430" s="255"/>
      <c r="J430" s="255"/>
      <c r="K430" s="255"/>
      <c r="L430" s="255"/>
      <c r="M430" s="255"/>
      <c r="N430" s="255"/>
      <c r="O430" s="255"/>
      <c r="P430" s="255"/>
      <c r="Q430" s="255"/>
      <c r="R430" s="255"/>
      <c r="S430" s="255"/>
      <c r="T430" s="255"/>
      <c r="U430" s="255"/>
      <c r="V430" s="255"/>
      <c r="W430" s="255"/>
      <c r="X430" s="255"/>
      <c r="Y430" s="255"/>
      <c r="Z430" s="255"/>
      <c r="AA430" s="255"/>
      <c r="AB430" s="255"/>
      <c r="AC430" s="255"/>
      <c r="AD430" s="255"/>
      <c r="AE430" s="255"/>
      <c r="AF430" s="255"/>
      <c r="AG430" s="255"/>
      <c r="AH430" s="255"/>
      <c r="AI430" s="255"/>
      <c r="AJ430" s="255"/>
      <c r="AK430" s="255"/>
      <c r="AL430" s="255"/>
      <c r="AM430" s="255"/>
      <c r="AN430" s="255"/>
      <c r="AO430" s="255"/>
      <c r="AP430" s="255"/>
      <c r="AQ430" s="255"/>
      <c r="AR430" s="255"/>
      <c r="AS430" s="255"/>
      <c r="AT430" s="255"/>
      <c r="AU430" s="255"/>
      <c r="AV430" s="255"/>
      <c r="AW430" s="255"/>
      <c r="AX430" s="255"/>
      <c r="AY430" s="255"/>
      <c r="AZ430" s="255"/>
      <c r="BA430" s="255"/>
      <c r="BB430" s="255"/>
      <c r="BC430" s="255"/>
      <c r="BD430" s="255"/>
      <c r="BE430" s="255"/>
      <c r="BF430" s="255"/>
      <c r="BG430" s="255"/>
      <c r="BH430" s="255"/>
      <c r="BI430" s="255"/>
      <c r="BJ430" s="255"/>
      <c r="BK430" s="255"/>
      <c r="BL430" s="255"/>
      <c r="BM430" s="255"/>
      <c r="BN430" s="255"/>
      <c r="BO430" s="255"/>
      <c r="BP430" s="255"/>
      <c r="BQ430" s="255"/>
      <c r="BR430" s="255"/>
      <c r="BS430" s="255"/>
      <c r="BT430" s="255"/>
      <c r="BU430" s="255"/>
      <c r="BV430" s="255"/>
      <c r="BW430" s="255"/>
      <c r="BX430" s="255"/>
      <c r="BY430" s="255"/>
      <c r="BZ430" s="255"/>
      <c r="CA430" s="255"/>
      <c r="CB430" s="255"/>
    </row>
    <row r="431" spans="1:80" s="51" customFormat="1" ht="12.95" customHeight="1" x14ac:dyDescent="0.2">
      <c r="A431" s="315"/>
      <c r="B431" s="255"/>
      <c r="C431" s="255"/>
      <c r="D431" s="255"/>
      <c r="E431" s="255"/>
      <c r="F431" s="255"/>
      <c r="G431" s="255"/>
      <c r="H431" s="255"/>
      <c r="I431" s="255"/>
      <c r="J431" s="255"/>
      <c r="K431" s="255"/>
      <c r="L431" s="255"/>
      <c r="M431" s="255"/>
      <c r="N431" s="255"/>
      <c r="O431" s="255"/>
      <c r="P431" s="255"/>
      <c r="Q431" s="255"/>
      <c r="R431" s="255"/>
      <c r="S431" s="255"/>
      <c r="T431" s="255"/>
      <c r="U431" s="255"/>
      <c r="V431" s="255"/>
      <c r="W431" s="255"/>
      <c r="X431" s="255"/>
      <c r="Y431" s="255"/>
      <c r="Z431" s="255"/>
      <c r="AA431" s="255"/>
      <c r="AB431" s="255"/>
      <c r="AC431" s="255"/>
      <c r="AD431" s="255"/>
      <c r="AE431" s="255"/>
      <c r="AF431" s="255"/>
      <c r="AG431" s="255"/>
      <c r="AH431" s="255"/>
      <c r="AI431" s="255"/>
      <c r="AJ431" s="255"/>
      <c r="AK431" s="255"/>
      <c r="AL431" s="255"/>
      <c r="AM431" s="255"/>
      <c r="AN431" s="255"/>
      <c r="AO431" s="255"/>
      <c r="AP431" s="255"/>
      <c r="AQ431" s="255"/>
      <c r="AR431" s="255"/>
      <c r="AS431" s="255"/>
      <c r="AT431" s="255"/>
      <c r="AU431" s="255"/>
      <c r="AV431" s="255"/>
      <c r="AW431" s="255"/>
      <c r="AX431" s="255"/>
      <c r="AY431" s="255"/>
      <c r="AZ431" s="255"/>
      <c r="BA431" s="255"/>
      <c r="BB431" s="255"/>
      <c r="BC431" s="255"/>
      <c r="BD431" s="255"/>
      <c r="BE431" s="255"/>
      <c r="BF431" s="255"/>
      <c r="BG431" s="255"/>
      <c r="BH431" s="255"/>
      <c r="BI431" s="255"/>
      <c r="BJ431" s="255"/>
      <c r="BK431" s="255"/>
      <c r="BL431" s="255"/>
      <c r="BM431" s="255"/>
      <c r="BN431" s="255"/>
      <c r="BO431" s="255"/>
      <c r="BP431" s="255"/>
      <c r="BQ431" s="255"/>
      <c r="BR431" s="255"/>
      <c r="BS431" s="255"/>
      <c r="BT431" s="255"/>
      <c r="BU431" s="255"/>
      <c r="BV431" s="255"/>
      <c r="BW431" s="255"/>
      <c r="BX431" s="255"/>
      <c r="BY431" s="255"/>
      <c r="BZ431" s="255"/>
      <c r="CA431" s="255"/>
      <c r="CB431" s="255"/>
    </row>
    <row r="432" spans="1:80" s="51" customFormat="1" ht="12.95" customHeight="1" x14ac:dyDescent="0.2">
      <c r="A432" s="315"/>
      <c r="B432" s="255"/>
      <c r="C432" s="255"/>
      <c r="D432" s="255"/>
      <c r="E432" s="255"/>
      <c r="F432" s="255"/>
      <c r="G432" s="255"/>
      <c r="H432" s="255"/>
      <c r="I432" s="255"/>
      <c r="J432" s="255"/>
      <c r="K432" s="255"/>
      <c r="L432" s="255"/>
      <c r="M432" s="255"/>
      <c r="N432" s="255"/>
      <c r="O432" s="255"/>
      <c r="P432" s="255"/>
      <c r="Q432" s="255"/>
      <c r="R432" s="255"/>
      <c r="S432" s="255"/>
      <c r="T432" s="255"/>
      <c r="U432" s="255"/>
      <c r="V432" s="255"/>
      <c r="W432" s="255"/>
      <c r="X432" s="255"/>
      <c r="Y432" s="255"/>
      <c r="Z432" s="255"/>
      <c r="AA432" s="255"/>
      <c r="AB432" s="255"/>
      <c r="AC432" s="255"/>
      <c r="AD432" s="255"/>
      <c r="AE432" s="255"/>
      <c r="AF432" s="255"/>
      <c r="AG432" s="255"/>
      <c r="AH432" s="255"/>
      <c r="AI432" s="255"/>
      <c r="AJ432" s="255"/>
      <c r="AK432" s="255"/>
      <c r="AL432" s="255"/>
      <c r="AM432" s="255"/>
      <c r="AN432" s="255"/>
      <c r="AO432" s="255"/>
      <c r="AP432" s="255"/>
      <c r="AQ432" s="255"/>
      <c r="AR432" s="255"/>
      <c r="AS432" s="255"/>
      <c r="AT432" s="255"/>
      <c r="AU432" s="255"/>
      <c r="AV432" s="255"/>
      <c r="AW432" s="255"/>
      <c r="AX432" s="255"/>
      <c r="AY432" s="255"/>
      <c r="AZ432" s="255"/>
      <c r="BA432" s="255"/>
      <c r="BB432" s="255"/>
      <c r="BC432" s="255"/>
      <c r="BD432" s="255"/>
      <c r="BE432" s="255"/>
      <c r="BF432" s="255"/>
      <c r="BG432" s="255"/>
      <c r="BH432" s="255"/>
      <c r="BI432" s="255"/>
      <c r="BJ432" s="255"/>
      <c r="BK432" s="255"/>
      <c r="BL432" s="255"/>
      <c r="BM432" s="255"/>
      <c r="BN432" s="255"/>
      <c r="BO432" s="255"/>
      <c r="BP432" s="255"/>
      <c r="BQ432" s="255"/>
      <c r="BR432" s="255"/>
      <c r="BS432" s="255"/>
      <c r="BT432" s="255"/>
      <c r="BU432" s="255"/>
      <c r="BV432" s="255"/>
      <c r="BW432" s="255"/>
      <c r="BX432" s="255"/>
      <c r="BY432" s="255"/>
      <c r="BZ432" s="255"/>
      <c r="CA432" s="255"/>
      <c r="CB432" s="255"/>
    </row>
    <row r="433" spans="1:80" s="51" customFormat="1" ht="12.95" customHeight="1" x14ac:dyDescent="0.2">
      <c r="A433" s="315"/>
      <c r="B433" s="255"/>
      <c r="C433" s="255"/>
      <c r="D433" s="255"/>
      <c r="E433" s="255"/>
      <c r="F433" s="255"/>
      <c r="G433" s="255"/>
      <c r="H433" s="255"/>
      <c r="I433" s="255"/>
      <c r="J433" s="255"/>
      <c r="K433" s="255"/>
      <c r="L433" s="255"/>
      <c r="M433" s="255"/>
      <c r="N433" s="255"/>
      <c r="O433" s="255"/>
      <c r="P433" s="255"/>
      <c r="Q433" s="255"/>
      <c r="R433" s="255"/>
      <c r="S433" s="255"/>
      <c r="T433" s="255"/>
      <c r="U433" s="255"/>
      <c r="V433" s="255"/>
      <c r="W433" s="255"/>
      <c r="X433" s="255"/>
      <c r="Y433" s="255"/>
      <c r="Z433" s="255"/>
      <c r="AA433" s="255"/>
      <c r="AB433" s="255"/>
      <c r="AC433" s="255"/>
      <c r="AD433" s="255"/>
      <c r="AE433" s="255"/>
      <c r="AF433" s="255"/>
      <c r="AG433" s="255"/>
      <c r="AH433" s="255"/>
      <c r="AI433" s="255"/>
      <c r="AJ433" s="255"/>
      <c r="AK433" s="255"/>
      <c r="AL433" s="255"/>
      <c r="AM433" s="255"/>
      <c r="AN433" s="255"/>
      <c r="AO433" s="255"/>
      <c r="AP433" s="255"/>
      <c r="AQ433" s="255"/>
      <c r="AR433" s="255"/>
      <c r="AS433" s="255"/>
      <c r="AT433" s="255"/>
      <c r="AU433" s="255"/>
      <c r="AV433" s="255"/>
      <c r="AW433" s="255"/>
      <c r="AX433" s="255"/>
      <c r="AY433" s="255"/>
      <c r="AZ433" s="255"/>
      <c r="BA433" s="255"/>
      <c r="BB433" s="255"/>
      <c r="BC433" s="255"/>
      <c r="BD433" s="255"/>
      <c r="BE433" s="255"/>
      <c r="BF433" s="255"/>
      <c r="BG433" s="255"/>
      <c r="BH433" s="255"/>
      <c r="BI433" s="255"/>
      <c r="BJ433" s="255"/>
      <c r="BK433" s="255"/>
      <c r="BL433" s="255"/>
      <c r="BM433" s="255"/>
      <c r="BN433" s="255"/>
      <c r="BO433" s="255"/>
      <c r="BP433" s="255"/>
      <c r="BQ433" s="255"/>
      <c r="BR433" s="255"/>
      <c r="BS433" s="255"/>
      <c r="BT433" s="255"/>
      <c r="BU433" s="255"/>
      <c r="BV433" s="255"/>
      <c r="BW433" s="255"/>
      <c r="BX433" s="255"/>
      <c r="BY433" s="255"/>
      <c r="BZ433" s="255"/>
      <c r="CA433" s="255"/>
      <c r="CB433" s="255"/>
    </row>
    <row r="434" spans="1:80" s="51" customFormat="1" ht="12.95" customHeight="1" x14ac:dyDescent="0.2">
      <c r="A434" s="315"/>
      <c r="B434" s="255"/>
      <c r="C434" s="255"/>
      <c r="D434" s="255"/>
      <c r="E434" s="255"/>
      <c r="F434" s="255"/>
      <c r="G434" s="255"/>
      <c r="H434" s="255"/>
      <c r="I434" s="255"/>
      <c r="J434" s="255"/>
      <c r="K434" s="255"/>
      <c r="L434" s="255"/>
      <c r="M434" s="255"/>
      <c r="N434" s="255"/>
      <c r="O434" s="255"/>
      <c r="P434" s="255"/>
      <c r="Q434" s="255"/>
      <c r="R434" s="255"/>
      <c r="S434" s="255"/>
      <c r="T434" s="255"/>
      <c r="U434" s="255"/>
      <c r="V434" s="255"/>
      <c r="W434" s="255"/>
      <c r="X434" s="255"/>
      <c r="Y434" s="255"/>
      <c r="Z434" s="255"/>
      <c r="AA434" s="255"/>
      <c r="AB434" s="255"/>
      <c r="AC434" s="255"/>
      <c r="AD434" s="255"/>
      <c r="AE434" s="255"/>
      <c r="AF434" s="255"/>
      <c r="AG434" s="255"/>
      <c r="AH434" s="255"/>
      <c r="AI434" s="255"/>
      <c r="AJ434" s="255"/>
      <c r="AK434" s="255"/>
      <c r="AL434" s="255"/>
      <c r="AM434" s="255"/>
      <c r="AN434" s="255"/>
      <c r="AO434" s="255"/>
      <c r="AP434" s="255"/>
      <c r="AQ434" s="255"/>
      <c r="AR434" s="255"/>
      <c r="AS434" s="255"/>
      <c r="AT434" s="255"/>
      <c r="AU434" s="255"/>
      <c r="AV434" s="255"/>
      <c r="AW434" s="255"/>
      <c r="AX434" s="255"/>
      <c r="AY434" s="255"/>
      <c r="AZ434" s="255"/>
      <c r="BA434" s="255"/>
      <c r="BB434" s="255"/>
      <c r="BC434" s="255"/>
      <c r="BD434" s="255"/>
      <c r="BE434" s="255"/>
      <c r="BF434" s="255"/>
      <c r="BG434" s="255"/>
      <c r="BH434" s="255"/>
      <c r="BI434" s="255"/>
      <c r="BJ434" s="255"/>
      <c r="BK434" s="255"/>
      <c r="BL434" s="255"/>
      <c r="BM434" s="255"/>
      <c r="BN434" s="255"/>
      <c r="BO434" s="255"/>
      <c r="BP434" s="255"/>
      <c r="BQ434" s="255"/>
      <c r="BR434" s="255"/>
      <c r="BS434" s="255"/>
      <c r="BT434" s="255"/>
      <c r="BU434" s="255"/>
      <c r="BV434" s="255"/>
      <c r="BW434" s="255"/>
      <c r="BX434" s="255"/>
      <c r="BY434" s="255"/>
      <c r="BZ434" s="255"/>
      <c r="CA434" s="255"/>
      <c r="CB434" s="255"/>
    </row>
    <row r="435" spans="1:80" s="51" customFormat="1" ht="12.95" customHeight="1" x14ac:dyDescent="0.2">
      <c r="A435" s="315"/>
      <c r="B435" s="255"/>
      <c r="C435" s="255"/>
      <c r="D435" s="255"/>
      <c r="E435" s="255"/>
      <c r="F435" s="255"/>
      <c r="G435" s="255"/>
      <c r="H435" s="255"/>
      <c r="I435" s="255"/>
      <c r="J435" s="255"/>
      <c r="K435" s="255"/>
      <c r="L435" s="255"/>
      <c r="M435" s="255"/>
      <c r="N435" s="255"/>
      <c r="O435" s="255"/>
      <c r="P435" s="255"/>
      <c r="Q435" s="255"/>
      <c r="R435" s="255"/>
      <c r="S435" s="255"/>
      <c r="T435" s="255"/>
      <c r="U435" s="255"/>
      <c r="V435" s="255"/>
      <c r="W435" s="255"/>
      <c r="X435" s="255"/>
      <c r="Y435" s="255"/>
      <c r="Z435" s="255"/>
      <c r="AA435" s="255"/>
      <c r="AB435" s="255"/>
      <c r="AC435" s="255"/>
      <c r="AD435" s="255"/>
      <c r="AE435" s="255"/>
      <c r="AF435" s="255"/>
      <c r="AG435" s="255"/>
      <c r="AH435" s="255"/>
      <c r="AI435" s="255"/>
      <c r="AJ435" s="255"/>
      <c r="AK435" s="255"/>
      <c r="AL435" s="255"/>
      <c r="AM435" s="255"/>
      <c r="AN435" s="255"/>
      <c r="AO435" s="255"/>
      <c r="AP435" s="255"/>
      <c r="AQ435" s="255"/>
      <c r="AR435" s="255"/>
      <c r="AS435" s="255"/>
      <c r="AT435" s="255"/>
      <c r="AU435" s="255"/>
      <c r="AV435" s="255"/>
      <c r="AW435" s="255"/>
      <c r="AX435" s="255"/>
      <c r="AY435" s="255"/>
      <c r="AZ435" s="255"/>
      <c r="BA435" s="255"/>
      <c r="BB435" s="255"/>
      <c r="BC435" s="255"/>
      <c r="BD435" s="255"/>
      <c r="BE435" s="255"/>
      <c r="BF435" s="255"/>
      <c r="BG435" s="255"/>
      <c r="BH435" s="255"/>
      <c r="BI435" s="255"/>
      <c r="BJ435" s="255"/>
      <c r="BK435" s="255"/>
      <c r="BL435" s="255"/>
      <c r="BM435" s="255"/>
      <c r="BN435" s="255"/>
      <c r="BO435" s="255"/>
      <c r="BP435" s="255"/>
      <c r="BQ435" s="255"/>
      <c r="BR435" s="255"/>
      <c r="BS435" s="255"/>
      <c r="BT435" s="255"/>
      <c r="BU435" s="255"/>
      <c r="BV435" s="255"/>
      <c r="BW435" s="255"/>
      <c r="BX435" s="255"/>
      <c r="BY435" s="255"/>
      <c r="BZ435" s="255"/>
      <c r="CA435" s="255"/>
      <c r="CB435" s="255"/>
    </row>
    <row r="443" spans="1:80" s="38" customFormat="1" ht="12.95" customHeight="1" x14ac:dyDescent="0.2">
      <c r="A443" s="37"/>
      <c r="B443" s="321"/>
      <c r="C443" s="321"/>
      <c r="D443" s="321"/>
      <c r="E443" s="321"/>
      <c r="F443" s="321"/>
      <c r="G443" s="321"/>
      <c r="H443" s="321"/>
      <c r="I443" s="321"/>
      <c r="J443" s="321"/>
      <c r="K443" s="321"/>
      <c r="L443" s="321"/>
      <c r="M443" s="321"/>
      <c r="N443" s="312"/>
      <c r="O443" s="312"/>
      <c r="P443" s="312"/>
      <c r="Q443" s="312"/>
      <c r="R443" s="312"/>
      <c r="S443" s="312"/>
      <c r="T443" s="312"/>
      <c r="U443" s="312"/>
      <c r="V443" s="312"/>
      <c r="W443" s="312"/>
      <c r="X443" s="312"/>
      <c r="Y443" s="312"/>
      <c r="Z443" s="312"/>
      <c r="AA443" s="312"/>
      <c r="AB443" s="312"/>
      <c r="AC443" s="312"/>
      <c r="AD443" s="312"/>
      <c r="AE443" s="312"/>
      <c r="AF443" s="312"/>
      <c r="AG443" s="312"/>
      <c r="AH443" s="312"/>
      <c r="AI443" s="312"/>
      <c r="AJ443" s="312"/>
      <c r="AK443" s="312"/>
      <c r="AL443" s="312"/>
      <c r="AM443" s="312"/>
      <c r="AN443" s="312"/>
      <c r="AO443" s="312"/>
      <c r="AP443" s="312"/>
      <c r="AQ443" s="312"/>
      <c r="AR443" s="312"/>
      <c r="AS443" s="312"/>
      <c r="AT443" s="312"/>
      <c r="AU443" s="312"/>
      <c r="AV443" s="312"/>
      <c r="AW443" s="312"/>
      <c r="AX443" s="312"/>
      <c r="AY443" s="312"/>
      <c r="AZ443" s="312"/>
      <c r="BA443" s="312"/>
      <c r="BB443" s="312"/>
      <c r="BC443" s="312"/>
      <c r="BD443" s="312"/>
      <c r="BE443" s="312"/>
      <c r="BF443" s="312"/>
      <c r="BG443" s="312"/>
      <c r="BH443" s="312"/>
      <c r="BI443" s="312"/>
      <c r="BJ443" s="312"/>
      <c r="BK443" s="312"/>
      <c r="BL443" s="312"/>
      <c r="BM443" s="312"/>
      <c r="BN443" s="312"/>
      <c r="BO443" s="312"/>
      <c r="BP443" s="312"/>
      <c r="BQ443" s="312"/>
      <c r="BR443" s="312"/>
      <c r="BS443" s="312"/>
      <c r="BT443" s="312"/>
      <c r="BU443" s="312"/>
      <c r="BV443" s="312"/>
      <c r="BW443" s="312"/>
      <c r="BX443" s="312"/>
      <c r="BY443" s="312"/>
      <c r="BZ443" s="312"/>
      <c r="CA443" s="312"/>
      <c r="CB443" s="312"/>
    </row>
    <row r="444" spans="1:80" s="51" customFormat="1" ht="12.95" customHeight="1" x14ac:dyDescent="0.2">
      <c r="A444" s="315"/>
      <c r="B444" s="255"/>
      <c r="C444" s="255"/>
      <c r="D444" s="255"/>
      <c r="E444" s="255"/>
      <c r="F444" s="255"/>
      <c r="G444" s="255"/>
      <c r="H444" s="255"/>
      <c r="I444" s="255"/>
      <c r="J444" s="255"/>
      <c r="K444" s="255"/>
      <c r="L444" s="255"/>
      <c r="M444" s="255"/>
      <c r="N444" s="255"/>
      <c r="O444" s="255"/>
      <c r="P444" s="255"/>
      <c r="Q444" s="255"/>
      <c r="R444" s="255"/>
      <c r="S444" s="255"/>
      <c r="T444" s="255"/>
      <c r="U444" s="255"/>
      <c r="V444" s="255"/>
      <c r="W444" s="255"/>
      <c r="X444" s="255"/>
      <c r="Y444" s="255"/>
      <c r="Z444" s="255"/>
      <c r="AA444" s="255"/>
      <c r="AB444" s="255"/>
      <c r="AC444" s="255"/>
      <c r="AD444" s="255"/>
      <c r="AE444" s="255"/>
      <c r="AF444" s="255"/>
      <c r="AG444" s="255"/>
      <c r="AH444" s="255"/>
      <c r="AI444" s="255"/>
      <c r="AJ444" s="255"/>
      <c r="AK444" s="255"/>
      <c r="AL444" s="255"/>
      <c r="AM444" s="255"/>
      <c r="AN444" s="255"/>
      <c r="AO444" s="255"/>
      <c r="AP444" s="255"/>
      <c r="AQ444" s="255"/>
      <c r="AR444" s="255"/>
      <c r="AS444" s="255"/>
      <c r="AT444" s="255"/>
      <c r="AU444" s="255"/>
      <c r="AV444" s="255"/>
      <c r="AW444" s="255"/>
      <c r="AX444" s="255"/>
      <c r="AY444" s="255"/>
      <c r="AZ444" s="255"/>
      <c r="BA444" s="255"/>
      <c r="BB444" s="255"/>
      <c r="BC444" s="255"/>
      <c r="BD444" s="255"/>
      <c r="BE444" s="255"/>
      <c r="BF444" s="255"/>
      <c r="BG444" s="255"/>
      <c r="BH444" s="255"/>
      <c r="BI444" s="255"/>
      <c r="BJ444" s="255"/>
      <c r="BK444" s="255"/>
      <c r="BL444" s="255"/>
      <c r="BM444" s="255"/>
      <c r="BN444" s="255"/>
      <c r="BO444" s="255"/>
      <c r="BP444" s="255"/>
      <c r="BQ444" s="255"/>
      <c r="BR444" s="255"/>
      <c r="BS444" s="255"/>
      <c r="BT444" s="255"/>
      <c r="BU444" s="255"/>
      <c r="BV444" s="255"/>
      <c r="BW444" s="255"/>
      <c r="BX444" s="255"/>
      <c r="BY444" s="255"/>
      <c r="BZ444" s="255"/>
      <c r="CA444" s="255"/>
      <c r="CB444" s="255"/>
    </row>
    <row r="445" spans="1:80" s="51" customFormat="1" ht="12.95" customHeight="1" x14ac:dyDescent="0.2">
      <c r="A445" s="315"/>
      <c r="B445" s="255"/>
      <c r="C445" s="255"/>
      <c r="D445" s="255"/>
      <c r="E445" s="255"/>
      <c r="F445" s="255"/>
      <c r="G445" s="255"/>
      <c r="H445" s="255"/>
      <c r="I445" s="255"/>
      <c r="J445" s="255"/>
      <c r="K445" s="255"/>
      <c r="L445" s="255"/>
      <c r="M445" s="255"/>
      <c r="N445" s="255"/>
      <c r="O445" s="255"/>
      <c r="P445" s="255"/>
      <c r="Q445" s="255"/>
      <c r="R445" s="255"/>
      <c r="S445" s="255"/>
      <c r="T445" s="255"/>
      <c r="U445" s="255"/>
      <c r="V445" s="255"/>
      <c r="W445" s="255"/>
      <c r="X445" s="255"/>
      <c r="Y445" s="255"/>
      <c r="Z445" s="255"/>
      <c r="AA445" s="255"/>
      <c r="AB445" s="255"/>
      <c r="AC445" s="255"/>
      <c r="AD445" s="255"/>
      <c r="AE445" s="255"/>
      <c r="AF445" s="255"/>
      <c r="AG445" s="255"/>
      <c r="AH445" s="255"/>
      <c r="AI445" s="255"/>
      <c r="AJ445" s="255"/>
      <c r="AK445" s="255"/>
      <c r="AL445" s="255"/>
      <c r="AM445" s="255"/>
      <c r="AN445" s="255"/>
      <c r="AO445" s="255"/>
      <c r="AP445" s="255"/>
      <c r="AQ445" s="255"/>
      <c r="AR445" s="255"/>
      <c r="AS445" s="255"/>
      <c r="AT445" s="255"/>
      <c r="AU445" s="255"/>
      <c r="AV445" s="255"/>
      <c r="AW445" s="255"/>
      <c r="AX445" s="255"/>
      <c r="AY445" s="255"/>
      <c r="AZ445" s="255"/>
      <c r="BA445" s="255"/>
      <c r="BB445" s="255"/>
      <c r="BC445" s="255"/>
      <c r="BD445" s="255"/>
      <c r="BE445" s="255"/>
      <c r="BF445" s="255"/>
      <c r="BG445" s="255"/>
      <c r="BH445" s="255"/>
      <c r="BI445" s="255"/>
      <c r="BJ445" s="255"/>
      <c r="BK445" s="255"/>
      <c r="BL445" s="255"/>
      <c r="BM445" s="255"/>
      <c r="BN445" s="255"/>
      <c r="BO445" s="255"/>
      <c r="BP445" s="255"/>
      <c r="BQ445" s="255"/>
      <c r="BR445" s="255"/>
      <c r="BS445" s="255"/>
      <c r="BT445" s="255"/>
      <c r="BU445" s="255"/>
      <c r="BV445" s="255"/>
      <c r="BW445" s="255"/>
      <c r="BX445" s="255"/>
      <c r="BY445" s="255"/>
      <c r="BZ445" s="255"/>
      <c r="CA445" s="255"/>
      <c r="CB445" s="255"/>
    </row>
    <row r="446" spans="1:80" s="51" customFormat="1" ht="12.95" customHeight="1" x14ac:dyDescent="0.2">
      <c r="A446" s="315"/>
      <c r="B446" s="255"/>
      <c r="C446" s="255"/>
      <c r="D446" s="255"/>
      <c r="E446" s="255"/>
      <c r="F446" s="255"/>
      <c r="G446" s="255"/>
      <c r="H446" s="255"/>
      <c r="I446" s="255"/>
      <c r="J446" s="255"/>
      <c r="K446" s="255"/>
      <c r="L446" s="255"/>
      <c r="M446" s="255"/>
      <c r="N446" s="255"/>
      <c r="O446" s="255"/>
      <c r="P446" s="255"/>
      <c r="Q446" s="255"/>
      <c r="R446" s="255"/>
      <c r="S446" s="255"/>
      <c r="T446" s="255"/>
      <c r="U446" s="255"/>
      <c r="V446" s="255"/>
      <c r="W446" s="255"/>
      <c r="X446" s="255"/>
      <c r="Y446" s="255"/>
      <c r="Z446" s="255"/>
      <c r="AA446" s="255"/>
      <c r="AB446" s="255"/>
      <c r="AC446" s="255"/>
      <c r="AD446" s="255"/>
      <c r="AE446" s="255"/>
      <c r="AF446" s="255"/>
      <c r="AG446" s="255"/>
      <c r="AH446" s="255"/>
      <c r="AI446" s="255"/>
      <c r="AJ446" s="255"/>
      <c r="AK446" s="255"/>
      <c r="AL446" s="255"/>
      <c r="AM446" s="255"/>
      <c r="AN446" s="255"/>
      <c r="AO446" s="255"/>
      <c r="AP446" s="255"/>
      <c r="AQ446" s="255"/>
      <c r="AR446" s="255"/>
      <c r="AS446" s="255"/>
      <c r="AT446" s="255"/>
      <c r="AU446" s="255"/>
      <c r="AV446" s="255"/>
      <c r="AW446" s="255"/>
      <c r="AX446" s="255"/>
      <c r="AY446" s="255"/>
      <c r="AZ446" s="255"/>
      <c r="BA446" s="255"/>
      <c r="BB446" s="255"/>
      <c r="BC446" s="255"/>
      <c r="BD446" s="255"/>
      <c r="BE446" s="255"/>
      <c r="BF446" s="255"/>
      <c r="BG446" s="255"/>
      <c r="BH446" s="255"/>
      <c r="BI446" s="255"/>
      <c r="BJ446" s="255"/>
      <c r="BK446" s="255"/>
      <c r="BL446" s="255"/>
      <c r="BM446" s="255"/>
      <c r="BN446" s="255"/>
      <c r="BO446" s="255"/>
      <c r="BP446" s="255"/>
      <c r="BQ446" s="255"/>
      <c r="BR446" s="255"/>
      <c r="BS446" s="255"/>
      <c r="BT446" s="255"/>
      <c r="BU446" s="255"/>
      <c r="BV446" s="255"/>
      <c r="BW446" s="255"/>
      <c r="BX446" s="255"/>
      <c r="BY446" s="255"/>
      <c r="BZ446" s="255"/>
      <c r="CA446" s="255"/>
      <c r="CB446" s="255"/>
    </row>
    <row r="447" spans="1:80" s="51" customFormat="1" ht="12.95" customHeight="1" x14ac:dyDescent="0.2">
      <c r="A447" s="315"/>
      <c r="B447" s="255"/>
      <c r="C447" s="255"/>
      <c r="D447" s="255"/>
      <c r="E447" s="255"/>
      <c r="F447" s="255"/>
      <c r="G447" s="255"/>
      <c r="H447" s="255"/>
      <c r="I447" s="255"/>
      <c r="J447" s="255"/>
      <c r="K447" s="255"/>
      <c r="L447" s="255"/>
      <c r="M447" s="255"/>
      <c r="N447" s="255"/>
      <c r="O447" s="255"/>
      <c r="P447" s="255"/>
      <c r="Q447" s="255"/>
      <c r="R447" s="255"/>
      <c r="S447" s="255"/>
      <c r="T447" s="255"/>
      <c r="U447" s="255"/>
      <c r="V447" s="255"/>
      <c r="W447" s="255"/>
      <c r="X447" s="255"/>
      <c r="Y447" s="255"/>
      <c r="Z447" s="255"/>
      <c r="AA447" s="255"/>
      <c r="AB447" s="255"/>
      <c r="AC447" s="255"/>
      <c r="AD447" s="255"/>
      <c r="AE447" s="255"/>
      <c r="AF447" s="255"/>
      <c r="AG447" s="255"/>
      <c r="AH447" s="255"/>
      <c r="AI447" s="255"/>
      <c r="AJ447" s="255"/>
      <c r="AK447" s="255"/>
      <c r="AL447" s="255"/>
      <c r="AM447" s="255"/>
      <c r="AN447" s="255"/>
      <c r="AO447" s="255"/>
      <c r="AP447" s="255"/>
      <c r="AQ447" s="255"/>
      <c r="AR447" s="255"/>
      <c r="AS447" s="255"/>
      <c r="AT447" s="255"/>
      <c r="AU447" s="255"/>
      <c r="AV447" s="255"/>
      <c r="AW447" s="255"/>
      <c r="AX447" s="255"/>
      <c r="AY447" s="255"/>
      <c r="AZ447" s="255"/>
      <c r="BA447" s="255"/>
      <c r="BB447" s="255"/>
      <c r="BC447" s="255"/>
      <c r="BD447" s="255"/>
      <c r="BE447" s="255"/>
      <c r="BF447" s="255"/>
      <c r="BG447" s="255"/>
      <c r="BH447" s="255"/>
      <c r="BI447" s="255"/>
      <c r="BJ447" s="255"/>
      <c r="BK447" s="255"/>
      <c r="BL447" s="255"/>
      <c r="BM447" s="255"/>
      <c r="BN447" s="255"/>
      <c r="BO447" s="255"/>
      <c r="BP447" s="255"/>
      <c r="BQ447" s="255"/>
      <c r="BR447" s="255"/>
      <c r="BS447" s="255"/>
      <c r="BT447" s="255"/>
      <c r="BU447" s="255"/>
      <c r="BV447" s="255"/>
      <c r="BW447" s="255"/>
      <c r="BX447" s="255"/>
      <c r="BY447" s="255"/>
      <c r="BZ447" s="255"/>
      <c r="CA447" s="255"/>
      <c r="CB447" s="255"/>
    </row>
    <row r="448" spans="1:80" s="51" customFormat="1" ht="12.95" customHeight="1" x14ac:dyDescent="0.2">
      <c r="A448" s="315"/>
      <c r="B448" s="255"/>
      <c r="C448" s="255"/>
      <c r="D448" s="255"/>
      <c r="E448" s="255"/>
      <c r="F448" s="255"/>
      <c r="G448" s="255"/>
      <c r="H448" s="255"/>
      <c r="I448" s="255"/>
      <c r="J448" s="255"/>
      <c r="K448" s="255"/>
      <c r="L448" s="255"/>
      <c r="M448" s="255"/>
      <c r="N448" s="255"/>
      <c r="O448" s="255"/>
      <c r="P448" s="255"/>
      <c r="Q448" s="255"/>
      <c r="R448" s="255"/>
      <c r="S448" s="255"/>
      <c r="T448" s="255"/>
      <c r="U448" s="255"/>
      <c r="V448" s="255"/>
      <c r="W448" s="255"/>
      <c r="X448" s="255"/>
      <c r="Y448" s="255"/>
      <c r="Z448" s="255"/>
      <c r="AA448" s="255"/>
      <c r="AB448" s="255"/>
      <c r="AC448" s="255"/>
      <c r="AD448" s="255"/>
      <c r="AE448" s="255"/>
      <c r="AF448" s="255"/>
      <c r="AG448" s="255"/>
      <c r="AH448" s="255"/>
      <c r="AI448" s="255"/>
      <c r="AJ448" s="255"/>
      <c r="AK448" s="255"/>
      <c r="AL448" s="255"/>
      <c r="AM448" s="255"/>
      <c r="AN448" s="255"/>
      <c r="AO448" s="255"/>
      <c r="AP448" s="255"/>
      <c r="AQ448" s="255"/>
      <c r="AR448" s="255"/>
      <c r="AS448" s="255"/>
      <c r="AT448" s="255"/>
      <c r="AU448" s="255"/>
      <c r="AV448" s="255"/>
      <c r="AW448" s="255"/>
      <c r="AX448" s="255"/>
      <c r="AY448" s="255"/>
      <c r="AZ448" s="255"/>
      <c r="BA448" s="255"/>
      <c r="BB448" s="255"/>
      <c r="BC448" s="255"/>
      <c r="BD448" s="255"/>
      <c r="BE448" s="255"/>
      <c r="BF448" s="255"/>
      <c r="BG448" s="255"/>
      <c r="BH448" s="255"/>
      <c r="BI448" s="255"/>
      <c r="BJ448" s="255"/>
      <c r="BK448" s="255"/>
      <c r="BL448" s="255"/>
      <c r="BM448" s="255"/>
      <c r="BN448" s="255"/>
      <c r="BO448" s="255"/>
      <c r="BP448" s="255"/>
      <c r="BQ448" s="255"/>
      <c r="BR448" s="255"/>
      <c r="BS448" s="255"/>
      <c r="BT448" s="255"/>
      <c r="BU448" s="255"/>
      <c r="BV448" s="255"/>
      <c r="BW448" s="255"/>
      <c r="BX448" s="255"/>
      <c r="BY448" s="255"/>
      <c r="BZ448" s="255"/>
      <c r="CA448" s="255"/>
      <c r="CB448" s="255"/>
    </row>
    <row r="449" spans="1:80" s="51" customFormat="1" ht="12.95" customHeight="1" x14ac:dyDescent="0.2">
      <c r="A449" s="315"/>
      <c r="B449" s="255"/>
      <c r="C449" s="255"/>
      <c r="D449" s="255"/>
      <c r="E449" s="255"/>
      <c r="F449" s="255"/>
      <c r="G449" s="255"/>
      <c r="H449" s="255"/>
      <c r="I449" s="255"/>
      <c r="J449" s="255"/>
      <c r="K449" s="255"/>
      <c r="L449" s="255"/>
      <c r="M449" s="255"/>
      <c r="N449" s="255"/>
      <c r="O449" s="255"/>
      <c r="P449" s="255"/>
      <c r="Q449" s="255"/>
      <c r="R449" s="255"/>
      <c r="S449" s="255"/>
      <c r="T449" s="255"/>
      <c r="U449" s="255"/>
      <c r="V449" s="255"/>
      <c r="W449" s="255"/>
      <c r="X449" s="255"/>
      <c r="Y449" s="255"/>
      <c r="Z449" s="255"/>
      <c r="AA449" s="255"/>
      <c r="AB449" s="255"/>
      <c r="AC449" s="255"/>
      <c r="AD449" s="255"/>
      <c r="AE449" s="255"/>
      <c r="AF449" s="255"/>
      <c r="AG449" s="255"/>
      <c r="AH449" s="255"/>
      <c r="AI449" s="255"/>
      <c r="AJ449" s="255"/>
      <c r="AK449" s="255"/>
      <c r="AL449" s="255"/>
      <c r="AM449" s="255"/>
      <c r="AN449" s="255"/>
      <c r="AO449" s="255"/>
      <c r="AP449" s="255"/>
      <c r="AQ449" s="255"/>
      <c r="AR449" s="255"/>
      <c r="AS449" s="255"/>
      <c r="AT449" s="255"/>
      <c r="AU449" s="255"/>
      <c r="AV449" s="255"/>
      <c r="AW449" s="255"/>
      <c r="AX449" s="255"/>
      <c r="AY449" s="255"/>
      <c r="AZ449" s="255"/>
      <c r="BA449" s="255"/>
      <c r="BB449" s="255"/>
      <c r="BC449" s="255"/>
      <c r="BD449" s="255"/>
      <c r="BE449" s="255"/>
      <c r="BF449" s="255"/>
      <c r="BG449" s="255"/>
      <c r="BH449" s="255"/>
      <c r="BI449" s="255"/>
      <c r="BJ449" s="255"/>
      <c r="BK449" s="255"/>
      <c r="BL449" s="255"/>
      <c r="BM449" s="255"/>
      <c r="BN449" s="255"/>
      <c r="BO449" s="255"/>
      <c r="BP449" s="255"/>
      <c r="BQ449" s="255"/>
      <c r="BR449" s="255"/>
      <c r="BS449" s="255"/>
      <c r="BT449" s="255"/>
      <c r="BU449" s="255"/>
      <c r="BV449" s="255"/>
      <c r="BW449" s="255"/>
      <c r="BX449" s="255"/>
      <c r="BY449" s="255"/>
      <c r="BZ449" s="255"/>
      <c r="CA449" s="255"/>
      <c r="CB449" s="255"/>
    </row>
    <row r="450" spans="1:80" s="51" customFormat="1" ht="12.95" customHeight="1" x14ac:dyDescent="0.2">
      <c r="A450" s="315"/>
      <c r="B450" s="255"/>
      <c r="C450" s="255"/>
      <c r="D450" s="255"/>
      <c r="E450" s="255"/>
      <c r="F450" s="255"/>
      <c r="G450" s="255"/>
      <c r="H450" s="255"/>
      <c r="I450" s="255"/>
      <c r="J450" s="255"/>
      <c r="K450" s="255"/>
      <c r="L450" s="255"/>
      <c r="M450" s="255"/>
      <c r="N450" s="255"/>
      <c r="O450" s="255"/>
      <c r="P450" s="255"/>
      <c r="Q450" s="255"/>
      <c r="R450" s="255"/>
      <c r="S450" s="255"/>
      <c r="T450" s="255"/>
      <c r="U450" s="255"/>
      <c r="V450" s="255"/>
      <c r="W450" s="255"/>
      <c r="X450" s="255"/>
      <c r="Y450" s="255"/>
      <c r="Z450" s="255"/>
      <c r="AA450" s="255"/>
      <c r="AB450" s="255"/>
      <c r="AC450" s="255"/>
      <c r="AD450" s="255"/>
      <c r="AE450" s="255"/>
      <c r="AF450" s="255"/>
      <c r="AG450" s="255"/>
      <c r="AH450" s="255"/>
      <c r="AI450" s="255"/>
      <c r="AJ450" s="255"/>
      <c r="AK450" s="255"/>
      <c r="AL450" s="255"/>
      <c r="AM450" s="255"/>
      <c r="AN450" s="255"/>
      <c r="AO450" s="255"/>
      <c r="AP450" s="255"/>
      <c r="AQ450" s="255"/>
      <c r="AR450" s="255"/>
      <c r="AS450" s="255"/>
      <c r="AT450" s="255"/>
      <c r="AU450" s="255"/>
      <c r="AV450" s="255"/>
      <c r="AW450" s="255"/>
      <c r="AX450" s="255"/>
      <c r="AY450" s="255"/>
      <c r="AZ450" s="255"/>
      <c r="BA450" s="255"/>
      <c r="BB450" s="255"/>
      <c r="BC450" s="255"/>
      <c r="BD450" s="255"/>
      <c r="BE450" s="255"/>
      <c r="BF450" s="255"/>
      <c r="BG450" s="255"/>
      <c r="BH450" s="255"/>
      <c r="BI450" s="255"/>
      <c r="BJ450" s="255"/>
      <c r="BK450" s="255"/>
      <c r="BL450" s="255"/>
      <c r="BM450" s="255"/>
      <c r="BN450" s="255"/>
      <c r="BO450" s="255"/>
      <c r="BP450" s="255"/>
      <c r="BQ450" s="255"/>
      <c r="BR450" s="255"/>
      <c r="BS450" s="255"/>
      <c r="BT450" s="255"/>
      <c r="BU450" s="255"/>
      <c r="BV450" s="255"/>
      <c r="BW450" s="255"/>
      <c r="BX450" s="255"/>
      <c r="BY450" s="255"/>
      <c r="BZ450" s="255"/>
      <c r="CA450" s="255"/>
      <c r="CB450" s="255"/>
    </row>
    <row r="451" spans="1:80" s="51" customFormat="1" ht="12.95" customHeight="1" x14ac:dyDescent="0.2">
      <c r="A451" s="315"/>
      <c r="B451" s="255"/>
      <c r="C451" s="255"/>
      <c r="D451" s="255"/>
      <c r="E451" s="255"/>
      <c r="F451" s="255"/>
      <c r="G451" s="255"/>
      <c r="H451" s="255"/>
      <c r="I451" s="255"/>
      <c r="J451" s="255"/>
      <c r="K451" s="255"/>
      <c r="L451" s="255"/>
      <c r="M451" s="255"/>
      <c r="N451" s="255"/>
      <c r="O451" s="255"/>
      <c r="P451" s="255"/>
      <c r="Q451" s="255"/>
      <c r="R451" s="255"/>
      <c r="S451" s="255"/>
      <c r="T451" s="255"/>
      <c r="U451" s="255"/>
      <c r="V451" s="255"/>
      <c r="W451" s="255"/>
      <c r="X451" s="255"/>
      <c r="Y451" s="255"/>
      <c r="Z451" s="255"/>
      <c r="AA451" s="255"/>
      <c r="AB451" s="255"/>
      <c r="AC451" s="255"/>
      <c r="AD451" s="255"/>
      <c r="AE451" s="255"/>
      <c r="AF451" s="255"/>
      <c r="AG451" s="255"/>
      <c r="AH451" s="255"/>
      <c r="AI451" s="255"/>
      <c r="AJ451" s="255"/>
      <c r="AK451" s="255"/>
      <c r="AL451" s="255"/>
      <c r="AM451" s="255"/>
      <c r="AN451" s="255"/>
      <c r="AO451" s="255"/>
      <c r="AP451" s="255"/>
      <c r="AQ451" s="255"/>
      <c r="AR451" s="255"/>
      <c r="AS451" s="255"/>
      <c r="AT451" s="255"/>
      <c r="AU451" s="255"/>
      <c r="AV451" s="255"/>
      <c r="AW451" s="255"/>
      <c r="AX451" s="255"/>
      <c r="AY451" s="255"/>
      <c r="AZ451" s="255"/>
      <c r="BA451" s="255"/>
      <c r="BB451" s="255"/>
      <c r="BC451" s="255"/>
      <c r="BD451" s="255"/>
      <c r="BE451" s="255"/>
      <c r="BF451" s="255"/>
      <c r="BG451" s="255"/>
      <c r="BH451" s="255"/>
      <c r="BI451" s="255"/>
      <c r="BJ451" s="255"/>
      <c r="BK451" s="255"/>
      <c r="BL451" s="255"/>
      <c r="BM451" s="255"/>
      <c r="BN451" s="255"/>
      <c r="BO451" s="255"/>
      <c r="BP451" s="255"/>
      <c r="BQ451" s="255"/>
      <c r="BR451" s="255"/>
      <c r="BS451" s="255"/>
      <c r="BT451" s="255"/>
      <c r="BU451" s="255"/>
      <c r="BV451" s="255"/>
      <c r="BW451" s="255"/>
      <c r="BX451" s="255"/>
      <c r="BY451" s="255"/>
      <c r="BZ451" s="255"/>
      <c r="CA451" s="255"/>
      <c r="CB451" s="255"/>
    </row>
    <row r="452" spans="1:80" s="51" customFormat="1" ht="12.95" customHeight="1" x14ac:dyDescent="0.2">
      <c r="A452" s="315"/>
      <c r="B452" s="255"/>
      <c r="C452" s="255"/>
      <c r="D452" s="255"/>
      <c r="E452" s="255"/>
      <c r="F452" s="255"/>
      <c r="G452" s="255"/>
      <c r="H452" s="255"/>
      <c r="I452" s="255"/>
      <c r="J452" s="255"/>
      <c r="K452" s="255"/>
      <c r="L452" s="255"/>
      <c r="M452" s="255"/>
      <c r="N452" s="255"/>
      <c r="O452" s="255"/>
      <c r="P452" s="255"/>
      <c r="Q452" s="255"/>
      <c r="R452" s="255"/>
      <c r="S452" s="255"/>
      <c r="T452" s="255"/>
      <c r="U452" s="255"/>
      <c r="V452" s="255"/>
      <c r="W452" s="255"/>
      <c r="X452" s="255"/>
      <c r="Y452" s="255"/>
      <c r="Z452" s="255"/>
      <c r="AA452" s="255"/>
      <c r="AB452" s="255"/>
      <c r="AC452" s="255"/>
      <c r="AD452" s="255"/>
      <c r="AE452" s="255"/>
      <c r="AF452" s="255"/>
      <c r="AG452" s="255"/>
      <c r="AH452" s="255"/>
      <c r="AI452" s="255"/>
      <c r="AJ452" s="255"/>
      <c r="AK452" s="255"/>
      <c r="AL452" s="255"/>
      <c r="AM452" s="255"/>
      <c r="AN452" s="255"/>
      <c r="AO452" s="255"/>
      <c r="AP452" s="255"/>
      <c r="AQ452" s="255"/>
      <c r="AR452" s="255"/>
      <c r="AS452" s="255"/>
      <c r="AT452" s="255"/>
      <c r="AU452" s="255"/>
      <c r="AV452" s="255"/>
      <c r="AW452" s="255"/>
      <c r="AX452" s="255"/>
      <c r="AY452" s="255"/>
      <c r="AZ452" s="255"/>
      <c r="BA452" s="255"/>
      <c r="BB452" s="255"/>
      <c r="BC452" s="255"/>
      <c r="BD452" s="255"/>
      <c r="BE452" s="255"/>
      <c r="BF452" s="255"/>
      <c r="BG452" s="255"/>
      <c r="BH452" s="255"/>
      <c r="BI452" s="255"/>
      <c r="BJ452" s="255"/>
      <c r="BK452" s="255"/>
      <c r="BL452" s="255"/>
      <c r="BM452" s="255"/>
      <c r="BN452" s="255"/>
      <c r="BO452" s="255"/>
      <c r="BP452" s="255"/>
      <c r="BQ452" s="255"/>
      <c r="BR452" s="255"/>
      <c r="BS452" s="255"/>
      <c r="BT452" s="255"/>
      <c r="BU452" s="255"/>
      <c r="BV452" s="255"/>
      <c r="BW452" s="255"/>
      <c r="BX452" s="255"/>
      <c r="BY452" s="255"/>
      <c r="BZ452" s="255"/>
      <c r="CA452" s="255"/>
      <c r="CB452" s="255"/>
    </row>
    <row r="453" spans="1:80" s="51" customFormat="1" ht="12.95" customHeight="1" x14ac:dyDescent="0.2">
      <c r="A453" s="315"/>
      <c r="B453" s="255"/>
      <c r="C453" s="255"/>
      <c r="D453" s="255"/>
      <c r="E453" s="255"/>
      <c r="F453" s="255"/>
      <c r="G453" s="255"/>
      <c r="H453" s="255"/>
      <c r="I453" s="255"/>
      <c r="J453" s="255"/>
      <c r="K453" s="255"/>
      <c r="L453" s="255"/>
      <c r="M453" s="255"/>
      <c r="N453" s="255"/>
      <c r="O453" s="255"/>
      <c r="P453" s="255"/>
      <c r="Q453" s="255"/>
      <c r="R453" s="255"/>
      <c r="S453" s="255"/>
      <c r="T453" s="255"/>
      <c r="U453" s="255"/>
      <c r="V453" s="255"/>
      <c r="W453" s="255"/>
      <c r="X453" s="255"/>
      <c r="Y453" s="255"/>
      <c r="Z453" s="255"/>
      <c r="AA453" s="255"/>
      <c r="AB453" s="255"/>
      <c r="AC453" s="255"/>
      <c r="AD453" s="255"/>
      <c r="AE453" s="255"/>
      <c r="AF453" s="255"/>
      <c r="AG453" s="255"/>
      <c r="AH453" s="255"/>
      <c r="AI453" s="255"/>
      <c r="AJ453" s="255"/>
      <c r="AK453" s="255"/>
      <c r="AL453" s="255"/>
      <c r="AM453" s="255"/>
      <c r="AN453" s="255"/>
      <c r="AO453" s="255"/>
      <c r="AP453" s="255"/>
      <c r="AQ453" s="255"/>
      <c r="AR453" s="255"/>
      <c r="AS453" s="255"/>
      <c r="AT453" s="255"/>
      <c r="AU453" s="255"/>
      <c r="AV453" s="255"/>
      <c r="AW453" s="255"/>
      <c r="AX453" s="255"/>
      <c r="AY453" s="255"/>
      <c r="AZ453" s="255"/>
      <c r="BA453" s="255"/>
      <c r="BB453" s="255"/>
      <c r="BC453" s="255"/>
      <c r="BD453" s="255"/>
      <c r="BE453" s="255"/>
      <c r="BF453" s="255"/>
      <c r="BG453" s="255"/>
      <c r="BH453" s="255"/>
      <c r="BI453" s="255"/>
      <c r="BJ453" s="255"/>
      <c r="BK453" s="255"/>
      <c r="BL453" s="255"/>
      <c r="BM453" s="255"/>
      <c r="BN453" s="255"/>
      <c r="BO453" s="255"/>
      <c r="BP453" s="255"/>
      <c r="BQ453" s="255"/>
      <c r="BR453" s="255"/>
      <c r="BS453" s="255"/>
      <c r="BT453" s="255"/>
      <c r="BU453" s="255"/>
      <c r="BV453" s="255"/>
      <c r="BW453" s="255"/>
      <c r="BX453" s="255"/>
      <c r="BY453" s="255"/>
      <c r="BZ453" s="255"/>
      <c r="CA453" s="255"/>
      <c r="CB453" s="255"/>
    </row>
    <row r="454" spans="1:80" s="51" customFormat="1" ht="12.95" customHeight="1" x14ac:dyDescent="0.2">
      <c r="A454" s="315"/>
      <c r="B454" s="255"/>
      <c r="C454" s="255"/>
      <c r="D454" s="255"/>
      <c r="E454" s="255"/>
      <c r="F454" s="255"/>
      <c r="G454" s="255"/>
      <c r="H454" s="255"/>
      <c r="I454" s="255"/>
      <c r="J454" s="255"/>
      <c r="K454" s="255"/>
      <c r="L454" s="255"/>
      <c r="M454" s="255"/>
      <c r="N454" s="255"/>
      <c r="O454" s="255"/>
      <c r="P454" s="255"/>
      <c r="Q454" s="255"/>
      <c r="R454" s="255"/>
      <c r="S454" s="255"/>
      <c r="T454" s="255"/>
      <c r="U454" s="255"/>
      <c r="V454" s="255"/>
      <c r="W454" s="255"/>
      <c r="X454" s="255"/>
      <c r="Y454" s="255"/>
      <c r="Z454" s="255"/>
      <c r="AA454" s="255"/>
      <c r="AB454" s="255"/>
      <c r="AC454" s="255"/>
      <c r="AD454" s="255"/>
      <c r="AE454" s="255"/>
      <c r="AF454" s="255"/>
      <c r="AG454" s="255"/>
      <c r="AH454" s="255"/>
      <c r="AI454" s="255"/>
      <c r="AJ454" s="255"/>
      <c r="AK454" s="255"/>
      <c r="AL454" s="255"/>
      <c r="AM454" s="255"/>
      <c r="AN454" s="255"/>
      <c r="AO454" s="255"/>
      <c r="AP454" s="255"/>
      <c r="AQ454" s="255"/>
      <c r="AR454" s="255"/>
      <c r="AS454" s="255"/>
      <c r="AT454" s="255"/>
      <c r="AU454" s="255"/>
      <c r="AV454" s="255"/>
      <c r="AW454" s="255"/>
      <c r="AX454" s="255"/>
      <c r="AY454" s="255"/>
      <c r="AZ454" s="255"/>
      <c r="BA454" s="255"/>
      <c r="BB454" s="255"/>
      <c r="BC454" s="255"/>
      <c r="BD454" s="255"/>
      <c r="BE454" s="255"/>
      <c r="BF454" s="255"/>
      <c r="BG454" s="255"/>
      <c r="BH454" s="255"/>
      <c r="BI454" s="255"/>
      <c r="BJ454" s="255"/>
      <c r="BK454" s="255"/>
      <c r="BL454" s="255"/>
      <c r="BM454" s="255"/>
      <c r="BN454" s="255"/>
      <c r="BO454" s="255"/>
      <c r="BP454" s="255"/>
      <c r="BQ454" s="255"/>
      <c r="BR454" s="255"/>
      <c r="BS454" s="255"/>
      <c r="BT454" s="255"/>
      <c r="BU454" s="255"/>
      <c r="BV454" s="255"/>
      <c r="BW454" s="255"/>
      <c r="BX454" s="255"/>
      <c r="BY454" s="255"/>
      <c r="BZ454" s="255"/>
      <c r="CA454" s="255"/>
      <c r="CB454" s="255"/>
    </row>
    <row r="455" spans="1:80" s="51" customFormat="1" ht="12.95" customHeight="1" x14ac:dyDescent="0.2">
      <c r="A455" s="315"/>
      <c r="B455" s="255"/>
      <c r="C455" s="255"/>
      <c r="D455" s="255"/>
      <c r="E455" s="255"/>
      <c r="F455" s="255"/>
      <c r="G455" s="255"/>
      <c r="H455" s="255"/>
      <c r="I455" s="255"/>
      <c r="J455" s="255"/>
      <c r="K455" s="255"/>
      <c r="L455" s="255"/>
      <c r="M455" s="255"/>
      <c r="N455" s="255"/>
      <c r="O455" s="255"/>
      <c r="P455" s="255"/>
      <c r="Q455" s="255"/>
      <c r="R455" s="255"/>
      <c r="S455" s="255"/>
      <c r="T455" s="255"/>
      <c r="U455" s="255"/>
      <c r="V455" s="255"/>
      <c r="W455" s="255"/>
      <c r="X455" s="255"/>
      <c r="Y455" s="255"/>
      <c r="Z455" s="255"/>
      <c r="AA455" s="255"/>
      <c r="AB455" s="255"/>
      <c r="AC455" s="255"/>
      <c r="AD455" s="255"/>
      <c r="AE455" s="255"/>
      <c r="AF455" s="255"/>
      <c r="AG455" s="255"/>
      <c r="AH455" s="255"/>
      <c r="AI455" s="255"/>
      <c r="AJ455" s="255"/>
      <c r="AK455" s="255"/>
      <c r="AL455" s="255"/>
      <c r="AM455" s="255"/>
      <c r="AN455" s="255"/>
      <c r="AO455" s="255"/>
      <c r="AP455" s="255"/>
      <c r="AQ455" s="255"/>
      <c r="AR455" s="255"/>
      <c r="AS455" s="255"/>
      <c r="AT455" s="255"/>
      <c r="AU455" s="255"/>
      <c r="AV455" s="255"/>
      <c r="AW455" s="255"/>
      <c r="AX455" s="255"/>
      <c r="AY455" s="255"/>
      <c r="AZ455" s="255"/>
      <c r="BA455" s="255"/>
      <c r="BB455" s="255"/>
      <c r="BC455" s="255"/>
      <c r="BD455" s="255"/>
      <c r="BE455" s="255"/>
      <c r="BF455" s="255"/>
      <c r="BG455" s="255"/>
      <c r="BH455" s="255"/>
      <c r="BI455" s="255"/>
      <c r="BJ455" s="255"/>
      <c r="BK455" s="255"/>
      <c r="BL455" s="255"/>
      <c r="BM455" s="255"/>
      <c r="BN455" s="255"/>
      <c r="BO455" s="255"/>
      <c r="BP455" s="255"/>
      <c r="BQ455" s="255"/>
      <c r="BR455" s="255"/>
      <c r="BS455" s="255"/>
      <c r="BT455" s="255"/>
      <c r="BU455" s="255"/>
      <c r="BV455" s="255"/>
      <c r="BW455" s="255"/>
      <c r="BX455" s="255"/>
      <c r="BY455" s="255"/>
      <c r="BZ455" s="255"/>
      <c r="CA455" s="255"/>
      <c r="CB455" s="255"/>
    </row>
    <row r="456" spans="1:80" s="51" customFormat="1" ht="12.95" customHeight="1" x14ac:dyDescent="0.2">
      <c r="A456" s="315"/>
      <c r="B456" s="255"/>
      <c r="C456" s="255"/>
      <c r="D456" s="255"/>
      <c r="E456" s="255"/>
      <c r="F456" s="255"/>
      <c r="G456" s="255"/>
      <c r="H456" s="255"/>
      <c r="I456" s="255"/>
      <c r="J456" s="255"/>
      <c r="K456" s="255"/>
      <c r="L456" s="255"/>
      <c r="M456" s="255"/>
      <c r="N456" s="255"/>
      <c r="O456" s="255"/>
      <c r="P456" s="255"/>
      <c r="Q456" s="255"/>
      <c r="R456" s="255"/>
      <c r="S456" s="255"/>
      <c r="T456" s="255"/>
      <c r="U456" s="255"/>
      <c r="V456" s="255"/>
      <c r="W456" s="255"/>
      <c r="X456" s="255"/>
      <c r="Y456" s="255"/>
      <c r="Z456" s="255"/>
      <c r="AA456" s="255"/>
      <c r="AB456" s="255"/>
      <c r="AC456" s="255"/>
      <c r="AD456" s="255"/>
      <c r="AE456" s="255"/>
      <c r="AF456" s="255"/>
      <c r="AG456" s="255"/>
      <c r="AH456" s="255"/>
      <c r="AI456" s="255"/>
      <c r="AJ456" s="255"/>
      <c r="AK456" s="255"/>
      <c r="AL456" s="255"/>
      <c r="AM456" s="255"/>
      <c r="AN456" s="255"/>
      <c r="AO456" s="255"/>
      <c r="AP456" s="255"/>
      <c r="AQ456" s="255"/>
      <c r="AR456" s="255"/>
      <c r="AS456" s="255"/>
      <c r="AT456" s="255"/>
      <c r="AU456" s="255"/>
      <c r="AV456" s="255"/>
      <c r="AW456" s="255"/>
      <c r="AX456" s="255"/>
      <c r="AY456" s="255"/>
      <c r="AZ456" s="255"/>
      <c r="BA456" s="255"/>
      <c r="BB456" s="255"/>
      <c r="BC456" s="255"/>
      <c r="BD456" s="255"/>
      <c r="BE456" s="255"/>
      <c r="BF456" s="255"/>
      <c r="BG456" s="255"/>
      <c r="BH456" s="255"/>
      <c r="BI456" s="255"/>
      <c r="BJ456" s="255"/>
      <c r="BK456" s="255"/>
      <c r="BL456" s="255"/>
      <c r="BM456" s="255"/>
      <c r="BN456" s="255"/>
      <c r="BO456" s="255"/>
      <c r="BP456" s="255"/>
      <c r="BQ456" s="255"/>
      <c r="BR456" s="255"/>
      <c r="BS456" s="255"/>
      <c r="BT456" s="255"/>
      <c r="BU456" s="255"/>
      <c r="BV456" s="255"/>
      <c r="BW456" s="255"/>
      <c r="BX456" s="255"/>
      <c r="BY456" s="255"/>
      <c r="BZ456" s="255"/>
      <c r="CA456" s="255"/>
      <c r="CB456" s="255"/>
    </row>
    <row r="457" spans="1:80" s="51" customFormat="1" ht="12.95" customHeight="1" x14ac:dyDescent="0.2">
      <c r="A457" s="315"/>
      <c r="B457" s="255"/>
      <c r="C457" s="255"/>
      <c r="D457" s="255"/>
      <c r="E457" s="255"/>
      <c r="F457" s="255"/>
      <c r="G457" s="255"/>
      <c r="H457" s="255"/>
      <c r="I457" s="255"/>
      <c r="J457" s="255"/>
      <c r="K457" s="255"/>
      <c r="L457" s="255"/>
      <c r="M457" s="255"/>
      <c r="N457" s="255"/>
      <c r="O457" s="255"/>
      <c r="P457" s="255"/>
      <c r="Q457" s="255"/>
      <c r="R457" s="255"/>
      <c r="S457" s="255"/>
      <c r="T457" s="255"/>
      <c r="U457" s="255"/>
      <c r="V457" s="255"/>
      <c r="W457" s="255"/>
      <c r="X457" s="255"/>
      <c r="Y457" s="255"/>
      <c r="Z457" s="255"/>
      <c r="AA457" s="255"/>
      <c r="AB457" s="255"/>
      <c r="AC457" s="255"/>
      <c r="AD457" s="255"/>
      <c r="AE457" s="255"/>
      <c r="AF457" s="255"/>
      <c r="AG457" s="255"/>
      <c r="AH457" s="255"/>
      <c r="AI457" s="255"/>
      <c r="AJ457" s="255"/>
      <c r="AK457" s="255"/>
      <c r="AL457" s="255"/>
      <c r="AM457" s="255"/>
      <c r="AN457" s="255"/>
      <c r="AO457" s="255"/>
      <c r="AP457" s="255"/>
      <c r="AQ457" s="255"/>
      <c r="AR457" s="255"/>
      <c r="AS457" s="255"/>
      <c r="AT457" s="255"/>
      <c r="AU457" s="255"/>
      <c r="AV457" s="255"/>
      <c r="AW457" s="255"/>
      <c r="AX457" s="255"/>
      <c r="AY457" s="255"/>
      <c r="AZ457" s="255"/>
      <c r="BA457" s="255"/>
      <c r="BB457" s="255"/>
      <c r="BC457" s="255"/>
      <c r="BD457" s="255"/>
      <c r="BE457" s="255"/>
      <c r="BF457" s="255"/>
      <c r="BG457" s="255"/>
      <c r="BH457" s="255"/>
      <c r="BI457" s="255"/>
      <c r="BJ457" s="255"/>
      <c r="BK457" s="255"/>
      <c r="BL457" s="255"/>
      <c r="BM457" s="255"/>
      <c r="BN457" s="255"/>
      <c r="BO457" s="255"/>
      <c r="BP457" s="255"/>
      <c r="BQ457" s="255"/>
      <c r="BR457" s="255"/>
      <c r="BS457" s="255"/>
      <c r="BT457" s="255"/>
      <c r="BU457" s="255"/>
      <c r="BV457" s="255"/>
      <c r="BW457" s="255"/>
      <c r="BX457" s="255"/>
      <c r="BY457" s="255"/>
      <c r="BZ457" s="255"/>
      <c r="CA457" s="255"/>
      <c r="CB457" s="255"/>
    </row>
    <row r="458" spans="1:80" s="51" customFormat="1" ht="12.95" customHeight="1" x14ac:dyDescent="0.2">
      <c r="A458" s="315"/>
      <c r="B458" s="255"/>
      <c r="C458" s="255"/>
      <c r="D458" s="255"/>
      <c r="E458" s="255"/>
      <c r="F458" s="255"/>
      <c r="G458" s="255"/>
      <c r="H458" s="255"/>
      <c r="I458" s="255"/>
      <c r="J458" s="255"/>
      <c r="K458" s="255"/>
      <c r="L458" s="255"/>
      <c r="M458" s="255"/>
      <c r="N458" s="255"/>
      <c r="O458" s="255"/>
      <c r="P458" s="255"/>
      <c r="Q458" s="255"/>
      <c r="R458" s="255"/>
      <c r="S458" s="255"/>
      <c r="T458" s="255"/>
      <c r="U458" s="255"/>
      <c r="V458" s="255"/>
      <c r="W458" s="255"/>
      <c r="X458" s="255"/>
      <c r="Y458" s="255"/>
      <c r="Z458" s="255"/>
      <c r="AA458" s="255"/>
      <c r="AB458" s="255"/>
      <c r="AC458" s="255"/>
      <c r="AD458" s="255"/>
      <c r="AE458" s="255"/>
      <c r="AF458" s="255"/>
      <c r="AG458" s="255"/>
      <c r="AH458" s="255"/>
      <c r="AI458" s="255"/>
      <c r="AJ458" s="255"/>
      <c r="AK458" s="255"/>
      <c r="AL458" s="255"/>
      <c r="AM458" s="255"/>
      <c r="AN458" s="255"/>
      <c r="AO458" s="255"/>
      <c r="AP458" s="255"/>
      <c r="AQ458" s="255"/>
      <c r="AR458" s="255"/>
      <c r="AS458" s="255"/>
      <c r="AT458" s="255"/>
      <c r="AU458" s="255"/>
      <c r="AV458" s="255"/>
      <c r="AW458" s="255"/>
      <c r="AX458" s="255"/>
      <c r="AY458" s="255"/>
      <c r="AZ458" s="255"/>
      <c r="BA458" s="255"/>
      <c r="BB458" s="255"/>
      <c r="BC458" s="255"/>
      <c r="BD458" s="255"/>
      <c r="BE458" s="255"/>
      <c r="BF458" s="255"/>
      <c r="BG458" s="255"/>
      <c r="BH458" s="255"/>
      <c r="BI458" s="255"/>
      <c r="BJ458" s="255"/>
      <c r="BK458" s="255"/>
      <c r="BL458" s="255"/>
      <c r="BM458" s="255"/>
      <c r="BN458" s="255"/>
      <c r="BO458" s="255"/>
      <c r="BP458" s="255"/>
      <c r="BQ458" s="255"/>
      <c r="BR458" s="255"/>
      <c r="BS458" s="255"/>
      <c r="BT458" s="255"/>
      <c r="BU458" s="255"/>
      <c r="BV458" s="255"/>
      <c r="BW458" s="255"/>
      <c r="BX458" s="255"/>
      <c r="BY458" s="255"/>
      <c r="BZ458" s="255"/>
      <c r="CA458" s="255"/>
      <c r="CB458" s="255"/>
    </row>
    <row r="459" spans="1:80" s="51" customFormat="1" ht="12.95" customHeight="1" x14ac:dyDescent="0.2">
      <c r="A459" s="315"/>
      <c r="B459" s="255"/>
      <c r="C459" s="255"/>
      <c r="D459" s="255"/>
      <c r="E459" s="255"/>
      <c r="F459" s="255"/>
      <c r="G459" s="255"/>
      <c r="H459" s="255"/>
      <c r="I459" s="255"/>
      <c r="J459" s="255"/>
      <c r="K459" s="255"/>
      <c r="L459" s="255"/>
      <c r="M459" s="255"/>
      <c r="N459" s="255"/>
      <c r="O459" s="255"/>
      <c r="P459" s="255"/>
      <c r="Q459" s="255"/>
      <c r="R459" s="255"/>
      <c r="S459" s="255"/>
      <c r="T459" s="255"/>
      <c r="U459" s="255"/>
      <c r="V459" s="255"/>
      <c r="W459" s="255"/>
      <c r="X459" s="255"/>
      <c r="Y459" s="255"/>
      <c r="Z459" s="255"/>
      <c r="AA459" s="255"/>
      <c r="AB459" s="255"/>
      <c r="AC459" s="255"/>
      <c r="AD459" s="255"/>
      <c r="AE459" s="255"/>
      <c r="AF459" s="255"/>
      <c r="AG459" s="255"/>
      <c r="AH459" s="255"/>
      <c r="AI459" s="255"/>
      <c r="AJ459" s="255"/>
      <c r="AK459" s="255"/>
      <c r="AL459" s="255"/>
      <c r="AM459" s="255"/>
      <c r="AN459" s="255"/>
      <c r="AO459" s="255"/>
      <c r="AP459" s="255"/>
      <c r="AQ459" s="255"/>
      <c r="AR459" s="255"/>
      <c r="AS459" s="255"/>
      <c r="AT459" s="255"/>
      <c r="AU459" s="255"/>
      <c r="AV459" s="255"/>
      <c r="AW459" s="255"/>
      <c r="AX459" s="255"/>
      <c r="AY459" s="255"/>
      <c r="AZ459" s="255"/>
      <c r="BA459" s="255"/>
      <c r="BB459" s="255"/>
      <c r="BC459" s="255"/>
      <c r="BD459" s="255"/>
      <c r="BE459" s="255"/>
      <c r="BF459" s="255"/>
      <c r="BG459" s="255"/>
      <c r="BH459" s="255"/>
      <c r="BI459" s="255"/>
      <c r="BJ459" s="255"/>
      <c r="BK459" s="255"/>
      <c r="BL459" s="255"/>
      <c r="BM459" s="255"/>
      <c r="BN459" s="255"/>
      <c r="BO459" s="255"/>
      <c r="BP459" s="255"/>
      <c r="BQ459" s="255"/>
      <c r="BR459" s="255"/>
      <c r="BS459" s="255"/>
      <c r="BT459" s="255"/>
      <c r="BU459" s="255"/>
      <c r="BV459" s="255"/>
      <c r="BW459" s="255"/>
      <c r="BX459" s="255"/>
      <c r="BY459" s="255"/>
      <c r="BZ459" s="255"/>
      <c r="CA459" s="255"/>
      <c r="CB459" s="255"/>
    </row>
    <row r="460" spans="1:80" s="51" customFormat="1" ht="12.95" customHeight="1" x14ac:dyDescent="0.2">
      <c r="A460" s="315"/>
      <c r="B460" s="255"/>
      <c r="C460" s="255"/>
      <c r="D460" s="255"/>
      <c r="E460" s="255"/>
      <c r="F460" s="255"/>
      <c r="G460" s="255"/>
      <c r="H460" s="255"/>
      <c r="I460" s="255"/>
      <c r="J460" s="255"/>
      <c r="K460" s="255"/>
      <c r="L460" s="255"/>
      <c r="M460" s="255"/>
      <c r="N460" s="255"/>
      <c r="O460" s="255"/>
      <c r="P460" s="255"/>
      <c r="Q460" s="255"/>
      <c r="R460" s="255"/>
      <c r="S460" s="255"/>
      <c r="T460" s="255"/>
      <c r="U460" s="255"/>
      <c r="V460" s="255"/>
      <c r="W460" s="255"/>
      <c r="X460" s="255"/>
      <c r="Y460" s="255"/>
      <c r="Z460" s="255"/>
      <c r="AA460" s="255"/>
      <c r="AB460" s="255"/>
      <c r="AC460" s="255"/>
      <c r="AD460" s="255"/>
      <c r="AE460" s="255"/>
      <c r="AF460" s="255"/>
      <c r="AG460" s="255"/>
      <c r="AH460" s="255"/>
      <c r="AI460" s="255"/>
      <c r="AJ460" s="255"/>
      <c r="AK460" s="255"/>
      <c r="AL460" s="255"/>
      <c r="AM460" s="255"/>
      <c r="AN460" s="255"/>
      <c r="AO460" s="255"/>
      <c r="AP460" s="255"/>
      <c r="AQ460" s="255"/>
      <c r="AR460" s="255"/>
      <c r="AS460" s="255"/>
      <c r="AT460" s="255"/>
      <c r="AU460" s="255"/>
      <c r="AV460" s="255"/>
      <c r="AW460" s="255"/>
      <c r="AX460" s="255"/>
      <c r="AY460" s="255"/>
      <c r="AZ460" s="255"/>
      <c r="BA460" s="255"/>
      <c r="BB460" s="255"/>
      <c r="BC460" s="255"/>
      <c r="BD460" s="255"/>
      <c r="BE460" s="255"/>
      <c r="BF460" s="255"/>
      <c r="BG460" s="255"/>
      <c r="BH460" s="255"/>
      <c r="BI460" s="255"/>
      <c r="BJ460" s="255"/>
      <c r="BK460" s="255"/>
      <c r="BL460" s="255"/>
      <c r="BM460" s="255"/>
      <c r="BN460" s="255"/>
      <c r="BO460" s="255"/>
      <c r="BP460" s="255"/>
      <c r="BQ460" s="255"/>
      <c r="BR460" s="255"/>
      <c r="BS460" s="255"/>
      <c r="BT460" s="255"/>
      <c r="BU460" s="255"/>
      <c r="BV460" s="255"/>
      <c r="BW460" s="255"/>
      <c r="BX460" s="255"/>
      <c r="BY460" s="255"/>
      <c r="BZ460" s="255"/>
      <c r="CA460" s="255"/>
      <c r="CB460" s="255"/>
    </row>
    <row r="461" spans="1:80" s="38" customFormat="1" ht="12.95" customHeight="1" x14ac:dyDescent="0.2">
      <c r="A461" s="37"/>
      <c r="B461" s="321"/>
      <c r="C461" s="321"/>
      <c r="D461" s="321"/>
      <c r="E461" s="321"/>
      <c r="F461" s="321"/>
      <c r="G461" s="321"/>
      <c r="H461" s="321"/>
      <c r="I461" s="321"/>
      <c r="J461" s="321"/>
      <c r="K461" s="321"/>
      <c r="L461" s="321"/>
      <c r="M461" s="321"/>
      <c r="N461" s="312"/>
      <c r="O461" s="312"/>
      <c r="P461" s="312"/>
      <c r="Q461" s="312"/>
      <c r="R461" s="312"/>
      <c r="S461" s="312"/>
      <c r="T461" s="312"/>
      <c r="U461" s="312"/>
      <c r="V461" s="312"/>
      <c r="W461" s="312"/>
      <c r="X461" s="312"/>
      <c r="Y461" s="312"/>
      <c r="Z461" s="312"/>
      <c r="AA461" s="312"/>
      <c r="AB461" s="312"/>
      <c r="AC461" s="312"/>
      <c r="AD461" s="312"/>
      <c r="AE461" s="312"/>
      <c r="AF461" s="312"/>
      <c r="AG461" s="312"/>
      <c r="AH461" s="312"/>
      <c r="AI461" s="312"/>
      <c r="AJ461" s="312"/>
      <c r="AK461" s="312"/>
      <c r="AL461" s="312"/>
      <c r="AM461" s="312"/>
      <c r="AN461" s="312"/>
      <c r="AO461" s="312"/>
      <c r="AP461" s="312"/>
      <c r="AQ461" s="312"/>
      <c r="AR461" s="312"/>
      <c r="AS461" s="312"/>
      <c r="AT461" s="312"/>
      <c r="AU461" s="312"/>
      <c r="AV461" s="312"/>
      <c r="AW461" s="312"/>
      <c r="AX461" s="312"/>
      <c r="AY461" s="312"/>
      <c r="AZ461" s="312"/>
      <c r="BA461" s="312"/>
      <c r="BB461" s="312"/>
      <c r="BC461" s="312"/>
      <c r="BD461" s="312"/>
      <c r="BE461" s="312"/>
      <c r="BF461" s="312"/>
      <c r="BG461" s="312"/>
      <c r="BH461" s="312"/>
      <c r="BI461" s="312"/>
      <c r="BJ461" s="312"/>
      <c r="BK461" s="312"/>
      <c r="BL461" s="312"/>
      <c r="BM461" s="312"/>
      <c r="BN461" s="312"/>
      <c r="BO461" s="312"/>
      <c r="BP461" s="312"/>
      <c r="BQ461" s="312"/>
      <c r="BR461" s="312"/>
      <c r="BS461" s="312"/>
      <c r="BT461" s="312"/>
      <c r="BU461" s="312"/>
      <c r="BV461" s="312"/>
      <c r="BW461" s="312"/>
      <c r="BX461" s="312"/>
      <c r="BY461" s="312"/>
      <c r="BZ461" s="312"/>
      <c r="CA461" s="312"/>
      <c r="CB461" s="312"/>
    </row>
    <row r="462" spans="1:80" s="51" customFormat="1" ht="12.95" customHeight="1" x14ac:dyDescent="0.2">
      <c r="A462" s="315"/>
      <c r="B462" s="255"/>
      <c r="C462" s="255"/>
      <c r="D462" s="255"/>
      <c r="E462" s="255"/>
      <c r="F462" s="255"/>
      <c r="G462" s="255"/>
      <c r="H462" s="255"/>
      <c r="I462" s="255"/>
      <c r="J462" s="255"/>
      <c r="K462" s="255"/>
      <c r="L462" s="255"/>
      <c r="M462" s="255"/>
      <c r="N462" s="255"/>
      <c r="O462" s="255"/>
      <c r="P462" s="255"/>
      <c r="Q462" s="255"/>
      <c r="R462" s="255"/>
      <c r="S462" s="255"/>
      <c r="T462" s="255"/>
      <c r="U462" s="255"/>
      <c r="V462" s="255"/>
      <c r="W462" s="255"/>
      <c r="X462" s="255"/>
      <c r="Y462" s="255"/>
      <c r="Z462" s="255"/>
      <c r="AA462" s="255"/>
      <c r="AB462" s="255"/>
      <c r="AC462" s="255"/>
      <c r="AD462" s="255"/>
      <c r="AE462" s="255"/>
      <c r="AF462" s="255"/>
      <c r="AG462" s="255"/>
      <c r="AH462" s="255"/>
      <c r="AI462" s="255"/>
      <c r="AJ462" s="255"/>
      <c r="AK462" s="255"/>
      <c r="AL462" s="255"/>
      <c r="AM462" s="255"/>
      <c r="AN462" s="255"/>
      <c r="AO462" s="255"/>
      <c r="AP462" s="255"/>
      <c r="AQ462" s="255"/>
      <c r="AR462" s="255"/>
      <c r="AS462" s="255"/>
      <c r="AT462" s="255"/>
      <c r="AU462" s="255"/>
      <c r="AV462" s="255"/>
      <c r="AW462" s="255"/>
      <c r="AX462" s="255"/>
      <c r="AY462" s="255"/>
      <c r="AZ462" s="255"/>
      <c r="BA462" s="255"/>
      <c r="BB462" s="255"/>
      <c r="BC462" s="255"/>
      <c r="BD462" s="255"/>
      <c r="BE462" s="255"/>
      <c r="BF462" s="255"/>
      <c r="BG462" s="255"/>
      <c r="BH462" s="255"/>
      <c r="BI462" s="255"/>
      <c r="BJ462" s="255"/>
      <c r="BK462" s="255"/>
      <c r="BL462" s="255"/>
      <c r="BM462" s="255"/>
      <c r="BN462" s="255"/>
      <c r="BO462" s="255"/>
      <c r="BP462" s="255"/>
      <c r="BQ462" s="255"/>
      <c r="BR462" s="255"/>
      <c r="BS462" s="255"/>
      <c r="BT462" s="255"/>
      <c r="BU462" s="255"/>
      <c r="BV462" s="255"/>
      <c r="BW462" s="255"/>
      <c r="BX462" s="255"/>
      <c r="BY462" s="255"/>
      <c r="BZ462" s="255"/>
      <c r="CA462" s="255"/>
      <c r="CB462" s="255"/>
    </row>
    <row r="463" spans="1:80" s="51" customFormat="1" ht="12.95" customHeight="1" x14ac:dyDescent="0.2">
      <c r="A463" s="315"/>
      <c r="B463" s="255"/>
      <c r="C463" s="255"/>
      <c r="D463" s="255"/>
      <c r="E463" s="255"/>
      <c r="F463" s="255"/>
      <c r="G463" s="255"/>
      <c r="H463" s="255"/>
      <c r="I463" s="255"/>
      <c r="J463" s="255"/>
      <c r="K463" s="255"/>
      <c r="L463" s="255"/>
      <c r="M463" s="255"/>
      <c r="N463" s="255"/>
      <c r="O463" s="255"/>
      <c r="P463" s="255"/>
      <c r="Q463" s="255"/>
      <c r="R463" s="255"/>
      <c r="S463" s="255"/>
      <c r="T463" s="255"/>
      <c r="U463" s="255"/>
      <c r="V463" s="255"/>
      <c r="W463" s="255"/>
      <c r="X463" s="255"/>
      <c r="Y463" s="255"/>
      <c r="Z463" s="255"/>
      <c r="AA463" s="255"/>
      <c r="AB463" s="255"/>
      <c r="AC463" s="255"/>
      <c r="AD463" s="255"/>
      <c r="AE463" s="255"/>
      <c r="AF463" s="255"/>
      <c r="AG463" s="255"/>
      <c r="AH463" s="255"/>
      <c r="AI463" s="255"/>
      <c r="AJ463" s="255"/>
      <c r="AK463" s="255"/>
      <c r="AL463" s="255"/>
      <c r="AM463" s="255"/>
      <c r="AN463" s="255"/>
      <c r="AO463" s="255"/>
      <c r="AP463" s="255"/>
      <c r="AQ463" s="255"/>
      <c r="AR463" s="255"/>
      <c r="AS463" s="255"/>
      <c r="AT463" s="255"/>
      <c r="AU463" s="255"/>
      <c r="AV463" s="255"/>
      <c r="AW463" s="255"/>
      <c r="AX463" s="255"/>
      <c r="AY463" s="255"/>
      <c r="AZ463" s="255"/>
      <c r="BA463" s="255"/>
      <c r="BB463" s="255"/>
      <c r="BC463" s="255"/>
      <c r="BD463" s="255"/>
      <c r="BE463" s="255"/>
      <c r="BF463" s="255"/>
      <c r="BG463" s="255"/>
      <c r="BH463" s="255"/>
      <c r="BI463" s="255"/>
      <c r="BJ463" s="255"/>
      <c r="BK463" s="255"/>
      <c r="BL463" s="255"/>
      <c r="BM463" s="255"/>
      <c r="BN463" s="255"/>
      <c r="BO463" s="255"/>
      <c r="BP463" s="255"/>
      <c r="BQ463" s="255"/>
      <c r="BR463" s="255"/>
      <c r="BS463" s="255"/>
      <c r="BT463" s="255"/>
      <c r="BU463" s="255"/>
      <c r="BV463" s="255"/>
      <c r="BW463" s="255"/>
      <c r="BX463" s="255"/>
      <c r="BY463" s="255"/>
      <c r="BZ463" s="255"/>
      <c r="CA463" s="255"/>
      <c r="CB463" s="255"/>
    </row>
    <row r="464" spans="1:80" s="51" customFormat="1" ht="12.95" customHeight="1" x14ac:dyDescent="0.2">
      <c r="A464" s="315"/>
      <c r="B464" s="255"/>
      <c r="C464" s="255"/>
      <c r="D464" s="255"/>
      <c r="E464" s="255"/>
      <c r="F464" s="255"/>
      <c r="G464" s="255"/>
      <c r="H464" s="255"/>
      <c r="I464" s="255"/>
      <c r="J464" s="255"/>
      <c r="K464" s="255"/>
      <c r="L464" s="255"/>
      <c r="M464" s="255"/>
      <c r="N464" s="255"/>
      <c r="O464" s="255"/>
      <c r="P464" s="255"/>
      <c r="Q464" s="255"/>
      <c r="R464" s="255"/>
      <c r="S464" s="255"/>
      <c r="T464" s="255"/>
      <c r="U464" s="255"/>
      <c r="V464" s="255"/>
      <c r="W464" s="255"/>
      <c r="X464" s="255"/>
      <c r="Y464" s="255"/>
      <c r="Z464" s="255"/>
      <c r="AA464" s="255"/>
      <c r="AB464" s="255"/>
      <c r="AC464" s="255"/>
      <c r="AD464" s="255"/>
      <c r="AE464" s="255"/>
      <c r="AF464" s="255"/>
      <c r="AG464" s="255"/>
      <c r="AH464" s="255"/>
      <c r="AI464" s="255"/>
      <c r="AJ464" s="255"/>
      <c r="AK464" s="255"/>
      <c r="AL464" s="255"/>
      <c r="AM464" s="255"/>
      <c r="AN464" s="255"/>
      <c r="AO464" s="255"/>
      <c r="AP464" s="255"/>
      <c r="AQ464" s="255"/>
      <c r="AR464" s="255"/>
      <c r="AS464" s="255"/>
      <c r="AT464" s="255"/>
      <c r="AU464" s="255"/>
      <c r="AV464" s="255"/>
      <c r="AW464" s="255"/>
      <c r="AX464" s="255"/>
      <c r="AY464" s="255"/>
      <c r="AZ464" s="255"/>
      <c r="BA464" s="255"/>
      <c r="BB464" s="255"/>
      <c r="BC464" s="255"/>
      <c r="BD464" s="255"/>
      <c r="BE464" s="255"/>
      <c r="BF464" s="255"/>
      <c r="BG464" s="255"/>
      <c r="BH464" s="255"/>
      <c r="BI464" s="255"/>
      <c r="BJ464" s="255"/>
      <c r="BK464" s="255"/>
      <c r="BL464" s="255"/>
      <c r="BM464" s="255"/>
      <c r="BN464" s="255"/>
      <c r="BO464" s="255"/>
      <c r="BP464" s="255"/>
      <c r="BQ464" s="255"/>
      <c r="BR464" s="255"/>
      <c r="BS464" s="255"/>
      <c r="BT464" s="255"/>
      <c r="BU464" s="255"/>
      <c r="BV464" s="255"/>
      <c r="BW464" s="255"/>
      <c r="BX464" s="255"/>
      <c r="BY464" s="255"/>
      <c r="BZ464" s="255"/>
      <c r="CA464" s="255"/>
      <c r="CB464" s="255"/>
    </row>
    <row r="465" spans="1:80" s="51" customFormat="1" ht="12.95" customHeight="1" x14ac:dyDescent="0.2">
      <c r="A465" s="315"/>
      <c r="B465" s="255"/>
      <c r="C465" s="255"/>
      <c r="D465" s="255"/>
      <c r="E465" s="255"/>
      <c r="F465" s="255"/>
      <c r="G465" s="255"/>
      <c r="H465" s="255"/>
      <c r="I465" s="255"/>
      <c r="J465" s="255"/>
      <c r="K465" s="255"/>
      <c r="L465" s="255"/>
      <c r="M465" s="255"/>
      <c r="N465" s="255"/>
      <c r="O465" s="255"/>
      <c r="P465" s="255"/>
      <c r="Q465" s="255"/>
      <c r="R465" s="255"/>
      <c r="S465" s="255"/>
      <c r="T465" s="255"/>
      <c r="U465" s="255"/>
      <c r="V465" s="255"/>
      <c r="W465" s="255"/>
      <c r="X465" s="255"/>
      <c r="Y465" s="255"/>
      <c r="Z465" s="255"/>
      <c r="AA465" s="255"/>
      <c r="AB465" s="255"/>
      <c r="AC465" s="255"/>
      <c r="AD465" s="255"/>
      <c r="AE465" s="255"/>
      <c r="AF465" s="255"/>
      <c r="AG465" s="255"/>
      <c r="AH465" s="255"/>
      <c r="AI465" s="255"/>
      <c r="AJ465" s="255"/>
      <c r="AK465" s="255"/>
      <c r="AL465" s="255"/>
      <c r="AM465" s="255"/>
      <c r="AN465" s="255"/>
      <c r="AO465" s="255"/>
      <c r="AP465" s="255"/>
      <c r="AQ465" s="255"/>
      <c r="AR465" s="255"/>
      <c r="AS465" s="255"/>
      <c r="AT465" s="255"/>
      <c r="AU465" s="255"/>
      <c r="AV465" s="255"/>
      <c r="AW465" s="255"/>
      <c r="AX465" s="255"/>
      <c r="AY465" s="255"/>
      <c r="AZ465" s="255"/>
      <c r="BA465" s="255"/>
      <c r="BB465" s="255"/>
      <c r="BC465" s="255"/>
      <c r="BD465" s="255"/>
      <c r="BE465" s="255"/>
      <c r="BF465" s="255"/>
      <c r="BG465" s="255"/>
      <c r="BH465" s="255"/>
      <c r="BI465" s="255"/>
      <c r="BJ465" s="255"/>
      <c r="BK465" s="255"/>
      <c r="BL465" s="255"/>
      <c r="BM465" s="255"/>
      <c r="BN465" s="255"/>
      <c r="BO465" s="255"/>
      <c r="BP465" s="255"/>
      <c r="BQ465" s="255"/>
      <c r="BR465" s="255"/>
      <c r="BS465" s="255"/>
      <c r="BT465" s="255"/>
      <c r="BU465" s="255"/>
      <c r="BV465" s="255"/>
      <c r="BW465" s="255"/>
      <c r="BX465" s="255"/>
      <c r="BY465" s="255"/>
      <c r="BZ465" s="255"/>
      <c r="CA465" s="255"/>
      <c r="CB465" s="255"/>
    </row>
    <row r="466" spans="1:80" s="51" customFormat="1" ht="12.95" customHeight="1" x14ac:dyDescent="0.2">
      <c r="A466" s="315"/>
      <c r="B466" s="255"/>
      <c r="C466" s="255"/>
      <c r="D466" s="255"/>
      <c r="E466" s="255"/>
      <c r="F466" s="255"/>
      <c r="G466" s="255"/>
      <c r="H466" s="255"/>
      <c r="I466" s="255"/>
      <c r="J466" s="255"/>
      <c r="K466" s="255"/>
      <c r="L466" s="255"/>
      <c r="M466" s="255"/>
      <c r="N466" s="255"/>
      <c r="O466" s="255"/>
      <c r="P466" s="255"/>
      <c r="Q466" s="255"/>
      <c r="R466" s="255"/>
      <c r="S466" s="255"/>
      <c r="T466" s="255"/>
      <c r="U466" s="255"/>
      <c r="V466" s="255"/>
      <c r="W466" s="255"/>
      <c r="X466" s="255"/>
      <c r="Y466" s="255"/>
      <c r="Z466" s="255"/>
      <c r="AA466" s="255"/>
      <c r="AB466" s="255"/>
      <c r="AC466" s="255"/>
      <c r="AD466" s="255"/>
      <c r="AE466" s="255"/>
      <c r="AF466" s="255"/>
      <c r="AG466" s="255"/>
      <c r="AH466" s="255"/>
      <c r="AI466" s="255"/>
      <c r="AJ466" s="255"/>
      <c r="AK466" s="255"/>
      <c r="AL466" s="255"/>
      <c r="AM466" s="255"/>
      <c r="AN466" s="255"/>
      <c r="AO466" s="255"/>
      <c r="AP466" s="255"/>
      <c r="AQ466" s="255"/>
      <c r="AR466" s="255"/>
      <c r="AS466" s="255"/>
      <c r="AT466" s="255"/>
      <c r="AU466" s="255"/>
      <c r="AV466" s="255"/>
      <c r="AW466" s="255"/>
      <c r="AX466" s="255"/>
      <c r="AY466" s="255"/>
      <c r="AZ466" s="255"/>
      <c r="BA466" s="255"/>
      <c r="BB466" s="255"/>
      <c r="BC466" s="255"/>
      <c r="BD466" s="255"/>
      <c r="BE466" s="255"/>
      <c r="BF466" s="255"/>
      <c r="BG466" s="255"/>
      <c r="BH466" s="255"/>
      <c r="BI466" s="255"/>
      <c r="BJ466" s="255"/>
      <c r="BK466" s="255"/>
      <c r="BL466" s="255"/>
      <c r="BM466" s="255"/>
      <c r="BN466" s="255"/>
      <c r="BO466" s="255"/>
      <c r="BP466" s="255"/>
      <c r="BQ466" s="255"/>
      <c r="BR466" s="255"/>
      <c r="BS466" s="255"/>
      <c r="BT466" s="255"/>
      <c r="BU466" s="255"/>
      <c r="BV466" s="255"/>
      <c r="BW466" s="255"/>
      <c r="BX466" s="255"/>
      <c r="BY466" s="255"/>
      <c r="BZ466" s="255"/>
      <c r="CA466" s="255"/>
      <c r="CB466" s="255"/>
    </row>
    <row r="467" spans="1:80" s="51" customFormat="1" ht="12.95" customHeight="1" x14ac:dyDescent="0.2">
      <c r="A467" s="315"/>
      <c r="B467" s="255"/>
      <c r="C467" s="255"/>
      <c r="D467" s="255"/>
      <c r="E467" s="255"/>
      <c r="F467" s="255"/>
      <c r="G467" s="255"/>
      <c r="H467" s="255"/>
      <c r="I467" s="255"/>
      <c r="J467" s="255"/>
      <c r="K467" s="255"/>
      <c r="L467" s="255"/>
      <c r="M467" s="255"/>
      <c r="N467" s="255"/>
      <c r="O467" s="255"/>
      <c r="P467" s="255"/>
      <c r="Q467" s="255"/>
      <c r="R467" s="255"/>
      <c r="S467" s="255"/>
      <c r="T467" s="255"/>
      <c r="U467" s="255"/>
      <c r="V467" s="255"/>
      <c r="W467" s="255"/>
      <c r="X467" s="255"/>
      <c r="Y467" s="255"/>
      <c r="Z467" s="255"/>
      <c r="AA467" s="255"/>
      <c r="AB467" s="255"/>
      <c r="AC467" s="255"/>
      <c r="AD467" s="255"/>
      <c r="AE467" s="255"/>
      <c r="AF467" s="255"/>
      <c r="AG467" s="255"/>
      <c r="AH467" s="255"/>
      <c r="AI467" s="255"/>
      <c r="AJ467" s="255"/>
      <c r="AK467" s="255"/>
      <c r="AL467" s="255"/>
      <c r="AM467" s="255"/>
      <c r="AN467" s="255"/>
      <c r="AO467" s="255"/>
      <c r="AP467" s="255"/>
      <c r="AQ467" s="255"/>
      <c r="AR467" s="255"/>
      <c r="AS467" s="255"/>
      <c r="AT467" s="255"/>
      <c r="AU467" s="255"/>
      <c r="AV467" s="255"/>
      <c r="AW467" s="255"/>
      <c r="AX467" s="255"/>
      <c r="AY467" s="255"/>
      <c r="AZ467" s="255"/>
      <c r="BA467" s="255"/>
      <c r="BB467" s="255"/>
      <c r="BC467" s="255"/>
      <c r="BD467" s="255"/>
      <c r="BE467" s="255"/>
      <c r="BF467" s="255"/>
      <c r="BG467" s="255"/>
      <c r="BH467" s="255"/>
      <c r="BI467" s="255"/>
      <c r="BJ467" s="255"/>
      <c r="BK467" s="255"/>
      <c r="BL467" s="255"/>
      <c r="BM467" s="255"/>
      <c r="BN467" s="255"/>
      <c r="BO467" s="255"/>
      <c r="BP467" s="255"/>
      <c r="BQ467" s="255"/>
      <c r="BR467" s="255"/>
      <c r="BS467" s="255"/>
      <c r="BT467" s="255"/>
      <c r="BU467" s="255"/>
      <c r="BV467" s="255"/>
      <c r="BW467" s="255"/>
      <c r="BX467" s="255"/>
      <c r="BY467" s="255"/>
      <c r="BZ467" s="255"/>
      <c r="CA467" s="255"/>
      <c r="CB467" s="255"/>
    </row>
    <row r="468" spans="1:80" s="51" customFormat="1" ht="12.95" customHeight="1" x14ac:dyDescent="0.2">
      <c r="A468" s="315"/>
      <c r="B468" s="255"/>
      <c r="C468" s="255"/>
      <c r="D468" s="255"/>
      <c r="E468" s="255"/>
      <c r="F468" s="255"/>
      <c r="G468" s="255"/>
      <c r="H468" s="255"/>
      <c r="I468" s="255"/>
      <c r="J468" s="255"/>
      <c r="K468" s="255"/>
      <c r="L468" s="255"/>
      <c r="M468" s="255"/>
      <c r="N468" s="255"/>
      <c r="O468" s="255"/>
      <c r="P468" s="255"/>
      <c r="Q468" s="255"/>
      <c r="R468" s="255"/>
      <c r="S468" s="255"/>
      <c r="T468" s="255"/>
      <c r="U468" s="255"/>
      <c r="V468" s="255"/>
      <c r="W468" s="255"/>
      <c r="X468" s="255"/>
      <c r="Y468" s="255"/>
      <c r="Z468" s="255"/>
      <c r="AA468" s="255"/>
      <c r="AB468" s="255"/>
      <c r="AC468" s="255"/>
      <c r="AD468" s="255"/>
      <c r="AE468" s="255"/>
      <c r="AF468" s="255"/>
      <c r="AG468" s="255"/>
      <c r="AH468" s="255"/>
      <c r="AI468" s="255"/>
      <c r="AJ468" s="255"/>
      <c r="AK468" s="255"/>
      <c r="AL468" s="255"/>
      <c r="AM468" s="255"/>
      <c r="AN468" s="255"/>
      <c r="AO468" s="255"/>
      <c r="AP468" s="255"/>
      <c r="AQ468" s="255"/>
      <c r="AR468" s="255"/>
      <c r="AS468" s="255"/>
      <c r="AT468" s="255"/>
      <c r="AU468" s="255"/>
      <c r="AV468" s="255"/>
      <c r="AW468" s="255"/>
      <c r="AX468" s="255"/>
      <c r="AY468" s="255"/>
      <c r="AZ468" s="255"/>
      <c r="BA468" s="255"/>
      <c r="BB468" s="255"/>
      <c r="BC468" s="255"/>
      <c r="BD468" s="255"/>
      <c r="BE468" s="255"/>
      <c r="BF468" s="255"/>
      <c r="BG468" s="255"/>
      <c r="BH468" s="255"/>
      <c r="BI468" s="255"/>
      <c r="BJ468" s="255"/>
      <c r="BK468" s="255"/>
      <c r="BL468" s="255"/>
      <c r="BM468" s="255"/>
      <c r="BN468" s="255"/>
      <c r="BO468" s="255"/>
      <c r="BP468" s="255"/>
      <c r="BQ468" s="255"/>
      <c r="BR468" s="255"/>
      <c r="BS468" s="255"/>
      <c r="BT468" s="255"/>
      <c r="BU468" s="255"/>
      <c r="BV468" s="255"/>
      <c r="BW468" s="255"/>
      <c r="BX468" s="255"/>
      <c r="BY468" s="255"/>
      <c r="BZ468" s="255"/>
      <c r="CA468" s="255"/>
      <c r="CB468" s="255"/>
    </row>
    <row r="469" spans="1:80" s="51" customFormat="1" ht="12.95" customHeight="1" x14ac:dyDescent="0.2">
      <c r="A469" s="315"/>
      <c r="B469" s="255"/>
      <c r="C469" s="255"/>
      <c r="D469" s="255"/>
      <c r="E469" s="255"/>
      <c r="F469" s="255"/>
      <c r="G469" s="255"/>
      <c r="H469" s="255"/>
      <c r="I469" s="255"/>
      <c r="J469" s="255"/>
      <c r="K469" s="255"/>
      <c r="L469" s="255"/>
      <c r="M469" s="255"/>
      <c r="N469" s="255"/>
      <c r="O469" s="255"/>
      <c r="P469" s="255"/>
      <c r="Q469" s="255"/>
      <c r="R469" s="255"/>
      <c r="S469" s="255"/>
      <c r="T469" s="255"/>
      <c r="U469" s="255"/>
      <c r="V469" s="255"/>
      <c r="W469" s="255"/>
      <c r="X469" s="255"/>
      <c r="Y469" s="255"/>
      <c r="Z469" s="255"/>
      <c r="AA469" s="255"/>
      <c r="AB469" s="255"/>
      <c r="AC469" s="255"/>
      <c r="AD469" s="255"/>
      <c r="AE469" s="255"/>
      <c r="AF469" s="255"/>
      <c r="AG469" s="255"/>
      <c r="AH469" s="255"/>
      <c r="AI469" s="255"/>
      <c r="AJ469" s="255"/>
      <c r="AK469" s="255"/>
      <c r="AL469" s="255"/>
      <c r="AM469" s="255"/>
      <c r="AN469" s="255"/>
      <c r="AO469" s="255"/>
      <c r="AP469" s="255"/>
      <c r="AQ469" s="255"/>
      <c r="AR469" s="255"/>
      <c r="AS469" s="255"/>
      <c r="AT469" s="255"/>
      <c r="AU469" s="255"/>
      <c r="AV469" s="255"/>
      <c r="AW469" s="255"/>
      <c r="AX469" s="255"/>
      <c r="AY469" s="255"/>
      <c r="AZ469" s="255"/>
      <c r="BA469" s="255"/>
      <c r="BB469" s="255"/>
      <c r="BC469" s="255"/>
      <c r="BD469" s="255"/>
      <c r="BE469" s="255"/>
      <c r="BF469" s="255"/>
      <c r="BG469" s="255"/>
      <c r="BH469" s="255"/>
      <c r="BI469" s="255"/>
      <c r="BJ469" s="255"/>
      <c r="BK469" s="255"/>
      <c r="BL469" s="255"/>
      <c r="BM469" s="255"/>
      <c r="BN469" s="255"/>
      <c r="BO469" s="255"/>
      <c r="BP469" s="255"/>
      <c r="BQ469" s="255"/>
      <c r="BR469" s="255"/>
      <c r="BS469" s="255"/>
      <c r="BT469" s="255"/>
      <c r="BU469" s="255"/>
      <c r="BV469" s="255"/>
      <c r="BW469" s="255"/>
      <c r="BX469" s="255"/>
      <c r="BY469" s="255"/>
      <c r="BZ469" s="255"/>
      <c r="CA469" s="255"/>
      <c r="CB469" s="255"/>
    </row>
    <row r="470" spans="1:80" s="51" customFormat="1" ht="12.95" customHeight="1" x14ac:dyDescent="0.2">
      <c r="A470" s="315"/>
      <c r="B470" s="255"/>
      <c r="C470" s="255"/>
      <c r="D470" s="255"/>
      <c r="E470" s="255"/>
      <c r="F470" s="255"/>
      <c r="G470" s="255"/>
      <c r="H470" s="255"/>
      <c r="I470" s="255"/>
      <c r="J470" s="255"/>
      <c r="K470" s="255"/>
      <c r="L470" s="255"/>
      <c r="M470" s="255"/>
      <c r="N470" s="255"/>
      <c r="O470" s="255"/>
      <c r="P470" s="255"/>
      <c r="Q470" s="255"/>
      <c r="R470" s="255"/>
      <c r="S470" s="255"/>
      <c r="T470" s="255"/>
      <c r="U470" s="255"/>
      <c r="V470" s="255"/>
      <c r="W470" s="255"/>
      <c r="X470" s="255"/>
      <c r="Y470" s="255"/>
      <c r="Z470" s="255"/>
      <c r="AA470" s="255"/>
      <c r="AB470" s="255"/>
      <c r="AC470" s="255"/>
      <c r="AD470" s="255"/>
      <c r="AE470" s="255"/>
      <c r="AF470" s="255"/>
      <c r="AG470" s="255"/>
      <c r="AH470" s="255"/>
      <c r="AI470" s="255"/>
      <c r="AJ470" s="255"/>
      <c r="AK470" s="255"/>
      <c r="AL470" s="255"/>
      <c r="AM470" s="255"/>
      <c r="AN470" s="255"/>
      <c r="AO470" s="255"/>
      <c r="AP470" s="255"/>
      <c r="AQ470" s="255"/>
      <c r="AR470" s="255"/>
      <c r="AS470" s="255"/>
      <c r="AT470" s="255"/>
      <c r="AU470" s="255"/>
      <c r="AV470" s="255"/>
      <c r="AW470" s="255"/>
      <c r="AX470" s="255"/>
      <c r="AY470" s="255"/>
      <c r="AZ470" s="255"/>
      <c r="BA470" s="255"/>
      <c r="BB470" s="255"/>
      <c r="BC470" s="255"/>
      <c r="BD470" s="255"/>
      <c r="BE470" s="255"/>
      <c r="BF470" s="255"/>
      <c r="BG470" s="255"/>
      <c r="BH470" s="255"/>
      <c r="BI470" s="255"/>
      <c r="BJ470" s="255"/>
      <c r="BK470" s="255"/>
      <c r="BL470" s="255"/>
      <c r="BM470" s="255"/>
      <c r="BN470" s="255"/>
      <c r="BO470" s="255"/>
      <c r="BP470" s="255"/>
      <c r="BQ470" s="255"/>
      <c r="BR470" s="255"/>
      <c r="BS470" s="255"/>
      <c r="BT470" s="255"/>
      <c r="BU470" s="255"/>
      <c r="BV470" s="255"/>
      <c r="BW470" s="255"/>
      <c r="BX470" s="255"/>
      <c r="BY470" s="255"/>
      <c r="BZ470" s="255"/>
      <c r="CA470" s="255"/>
      <c r="CB470" s="255"/>
    </row>
    <row r="471" spans="1:80" s="51" customFormat="1" ht="12.95" customHeight="1" x14ac:dyDescent="0.2">
      <c r="A471" s="315"/>
      <c r="B471" s="255"/>
      <c r="C471" s="255"/>
      <c r="D471" s="255"/>
      <c r="E471" s="255"/>
      <c r="F471" s="255"/>
      <c r="G471" s="255"/>
      <c r="H471" s="255"/>
      <c r="I471" s="255"/>
      <c r="J471" s="255"/>
      <c r="K471" s="255"/>
      <c r="L471" s="255"/>
      <c r="M471" s="255"/>
      <c r="N471" s="255"/>
      <c r="O471" s="255"/>
      <c r="P471" s="255"/>
      <c r="Q471" s="255"/>
      <c r="R471" s="255"/>
      <c r="S471" s="255"/>
      <c r="T471" s="255"/>
      <c r="U471" s="255"/>
      <c r="V471" s="255"/>
      <c r="W471" s="255"/>
      <c r="X471" s="255"/>
      <c r="Y471" s="255"/>
      <c r="Z471" s="255"/>
      <c r="AA471" s="255"/>
      <c r="AB471" s="255"/>
      <c r="AC471" s="255"/>
      <c r="AD471" s="255"/>
      <c r="AE471" s="255"/>
      <c r="AF471" s="255"/>
      <c r="AG471" s="255"/>
      <c r="AH471" s="255"/>
      <c r="AI471" s="255"/>
      <c r="AJ471" s="255"/>
      <c r="AK471" s="255"/>
      <c r="AL471" s="255"/>
      <c r="AM471" s="255"/>
      <c r="AN471" s="255"/>
      <c r="AO471" s="255"/>
      <c r="AP471" s="255"/>
      <c r="AQ471" s="255"/>
      <c r="AR471" s="255"/>
      <c r="AS471" s="255"/>
      <c r="AT471" s="255"/>
      <c r="AU471" s="255"/>
      <c r="AV471" s="255"/>
      <c r="AW471" s="255"/>
      <c r="AX471" s="255"/>
      <c r="AY471" s="255"/>
      <c r="AZ471" s="255"/>
      <c r="BA471" s="255"/>
      <c r="BB471" s="255"/>
      <c r="BC471" s="255"/>
      <c r="BD471" s="255"/>
      <c r="BE471" s="255"/>
      <c r="BF471" s="255"/>
      <c r="BG471" s="255"/>
      <c r="BH471" s="255"/>
      <c r="BI471" s="255"/>
      <c r="BJ471" s="255"/>
      <c r="BK471" s="255"/>
      <c r="BL471" s="255"/>
      <c r="BM471" s="255"/>
      <c r="BN471" s="255"/>
      <c r="BO471" s="255"/>
      <c r="BP471" s="255"/>
      <c r="BQ471" s="255"/>
      <c r="BR471" s="255"/>
      <c r="BS471" s="255"/>
      <c r="BT471" s="255"/>
      <c r="BU471" s="255"/>
      <c r="BV471" s="255"/>
      <c r="BW471" s="255"/>
      <c r="BX471" s="255"/>
      <c r="BY471" s="255"/>
      <c r="BZ471" s="255"/>
      <c r="CA471" s="255"/>
      <c r="CB471" s="255"/>
    </row>
    <row r="472" spans="1:80" s="51" customFormat="1" ht="12.95" customHeight="1" x14ac:dyDescent="0.2">
      <c r="A472" s="315"/>
      <c r="B472" s="255"/>
      <c r="C472" s="255"/>
      <c r="D472" s="255"/>
      <c r="E472" s="255"/>
      <c r="F472" s="255"/>
      <c r="G472" s="255"/>
      <c r="H472" s="255"/>
      <c r="I472" s="255"/>
      <c r="J472" s="255"/>
      <c r="K472" s="255"/>
      <c r="L472" s="255"/>
      <c r="M472" s="255"/>
      <c r="N472" s="255"/>
      <c r="O472" s="255"/>
      <c r="P472" s="255"/>
      <c r="Q472" s="255"/>
      <c r="R472" s="255"/>
      <c r="S472" s="255"/>
      <c r="T472" s="255"/>
      <c r="U472" s="255"/>
      <c r="V472" s="255"/>
      <c r="W472" s="255"/>
      <c r="X472" s="255"/>
      <c r="Y472" s="255"/>
      <c r="Z472" s="255"/>
      <c r="AA472" s="255"/>
      <c r="AB472" s="255"/>
      <c r="AC472" s="255"/>
      <c r="AD472" s="255"/>
      <c r="AE472" s="255"/>
      <c r="AF472" s="255"/>
      <c r="AG472" s="255"/>
      <c r="AH472" s="255"/>
      <c r="AI472" s="255"/>
      <c r="AJ472" s="255"/>
      <c r="AK472" s="255"/>
      <c r="AL472" s="255"/>
      <c r="AM472" s="255"/>
      <c r="AN472" s="255"/>
      <c r="AO472" s="255"/>
      <c r="AP472" s="255"/>
      <c r="AQ472" s="255"/>
      <c r="AR472" s="255"/>
      <c r="AS472" s="255"/>
      <c r="AT472" s="255"/>
      <c r="AU472" s="255"/>
      <c r="AV472" s="255"/>
      <c r="AW472" s="255"/>
      <c r="AX472" s="255"/>
      <c r="AY472" s="255"/>
      <c r="AZ472" s="255"/>
      <c r="BA472" s="255"/>
      <c r="BB472" s="255"/>
      <c r="BC472" s="255"/>
      <c r="BD472" s="255"/>
      <c r="BE472" s="255"/>
      <c r="BF472" s="255"/>
      <c r="BG472" s="255"/>
      <c r="BH472" s="255"/>
      <c r="BI472" s="255"/>
      <c r="BJ472" s="255"/>
      <c r="BK472" s="255"/>
      <c r="BL472" s="255"/>
      <c r="BM472" s="255"/>
      <c r="BN472" s="255"/>
      <c r="BO472" s="255"/>
      <c r="BP472" s="255"/>
      <c r="BQ472" s="255"/>
      <c r="BR472" s="255"/>
      <c r="BS472" s="255"/>
      <c r="BT472" s="255"/>
      <c r="BU472" s="255"/>
      <c r="BV472" s="255"/>
      <c r="BW472" s="255"/>
      <c r="BX472" s="255"/>
      <c r="BY472" s="255"/>
      <c r="BZ472" s="255"/>
      <c r="CA472" s="255"/>
      <c r="CB472" s="255"/>
    </row>
    <row r="473" spans="1:80" s="51" customFormat="1" ht="12.95" customHeight="1" x14ac:dyDescent="0.2">
      <c r="A473" s="315"/>
      <c r="B473" s="255"/>
      <c r="C473" s="255"/>
      <c r="D473" s="255"/>
      <c r="E473" s="255"/>
      <c r="F473" s="255"/>
      <c r="G473" s="255"/>
      <c r="H473" s="255"/>
      <c r="I473" s="255"/>
      <c r="J473" s="255"/>
      <c r="K473" s="255"/>
      <c r="L473" s="255"/>
      <c r="M473" s="255"/>
      <c r="N473" s="255"/>
      <c r="O473" s="255"/>
      <c r="P473" s="255"/>
      <c r="Q473" s="255"/>
      <c r="R473" s="255"/>
      <c r="S473" s="255"/>
      <c r="T473" s="255"/>
      <c r="U473" s="255"/>
      <c r="V473" s="255"/>
      <c r="W473" s="255"/>
      <c r="X473" s="255"/>
      <c r="Y473" s="255"/>
      <c r="Z473" s="255"/>
      <c r="AA473" s="255"/>
      <c r="AB473" s="255"/>
      <c r="AC473" s="255"/>
      <c r="AD473" s="255"/>
      <c r="AE473" s="255"/>
      <c r="AF473" s="255"/>
      <c r="AG473" s="255"/>
      <c r="AH473" s="255"/>
      <c r="AI473" s="255"/>
      <c r="AJ473" s="255"/>
      <c r="AK473" s="255"/>
      <c r="AL473" s="255"/>
      <c r="AM473" s="255"/>
      <c r="AN473" s="255"/>
      <c r="AO473" s="255"/>
      <c r="AP473" s="255"/>
      <c r="AQ473" s="255"/>
      <c r="AR473" s="255"/>
      <c r="AS473" s="255"/>
      <c r="AT473" s="255"/>
      <c r="AU473" s="255"/>
      <c r="AV473" s="255"/>
      <c r="AW473" s="255"/>
      <c r="AX473" s="255"/>
      <c r="AY473" s="255"/>
      <c r="AZ473" s="255"/>
      <c r="BA473" s="255"/>
      <c r="BB473" s="255"/>
      <c r="BC473" s="255"/>
      <c r="BD473" s="255"/>
      <c r="BE473" s="255"/>
      <c r="BF473" s="255"/>
      <c r="BG473" s="255"/>
      <c r="BH473" s="255"/>
      <c r="BI473" s="255"/>
      <c r="BJ473" s="255"/>
      <c r="BK473" s="255"/>
      <c r="BL473" s="255"/>
      <c r="BM473" s="255"/>
      <c r="BN473" s="255"/>
      <c r="BO473" s="255"/>
      <c r="BP473" s="255"/>
      <c r="BQ473" s="255"/>
      <c r="BR473" s="255"/>
      <c r="BS473" s="255"/>
      <c r="BT473" s="255"/>
      <c r="BU473" s="255"/>
      <c r="BV473" s="255"/>
      <c r="BW473" s="255"/>
      <c r="BX473" s="255"/>
      <c r="BY473" s="255"/>
      <c r="BZ473" s="255"/>
      <c r="CA473" s="255"/>
      <c r="CB473" s="255"/>
    </row>
    <row r="474" spans="1:80" s="51" customFormat="1" ht="12.95" customHeight="1" x14ac:dyDescent="0.2">
      <c r="A474" s="315"/>
      <c r="B474" s="255"/>
      <c r="C474" s="255"/>
      <c r="D474" s="255"/>
      <c r="E474" s="255"/>
      <c r="F474" s="255"/>
      <c r="G474" s="255"/>
      <c r="H474" s="255"/>
      <c r="I474" s="255"/>
      <c r="J474" s="255"/>
      <c r="K474" s="255"/>
      <c r="L474" s="255"/>
      <c r="M474" s="255"/>
      <c r="N474" s="255"/>
      <c r="O474" s="255"/>
      <c r="P474" s="255"/>
      <c r="Q474" s="255"/>
      <c r="R474" s="255"/>
      <c r="S474" s="255"/>
      <c r="T474" s="255"/>
      <c r="U474" s="255"/>
      <c r="V474" s="255"/>
      <c r="W474" s="255"/>
      <c r="X474" s="255"/>
      <c r="Y474" s="255"/>
      <c r="Z474" s="255"/>
      <c r="AA474" s="255"/>
      <c r="AB474" s="255"/>
      <c r="AC474" s="255"/>
      <c r="AD474" s="255"/>
      <c r="AE474" s="255"/>
      <c r="AF474" s="255"/>
      <c r="AG474" s="255"/>
      <c r="AH474" s="255"/>
      <c r="AI474" s="255"/>
      <c r="AJ474" s="255"/>
      <c r="AK474" s="255"/>
      <c r="AL474" s="255"/>
      <c r="AM474" s="255"/>
      <c r="AN474" s="255"/>
      <c r="AO474" s="255"/>
      <c r="AP474" s="255"/>
      <c r="AQ474" s="255"/>
      <c r="AR474" s="255"/>
      <c r="AS474" s="255"/>
      <c r="AT474" s="255"/>
      <c r="AU474" s="255"/>
      <c r="AV474" s="255"/>
      <c r="AW474" s="255"/>
      <c r="AX474" s="255"/>
      <c r="AY474" s="255"/>
      <c r="AZ474" s="255"/>
      <c r="BA474" s="255"/>
      <c r="BB474" s="255"/>
      <c r="BC474" s="255"/>
      <c r="BD474" s="255"/>
      <c r="BE474" s="255"/>
      <c r="BF474" s="255"/>
      <c r="BG474" s="255"/>
      <c r="BH474" s="255"/>
      <c r="BI474" s="255"/>
      <c r="BJ474" s="255"/>
      <c r="BK474" s="255"/>
      <c r="BL474" s="255"/>
      <c r="BM474" s="255"/>
      <c r="BN474" s="255"/>
      <c r="BO474" s="255"/>
      <c r="BP474" s="255"/>
      <c r="BQ474" s="255"/>
      <c r="BR474" s="255"/>
      <c r="BS474" s="255"/>
      <c r="BT474" s="255"/>
      <c r="BU474" s="255"/>
      <c r="BV474" s="255"/>
      <c r="BW474" s="255"/>
      <c r="BX474" s="255"/>
      <c r="BY474" s="255"/>
      <c r="BZ474" s="255"/>
      <c r="CA474" s="255"/>
      <c r="CB474" s="255"/>
    </row>
    <row r="475" spans="1:80" s="51" customFormat="1" ht="12.95" customHeight="1" x14ac:dyDescent="0.2">
      <c r="A475" s="315"/>
      <c r="B475" s="255"/>
      <c r="C475" s="255"/>
      <c r="D475" s="255"/>
      <c r="E475" s="255"/>
      <c r="F475" s="255"/>
      <c r="G475" s="255"/>
      <c r="H475" s="255"/>
      <c r="I475" s="255"/>
      <c r="J475" s="255"/>
      <c r="K475" s="255"/>
      <c r="L475" s="255"/>
      <c r="M475" s="255"/>
      <c r="N475" s="255"/>
      <c r="O475" s="255"/>
      <c r="P475" s="255"/>
      <c r="Q475" s="255"/>
      <c r="R475" s="255"/>
      <c r="S475" s="255"/>
      <c r="T475" s="255"/>
      <c r="U475" s="255"/>
      <c r="V475" s="255"/>
      <c r="W475" s="255"/>
      <c r="X475" s="255"/>
      <c r="Y475" s="255"/>
      <c r="Z475" s="255"/>
      <c r="AA475" s="255"/>
      <c r="AB475" s="255"/>
      <c r="AC475" s="255"/>
      <c r="AD475" s="255"/>
      <c r="AE475" s="255"/>
      <c r="AF475" s="255"/>
      <c r="AG475" s="255"/>
      <c r="AH475" s="255"/>
      <c r="AI475" s="255"/>
      <c r="AJ475" s="255"/>
      <c r="AK475" s="255"/>
      <c r="AL475" s="255"/>
      <c r="AM475" s="255"/>
      <c r="AN475" s="255"/>
      <c r="AO475" s="255"/>
      <c r="AP475" s="255"/>
      <c r="AQ475" s="255"/>
      <c r="AR475" s="255"/>
      <c r="AS475" s="255"/>
      <c r="AT475" s="255"/>
      <c r="AU475" s="255"/>
      <c r="AV475" s="255"/>
      <c r="AW475" s="255"/>
      <c r="AX475" s="255"/>
      <c r="AY475" s="255"/>
      <c r="AZ475" s="255"/>
      <c r="BA475" s="255"/>
      <c r="BB475" s="255"/>
      <c r="BC475" s="255"/>
      <c r="BD475" s="255"/>
      <c r="BE475" s="255"/>
      <c r="BF475" s="255"/>
      <c r="BG475" s="255"/>
      <c r="BH475" s="255"/>
      <c r="BI475" s="255"/>
      <c r="BJ475" s="255"/>
      <c r="BK475" s="255"/>
      <c r="BL475" s="255"/>
      <c r="BM475" s="255"/>
      <c r="BN475" s="255"/>
      <c r="BO475" s="255"/>
      <c r="BP475" s="255"/>
      <c r="BQ475" s="255"/>
      <c r="BR475" s="255"/>
      <c r="BS475" s="255"/>
      <c r="BT475" s="255"/>
      <c r="BU475" s="255"/>
      <c r="BV475" s="255"/>
      <c r="BW475" s="255"/>
      <c r="BX475" s="255"/>
      <c r="BY475" s="255"/>
      <c r="BZ475" s="255"/>
      <c r="CA475" s="255"/>
      <c r="CB475" s="255"/>
    </row>
    <row r="483" spans="1:80" s="38" customFormat="1" ht="12.95" customHeight="1" x14ac:dyDescent="0.2">
      <c r="A483" s="37"/>
      <c r="B483" s="321"/>
      <c r="C483" s="321"/>
      <c r="D483" s="321"/>
      <c r="E483" s="321"/>
      <c r="F483" s="321"/>
      <c r="G483" s="321"/>
      <c r="H483" s="321"/>
      <c r="I483" s="321"/>
      <c r="J483" s="321"/>
      <c r="K483" s="321"/>
      <c r="L483" s="321"/>
      <c r="M483" s="321"/>
      <c r="N483" s="312"/>
      <c r="O483" s="312"/>
      <c r="P483" s="312"/>
      <c r="Q483" s="312"/>
      <c r="R483" s="312"/>
      <c r="S483" s="312"/>
      <c r="T483" s="312"/>
      <c r="U483" s="312"/>
      <c r="V483" s="312"/>
      <c r="W483" s="312"/>
      <c r="X483" s="312"/>
      <c r="Y483" s="312"/>
      <c r="Z483" s="312"/>
      <c r="AA483" s="312"/>
      <c r="AB483" s="312"/>
      <c r="AC483" s="312"/>
      <c r="AD483" s="312"/>
      <c r="AE483" s="312"/>
      <c r="AF483" s="312"/>
      <c r="AG483" s="312"/>
      <c r="AH483" s="312"/>
      <c r="AI483" s="312"/>
      <c r="AJ483" s="312"/>
      <c r="AK483" s="312"/>
      <c r="AL483" s="312"/>
      <c r="AM483" s="312"/>
      <c r="AN483" s="312"/>
      <c r="AO483" s="312"/>
      <c r="AP483" s="312"/>
      <c r="AQ483" s="312"/>
      <c r="AR483" s="312"/>
      <c r="AS483" s="312"/>
      <c r="AT483" s="312"/>
      <c r="AU483" s="312"/>
      <c r="AV483" s="312"/>
      <c r="AW483" s="312"/>
      <c r="AX483" s="312"/>
      <c r="AY483" s="312"/>
      <c r="AZ483" s="312"/>
      <c r="BA483" s="312"/>
      <c r="BB483" s="312"/>
      <c r="BC483" s="312"/>
      <c r="BD483" s="312"/>
      <c r="BE483" s="312"/>
      <c r="BF483" s="312"/>
      <c r="BG483" s="312"/>
      <c r="BH483" s="312"/>
      <c r="BI483" s="312"/>
      <c r="BJ483" s="312"/>
      <c r="BK483" s="312"/>
      <c r="BL483" s="312"/>
      <c r="BM483" s="312"/>
      <c r="BN483" s="312"/>
      <c r="BO483" s="312"/>
      <c r="BP483" s="312"/>
      <c r="BQ483" s="312"/>
      <c r="BR483" s="312"/>
      <c r="BS483" s="312"/>
      <c r="BT483" s="312"/>
      <c r="BU483" s="312"/>
      <c r="BV483" s="312"/>
      <c r="BW483" s="312"/>
      <c r="BX483" s="312"/>
      <c r="BY483" s="312"/>
      <c r="BZ483" s="312"/>
      <c r="CA483" s="312"/>
      <c r="CB483" s="312"/>
    </row>
    <row r="484" spans="1:80" s="51" customFormat="1" ht="12.95" customHeight="1" x14ac:dyDescent="0.2">
      <c r="A484" s="315"/>
      <c r="B484" s="255"/>
      <c r="C484" s="255"/>
      <c r="D484" s="255"/>
      <c r="E484" s="255"/>
      <c r="F484" s="255"/>
      <c r="G484" s="255"/>
      <c r="H484" s="255"/>
      <c r="I484" s="255"/>
      <c r="J484" s="255"/>
      <c r="K484" s="255"/>
      <c r="L484" s="255"/>
      <c r="M484" s="255"/>
      <c r="N484" s="255"/>
      <c r="O484" s="255"/>
      <c r="P484" s="255"/>
      <c r="Q484" s="255"/>
      <c r="R484" s="255"/>
      <c r="S484" s="255"/>
      <c r="T484" s="255"/>
      <c r="U484" s="255"/>
      <c r="V484" s="255"/>
      <c r="W484" s="255"/>
      <c r="X484" s="255"/>
      <c r="Y484" s="255"/>
      <c r="Z484" s="255"/>
      <c r="AA484" s="255"/>
      <c r="AB484" s="255"/>
      <c r="AC484" s="255"/>
      <c r="AD484" s="255"/>
      <c r="AE484" s="255"/>
      <c r="AF484" s="255"/>
      <c r="AG484" s="255"/>
      <c r="AH484" s="255"/>
      <c r="AI484" s="255"/>
      <c r="AJ484" s="255"/>
      <c r="AK484" s="255"/>
      <c r="AL484" s="255"/>
      <c r="AM484" s="255"/>
      <c r="AN484" s="255"/>
      <c r="AO484" s="255"/>
      <c r="AP484" s="255"/>
      <c r="AQ484" s="255"/>
      <c r="AR484" s="255"/>
      <c r="AS484" s="255"/>
      <c r="AT484" s="255"/>
      <c r="AU484" s="255"/>
      <c r="AV484" s="255"/>
      <c r="AW484" s="255"/>
      <c r="AX484" s="255"/>
      <c r="AY484" s="255"/>
      <c r="AZ484" s="255"/>
      <c r="BA484" s="255"/>
      <c r="BB484" s="255"/>
      <c r="BC484" s="255"/>
      <c r="BD484" s="255"/>
      <c r="BE484" s="255"/>
      <c r="BF484" s="255"/>
      <c r="BG484" s="255"/>
      <c r="BH484" s="255"/>
      <c r="BI484" s="255"/>
      <c r="BJ484" s="255"/>
      <c r="BK484" s="255"/>
      <c r="BL484" s="255"/>
      <c r="BM484" s="255"/>
      <c r="BN484" s="255"/>
      <c r="BO484" s="255"/>
      <c r="BP484" s="255"/>
      <c r="BQ484" s="255"/>
      <c r="BR484" s="255"/>
      <c r="BS484" s="255"/>
      <c r="BT484" s="255"/>
      <c r="BU484" s="255"/>
      <c r="BV484" s="255"/>
      <c r="BW484" s="255"/>
      <c r="BX484" s="255"/>
      <c r="BY484" s="255"/>
      <c r="BZ484" s="255"/>
      <c r="CA484" s="255"/>
      <c r="CB484" s="255"/>
    </row>
    <row r="485" spans="1:80" s="51" customFormat="1" ht="12.95" customHeight="1" x14ac:dyDescent="0.2">
      <c r="A485" s="315"/>
      <c r="B485" s="255"/>
      <c r="C485" s="255"/>
      <c r="D485" s="255"/>
      <c r="E485" s="255"/>
      <c r="F485" s="255"/>
      <c r="G485" s="255"/>
      <c r="H485" s="255"/>
      <c r="I485" s="255"/>
      <c r="J485" s="255"/>
      <c r="K485" s="255"/>
      <c r="L485" s="255"/>
      <c r="M485" s="255"/>
      <c r="N485" s="255"/>
      <c r="O485" s="255"/>
      <c r="P485" s="255"/>
      <c r="Q485" s="255"/>
      <c r="R485" s="255"/>
      <c r="S485" s="255"/>
      <c r="T485" s="255"/>
      <c r="U485" s="255"/>
      <c r="V485" s="255"/>
      <c r="W485" s="255"/>
      <c r="X485" s="255"/>
      <c r="Y485" s="255"/>
      <c r="Z485" s="255"/>
      <c r="AA485" s="255"/>
      <c r="AB485" s="255"/>
      <c r="AC485" s="255"/>
      <c r="AD485" s="255"/>
      <c r="AE485" s="255"/>
      <c r="AF485" s="255"/>
      <c r="AG485" s="255"/>
      <c r="AH485" s="255"/>
      <c r="AI485" s="255"/>
      <c r="AJ485" s="255"/>
      <c r="AK485" s="255"/>
      <c r="AL485" s="255"/>
      <c r="AM485" s="255"/>
      <c r="AN485" s="255"/>
      <c r="AO485" s="255"/>
      <c r="AP485" s="255"/>
      <c r="AQ485" s="255"/>
      <c r="AR485" s="255"/>
      <c r="AS485" s="255"/>
      <c r="AT485" s="255"/>
      <c r="AU485" s="255"/>
      <c r="AV485" s="255"/>
      <c r="AW485" s="255"/>
      <c r="AX485" s="255"/>
      <c r="AY485" s="255"/>
      <c r="AZ485" s="255"/>
      <c r="BA485" s="255"/>
      <c r="BB485" s="255"/>
      <c r="BC485" s="255"/>
      <c r="BD485" s="255"/>
      <c r="BE485" s="255"/>
      <c r="BF485" s="255"/>
      <c r="BG485" s="255"/>
      <c r="BH485" s="255"/>
      <c r="BI485" s="255"/>
      <c r="BJ485" s="255"/>
      <c r="BK485" s="255"/>
      <c r="BL485" s="255"/>
      <c r="BM485" s="255"/>
      <c r="BN485" s="255"/>
      <c r="BO485" s="255"/>
      <c r="BP485" s="255"/>
      <c r="BQ485" s="255"/>
      <c r="BR485" s="255"/>
      <c r="BS485" s="255"/>
      <c r="BT485" s="255"/>
      <c r="BU485" s="255"/>
      <c r="BV485" s="255"/>
      <c r="BW485" s="255"/>
      <c r="BX485" s="255"/>
      <c r="BY485" s="255"/>
      <c r="BZ485" s="255"/>
      <c r="CA485" s="255"/>
      <c r="CB485" s="255"/>
    </row>
    <row r="486" spans="1:80" s="51" customFormat="1" ht="12.95" customHeight="1" x14ac:dyDescent="0.2">
      <c r="A486" s="315"/>
      <c r="B486" s="255"/>
      <c r="C486" s="255"/>
      <c r="D486" s="255"/>
      <c r="E486" s="255"/>
      <c r="F486" s="255"/>
      <c r="G486" s="255"/>
      <c r="H486" s="255"/>
      <c r="I486" s="255"/>
      <c r="J486" s="255"/>
      <c r="K486" s="255"/>
      <c r="L486" s="255"/>
      <c r="M486" s="255"/>
      <c r="N486" s="255"/>
      <c r="O486" s="255"/>
      <c r="P486" s="255"/>
      <c r="Q486" s="255"/>
      <c r="R486" s="255"/>
      <c r="S486" s="255"/>
      <c r="T486" s="255"/>
      <c r="U486" s="255"/>
      <c r="V486" s="255"/>
      <c r="W486" s="255"/>
      <c r="X486" s="255"/>
      <c r="Y486" s="255"/>
      <c r="Z486" s="255"/>
      <c r="AA486" s="255"/>
      <c r="AB486" s="255"/>
      <c r="AC486" s="255"/>
      <c r="AD486" s="255"/>
      <c r="AE486" s="255"/>
      <c r="AF486" s="255"/>
      <c r="AG486" s="255"/>
      <c r="AH486" s="255"/>
      <c r="AI486" s="255"/>
      <c r="AJ486" s="255"/>
      <c r="AK486" s="255"/>
      <c r="AL486" s="255"/>
      <c r="AM486" s="255"/>
      <c r="AN486" s="255"/>
      <c r="AO486" s="255"/>
      <c r="AP486" s="255"/>
      <c r="AQ486" s="255"/>
      <c r="AR486" s="255"/>
      <c r="AS486" s="255"/>
      <c r="AT486" s="255"/>
      <c r="AU486" s="255"/>
      <c r="AV486" s="255"/>
      <c r="AW486" s="255"/>
      <c r="AX486" s="255"/>
      <c r="AY486" s="255"/>
      <c r="AZ486" s="255"/>
      <c r="BA486" s="255"/>
      <c r="BB486" s="255"/>
      <c r="BC486" s="255"/>
      <c r="BD486" s="255"/>
      <c r="BE486" s="255"/>
      <c r="BF486" s="255"/>
      <c r="BG486" s="255"/>
      <c r="BH486" s="255"/>
      <c r="BI486" s="255"/>
      <c r="BJ486" s="255"/>
      <c r="BK486" s="255"/>
      <c r="BL486" s="255"/>
      <c r="BM486" s="255"/>
      <c r="BN486" s="255"/>
      <c r="BO486" s="255"/>
      <c r="BP486" s="255"/>
      <c r="BQ486" s="255"/>
      <c r="BR486" s="255"/>
      <c r="BS486" s="255"/>
      <c r="BT486" s="255"/>
      <c r="BU486" s="255"/>
      <c r="BV486" s="255"/>
      <c r="BW486" s="255"/>
      <c r="BX486" s="255"/>
      <c r="BY486" s="255"/>
      <c r="BZ486" s="255"/>
      <c r="CA486" s="255"/>
      <c r="CB486" s="255"/>
    </row>
    <row r="487" spans="1:80" s="51" customFormat="1" ht="12.95" customHeight="1" x14ac:dyDescent="0.2">
      <c r="A487" s="315"/>
      <c r="B487" s="255"/>
      <c r="C487" s="255"/>
      <c r="D487" s="255"/>
      <c r="E487" s="255"/>
      <c r="F487" s="255"/>
      <c r="G487" s="255"/>
      <c r="H487" s="255"/>
      <c r="I487" s="255"/>
      <c r="J487" s="255"/>
      <c r="K487" s="255"/>
      <c r="L487" s="255"/>
      <c r="M487" s="255"/>
      <c r="N487" s="255"/>
      <c r="O487" s="255"/>
      <c r="P487" s="255"/>
      <c r="Q487" s="255"/>
      <c r="R487" s="255"/>
      <c r="S487" s="255"/>
      <c r="T487" s="255"/>
      <c r="U487" s="255"/>
      <c r="V487" s="255"/>
      <c r="W487" s="255"/>
      <c r="X487" s="255"/>
      <c r="Y487" s="255"/>
      <c r="Z487" s="255"/>
      <c r="AA487" s="255"/>
      <c r="AB487" s="255"/>
      <c r="AC487" s="255"/>
      <c r="AD487" s="255"/>
      <c r="AE487" s="255"/>
      <c r="AF487" s="255"/>
      <c r="AG487" s="255"/>
      <c r="AH487" s="255"/>
      <c r="AI487" s="255"/>
      <c r="AJ487" s="255"/>
      <c r="AK487" s="255"/>
      <c r="AL487" s="255"/>
      <c r="AM487" s="255"/>
      <c r="AN487" s="255"/>
      <c r="AO487" s="255"/>
      <c r="AP487" s="255"/>
      <c r="AQ487" s="255"/>
      <c r="AR487" s="255"/>
      <c r="AS487" s="255"/>
      <c r="AT487" s="255"/>
      <c r="AU487" s="255"/>
      <c r="AV487" s="255"/>
      <c r="AW487" s="255"/>
      <c r="AX487" s="255"/>
      <c r="AY487" s="255"/>
      <c r="AZ487" s="255"/>
      <c r="BA487" s="255"/>
      <c r="BB487" s="255"/>
      <c r="BC487" s="255"/>
      <c r="BD487" s="255"/>
      <c r="BE487" s="255"/>
      <c r="BF487" s="255"/>
      <c r="BG487" s="255"/>
      <c r="BH487" s="255"/>
      <c r="BI487" s="255"/>
      <c r="BJ487" s="255"/>
      <c r="BK487" s="255"/>
      <c r="BL487" s="255"/>
      <c r="BM487" s="255"/>
      <c r="BN487" s="255"/>
      <c r="BO487" s="255"/>
      <c r="BP487" s="255"/>
      <c r="BQ487" s="255"/>
      <c r="BR487" s="255"/>
      <c r="BS487" s="255"/>
      <c r="BT487" s="255"/>
      <c r="BU487" s="255"/>
      <c r="BV487" s="255"/>
      <c r="BW487" s="255"/>
      <c r="BX487" s="255"/>
      <c r="BY487" s="255"/>
      <c r="BZ487" s="255"/>
      <c r="CA487" s="255"/>
      <c r="CB487" s="255"/>
    </row>
    <row r="488" spans="1:80" s="51" customFormat="1" ht="12.95" customHeight="1" x14ac:dyDescent="0.2">
      <c r="A488" s="315"/>
      <c r="B488" s="255"/>
      <c r="C488" s="255"/>
      <c r="D488" s="255"/>
      <c r="E488" s="255"/>
      <c r="F488" s="255"/>
      <c r="G488" s="255"/>
      <c r="H488" s="255"/>
      <c r="I488" s="255"/>
      <c r="J488" s="255"/>
      <c r="K488" s="255"/>
      <c r="L488" s="255"/>
      <c r="M488" s="255"/>
      <c r="N488" s="255"/>
      <c r="O488" s="255"/>
      <c r="P488" s="255"/>
      <c r="Q488" s="255"/>
      <c r="R488" s="255"/>
      <c r="S488" s="255"/>
      <c r="T488" s="255"/>
      <c r="U488" s="255"/>
      <c r="V488" s="255"/>
      <c r="W488" s="255"/>
      <c r="X488" s="255"/>
      <c r="Y488" s="255"/>
      <c r="Z488" s="255"/>
      <c r="AA488" s="255"/>
      <c r="AB488" s="255"/>
      <c r="AC488" s="255"/>
      <c r="AD488" s="255"/>
      <c r="AE488" s="255"/>
      <c r="AF488" s="255"/>
      <c r="AG488" s="255"/>
      <c r="AH488" s="255"/>
      <c r="AI488" s="255"/>
      <c r="AJ488" s="255"/>
      <c r="AK488" s="255"/>
      <c r="AL488" s="255"/>
      <c r="AM488" s="255"/>
      <c r="AN488" s="255"/>
      <c r="AO488" s="255"/>
      <c r="AP488" s="255"/>
      <c r="AQ488" s="255"/>
      <c r="AR488" s="255"/>
      <c r="AS488" s="255"/>
      <c r="AT488" s="255"/>
      <c r="AU488" s="255"/>
      <c r="AV488" s="255"/>
      <c r="AW488" s="255"/>
      <c r="AX488" s="255"/>
      <c r="AY488" s="255"/>
      <c r="AZ488" s="255"/>
      <c r="BA488" s="255"/>
      <c r="BB488" s="255"/>
      <c r="BC488" s="255"/>
      <c r="BD488" s="255"/>
      <c r="BE488" s="255"/>
      <c r="BF488" s="255"/>
      <c r="BG488" s="255"/>
      <c r="BH488" s="255"/>
      <c r="BI488" s="255"/>
      <c r="BJ488" s="255"/>
      <c r="BK488" s="255"/>
      <c r="BL488" s="255"/>
      <c r="BM488" s="255"/>
      <c r="BN488" s="255"/>
      <c r="BO488" s="255"/>
      <c r="BP488" s="255"/>
      <c r="BQ488" s="255"/>
      <c r="BR488" s="255"/>
      <c r="BS488" s="255"/>
      <c r="BT488" s="255"/>
      <c r="BU488" s="255"/>
      <c r="BV488" s="255"/>
      <c r="BW488" s="255"/>
      <c r="BX488" s="255"/>
      <c r="BY488" s="255"/>
      <c r="BZ488" s="255"/>
      <c r="CA488" s="255"/>
      <c r="CB488" s="255"/>
    </row>
    <row r="489" spans="1:80" s="51" customFormat="1" ht="12.95" customHeight="1" x14ac:dyDescent="0.2">
      <c r="A489" s="315"/>
      <c r="B489" s="255"/>
      <c r="C489" s="255"/>
      <c r="D489" s="255"/>
      <c r="E489" s="255"/>
      <c r="F489" s="255"/>
      <c r="G489" s="255"/>
      <c r="H489" s="255"/>
      <c r="I489" s="255"/>
      <c r="J489" s="255"/>
      <c r="K489" s="255"/>
      <c r="L489" s="255"/>
      <c r="M489" s="255"/>
      <c r="N489" s="255"/>
      <c r="O489" s="255"/>
      <c r="P489" s="255"/>
      <c r="Q489" s="255"/>
      <c r="R489" s="255"/>
      <c r="S489" s="255"/>
      <c r="T489" s="255"/>
      <c r="U489" s="255"/>
      <c r="V489" s="255"/>
      <c r="W489" s="255"/>
      <c r="X489" s="255"/>
      <c r="Y489" s="255"/>
      <c r="Z489" s="255"/>
      <c r="AA489" s="255"/>
      <c r="AB489" s="255"/>
      <c r="AC489" s="255"/>
      <c r="AD489" s="255"/>
      <c r="AE489" s="255"/>
      <c r="AF489" s="255"/>
      <c r="AG489" s="255"/>
      <c r="AH489" s="255"/>
      <c r="AI489" s="255"/>
      <c r="AJ489" s="255"/>
      <c r="AK489" s="255"/>
      <c r="AL489" s="255"/>
      <c r="AM489" s="255"/>
      <c r="AN489" s="255"/>
      <c r="AO489" s="255"/>
      <c r="AP489" s="255"/>
      <c r="AQ489" s="255"/>
      <c r="AR489" s="255"/>
      <c r="AS489" s="255"/>
      <c r="AT489" s="255"/>
      <c r="AU489" s="255"/>
      <c r="AV489" s="255"/>
      <c r="AW489" s="255"/>
      <c r="AX489" s="255"/>
      <c r="AY489" s="255"/>
      <c r="AZ489" s="255"/>
      <c r="BA489" s="255"/>
      <c r="BB489" s="255"/>
      <c r="BC489" s="255"/>
      <c r="BD489" s="255"/>
      <c r="BE489" s="255"/>
      <c r="BF489" s="255"/>
      <c r="BG489" s="255"/>
      <c r="BH489" s="255"/>
      <c r="BI489" s="255"/>
      <c r="BJ489" s="255"/>
      <c r="BK489" s="255"/>
      <c r="BL489" s="255"/>
      <c r="BM489" s="255"/>
      <c r="BN489" s="255"/>
      <c r="BO489" s="255"/>
      <c r="BP489" s="255"/>
      <c r="BQ489" s="255"/>
      <c r="BR489" s="255"/>
      <c r="BS489" s="255"/>
      <c r="BT489" s="255"/>
      <c r="BU489" s="255"/>
      <c r="BV489" s="255"/>
      <c r="BW489" s="255"/>
      <c r="BX489" s="255"/>
      <c r="BY489" s="255"/>
      <c r="BZ489" s="255"/>
      <c r="CA489" s="255"/>
      <c r="CB489" s="255"/>
    </row>
    <row r="490" spans="1:80" s="51" customFormat="1" ht="12.95" customHeight="1" x14ac:dyDescent="0.2">
      <c r="A490" s="315"/>
      <c r="B490" s="255"/>
      <c r="C490" s="255"/>
      <c r="D490" s="255"/>
      <c r="E490" s="255"/>
      <c r="F490" s="255"/>
      <c r="G490" s="255"/>
      <c r="H490" s="255"/>
      <c r="I490" s="255"/>
      <c r="J490" s="255"/>
      <c r="K490" s="255"/>
      <c r="L490" s="255"/>
      <c r="M490" s="255"/>
      <c r="N490" s="255"/>
      <c r="O490" s="255"/>
      <c r="P490" s="255"/>
      <c r="Q490" s="255"/>
      <c r="R490" s="255"/>
      <c r="S490" s="255"/>
      <c r="T490" s="255"/>
      <c r="U490" s="255"/>
      <c r="V490" s="255"/>
      <c r="W490" s="255"/>
      <c r="X490" s="255"/>
      <c r="Y490" s="255"/>
      <c r="Z490" s="255"/>
      <c r="AA490" s="255"/>
      <c r="AB490" s="255"/>
      <c r="AC490" s="255"/>
      <c r="AD490" s="255"/>
      <c r="AE490" s="255"/>
      <c r="AF490" s="255"/>
      <c r="AG490" s="255"/>
      <c r="AH490" s="255"/>
      <c r="AI490" s="255"/>
      <c r="AJ490" s="255"/>
      <c r="AK490" s="255"/>
      <c r="AL490" s="255"/>
      <c r="AM490" s="255"/>
      <c r="AN490" s="255"/>
      <c r="AO490" s="255"/>
      <c r="AP490" s="255"/>
      <c r="AQ490" s="255"/>
      <c r="AR490" s="255"/>
      <c r="AS490" s="255"/>
      <c r="AT490" s="255"/>
      <c r="AU490" s="255"/>
      <c r="AV490" s="255"/>
      <c r="AW490" s="255"/>
      <c r="AX490" s="255"/>
      <c r="AY490" s="255"/>
      <c r="AZ490" s="255"/>
      <c r="BA490" s="255"/>
      <c r="BB490" s="255"/>
      <c r="BC490" s="255"/>
      <c r="BD490" s="255"/>
      <c r="BE490" s="255"/>
      <c r="BF490" s="255"/>
      <c r="BG490" s="255"/>
      <c r="BH490" s="255"/>
      <c r="BI490" s="255"/>
      <c r="BJ490" s="255"/>
      <c r="BK490" s="255"/>
      <c r="BL490" s="255"/>
      <c r="BM490" s="255"/>
      <c r="BN490" s="255"/>
      <c r="BO490" s="255"/>
      <c r="BP490" s="255"/>
      <c r="BQ490" s="255"/>
      <c r="BR490" s="255"/>
      <c r="BS490" s="255"/>
      <c r="BT490" s="255"/>
      <c r="BU490" s="255"/>
      <c r="BV490" s="255"/>
      <c r="BW490" s="255"/>
      <c r="BX490" s="255"/>
      <c r="BY490" s="255"/>
      <c r="BZ490" s="255"/>
      <c r="CA490" s="255"/>
      <c r="CB490" s="255"/>
    </row>
    <row r="491" spans="1:80" s="51" customFormat="1" ht="12.95" customHeight="1" x14ac:dyDescent="0.2">
      <c r="A491" s="315"/>
      <c r="B491" s="255"/>
      <c r="C491" s="255"/>
      <c r="D491" s="255"/>
      <c r="E491" s="255"/>
      <c r="F491" s="255"/>
      <c r="G491" s="255"/>
      <c r="H491" s="255"/>
      <c r="I491" s="255"/>
      <c r="J491" s="255"/>
      <c r="K491" s="255"/>
      <c r="L491" s="255"/>
      <c r="M491" s="255"/>
      <c r="N491" s="255"/>
      <c r="O491" s="255"/>
      <c r="P491" s="255"/>
      <c r="Q491" s="255"/>
      <c r="R491" s="255"/>
      <c r="S491" s="255"/>
      <c r="T491" s="255"/>
      <c r="U491" s="255"/>
      <c r="V491" s="255"/>
      <c r="W491" s="255"/>
      <c r="X491" s="255"/>
      <c r="Y491" s="255"/>
      <c r="Z491" s="255"/>
      <c r="AA491" s="255"/>
      <c r="AB491" s="255"/>
      <c r="AC491" s="255"/>
      <c r="AD491" s="255"/>
      <c r="AE491" s="255"/>
      <c r="AF491" s="255"/>
      <c r="AG491" s="255"/>
      <c r="AH491" s="255"/>
      <c r="AI491" s="255"/>
      <c r="AJ491" s="255"/>
      <c r="AK491" s="255"/>
      <c r="AL491" s="255"/>
      <c r="AM491" s="255"/>
      <c r="AN491" s="255"/>
      <c r="AO491" s="255"/>
      <c r="AP491" s="255"/>
      <c r="AQ491" s="255"/>
      <c r="AR491" s="255"/>
      <c r="AS491" s="255"/>
      <c r="AT491" s="255"/>
      <c r="AU491" s="255"/>
      <c r="AV491" s="255"/>
      <c r="AW491" s="255"/>
      <c r="AX491" s="255"/>
      <c r="AY491" s="255"/>
      <c r="AZ491" s="255"/>
      <c r="BA491" s="255"/>
      <c r="BB491" s="255"/>
      <c r="BC491" s="255"/>
      <c r="BD491" s="255"/>
      <c r="BE491" s="255"/>
      <c r="BF491" s="255"/>
      <c r="BG491" s="255"/>
      <c r="BH491" s="255"/>
      <c r="BI491" s="255"/>
      <c r="BJ491" s="255"/>
      <c r="BK491" s="255"/>
      <c r="BL491" s="255"/>
      <c r="BM491" s="255"/>
      <c r="BN491" s="255"/>
      <c r="BO491" s="255"/>
      <c r="BP491" s="255"/>
      <c r="BQ491" s="255"/>
      <c r="BR491" s="255"/>
      <c r="BS491" s="255"/>
      <c r="BT491" s="255"/>
      <c r="BU491" s="255"/>
      <c r="BV491" s="255"/>
      <c r="BW491" s="255"/>
      <c r="BX491" s="255"/>
      <c r="BY491" s="255"/>
      <c r="BZ491" s="255"/>
      <c r="CA491" s="255"/>
      <c r="CB491" s="255"/>
    </row>
    <row r="492" spans="1:80" s="51" customFormat="1" ht="12.95" customHeight="1" x14ac:dyDescent="0.2">
      <c r="A492" s="315"/>
      <c r="B492" s="255"/>
      <c r="C492" s="255"/>
      <c r="D492" s="255"/>
      <c r="E492" s="255"/>
      <c r="F492" s="255"/>
      <c r="G492" s="255"/>
      <c r="H492" s="255"/>
      <c r="I492" s="255"/>
      <c r="J492" s="255"/>
      <c r="K492" s="255"/>
      <c r="L492" s="255"/>
      <c r="M492" s="255"/>
      <c r="N492" s="255"/>
      <c r="O492" s="255"/>
      <c r="P492" s="255"/>
      <c r="Q492" s="255"/>
      <c r="R492" s="255"/>
      <c r="S492" s="255"/>
      <c r="T492" s="255"/>
      <c r="U492" s="255"/>
      <c r="V492" s="255"/>
      <c r="W492" s="255"/>
      <c r="X492" s="255"/>
      <c r="Y492" s="255"/>
      <c r="Z492" s="255"/>
      <c r="AA492" s="255"/>
      <c r="AB492" s="255"/>
      <c r="AC492" s="255"/>
      <c r="AD492" s="255"/>
      <c r="AE492" s="255"/>
      <c r="AF492" s="255"/>
      <c r="AG492" s="255"/>
      <c r="AH492" s="255"/>
      <c r="AI492" s="255"/>
      <c r="AJ492" s="255"/>
      <c r="AK492" s="255"/>
      <c r="AL492" s="255"/>
      <c r="AM492" s="255"/>
      <c r="AN492" s="255"/>
      <c r="AO492" s="255"/>
      <c r="AP492" s="255"/>
      <c r="AQ492" s="255"/>
      <c r="AR492" s="255"/>
      <c r="AS492" s="255"/>
      <c r="AT492" s="255"/>
      <c r="AU492" s="255"/>
      <c r="AV492" s="255"/>
      <c r="AW492" s="255"/>
      <c r="AX492" s="255"/>
      <c r="AY492" s="255"/>
      <c r="AZ492" s="255"/>
      <c r="BA492" s="255"/>
      <c r="BB492" s="255"/>
      <c r="BC492" s="255"/>
      <c r="BD492" s="255"/>
      <c r="BE492" s="255"/>
      <c r="BF492" s="255"/>
      <c r="BG492" s="255"/>
      <c r="BH492" s="255"/>
      <c r="BI492" s="255"/>
      <c r="BJ492" s="255"/>
      <c r="BK492" s="255"/>
      <c r="BL492" s="255"/>
      <c r="BM492" s="255"/>
      <c r="BN492" s="255"/>
      <c r="BO492" s="255"/>
      <c r="BP492" s="255"/>
      <c r="BQ492" s="255"/>
      <c r="BR492" s="255"/>
      <c r="BS492" s="255"/>
      <c r="BT492" s="255"/>
      <c r="BU492" s="255"/>
      <c r="BV492" s="255"/>
      <c r="BW492" s="255"/>
      <c r="BX492" s="255"/>
      <c r="BY492" s="255"/>
      <c r="BZ492" s="255"/>
      <c r="CA492" s="255"/>
      <c r="CB492" s="255"/>
    </row>
    <row r="493" spans="1:80" s="51" customFormat="1" ht="12.95" customHeight="1" x14ac:dyDescent="0.2">
      <c r="A493" s="315"/>
      <c r="B493" s="255"/>
      <c r="C493" s="255"/>
      <c r="D493" s="255"/>
      <c r="E493" s="255"/>
      <c r="F493" s="255"/>
      <c r="G493" s="255"/>
      <c r="H493" s="255"/>
      <c r="I493" s="255"/>
      <c r="J493" s="255"/>
      <c r="K493" s="255"/>
      <c r="L493" s="255"/>
      <c r="M493" s="255"/>
      <c r="N493" s="255"/>
      <c r="O493" s="255"/>
      <c r="P493" s="255"/>
      <c r="Q493" s="255"/>
      <c r="R493" s="255"/>
      <c r="S493" s="255"/>
      <c r="T493" s="255"/>
      <c r="U493" s="255"/>
      <c r="V493" s="255"/>
      <c r="W493" s="255"/>
      <c r="X493" s="255"/>
      <c r="Y493" s="255"/>
      <c r="Z493" s="255"/>
      <c r="AA493" s="255"/>
      <c r="AB493" s="255"/>
      <c r="AC493" s="255"/>
      <c r="AD493" s="255"/>
      <c r="AE493" s="255"/>
      <c r="AF493" s="255"/>
      <c r="AG493" s="255"/>
      <c r="AH493" s="255"/>
      <c r="AI493" s="255"/>
      <c r="AJ493" s="255"/>
      <c r="AK493" s="255"/>
      <c r="AL493" s="255"/>
      <c r="AM493" s="255"/>
      <c r="AN493" s="255"/>
      <c r="AO493" s="255"/>
      <c r="AP493" s="255"/>
      <c r="AQ493" s="255"/>
      <c r="AR493" s="255"/>
      <c r="AS493" s="255"/>
      <c r="AT493" s="255"/>
      <c r="AU493" s="255"/>
      <c r="AV493" s="255"/>
      <c r="AW493" s="255"/>
      <c r="AX493" s="255"/>
      <c r="AY493" s="255"/>
      <c r="AZ493" s="255"/>
      <c r="BA493" s="255"/>
      <c r="BB493" s="255"/>
      <c r="BC493" s="255"/>
      <c r="BD493" s="255"/>
      <c r="BE493" s="255"/>
      <c r="BF493" s="255"/>
      <c r="BG493" s="255"/>
      <c r="BH493" s="255"/>
      <c r="BI493" s="255"/>
      <c r="BJ493" s="255"/>
      <c r="BK493" s="255"/>
      <c r="BL493" s="255"/>
      <c r="BM493" s="255"/>
      <c r="BN493" s="255"/>
      <c r="BO493" s="255"/>
      <c r="BP493" s="255"/>
      <c r="BQ493" s="255"/>
      <c r="BR493" s="255"/>
      <c r="BS493" s="255"/>
      <c r="BT493" s="255"/>
      <c r="BU493" s="255"/>
      <c r="BV493" s="255"/>
      <c r="BW493" s="255"/>
      <c r="BX493" s="255"/>
      <c r="BY493" s="255"/>
      <c r="BZ493" s="255"/>
      <c r="CA493" s="255"/>
      <c r="CB493" s="255"/>
    </row>
    <row r="494" spans="1:80" s="51" customFormat="1" ht="12.95" customHeight="1" x14ac:dyDescent="0.2">
      <c r="A494" s="315"/>
      <c r="B494" s="255"/>
      <c r="C494" s="255"/>
      <c r="D494" s="255"/>
      <c r="E494" s="255"/>
      <c r="F494" s="255"/>
      <c r="G494" s="255"/>
      <c r="H494" s="255"/>
      <c r="I494" s="255"/>
      <c r="J494" s="255"/>
      <c r="K494" s="255"/>
      <c r="L494" s="255"/>
      <c r="M494" s="255"/>
      <c r="N494" s="255"/>
      <c r="O494" s="255"/>
      <c r="P494" s="255"/>
      <c r="Q494" s="255"/>
      <c r="R494" s="255"/>
      <c r="S494" s="255"/>
      <c r="T494" s="255"/>
      <c r="U494" s="255"/>
      <c r="V494" s="255"/>
      <c r="W494" s="255"/>
      <c r="X494" s="255"/>
      <c r="Y494" s="255"/>
      <c r="Z494" s="255"/>
      <c r="AA494" s="255"/>
      <c r="AB494" s="255"/>
      <c r="AC494" s="255"/>
      <c r="AD494" s="255"/>
      <c r="AE494" s="255"/>
      <c r="AF494" s="255"/>
      <c r="AG494" s="255"/>
      <c r="AH494" s="255"/>
      <c r="AI494" s="255"/>
      <c r="AJ494" s="255"/>
      <c r="AK494" s="255"/>
      <c r="AL494" s="255"/>
      <c r="AM494" s="255"/>
      <c r="AN494" s="255"/>
      <c r="AO494" s="255"/>
      <c r="AP494" s="255"/>
      <c r="AQ494" s="255"/>
      <c r="AR494" s="255"/>
      <c r="AS494" s="255"/>
      <c r="AT494" s="255"/>
      <c r="AU494" s="255"/>
      <c r="AV494" s="255"/>
      <c r="AW494" s="255"/>
      <c r="AX494" s="255"/>
      <c r="AY494" s="255"/>
      <c r="AZ494" s="255"/>
      <c r="BA494" s="255"/>
      <c r="BB494" s="255"/>
      <c r="BC494" s="255"/>
      <c r="BD494" s="255"/>
      <c r="BE494" s="255"/>
      <c r="BF494" s="255"/>
      <c r="BG494" s="255"/>
      <c r="BH494" s="255"/>
      <c r="BI494" s="255"/>
      <c r="BJ494" s="255"/>
      <c r="BK494" s="255"/>
      <c r="BL494" s="255"/>
      <c r="BM494" s="255"/>
      <c r="BN494" s="255"/>
      <c r="BO494" s="255"/>
      <c r="BP494" s="255"/>
      <c r="BQ494" s="255"/>
      <c r="BR494" s="255"/>
      <c r="BS494" s="255"/>
      <c r="BT494" s="255"/>
      <c r="BU494" s="255"/>
      <c r="BV494" s="255"/>
      <c r="BW494" s="255"/>
      <c r="BX494" s="255"/>
      <c r="BY494" s="255"/>
      <c r="BZ494" s="255"/>
      <c r="CA494" s="255"/>
      <c r="CB494" s="255"/>
    </row>
    <row r="495" spans="1:80" s="51" customFormat="1" ht="12.95" customHeight="1" x14ac:dyDescent="0.2">
      <c r="A495" s="315"/>
      <c r="B495" s="255"/>
      <c r="C495" s="255"/>
      <c r="D495" s="255"/>
      <c r="E495" s="255"/>
      <c r="F495" s="255"/>
      <c r="G495" s="255"/>
      <c r="H495" s="255"/>
      <c r="I495" s="255"/>
      <c r="J495" s="255"/>
      <c r="K495" s="255"/>
      <c r="L495" s="255"/>
      <c r="M495" s="255"/>
      <c r="N495" s="255"/>
      <c r="O495" s="255"/>
      <c r="P495" s="255"/>
      <c r="Q495" s="255"/>
      <c r="R495" s="255"/>
      <c r="S495" s="255"/>
      <c r="T495" s="255"/>
      <c r="U495" s="255"/>
      <c r="V495" s="255"/>
      <c r="W495" s="255"/>
      <c r="X495" s="255"/>
      <c r="Y495" s="255"/>
      <c r="Z495" s="255"/>
      <c r="AA495" s="255"/>
      <c r="AB495" s="255"/>
      <c r="AC495" s="255"/>
      <c r="AD495" s="255"/>
      <c r="AE495" s="255"/>
      <c r="AF495" s="255"/>
      <c r="AG495" s="255"/>
      <c r="AH495" s="255"/>
      <c r="AI495" s="255"/>
      <c r="AJ495" s="255"/>
      <c r="AK495" s="255"/>
      <c r="AL495" s="255"/>
      <c r="AM495" s="255"/>
      <c r="AN495" s="255"/>
      <c r="AO495" s="255"/>
      <c r="AP495" s="255"/>
      <c r="AQ495" s="255"/>
      <c r="AR495" s="255"/>
      <c r="AS495" s="255"/>
      <c r="AT495" s="255"/>
      <c r="AU495" s="255"/>
      <c r="AV495" s="255"/>
      <c r="AW495" s="255"/>
      <c r="AX495" s="255"/>
      <c r="AY495" s="255"/>
      <c r="AZ495" s="255"/>
      <c r="BA495" s="255"/>
      <c r="BB495" s="255"/>
      <c r="BC495" s="255"/>
      <c r="BD495" s="255"/>
      <c r="BE495" s="255"/>
      <c r="BF495" s="255"/>
      <c r="BG495" s="255"/>
      <c r="BH495" s="255"/>
      <c r="BI495" s="255"/>
      <c r="BJ495" s="255"/>
      <c r="BK495" s="255"/>
      <c r="BL495" s="255"/>
      <c r="BM495" s="255"/>
      <c r="BN495" s="255"/>
      <c r="BO495" s="255"/>
      <c r="BP495" s="255"/>
      <c r="BQ495" s="255"/>
      <c r="BR495" s="255"/>
      <c r="BS495" s="255"/>
      <c r="BT495" s="255"/>
      <c r="BU495" s="255"/>
      <c r="BV495" s="255"/>
      <c r="BW495" s="255"/>
      <c r="BX495" s="255"/>
      <c r="BY495" s="255"/>
      <c r="BZ495" s="255"/>
      <c r="CA495" s="255"/>
      <c r="CB495" s="255"/>
    </row>
    <row r="496" spans="1:80" s="51" customFormat="1" ht="12.95" customHeight="1" x14ac:dyDescent="0.2">
      <c r="A496" s="315"/>
      <c r="B496" s="255"/>
      <c r="C496" s="255"/>
      <c r="D496" s="255"/>
      <c r="E496" s="255"/>
      <c r="F496" s="255"/>
      <c r="G496" s="255"/>
      <c r="H496" s="255"/>
      <c r="I496" s="255"/>
      <c r="J496" s="255"/>
      <c r="K496" s="255"/>
      <c r="L496" s="255"/>
      <c r="M496" s="255"/>
      <c r="N496" s="255"/>
      <c r="O496" s="255"/>
      <c r="P496" s="255"/>
      <c r="Q496" s="255"/>
      <c r="R496" s="255"/>
      <c r="S496" s="255"/>
      <c r="T496" s="255"/>
      <c r="U496" s="255"/>
      <c r="V496" s="255"/>
      <c r="W496" s="255"/>
      <c r="X496" s="255"/>
      <c r="Y496" s="255"/>
      <c r="Z496" s="255"/>
      <c r="AA496" s="255"/>
      <c r="AB496" s="255"/>
      <c r="AC496" s="255"/>
      <c r="AD496" s="255"/>
      <c r="AE496" s="255"/>
      <c r="AF496" s="255"/>
      <c r="AG496" s="255"/>
      <c r="AH496" s="255"/>
      <c r="AI496" s="255"/>
      <c r="AJ496" s="255"/>
      <c r="AK496" s="255"/>
      <c r="AL496" s="255"/>
      <c r="AM496" s="255"/>
      <c r="AN496" s="255"/>
      <c r="AO496" s="255"/>
      <c r="AP496" s="255"/>
      <c r="AQ496" s="255"/>
      <c r="AR496" s="255"/>
      <c r="AS496" s="255"/>
      <c r="AT496" s="255"/>
      <c r="AU496" s="255"/>
      <c r="AV496" s="255"/>
      <c r="AW496" s="255"/>
      <c r="AX496" s="255"/>
      <c r="AY496" s="255"/>
      <c r="AZ496" s="255"/>
      <c r="BA496" s="255"/>
      <c r="BB496" s="255"/>
      <c r="BC496" s="255"/>
      <c r="BD496" s="255"/>
      <c r="BE496" s="255"/>
      <c r="BF496" s="255"/>
      <c r="BG496" s="255"/>
      <c r="BH496" s="255"/>
      <c r="BI496" s="255"/>
      <c r="BJ496" s="255"/>
      <c r="BK496" s="255"/>
      <c r="BL496" s="255"/>
      <c r="BM496" s="255"/>
      <c r="BN496" s="255"/>
      <c r="BO496" s="255"/>
      <c r="BP496" s="255"/>
      <c r="BQ496" s="255"/>
      <c r="BR496" s="255"/>
      <c r="BS496" s="255"/>
      <c r="BT496" s="255"/>
      <c r="BU496" s="255"/>
      <c r="BV496" s="255"/>
      <c r="BW496" s="255"/>
      <c r="BX496" s="255"/>
      <c r="BY496" s="255"/>
      <c r="BZ496" s="255"/>
      <c r="CA496" s="255"/>
      <c r="CB496" s="255"/>
    </row>
    <row r="497" spans="1:80" s="51" customFormat="1" ht="12.95" customHeight="1" x14ac:dyDescent="0.2">
      <c r="A497" s="315"/>
      <c r="B497" s="255"/>
      <c r="C497" s="255"/>
      <c r="D497" s="255"/>
      <c r="E497" s="255"/>
      <c r="F497" s="255"/>
      <c r="G497" s="255"/>
      <c r="H497" s="255"/>
      <c r="I497" s="255"/>
      <c r="J497" s="255"/>
      <c r="K497" s="255"/>
      <c r="L497" s="255"/>
      <c r="M497" s="255"/>
      <c r="N497" s="255"/>
      <c r="O497" s="255"/>
      <c r="P497" s="255"/>
      <c r="Q497" s="255"/>
      <c r="R497" s="255"/>
      <c r="S497" s="255"/>
      <c r="T497" s="255"/>
      <c r="U497" s="255"/>
      <c r="V497" s="255"/>
      <c r="W497" s="255"/>
      <c r="X497" s="255"/>
      <c r="Y497" s="255"/>
      <c r="Z497" s="255"/>
      <c r="AA497" s="255"/>
      <c r="AB497" s="255"/>
      <c r="AC497" s="255"/>
      <c r="AD497" s="255"/>
      <c r="AE497" s="255"/>
      <c r="AF497" s="255"/>
      <c r="AG497" s="255"/>
      <c r="AH497" s="255"/>
      <c r="AI497" s="255"/>
      <c r="AJ497" s="255"/>
      <c r="AK497" s="255"/>
      <c r="AL497" s="255"/>
      <c r="AM497" s="255"/>
      <c r="AN497" s="255"/>
      <c r="AO497" s="255"/>
      <c r="AP497" s="255"/>
      <c r="AQ497" s="255"/>
      <c r="AR497" s="255"/>
      <c r="AS497" s="255"/>
      <c r="AT497" s="255"/>
      <c r="AU497" s="255"/>
      <c r="AV497" s="255"/>
      <c r="AW497" s="255"/>
      <c r="AX497" s="255"/>
      <c r="AY497" s="255"/>
      <c r="AZ497" s="255"/>
      <c r="BA497" s="255"/>
      <c r="BB497" s="255"/>
      <c r="BC497" s="255"/>
      <c r="BD497" s="255"/>
      <c r="BE497" s="255"/>
      <c r="BF497" s="255"/>
      <c r="BG497" s="255"/>
      <c r="BH497" s="255"/>
      <c r="BI497" s="255"/>
      <c r="BJ497" s="255"/>
      <c r="BK497" s="255"/>
      <c r="BL497" s="255"/>
      <c r="BM497" s="255"/>
      <c r="BN497" s="255"/>
      <c r="BO497" s="255"/>
      <c r="BP497" s="255"/>
      <c r="BQ497" s="255"/>
      <c r="BR497" s="255"/>
      <c r="BS497" s="255"/>
      <c r="BT497" s="255"/>
      <c r="BU497" s="255"/>
      <c r="BV497" s="255"/>
      <c r="BW497" s="255"/>
      <c r="BX497" s="255"/>
      <c r="BY497" s="255"/>
      <c r="BZ497" s="255"/>
      <c r="CA497" s="255"/>
      <c r="CB497" s="255"/>
    </row>
    <row r="498" spans="1:80" s="51" customFormat="1" ht="12.95" customHeight="1" x14ac:dyDescent="0.2">
      <c r="A498" s="315"/>
      <c r="B498" s="255"/>
      <c r="C498" s="255"/>
      <c r="D498" s="255"/>
      <c r="E498" s="255"/>
      <c r="F498" s="255"/>
      <c r="G498" s="255"/>
      <c r="H498" s="255"/>
      <c r="I498" s="255"/>
      <c r="J498" s="255"/>
      <c r="K498" s="255"/>
      <c r="L498" s="255"/>
      <c r="M498" s="255"/>
      <c r="N498" s="255"/>
      <c r="O498" s="255"/>
      <c r="P498" s="255"/>
      <c r="Q498" s="255"/>
      <c r="R498" s="255"/>
      <c r="S498" s="255"/>
      <c r="T498" s="255"/>
      <c r="U498" s="255"/>
      <c r="V498" s="255"/>
      <c r="W498" s="255"/>
      <c r="X498" s="255"/>
      <c r="Y498" s="255"/>
      <c r="Z498" s="255"/>
      <c r="AA498" s="255"/>
      <c r="AB498" s="255"/>
      <c r="AC498" s="255"/>
      <c r="AD498" s="255"/>
      <c r="AE498" s="255"/>
      <c r="AF498" s="255"/>
      <c r="AG498" s="255"/>
      <c r="AH498" s="255"/>
      <c r="AI498" s="255"/>
      <c r="AJ498" s="255"/>
      <c r="AK498" s="255"/>
      <c r="AL498" s="255"/>
      <c r="AM498" s="255"/>
      <c r="AN498" s="255"/>
      <c r="AO498" s="255"/>
      <c r="AP498" s="255"/>
      <c r="AQ498" s="255"/>
      <c r="AR498" s="255"/>
      <c r="AS498" s="255"/>
      <c r="AT498" s="255"/>
      <c r="AU498" s="255"/>
      <c r="AV498" s="255"/>
      <c r="AW498" s="255"/>
      <c r="AX498" s="255"/>
      <c r="AY498" s="255"/>
      <c r="AZ498" s="255"/>
      <c r="BA498" s="255"/>
      <c r="BB498" s="255"/>
      <c r="BC498" s="255"/>
      <c r="BD498" s="255"/>
      <c r="BE498" s="255"/>
      <c r="BF498" s="255"/>
      <c r="BG498" s="255"/>
      <c r="BH498" s="255"/>
      <c r="BI498" s="255"/>
      <c r="BJ498" s="255"/>
      <c r="BK498" s="255"/>
      <c r="BL498" s="255"/>
      <c r="BM498" s="255"/>
      <c r="BN498" s="255"/>
      <c r="BO498" s="255"/>
      <c r="BP498" s="255"/>
      <c r="BQ498" s="255"/>
      <c r="BR498" s="255"/>
      <c r="BS498" s="255"/>
      <c r="BT498" s="255"/>
      <c r="BU498" s="255"/>
      <c r="BV498" s="255"/>
      <c r="BW498" s="255"/>
      <c r="BX498" s="255"/>
      <c r="BY498" s="255"/>
      <c r="BZ498" s="255"/>
      <c r="CA498" s="255"/>
      <c r="CB498" s="255"/>
    </row>
    <row r="499" spans="1:80" s="51" customFormat="1" ht="12.95" customHeight="1" x14ac:dyDescent="0.2">
      <c r="A499" s="315"/>
      <c r="B499" s="255"/>
      <c r="C499" s="255"/>
      <c r="D499" s="255"/>
      <c r="E499" s="255"/>
      <c r="F499" s="255"/>
      <c r="G499" s="255"/>
      <c r="H499" s="255"/>
      <c r="I499" s="255"/>
      <c r="J499" s="255"/>
      <c r="K499" s="255"/>
      <c r="L499" s="255"/>
      <c r="M499" s="255"/>
      <c r="N499" s="255"/>
      <c r="O499" s="255"/>
      <c r="P499" s="255"/>
      <c r="Q499" s="255"/>
      <c r="R499" s="255"/>
      <c r="S499" s="255"/>
      <c r="T499" s="255"/>
      <c r="U499" s="255"/>
      <c r="V499" s="255"/>
      <c r="W499" s="255"/>
      <c r="X499" s="255"/>
      <c r="Y499" s="255"/>
      <c r="Z499" s="255"/>
      <c r="AA499" s="255"/>
      <c r="AB499" s="255"/>
      <c r="AC499" s="255"/>
      <c r="AD499" s="255"/>
      <c r="AE499" s="255"/>
      <c r="AF499" s="255"/>
      <c r="AG499" s="255"/>
      <c r="AH499" s="255"/>
      <c r="AI499" s="255"/>
      <c r="AJ499" s="255"/>
      <c r="AK499" s="255"/>
      <c r="AL499" s="255"/>
      <c r="AM499" s="255"/>
      <c r="AN499" s="255"/>
      <c r="AO499" s="255"/>
      <c r="AP499" s="255"/>
      <c r="AQ499" s="255"/>
      <c r="AR499" s="255"/>
      <c r="AS499" s="255"/>
      <c r="AT499" s="255"/>
      <c r="AU499" s="255"/>
      <c r="AV499" s="255"/>
      <c r="AW499" s="255"/>
      <c r="AX499" s="255"/>
      <c r="AY499" s="255"/>
      <c r="AZ499" s="255"/>
      <c r="BA499" s="255"/>
      <c r="BB499" s="255"/>
      <c r="BC499" s="255"/>
      <c r="BD499" s="255"/>
      <c r="BE499" s="255"/>
      <c r="BF499" s="255"/>
      <c r="BG499" s="255"/>
      <c r="BH499" s="255"/>
      <c r="BI499" s="255"/>
      <c r="BJ499" s="255"/>
      <c r="BK499" s="255"/>
      <c r="BL499" s="255"/>
      <c r="BM499" s="255"/>
      <c r="BN499" s="255"/>
      <c r="BO499" s="255"/>
      <c r="BP499" s="255"/>
      <c r="BQ499" s="255"/>
      <c r="BR499" s="255"/>
      <c r="BS499" s="255"/>
      <c r="BT499" s="255"/>
      <c r="BU499" s="255"/>
      <c r="BV499" s="255"/>
      <c r="BW499" s="255"/>
      <c r="BX499" s="255"/>
      <c r="BY499" s="255"/>
      <c r="BZ499" s="255"/>
      <c r="CA499" s="255"/>
      <c r="CB499" s="255"/>
    </row>
    <row r="500" spans="1:80" s="51" customFormat="1" ht="12.95" customHeight="1" x14ac:dyDescent="0.2">
      <c r="A500" s="315"/>
      <c r="B500" s="255"/>
      <c r="C500" s="255"/>
      <c r="D500" s="255"/>
      <c r="E500" s="255"/>
      <c r="F500" s="255"/>
      <c r="G500" s="255"/>
      <c r="H500" s="255"/>
      <c r="I500" s="255"/>
      <c r="J500" s="255"/>
      <c r="K500" s="255"/>
      <c r="L500" s="255"/>
      <c r="M500" s="255"/>
      <c r="N500" s="255"/>
      <c r="O500" s="255"/>
      <c r="P500" s="255"/>
      <c r="Q500" s="255"/>
      <c r="R500" s="255"/>
      <c r="S500" s="255"/>
      <c r="T500" s="255"/>
      <c r="U500" s="255"/>
      <c r="V500" s="255"/>
      <c r="W500" s="255"/>
      <c r="X500" s="255"/>
      <c r="Y500" s="255"/>
      <c r="Z500" s="255"/>
      <c r="AA500" s="255"/>
      <c r="AB500" s="255"/>
      <c r="AC500" s="255"/>
      <c r="AD500" s="255"/>
      <c r="AE500" s="255"/>
      <c r="AF500" s="255"/>
      <c r="AG500" s="255"/>
      <c r="AH500" s="255"/>
      <c r="AI500" s="255"/>
      <c r="AJ500" s="255"/>
      <c r="AK500" s="255"/>
      <c r="AL500" s="255"/>
      <c r="AM500" s="255"/>
      <c r="AN500" s="255"/>
      <c r="AO500" s="255"/>
      <c r="AP500" s="255"/>
      <c r="AQ500" s="255"/>
      <c r="AR500" s="255"/>
      <c r="AS500" s="255"/>
      <c r="AT500" s="255"/>
      <c r="AU500" s="255"/>
      <c r="AV500" s="255"/>
      <c r="AW500" s="255"/>
      <c r="AX500" s="255"/>
      <c r="AY500" s="255"/>
      <c r="AZ500" s="255"/>
      <c r="BA500" s="255"/>
      <c r="BB500" s="255"/>
      <c r="BC500" s="255"/>
      <c r="BD500" s="255"/>
      <c r="BE500" s="255"/>
      <c r="BF500" s="255"/>
      <c r="BG500" s="255"/>
      <c r="BH500" s="255"/>
      <c r="BI500" s="255"/>
      <c r="BJ500" s="255"/>
      <c r="BK500" s="255"/>
      <c r="BL500" s="255"/>
      <c r="BM500" s="255"/>
      <c r="BN500" s="255"/>
      <c r="BO500" s="255"/>
      <c r="BP500" s="255"/>
      <c r="BQ500" s="255"/>
      <c r="BR500" s="255"/>
      <c r="BS500" s="255"/>
      <c r="BT500" s="255"/>
      <c r="BU500" s="255"/>
      <c r="BV500" s="255"/>
      <c r="BW500" s="255"/>
      <c r="BX500" s="255"/>
      <c r="BY500" s="255"/>
      <c r="BZ500" s="255"/>
      <c r="CA500" s="255"/>
      <c r="CB500" s="255"/>
    </row>
    <row r="501" spans="1:80" s="38" customFormat="1" ht="12.95" customHeight="1" x14ac:dyDescent="0.2">
      <c r="A501" s="37"/>
      <c r="B501" s="321"/>
      <c r="C501" s="321"/>
      <c r="D501" s="321"/>
      <c r="E501" s="321"/>
      <c r="F501" s="321"/>
      <c r="G501" s="321"/>
      <c r="H501" s="321"/>
      <c r="I501" s="321"/>
      <c r="J501" s="321"/>
      <c r="K501" s="321"/>
      <c r="L501" s="321"/>
      <c r="M501" s="321"/>
      <c r="N501" s="312"/>
      <c r="O501" s="312"/>
      <c r="P501" s="312"/>
      <c r="Q501" s="312"/>
      <c r="R501" s="312"/>
      <c r="S501" s="312"/>
      <c r="T501" s="312"/>
      <c r="U501" s="312"/>
      <c r="V501" s="312"/>
      <c r="W501" s="312"/>
      <c r="X501" s="312"/>
      <c r="Y501" s="312"/>
      <c r="Z501" s="312"/>
      <c r="AA501" s="312"/>
      <c r="AB501" s="312"/>
      <c r="AC501" s="312"/>
      <c r="AD501" s="312"/>
      <c r="AE501" s="312"/>
      <c r="AF501" s="312"/>
      <c r="AG501" s="312"/>
      <c r="AH501" s="312"/>
      <c r="AI501" s="312"/>
      <c r="AJ501" s="312"/>
      <c r="AK501" s="312"/>
      <c r="AL501" s="312"/>
      <c r="AM501" s="312"/>
      <c r="AN501" s="312"/>
      <c r="AO501" s="312"/>
      <c r="AP501" s="312"/>
      <c r="AQ501" s="312"/>
      <c r="AR501" s="312"/>
      <c r="AS501" s="312"/>
      <c r="AT501" s="312"/>
      <c r="AU501" s="312"/>
      <c r="AV501" s="312"/>
      <c r="AW501" s="312"/>
      <c r="AX501" s="312"/>
      <c r="AY501" s="312"/>
      <c r="AZ501" s="312"/>
      <c r="BA501" s="312"/>
      <c r="BB501" s="312"/>
      <c r="BC501" s="312"/>
      <c r="BD501" s="312"/>
      <c r="BE501" s="312"/>
      <c r="BF501" s="312"/>
      <c r="BG501" s="312"/>
      <c r="BH501" s="312"/>
      <c r="BI501" s="312"/>
      <c r="BJ501" s="312"/>
      <c r="BK501" s="312"/>
      <c r="BL501" s="312"/>
      <c r="BM501" s="312"/>
      <c r="BN501" s="312"/>
      <c r="BO501" s="312"/>
      <c r="BP501" s="312"/>
      <c r="BQ501" s="312"/>
      <c r="BR501" s="312"/>
      <c r="BS501" s="312"/>
      <c r="BT501" s="312"/>
      <c r="BU501" s="312"/>
      <c r="BV501" s="312"/>
      <c r="BW501" s="312"/>
      <c r="BX501" s="312"/>
      <c r="BY501" s="312"/>
      <c r="BZ501" s="312"/>
      <c r="CA501" s="312"/>
      <c r="CB501" s="312"/>
    </row>
    <row r="502" spans="1:80" s="51" customFormat="1" ht="12.95" customHeight="1" x14ac:dyDescent="0.2">
      <c r="A502" s="315"/>
      <c r="B502" s="255"/>
      <c r="C502" s="255"/>
      <c r="D502" s="255"/>
      <c r="E502" s="255"/>
      <c r="F502" s="255"/>
      <c r="G502" s="255"/>
      <c r="H502" s="255"/>
      <c r="I502" s="255"/>
      <c r="J502" s="255"/>
      <c r="K502" s="255"/>
      <c r="L502" s="255"/>
      <c r="M502" s="255"/>
      <c r="N502" s="255"/>
      <c r="O502" s="255"/>
      <c r="P502" s="255"/>
      <c r="Q502" s="255"/>
      <c r="R502" s="255"/>
      <c r="S502" s="255"/>
      <c r="T502" s="255"/>
      <c r="U502" s="255"/>
      <c r="V502" s="255"/>
      <c r="W502" s="255"/>
      <c r="X502" s="255"/>
      <c r="Y502" s="255"/>
      <c r="Z502" s="255"/>
      <c r="AA502" s="255"/>
      <c r="AB502" s="255"/>
      <c r="AC502" s="255"/>
      <c r="AD502" s="255"/>
      <c r="AE502" s="255"/>
      <c r="AF502" s="255"/>
      <c r="AG502" s="255"/>
      <c r="AH502" s="255"/>
      <c r="AI502" s="255"/>
      <c r="AJ502" s="255"/>
      <c r="AK502" s="255"/>
      <c r="AL502" s="255"/>
      <c r="AM502" s="255"/>
      <c r="AN502" s="255"/>
      <c r="AO502" s="255"/>
      <c r="AP502" s="255"/>
      <c r="AQ502" s="255"/>
      <c r="AR502" s="255"/>
      <c r="AS502" s="255"/>
      <c r="AT502" s="255"/>
      <c r="AU502" s="255"/>
      <c r="AV502" s="255"/>
      <c r="AW502" s="255"/>
      <c r="AX502" s="255"/>
      <c r="AY502" s="255"/>
      <c r="AZ502" s="255"/>
      <c r="BA502" s="255"/>
      <c r="BB502" s="255"/>
      <c r="BC502" s="255"/>
      <c r="BD502" s="255"/>
      <c r="BE502" s="255"/>
      <c r="BF502" s="255"/>
      <c r="BG502" s="255"/>
      <c r="BH502" s="255"/>
      <c r="BI502" s="255"/>
      <c r="BJ502" s="255"/>
      <c r="BK502" s="255"/>
      <c r="BL502" s="255"/>
      <c r="BM502" s="255"/>
      <c r="BN502" s="255"/>
      <c r="BO502" s="255"/>
      <c r="BP502" s="255"/>
      <c r="BQ502" s="255"/>
      <c r="BR502" s="255"/>
      <c r="BS502" s="255"/>
      <c r="BT502" s="255"/>
      <c r="BU502" s="255"/>
      <c r="BV502" s="255"/>
      <c r="BW502" s="255"/>
      <c r="BX502" s="255"/>
      <c r="BY502" s="255"/>
      <c r="BZ502" s="255"/>
      <c r="CA502" s="255"/>
      <c r="CB502" s="255"/>
    </row>
    <row r="503" spans="1:80" s="51" customFormat="1" ht="12.95" customHeight="1" x14ac:dyDescent="0.2">
      <c r="A503" s="315"/>
      <c r="B503" s="255"/>
      <c r="C503" s="255"/>
      <c r="D503" s="255"/>
      <c r="E503" s="255"/>
      <c r="F503" s="255"/>
      <c r="G503" s="255"/>
      <c r="H503" s="255"/>
      <c r="I503" s="255"/>
      <c r="J503" s="255"/>
      <c r="K503" s="255"/>
      <c r="L503" s="255"/>
      <c r="M503" s="255"/>
      <c r="N503" s="255"/>
      <c r="O503" s="255"/>
      <c r="P503" s="255"/>
      <c r="Q503" s="255"/>
      <c r="R503" s="255"/>
      <c r="S503" s="255"/>
      <c r="T503" s="255"/>
      <c r="U503" s="255"/>
      <c r="V503" s="255"/>
      <c r="W503" s="255"/>
      <c r="X503" s="255"/>
      <c r="Y503" s="255"/>
      <c r="Z503" s="255"/>
      <c r="AA503" s="255"/>
      <c r="AB503" s="255"/>
      <c r="AC503" s="255"/>
      <c r="AD503" s="255"/>
      <c r="AE503" s="255"/>
      <c r="AF503" s="255"/>
      <c r="AG503" s="255"/>
      <c r="AH503" s="255"/>
      <c r="AI503" s="255"/>
      <c r="AJ503" s="255"/>
      <c r="AK503" s="255"/>
      <c r="AL503" s="255"/>
      <c r="AM503" s="255"/>
      <c r="AN503" s="255"/>
      <c r="AO503" s="255"/>
      <c r="AP503" s="255"/>
      <c r="AQ503" s="255"/>
      <c r="AR503" s="255"/>
      <c r="AS503" s="255"/>
      <c r="AT503" s="255"/>
      <c r="AU503" s="255"/>
      <c r="AV503" s="255"/>
      <c r="AW503" s="255"/>
      <c r="AX503" s="255"/>
      <c r="AY503" s="255"/>
      <c r="AZ503" s="255"/>
      <c r="BA503" s="255"/>
      <c r="BB503" s="255"/>
      <c r="BC503" s="255"/>
      <c r="BD503" s="255"/>
      <c r="BE503" s="255"/>
      <c r="BF503" s="255"/>
      <c r="BG503" s="255"/>
      <c r="BH503" s="255"/>
      <c r="BI503" s="255"/>
      <c r="BJ503" s="255"/>
      <c r="BK503" s="255"/>
      <c r="BL503" s="255"/>
      <c r="BM503" s="255"/>
      <c r="BN503" s="255"/>
      <c r="BO503" s="255"/>
      <c r="BP503" s="255"/>
      <c r="BQ503" s="255"/>
      <c r="BR503" s="255"/>
      <c r="BS503" s="255"/>
      <c r="BT503" s="255"/>
      <c r="BU503" s="255"/>
      <c r="BV503" s="255"/>
      <c r="BW503" s="255"/>
      <c r="BX503" s="255"/>
      <c r="BY503" s="255"/>
      <c r="BZ503" s="255"/>
      <c r="CA503" s="255"/>
      <c r="CB503" s="255"/>
    </row>
    <row r="504" spans="1:80" s="51" customFormat="1" ht="12.95" customHeight="1" x14ac:dyDescent="0.2">
      <c r="A504" s="315"/>
      <c r="B504" s="255"/>
      <c r="C504" s="255"/>
      <c r="D504" s="255"/>
      <c r="E504" s="255"/>
      <c r="F504" s="255"/>
      <c r="G504" s="255"/>
      <c r="H504" s="255"/>
      <c r="I504" s="255"/>
      <c r="J504" s="255"/>
      <c r="K504" s="255"/>
      <c r="L504" s="255"/>
      <c r="M504" s="255"/>
      <c r="N504" s="255"/>
      <c r="O504" s="255"/>
      <c r="P504" s="255"/>
      <c r="Q504" s="255"/>
      <c r="R504" s="255"/>
      <c r="S504" s="255"/>
      <c r="T504" s="255"/>
      <c r="U504" s="255"/>
      <c r="V504" s="255"/>
      <c r="W504" s="255"/>
      <c r="X504" s="255"/>
      <c r="Y504" s="255"/>
      <c r="Z504" s="255"/>
      <c r="AA504" s="255"/>
      <c r="AB504" s="255"/>
      <c r="AC504" s="255"/>
      <c r="AD504" s="255"/>
      <c r="AE504" s="255"/>
      <c r="AF504" s="255"/>
      <c r="AG504" s="255"/>
      <c r="AH504" s="255"/>
      <c r="AI504" s="255"/>
      <c r="AJ504" s="255"/>
      <c r="AK504" s="255"/>
      <c r="AL504" s="255"/>
      <c r="AM504" s="255"/>
      <c r="AN504" s="255"/>
      <c r="AO504" s="255"/>
      <c r="AP504" s="255"/>
      <c r="AQ504" s="255"/>
      <c r="AR504" s="255"/>
      <c r="AS504" s="255"/>
      <c r="AT504" s="255"/>
      <c r="AU504" s="255"/>
      <c r="AV504" s="255"/>
      <c r="AW504" s="255"/>
      <c r="AX504" s="255"/>
      <c r="AY504" s="255"/>
      <c r="AZ504" s="255"/>
      <c r="BA504" s="255"/>
      <c r="BB504" s="255"/>
      <c r="BC504" s="255"/>
      <c r="BD504" s="255"/>
      <c r="BE504" s="255"/>
      <c r="BF504" s="255"/>
      <c r="BG504" s="255"/>
      <c r="BH504" s="255"/>
      <c r="BI504" s="255"/>
      <c r="BJ504" s="255"/>
      <c r="BK504" s="255"/>
      <c r="BL504" s="255"/>
      <c r="BM504" s="255"/>
      <c r="BN504" s="255"/>
      <c r="BO504" s="255"/>
      <c r="BP504" s="255"/>
      <c r="BQ504" s="255"/>
      <c r="BR504" s="255"/>
      <c r="BS504" s="255"/>
      <c r="BT504" s="255"/>
      <c r="BU504" s="255"/>
      <c r="BV504" s="255"/>
      <c r="BW504" s="255"/>
      <c r="BX504" s="255"/>
      <c r="BY504" s="255"/>
      <c r="BZ504" s="255"/>
      <c r="CA504" s="255"/>
      <c r="CB504" s="255"/>
    </row>
    <row r="505" spans="1:80" s="51" customFormat="1" ht="12.95" customHeight="1" x14ac:dyDescent="0.2">
      <c r="A505" s="315"/>
      <c r="B505" s="255"/>
      <c r="C505" s="255"/>
      <c r="D505" s="255"/>
      <c r="E505" s="255"/>
      <c r="F505" s="255"/>
      <c r="G505" s="255"/>
      <c r="H505" s="255"/>
      <c r="I505" s="255"/>
      <c r="J505" s="255"/>
      <c r="K505" s="255"/>
      <c r="L505" s="255"/>
      <c r="M505" s="255"/>
      <c r="N505" s="255"/>
      <c r="O505" s="255"/>
      <c r="P505" s="255"/>
      <c r="Q505" s="255"/>
      <c r="R505" s="255"/>
      <c r="S505" s="255"/>
      <c r="T505" s="255"/>
      <c r="U505" s="255"/>
      <c r="V505" s="255"/>
      <c r="W505" s="255"/>
      <c r="X505" s="255"/>
      <c r="Y505" s="255"/>
      <c r="Z505" s="255"/>
      <c r="AA505" s="255"/>
      <c r="AB505" s="255"/>
      <c r="AC505" s="255"/>
      <c r="AD505" s="255"/>
      <c r="AE505" s="255"/>
      <c r="AF505" s="255"/>
      <c r="AG505" s="255"/>
      <c r="AH505" s="255"/>
      <c r="AI505" s="255"/>
      <c r="AJ505" s="255"/>
      <c r="AK505" s="255"/>
      <c r="AL505" s="255"/>
      <c r="AM505" s="255"/>
      <c r="AN505" s="255"/>
      <c r="AO505" s="255"/>
      <c r="AP505" s="255"/>
      <c r="AQ505" s="255"/>
      <c r="AR505" s="255"/>
      <c r="AS505" s="255"/>
      <c r="AT505" s="255"/>
      <c r="AU505" s="255"/>
      <c r="AV505" s="255"/>
      <c r="AW505" s="255"/>
      <c r="AX505" s="255"/>
      <c r="AY505" s="255"/>
      <c r="AZ505" s="255"/>
      <c r="BA505" s="255"/>
      <c r="BB505" s="255"/>
      <c r="BC505" s="255"/>
      <c r="BD505" s="255"/>
      <c r="BE505" s="255"/>
      <c r="BF505" s="255"/>
      <c r="BG505" s="255"/>
      <c r="BH505" s="255"/>
      <c r="BI505" s="255"/>
      <c r="BJ505" s="255"/>
      <c r="BK505" s="255"/>
      <c r="BL505" s="255"/>
      <c r="BM505" s="255"/>
      <c r="BN505" s="255"/>
      <c r="BO505" s="255"/>
      <c r="BP505" s="255"/>
      <c r="BQ505" s="255"/>
      <c r="BR505" s="255"/>
      <c r="BS505" s="255"/>
      <c r="BT505" s="255"/>
      <c r="BU505" s="255"/>
      <c r="BV505" s="255"/>
      <c r="BW505" s="255"/>
      <c r="BX505" s="255"/>
      <c r="BY505" s="255"/>
      <c r="BZ505" s="255"/>
      <c r="CA505" s="255"/>
      <c r="CB505" s="255"/>
    </row>
    <row r="506" spans="1:80" s="51" customFormat="1" ht="12.95" customHeight="1" x14ac:dyDescent="0.2">
      <c r="A506" s="315"/>
      <c r="B506" s="255"/>
      <c r="C506" s="255"/>
      <c r="D506" s="255"/>
      <c r="E506" s="255"/>
      <c r="F506" s="255"/>
      <c r="G506" s="255"/>
      <c r="H506" s="255"/>
      <c r="I506" s="255"/>
      <c r="J506" s="255"/>
      <c r="K506" s="255"/>
      <c r="L506" s="255"/>
      <c r="M506" s="255"/>
      <c r="N506" s="255"/>
      <c r="O506" s="255"/>
      <c r="P506" s="255"/>
      <c r="Q506" s="255"/>
      <c r="R506" s="255"/>
      <c r="S506" s="255"/>
      <c r="T506" s="255"/>
      <c r="U506" s="255"/>
      <c r="V506" s="255"/>
      <c r="W506" s="255"/>
      <c r="X506" s="255"/>
      <c r="Y506" s="255"/>
      <c r="Z506" s="255"/>
      <c r="AA506" s="255"/>
      <c r="AB506" s="255"/>
      <c r="AC506" s="255"/>
      <c r="AD506" s="255"/>
      <c r="AE506" s="255"/>
      <c r="AF506" s="255"/>
      <c r="AG506" s="255"/>
      <c r="AH506" s="255"/>
      <c r="AI506" s="255"/>
      <c r="AJ506" s="255"/>
      <c r="AK506" s="255"/>
      <c r="AL506" s="255"/>
      <c r="AM506" s="255"/>
      <c r="AN506" s="255"/>
      <c r="AO506" s="255"/>
      <c r="AP506" s="255"/>
      <c r="AQ506" s="255"/>
      <c r="AR506" s="255"/>
      <c r="AS506" s="255"/>
      <c r="AT506" s="255"/>
      <c r="AU506" s="255"/>
      <c r="AV506" s="255"/>
      <c r="AW506" s="255"/>
      <c r="AX506" s="255"/>
      <c r="AY506" s="255"/>
      <c r="AZ506" s="255"/>
      <c r="BA506" s="255"/>
      <c r="BB506" s="255"/>
      <c r="BC506" s="255"/>
      <c r="BD506" s="255"/>
      <c r="BE506" s="255"/>
      <c r="BF506" s="255"/>
      <c r="BG506" s="255"/>
      <c r="BH506" s="255"/>
      <c r="BI506" s="255"/>
      <c r="BJ506" s="255"/>
      <c r="BK506" s="255"/>
      <c r="BL506" s="255"/>
      <c r="BM506" s="255"/>
      <c r="BN506" s="255"/>
      <c r="BO506" s="255"/>
      <c r="BP506" s="255"/>
      <c r="BQ506" s="255"/>
      <c r="BR506" s="255"/>
      <c r="BS506" s="255"/>
      <c r="BT506" s="255"/>
      <c r="BU506" s="255"/>
      <c r="BV506" s="255"/>
      <c r="BW506" s="255"/>
      <c r="BX506" s="255"/>
      <c r="BY506" s="255"/>
      <c r="BZ506" s="255"/>
      <c r="CA506" s="255"/>
      <c r="CB506" s="255"/>
    </row>
    <row r="507" spans="1:80" s="51" customFormat="1" ht="12.95" customHeight="1" x14ac:dyDescent="0.2">
      <c r="A507" s="315"/>
      <c r="B507" s="255"/>
      <c r="C507" s="255"/>
      <c r="D507" s="255"/>
      <c r="E507" s="255"/>
      <c r="F507" s="255"/>
      <c r="G507" s="255"/>
      <c r="H507" s="255"/>
      <c r="I507" s="255"/>
      <c r="J507" s="255"/>
      <c r="K507" s="255"/>
      <c r="L507" s="255"/>
      <c r="M507" s="255"/>
      <c r="N507" s="255"/>
      <c r="O507" s="255"/>
      <c r="P507" s="255"/>
      <c r="Q507" s="255"/>
      <c r="R507" s="255"/>
      <c r="S507" s="255"/>
      <c r="T507" s="255"/>
      <c r="U507" s="255"/>
      <c r="V507" s="255"/>
      <c r="W507" s="255"/>
      <c r="X507" s="255"/>
      <c r="Y507" s="255"/>
      <c r="Z507" s="255"/>
      <c r="AA507" s="255"/>
      <c r="AB507" s="255"/>
      <c r="AC507" s="255"/>
      <c r="AD507" s="255"/>
      <c r="AE507" s="255"/>
      <c r="AF507" s="255"/>
      <c r="AG507" s="255"/>
      <c r="AH507" s="255"/>
      <c r="AI507" s="255"/>
      <c r="AJ507" s="255"/>
      <c r="AK507" s="255"/>
      <c r="AL507" s="255"/>
      <c r="AM507" s="255"/>
      <c r="AN507" s="255"/>
      <c r="AO507" s="255"/>
      <c r="AP507" s="255"/>
      <c r="AQ507" s="255"/>
      <c r="AR507" s="255"/>
      <c r="AS507" s="255"/>
      <c r="AT507" s="255"/>
      <c r="AU507" s="255"/>
      <c r="AV507" s="255"/>
      <c r="AW507" s="255"/>
      <c r="AX507" s="255"/>
      <c r="AY507" s="255"/>
      <c r="AZ507" s="255"/>
      <c r="BA507" s="255"/>
      <c r="BB507" s="255"/>
      <c r="BC507" s="255"/>
      <c r="BD507" s="255"/>
      <c r="BE507" s="255"/>
      <c r="BF507" s="255"/>
      <c r="BG507" s="255"/>
      <c r="BH507" s="255"/>
      <c r="BI507" s="255"/>
      <c r="BJ507" s="255"/>
      <c r="BK507" s="255"/>
      <c r="BL507" s="255"/>
      <c r="BM507" s="255"/>
      <c r="BN507" s="255"/>
      <c r="BO507" s="255"/>
      <c r="BP507" s="255"/>
      <c r="BQ507" s="255"/>
      <c r="BR507" s="255"/>
      <c r="BS507" s="255"/>
      <c r="BT507" s="255"/>
      <c r="BU507" s="255"/>
      <c r="BV507" s="255"/>
      <c r="BW507" s="255"/>
      <c r="BX507" s="255"/>
      <c r="BY507" s="255"/>
      <c r="BZ507" s="255"/>
      <c r="CA507" s="255"/>
      <c r="CB507" s="255"/>
    </row>
    <row r="508" spans="1:80" s="51" customFormat="1" ht="12.95" customHeight="1" x14ac:dyDescent="0.2">
      <c r="A508" s="315"/>
      <c r="B508" s="255"/>
      <c r="C508" s="255"/>
      <c r="D508" s="255"/>
      <c r="E508" s="255"/>
      <c r="F508" s="255"/>
      <c r="G508" s="255"/>
      <c r="H508" s="255"/>
      <c r="I508" s="255"/>
      <c r="J508" s="255"/>
      <c r="K508" s="255"/>
      <c r="L508" s="255"/>
      <c r="M508" s="255"/>
      <c r="N508" s="255"/>
      <c r="O508" s="255"/>
      <c r="P508" s="255"/>
      <c r="Q508" s="255"/>
      <c r="R508" s="255"/>
      <c r="S508" s="255"/>
      <c r="T508" s="255"/>
      <c r="U508" s="255"/>
      <c r="V508" s="255"/>
      <c r="W508" s="255"/>
      <c r="X508" s="255"/>
      <c r="Y508" s="255"/>
      <c r="Z508" s="255"/>
      <c r="AA508" s="255"/>
      <c r="AB508" s="255"/>
      <c r="AC508" s="255"/>
      <c r="AD508" s="255"/>
      <c r="AE508" s="255"/>
      <c r="AF508" s="255"/>
      <c r="AG508" s="255"/>
      <c r="AH508" s="255"/>
      <c r="AI508" s="255"/>
      <c r="AJ508" s="255"/>
      <c r="AK508" s="255"/>
      <c r="AL508" s="255"/>
      <c r="AM508" s="255"/>
      <c r="AN508" s="255"/>
      <c r="AO508" s="255"/>
      <c r="AP508" s="255"/>
      <c r="AQ508" s="255"/>
      <c r="AR508" s="255"/>
      <c r="AS508" s="255"/>
      <c r="AT508" s="255"/>
      <c r="AU508" s="255"/>
      <c r="AV508" s="255"/>
      <c r="AW508" s="255"/>
      <c r="AX508" s="255"/>
      <c r="AY508" s="255"/>
      <c r="AZ508" s="255"/>
      <c r="BA508" s="255"/>
      <c r="BB508" s="255"/>
      <c r="BC508" s="255"/>
      <c r="BD508" s="255"/>
      <c r="BE508" s="255"/>
      <c r="BF508" s="255"/>
      <c r="BG508" s="255"/>
      <c r="BH508" s="255"/>
      <c r="BI508" s="255"/>
      <c r="BJ508" s="255"/>
      <c r="BK508" s="255"/>
      <c r="BL508" s="255"/>
      <c r="BM508" s="255"/>
      <c r="BN508" s="255"/>
      <c r="BO508" s="255"/>
      <c r="BP508" s="255"/>
      <c r="BQ508" s="255"/>
      <c r="BR508" s="255"/>
      <c r="BS508" s="255"/>
      <c r="BT508" s="255"/>
      <c r="BU508" s="255"/>
      <c r="BV508" s="255"/>
      <c r="BW508" s="255"/>
      <c r="BX508" s="255"/>
      <c r="BY508" s="255"/>
      <c r="BZ508" s="255"/>
      <c r="CA508" s="255"/>
      <c r="CB508" s="255"/>
    </row>
    <row r="509" spans="1:80" s="51" customFormat="1" ht="12.95" customHeight="1" x14ac:dyDescent="0.2">
      <c r="A509" s="315"/>
      <c r="B509" s="255"/>
      <c r="C509" s="255"/>
      <c r="D509" s="255"/>
      <c r="E509" s="255"/>
      <c r="F509" s="255"/>
      <c r="G509" s="255"/>
      <c r="H509" s="255"/>
      <c r="I509" s="255"/>
      <c r="J509" s="255"/>
      <c r="K509" s="255"/>
      <c r="L509" s="255"/>
      <c r="M509" s="255"/>
      <c r="N509" s="255"/>
      <c r="O509" s="255"/>
      <c r="P509" s="255"/>
      <c r="Q509" s="255"/>
      <c r="R509" s="255"/>
      <c r="S509" s="255"/>
      <c r="T509" s="255"/>
      <c r="U509" s="255"/>
      <c r="V509" s="255"/>
      <c r="W509" s="255"/>
      <c r="X509" s="255"/>
      <c r="Y509" s="255"/>
      <c r="Z509" s="255"/>
      <c r="AA509" s="255"/>
      <c r="AB509" s="255"/>
      <c r="AC509" s="255"/>
      <c r="AD509" s="255"/>
      <c r="AE509" s="255"/>
      <c r="AF509" s="255"/>
      <c r="AG509" s="255"/>
      <c r="AH509" s="255"/>
      <c r="AI509" s="255"/>
      <c r="AJ509" s="255"/>
      <c r="AK509" s="255"/>
      <c r="AL509" s="255"/>
      <c r="AM509" s="255"/>
      <c r="AN509" s="255"/>
      <c r="AO509" s="255"/>
      <c r="AP509" s="255"/>
      <c r="AQ509" s="255"/>
      <c r="AR509" s="255"/>
      <c r="AS509" s="255"/>
      <c r="AT509" s="255"/>
      <c r="AU509" s="255"/>
      <c r="AV509" s="255"/>
      <c r="AW509" s="255"/>
      <c r="AX509" s="255"/>
      <c r="AY509" s="255"/>
      <c r="AZ509" s="255"/>
      <c r="BA509" s="255"/>
      <c r="BB509" s="255"/>
      <c r="BC509" s="255"/>
      <c r="BD509" s="255"/>
      <c r="BE509" s="255"/>
      <c r="BF509" s="255"/>
      <c r="BG509" s="255"/>
      <c r="BH509" s="255"/>
      <c r="BI509" s="255"/>
      <c r="BJ509" s="255"/>
      <c r="BK509" s="255"/>
      <c r="BL509" s="255"/>
      <c r="BM509" s="255"/>
      <c r="BN509" s="255"/>
      <c r="BO509" s="255"/>
      <c r="BP509" s="255"/>
      <c r="BQ509" s="255"/>
      <c r="BR509" s="255"/>
      <c r="BS509" s="255"/>
      <c r="BT509" s="255"/>
      <c r="BU509" s="255"/>
      <c r="BV509" s="255"/>
      <c r="BW509" s="255"/>
      <c r="BX509" s="255"/>
      <c r="BY509" s="255"/>
      <c r="BZ509" s="255"/>
      <c r="CA509" s="255"/>
      <c r="CB509" s="255"/>
    </row>
    <row r="510" spans="1:80" s="51" customFormat="1" ht="12.95" customHeight="1" x14ac:dyDescent="0.2">
      <c r="A510" s="315"/>
      <c r="B510" s="255"/>
      <c r="C510" s="255"/>
      <c r="D510" s="255"/>
      <c r="E510" s="255"/>
      <c r="F510" s="255"/>
      <c r="G510" s="255"/>
      <c r="H510" s="255"/>
      <c r="I510" s="255"/>
      <c r="J510" s="255"/>
      <c r="K510" s="255"/>
      <c r="L510" s="255"/>
      <c r="M510" s="255"/>
      <c r="N510" s="255"/>
      <c r="O510" s="255"/>
      <c r="P510" s="255"/>
      <c r="Q510" s="255"/>
      <c r="R510" s="255"/>
      <c r="S510" s="255"/>
      <c r="T510" s="255"/>
      <c r="U510" s="255"/>
      <c r="V510" s="255"/>
      <c r="W510" s="255"/>
      <c r="X510" s="255"/>
      <c r="Y510" s="255"/>
      <c r="Z510" s="255"/>
      <c r="AA510" s="255"/>
      <c r="AB510" s="255"/>
      <c r="AC510" s="255"/>
      <c r="AD510" s="255"/>
      <c r="AE510" s="255"/>
      <c r="AF510" s="255"/>
      <c r="AG510" s="255"/>
      <c r="AH510" s="255"/>
      <c r="AI510" s="255"/>
      <c r="AJ510" s="255"/>
      <c r="AK510" s="255"/>
      <c r="AL510" s="255"/>
      <c r="AM510" s="255"/>
      <c r="AN510" s="255"/>
      <c r="AO510" s="255"/>
      <c r="AP510" s="255"/>
      <c r="AQ510" s="255"/>
      <c r="AR510" s="255"/>
      <c r="AS510" s="255"/>
      <c r="AT510" s="255"/>
      <c r="AU510" s="255"/>
      <c r="AV510" s="255"/>
      <c r="AW510" s="255"/>
      <c r="AX510" s="255"/>
      <c r="AY510" s="255"/>
      <c r="AZ510" s="255"/>
      <c r="BA510" s="255"/>
      <c r="BB510" s="255"/>
      <c r="BC510" s="255"/>
      <c r="BD510" s="255"/>
      <c r="BE510" s="255"/>
      <c r="BF510" s="255"/>
      <c r="BG510" s="255"/>
      <c r="BH510" s="255"/>
      <c r="BI510" s="255"/>
      <c r="BJ510" s="255"/>
      <c r="BK510" s="255"/>
      <c r="BL510" s="255"/>
      <c r="BM510" s="255"/>
      <c r="BN510" s="255"/>
      <c r="BO510" s="255"/>
      <c r="BP510" s="255"/>
      <c r="BQ510" s="255"/>
      <c r="BR510" s="255"/>
      <c r="BS510" s="255"/>
      <c r="BT510" s="255"/>
      <c r="BU510" s="255"/>
      <c r="BV510" s="255"/>
      <c r="BW510" s="255"/>
      <c r="BX510" s="255"/>
      <c r="BY510" s="255"/>
      <c r="BZ510" s="255"/>
      <c r="CA510" s="255"/>
      <c r="CB510" s="255"/>
    </row>
    <row r="511" spans="1:80" s="51" customFormat="1" ht="12.95" customHeight="1" x14ac:dyDescent="0.2">
      <c r="A511" s="315"/>
      <c r="B511" s="255"/>
      <c r="C511" s="255"/>
      <c r="D511" s="255"/>
      <c r="E511" s="255"/>
      <c r="F511" s="255"/>
      <c r="G511" s="255"/>
      <c r="H511" s="255"/>
      <c r="I511" s="255"/>
      <c r="J511" s="255"/>
      <c r="K511" s="255"/>
      <c r="L511" s="255"/>
      <c r="M511" s="255"/>
      <c r="N511" s="255"/>
      <c r="O511" s="255"/>
      <c r="P511" s="255"/>
      <c r="Q511" s="255"/>
      <c r="R511" s="255"/>
      <c r="S511" s="255"/>
      <c r="T511" s="255"/>
      <c r="U511" s="255"/>
      <c r="V511" s="255"/>
      <c r="W511" s="255"/>
      <c r="X511" s="255"/>
      <c r="Y511" s="255"/>
      <c r="Z511" s="255"/>
      <c r="AA511" s="255"/>
      <c r="AB511" s="255"/>
      <c r="AC511" s="255"/>
      <c r="AD511" s="255"/>
      <c r="AE511" s="255"/>
      <c r="AF511" s="255"/>
      <c r="AG511" s="255"/>
      <c r="AH511" s="255"/>
      <c r="AI511" s="255"/>
      <c r="AJ511" s="255"/>
      <c r="AK511" s="255"/>
      <c r="AL511" s="255"/>
      <c r="AM511" s="255"/>
      <c r="AN511" s="255"/>
      <c r="AO511" s="255"/>
      <c r="AP511" s="255"/>
      <c r="AQ511" s="255"/>
      <c r="AR511" s="255"/>
      <c r="AS511" s="255"/>
      <c r="AT511" s="255"/>
      <c r="AU511" s="255"/>
      <c r="AV511" s="255"/>
      <c r="AW511" s="255"/>
      <c r="AX511" s="255"/>
      <c r="AY511" s="255"/>
      <c r="AZ511" s="255"/>
      <c r="BA511" s="255"/>
      <c r="BB511" s="255"/>
      <c r="BC511" s="255"/>
      <c r="BD511" s="255"/>
      <c r="BE511" s="255"/>
      <c r="BF511" s="255"/>
      <c r="BG511" s="255"/>
      <c r="BH511" s="255"/>
      <c r="BI511" s="255"/>
      <c r="BJ511" s="255"/>
      <c r="BK511" s="255"/>
      <c r="BL511" s="255"/>
      <c r="BM511" s="255"/>
      <c r="BN511" s="255"/>
      <c r="BO511" s="255"/>
      <c r="BP511" s="255"/>
      <c r="BQ511" s="255"/>
      <c r="BR511" s="255"/>
      <c r="BS511" s="255"/>
      <c r="BT511" s="255"/>
      <c r="BU511" s="255"/>
      <c r="BV511" s="255"/>
      <c r="BW511" s="255"/>
      <c r="BX511" s="255"/>
      <c r="BY511" s="255"/>
      <c r="BZ511" s="255"/>
      <c r="CA511" s="255"/>
      <c r="CB511" s="255"/>
    </row>
    <row r="512" spans="1:80" s="51" customFormat="1" ht="12.95" customHeight="1" x14ac:dyDescent="0.2">
      <c r="A512" s="315"/>
      <c r="B512" s="255"/>
      <c r="C512" s="255"/>
      <c r="D512" s="255"/>
      <c r="E512" s="255"/>
      <c r="F512" s="255"/>
      <c r="G512" s="255"/>
      <c r="H512" s="255"/>
      <c r="I512" s="255"/>
      <c r="J512" s="255"/>
      <c r="K512" s="255"/>
      <c r="L512" s="255"/>
      <c r="M512" s="255"/>
      <c r="N512" s="255"/>
      <c r="O512" s="255"/>
      <c r="P512" s="255"/>
      <c r="Q512" s="255"/>
      <c r="R512" s="255"/>
      <c r="S512" s="255"/>
      <c r="T512" s="255"/>
      <c r="U512" s="255"/>
      <c r="V512" s="255"/>
      <c r="W512" s="255"/>
      <c r="X512" s="255"/>
      <c r="Y512" s="255"/>
      <c r="Z512" s="255"/>
      <c r="AA512" s="255"/>
      <c r="AB512" s="255"/>
      <c r="AC512" s="255"/>
      <c r="AD512" s="255"/>
      <c r="AE512" s="255"/>
      <c r="AF512" s="255"/>
      <c r="AG512" s="255"/>
      <c r="AH512" s="255"/>
      <c r="AI512" s="255"/>
      <c r="AJ512" s="255"/>
      <c r="AK512" s="255"/>
      <c r="AL512" s="255"/>
      <c r="AM512" s="255"/>
      <c r="AN512" s="255"/>
      <c r="AO512" s="255"/>
      <c r="AP512" s="255"/>
      <c r="AQ512" s="255"/>
      <c r="AR512" s="255"/>
      <c r="AS512" s="255"/>
      <c r="AT512" s="255"/>
      <c r="AU512" s="255"/>
      <c r="AV512" s="255"/>
      <c r="AW512" s="255"/>
      <c r="AX512" s="255"/>
      <c r="AY512" s="255"/>
      <c r="AZ512" s="255"/>
      <c r="BA512" s="255"/>
      <c r="BB512" s="255"/>
      <c r="BC512" s="255"/>
      <c r="BD512" s="255"/>
      <c r="BE512" s="255"/>
      <c r="BF512" s="255"/>
      <c r="BG512" s="255"/>
      <c r="BH512" s="255"/>
      <c r="BI512" s="255"/>
      <c r="BJ512" s="255"/>
      <c r="BK512" s="255"/>
      <c r="BL512" s="255"/>
      <c r="BM512" s="255"/>
      <c r="BN512" s="255"/>
      <c r="BO512" s="255"/>
      <c r="BP512" s="255"/>
      <c r="BQ512" s="255"/>
      <c r="BR512" s="255"/>
      <c r="BS512" s="255"/>
      <c r="BT512" s="255"/>
      <c r="BU512" s="255"/>
      <c r="BV512" s="255"/>
      <c r="BW512" s="255"/>
      <c r="BX512" s="255"/>
      <c r="BY512" s="255"/>
      <c r="BZ512" s="255"/>
      <c r="CA512" s="255"/>
      <c r="CB512" s="255"/>
    </row>
    <row r="513" spans="1:80" s="51" customFormat="1" ht="12.95" customHeight="1" x14ac:dyDescent="0.2">
      <c r="A513" s="315"/>
      <c r="B513" s="255"/>
      <c r="C513" s="255"/>
      <c r="D513" s="255"/>
      <c r="E513" s="255"/>
      <c r="F513" s="255"/>
      <c r="G513" s="255"/>
      <c r="H513" s="255"/>
      <c r="I513" s="255"/>
      <c r="J513" s="255"/>
      <c r="K513" s="255"/>
      <c r="L513" s="255"/>
      <c r="M513" s="255"/>
      <c r="N513" s="255"/>
      <c r="O513" s="255"/>
      <c r="P513" s="255"/>
      <c r="Q513" s="255"/>
      <c r="R513" s="255"/>
      <c r="S513" s="255"/>
      <c r="T513" s="255"/>
      <c r="U513" s="255"/>
      <c r="V513" s="255"/>
      <c r="W513" s="255"/>
      <c r="X513" s="255"/>
      <c r="Y513" s="255"/>
      <c r="Z513" s="255"/>
      <c r="AA513" s="255"/>
      <c r="AB513" s="255"/>
      <c r="AC513" s="255"/>
      <c r="AD513" s="255"/>
      <c r="AE513" s="255"/>
      <c r="AF513" s="255"/>
      <c r="AG513" s="255"/>
      <c r="AH513" s="255"/>
      <c r="AI513" s="255"/>
      <c r="AJ513" s="255"/>
      <c r="AK513" s="255"/>
      <c r="AL513" s="255"/>
      <c r="AM513" s="255"/>
      <c r="AN513" s="255"/>
      <c r="AO513" s="255"/>
      <c r="AP513" s="255"/>
      <c r="AQ513" s="255"/>
      <c r="AR513" s="255"/>
      <c r="AS513" s="255"/>
      <c r="AT513" s="255"/>
      <c r="AU513" s="255"/>
      <c r="AV513" s="255"/>
      <c r="AW513" s="255"/>
      <c r="AX513" s="255"/>
      <c r="AY513" s="255"/>
      <c r="AZ513" s="255"/>
      <c r="BA513" s="255"/>
      <c r="BB513" s="255"/>
      <c r="BC513" s="255"/>
      <c r="BD513" s="255"/>
      <c r="BE513" s="255"/>
      <c r="BF513" s="255"/>
      <c r="BG513" s="255"/>
      <c r="BH513" s="255"/>
      <c r="BI513" s="255"/>
      <c r="BJ513" s="255"/>
      <c r="BK513" s="255"/>
      <c r="BL513" s="255"/>
      <c r="BM513" s="255"/>
      <c r="BN513" s="255"/>
      <c r="BO513" s="255"/>
      <c r="BP513" s="255"/>
      <c r="BQ513" s="255"/>
      <c r="BR513" s="255"/>
      <c r="BS513" s="255"/>
      <c r="BT513" s="255"/>
      <c r="BU513" s="255"/>
      <c r="BV513" s="255"/>
      <c r="BW513" s="255"/>
      <c r="BX513" s="255"/>
      <c r="BY513" s="255"/>
      <c r="BZ513" s="255"/>
      <c r="CA513" s="255"/>
      <c r="CB513" s="255"/>
    </row>
    <row r="514" spans="1:80" s="51" customFormat="1" ht="12.95" customHeight="1" x14ac:dyDescent="0.2">
      <c r="A514" s="315"/>
      <c r="B514" s="255"/>
      <c r="C514" s="255"/>
      <c r="D514" s="255"/>
      <c r="E514" s="255"/>
      <c r="F514" s="255"/>
      <c r="G514" s="255"/>
      <c r="H514" s="255"/>
      <c r="I514" s="255"/>
      <c r="J514" s="255"/>
      <c r="K514" s="255"/>
      <c r="L514" s="255"/>
      <c r="M514" s="255"/>
      <c r="N514" s="255"/>
      <c r="O514" s="255"/>
      <c r="P514" s="255"/>
      <c r="Q514" s="255"/>
      <c r="R514" s="255"/>
      <c r="S514" s="255"/>
      <c r="T514" s="255"/>
      <c r="U514" s="255"/>
      <c r="V514" s="255"/>
      <c r="W514" s="255"/>
      <c r="X514" s="255"/>
      <c r="Y514" s="255"/>
      <c r="Z514" s="255"/>
      <c r="AA514" s="255"/>
      <c r="AB514" s="255"/>
      <c r="AC514" s="255"/>
      <c r="AD514" s="255"/>
      <c r="AE514" s="255"/>
      <c r="AF514" s="255"/>
      <c r="AG514" s="255"/>
      <c r="AH514" s="255"/>
      <c r="AI514" s="255"/>
      <c r="AJ514" s="255"/>
      <c r="AK514" s="255"/>
      <c r="AL514" s="255"/>
      <c r="AM514" s="255"/>
      <c r="AN514" s="255"/>
      <c r="AO514" s="255"/>
      <c r="AP514" s="255"/>
      <c r="AQ514" s="255"/>
      <c r="AR514" s="255"/>
      <c r="AS514" s="255"/>
      <c r="AT514" s="255"/>
      <c r="AU514" s="255"/>
      <c r="AV514" s="255"/>
      <c r="AW514" s="255"/>
      <c r="AX514" s="255"/>
      <c r="AY514" s="255"/>
      <c r="AZ514" s="255"/>
      <c r="BA514" s="255"/>
      <c r="BB514" s="255"/>
      <c r="BC514" s="255"/>
      <c r="BD514" s="255"/>
      <c r="BE514" s="255"/>
      <c r="BF514" s="255"/>
      <c r="BG514" s="255"/>
      <c r="BH514" s="255"/>
      <c r="BI514" s="255"/>
      <c r="BJ514" s="255"/>
      <c r="BK514" s="255"/>
      <c r="BL514" s="255"/>
      <c r="BM514" s="255"/>
      <c r="BN514" s="255"/>
      <c r="BO514" s="255"/>
      <c r="BP514" s="255"/>
      <c r="BQ514" s="255"/>
      <c r="BR514" s="255"/>
      <c r="BS514" s="255"/>
      <c r="BT514" s="255"/>
      <c r="BU514" s="255"/>
      <c r="BV514" s="255"/>
      <c r="BW514" s="255"/>
      <c r="BX514" s="255"/>
      <c r="BY514" s="255"/>
      <c r="BZ514" s="255"/>
      <c r="CA514" s="255"/>
      <c r="CB514" s="255"/>
    </row>
    <row r="515" spans="1:80" s="51" customFormat="1" ht="12.95" customHeight="1" x14ac:dyDescent="0.2">
      <c r="A515" s="315"/>
      <c r="B515" s="255"/>
      <c r="C515" s="255"/>
      <c r="D515" s="255"/>
      <c r="E515" s="255"/>
      <c r="F515" s="255"/>
      <c r="G515" s="255"/>
      <c r="H515" s="255"/>
      <c r="I515" s="255"/>
      <c r="J515" s="255"/>
      <c r="K515" s="255"/>
      <c r="L515" s="255"/>
      <c r="M515" s="255"/>
      <c r="N515" s="255"/>
      <c r="O515" s="255"/>
      <c r="P515" s="255"/>
      <c r="Q515" s="255"/>
      <c r="R515" s="255"/>
      <c r="S515" s="255"/>
      <c r="T515" s="255"/>
      <c r="U515" s="255"/>
      <c r="V515" s="255"/>
      <c r="W515" s="255"/>
      <c r="X515" s="255"/>
      <c r="Y515" s="255"/>
      <c r="Z515" s="255"/>
      <c r="AA515" s="255"/>
      <c r="AB515" s="255"/>
      <c r="AC515" s="255"/>
      <c r="AD515" s="255"/>
      <c r="AE515" s="255"/>
      <c r="AF515" s="255"/>
      <c r="AG515" s="255"/>
      <c r="AH515" s="255"/>
      <c r="AI515" s="255"/>
      <c r="AJ515" s="255"/>
      <c r="AK515" s="255"/>
      <c r="AL515" s="255"/>
      <c r="AM515" s="255"/>
      <c r="AN515" s="255"/>
      <c r="AO515" s="255"/>
      <c r="AP515" s="255"/>
      <c r="AQ515" s="255"/>
      <c r="AR515" s="255"/>
      <c r="AS515" s="255"/>
      <c r="AT515" s="255"/>
      <c r="AU515" s="255"/>
      <c r="AV515" s="255"/>
      <c r="AW515" s="255"/>
      <c r="AX515" s="255"/>
      <c r="AY515" s="255"/>
      <c r="AZ515" s="255"/>
      <c r="BA515" s="255"/>
      <c r="BB515" s="255"/>
      <c r="BC515" s="255"/>
      <c r="BD515" s="255"/>
      <c r="BE515" s="255"/>
      <c r="BF515" s="255"/>
      <c r="BG515" s="255"/>
      <c r="BH515" s="255"/>
      <c r="BI515" s="255"/>
      <c r="BJ515" s="255"/>
      <c r="BK515" s="255"/>
      <c r="BL515" s="255"/>
      <c r="BM515" s="255"/>
      <c r="BN515" s="255"/>
      <c r="BO515" s="255"/>
      <c r="BP515" s="255"/>
      <c r="BQ515" s="255"/>
      <c r="BR515" s="255"/>
      <c r="BS515" s="255"/>
      <c r="BT515" s="255"/>
      <c r="BU515" s="255"/>
      <c r="BV515" s="255"/>
      <c r="BW515" s="255"/>
      <c r="BX515" s="255"/>
      <c r="BY515" s="255"/>
      <c r="BZ515" s="255"/>
      <c r="CA515" s="255"/>
      <c r="CB515" s="255"/>
    </row>
  </sheetData>
  <hyperlinks>
    <hyperlink ref="A1" location="Содержание!A1" display="Вернуться в СОДЕРЖАНИЕ" xr:uid="{00000000-0004-0000-6900-000000000000}"/>
  </hyperlinks>
  <pageMargins left="0.98425196850393704" right="0.59055118110236227" top="0.78740157480314965" bottom="0.78740157480314965" header="0.51181102362204722" footer="0.51181102362204722"/>
  <pageSetup paperSize="9" orientation="portrait" horizontalDpi="120" verticalDpi="144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Лист106"/>
  <dimension ref="A1:P1413"/>
  <sheetViews>
    <sheetView zoomScaleNormal="100" workbookViewId="0">
      <selection activeCell="A5" sqref="A5"/>
    </sheetView>
  </sheetViews>
  <sheetFormatPr defaultColWidth="9.140625" defaultRowHeight="12.75" x14ac:dyDescent="0.2"/>
  <cols>
    <col min="1" max="1" width="44.42578125" style="288" customWidth="1"/>
    <col min="2" max="3" width="9.42578125" style="288" hidden="1" customWidth="1"/>
    <col min="4" max="5" width="8.7109375" style="288" hidden="1" customWidth="1"/>
    <col min="6" max="8" width="8.7109375" style="362" hidden="1" customWidth="1"/>
    <col min="9" max="11" width="8.7109375" style="362" customWidth="1"/>
    <col min="12" max="12" width="9.140625" style="362" customWidth="1"/>
    <col min="13" max="13" width="9.140625" style="362"/>
    <col min="14" max="16384" width="9.140625" style="288"/>
  </cols>
  <sheetData>
    <row r="1" spans="1:16" x14ac:dyDescent="0.2">
      <c r="A1" s="950" t="s">
        <v>1346</v>
      </c>
    </row>
    <row r="2" spans="1:16" s="340" customFormat="1" ht="18" customHeight="1" x14ac:dyDescent="0.25">
      <c r="A2" s="339" t="s">
        <v>372</v>
      </c>
      <c r="F2" s="341"/>
      <c r="G2" s="341"/>
      <c r="H2" s="341"/>
      <c r="I2" s="341"/>
      <c r="J2" s="341"/>
      <c r="K2" s="341"/>
      <c r="L2" s="341"/>
      <c r="M2" s="341"/>
    </row>
    <row r="3" spans="1:16" s="342" customFormat="1" ht="18" customHeight="1" x14ac:dyDescent="0.25">
      <c r="A3" s="339" t="s">
        <v>373</v>
      </c>
      <c r="F3" s="343"/>
      <c r="G3" s="343"/>
      <c r="H3" s="343"/>
      <c r="I3" s="343"/>
      <c r="J3" s="343"/>
      <c r="K3" s="343"/>
      <c r="L3" s="343"/>
      <c r="M3" s="343"/>
    </row>
    <row r="4" spans="1:16" s="340" customFormat="1" ht="18" customHeight="1" thickBot="1" x14ac:dyDescent="0.25">
      <c r="A4" s="344" t="s">
        <v>131</v>
      </c>
      <c r="F4" s="341"/>
      <c r="G4" s="341"/>
      <c r="H4" s="341"/>
      <c r="I4" s="341"/>
      <c r="J4" s="341"/>
      <c r="K4" s="341"/>
      <c r="L4" s="341"/>
      <c r="M4" s="341"/>
    </row>
    <row r="5" spans="1:16" s="347" customFormat="1" ht="18" customHeight="1" thickBot="1" x14ac:dyDescent="0.25">
      <c r="A5" s="345"/>
      <c r="B5" s="346">
        <v>2014</v>
      </c>
      <c r="C5" s="346">
        <v>2015</v>
      </c>
      <c r="D5" s="346">
        <v>2016</v>
      </c>
      <c r="E5" s="346">
        <v>2017</v>
      </c>
      <c r="F5" s="346">
        <v>2018</v>
      </c>
      <c r="G5" s="346">
        <v>2019</v>
      </c>
      <c r="H5" s="346">
        <v>2020</v>
      </c>
      <c r="I5" s="346">
        <v>2021</v>
      </c>
      <c r="J5" s="346">
        <v>2022</v>
      </c>
      <c r="K5" s="346">
        <v>2023</v>
      </c>
      <c r="L5" s="346">
        <v>2024</v>
      </c>
      <c r="M5" s="346">
        <v>2025</v>
      </c>
    </row>
    <row r="6" spans="1:16" s="351" customFormat="1" ht="9.1999999999999993" customHeight="1" x14ac:dyDescent="0.2">
      <c r="A6" s="348"/>
      <c r="B6" s="349"/>
      <c r="C6" s="349"/>
      <c r="D6" s="349"/>
      <c r="E6" s="349"/>
      <c r="F6" s="350"/>
      <c r="G6" s="350"/>
      <c r="H6" s="350"/>
      <c r="I6" s="350"/>
      <c r="J6" s="350"/>
      <c r="K6" s="350"/>
      <c r="L6" s="350"/>
      <c r="M6" s="350"/>
    </row>
    <row r="7" spans="1:16" s="347" customFormat="1" ht="12.75" customHeight="1" x14ac:dyDescent="0.2">
      <c r="A7" s="352" t="s">
        <v>34</v>
      </c>
      <c r="B7" s="353">
        <v>290535</v>
      </c>
      <c r="C7" s="353">
        <v>307859.7</v>
      </c>
      <c r="D7" s="353">
        <v>350149.6</v>
      </c>
      <c r="E7" s="353">
        <v>406293.6</v>
      </c>
      <c r="F7" s="353">
        <v>422307</v>
      </c>
      <c r="G7" s="353">
        <v>464322.8</v>
      </c>
      <c r="H7" s="353">
        <v>494598.9</v>
      </c>
      <c r="I7" s="353">
        <v>632638.4</v>
      </c>
      <c r="J7" s="353">
        <v>776885.8</v>
      </c>
      <c r="K7" s="353">
        <v>943261</v>
      </c>
      <c r="L7" s="353">
        <v>1212152.1000000001</v>
      </c>
      <c r="M7" s="353">
        <v>2031278.1</v>
      </c>
      <c r="N7" s="957"/>
      <c r="P7" s="957"/>
    </row>
    <row r="8" spans="1:16" s="351" customFormat="1" ht="12.75" customHeight="1" x14ac:dyDescent="0.2">
      <c r="A8" s="354" t="s">
        <v>110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957"/>
    </row>
    <row r="9" spans="1:16" s="351" customFormat="1" ht="12.75" customHeight="1" x14ac:dyDescent="0.2">
      <c r="A9" s="356" t="s">
        <v>36</v>
      </c>
      <c r="B9" s="349">
        <v>3576.1</v>
      </c>
      <c r="C9" s="349">
        <v>3354.6</v>
      </c>
      <c r="D9" s="349">
        <v>2950</v>
      </c>
      <c r="E9" s="349">
        <v>3372.2</v>
      </c>
      <c r="F9" s="349">
        <v>3371.6</v>
      </c>
      <c r="G9" s="349">
        <v>3303</v>
      </c>
      <c r="H9" s="349">
        <v>3780.5</v>
      </c>
      <c r="I9" s="349">
        <v>5756.4</v>
      </c>
      <c r="J9" s="349">
        <v>8166.4</v>
      </c>
      <c r="K9" s="349">
        <v>9964.7000000000007</v>
      </c>
      <c r="L9" s="349">
        <v>12098.8</v>
      </c>
      <c r="M9" s="349">
        <v>17564.099999999999</v>
      </c>
      <c r="N9" s="957"/>
    </row>
    <row r="10" spans="1:16" s="351" customFormat="1" ht="12.75" customHeight="1" x14ac:dyDescent="0.2">
      <c r="A10" s="280" t="s">
        <v>37</v>
      </c>
      <c r="B10" s="349">
        <v>5985.6</v>
      </c>
      <c r="C10" s="349">
        <v>7973.7</v>
      </c>
      <c r="D10" s="349">
        <v>15749.7</v>
      </c>
      <c r="E10" s="349">
        <v>22743.7</v>
      </c>
      <c r="F10" s="349">
        <v>29225.7</v>
      </c>
      <c r="G10" s="349">
        <v>25957</v>
      </c>
      <c r="H10" s="349">
        <v>24410.2</v>
      </c>
      <c r="I10" s="349">
        <v>34183.1</v>
      </c>
      <c r="J10" s="349">
        <v>39912.6</v>
      </c>
      <c r="K10" s="349">
        <v>57512</v>
      </c>
      <c r="L10" s="349">
        <v>67113.5</v>
      </c>
      <c r="M10" s="349">
        <v>94531.9</v>
      </c>
      <c r="N10" s="957"/>
      <c r="O10" s="350"/>
    </row>
    <row r="11" spans="1:16" s="351" customFormat="1" ht="12.75" customHeight="1" x14ac:dyDescent="0.2">
      <c r="A11" s="280" t="s">
        <v>38</v>
      </c>
      <c r="B11" s="349">
        <v>138400.70000000001</v>
      </c>
      <c r="C11" s="349">
        <v>137273.4</v>
      </c>
      <c r="D11" s="349">
        <v>158215.4</v>
      </c>
      <c r="E11" s="349">
        <v>175393.8</v>
      </c>
      <c r="F11" s="349">
        <v>184634</v>
      </c>
      <c r="G11" s="349">
        <v>219905.2</v>
      </c>
      <c r="H11" s="349">
        <v>265422.2</v>
      </c>
      <c r="I11" s="349">
        <v>310444.3</v>
      </c>
      <c r="J11" s="349">
        <v>373340.5</v>
      </c>
      <c r="K11" s="349">
        <v>402158.1</v>
      </c>
      <c r="L11" s="349">
        <v>496495.1</v>
      </c>
      <c r="M11" s="349">
        <v>686843.6</v>
      </c>
      <c r="N11" s="957"/>
    </row>
    <row r="12" spans="1:16" s="351" customFormat="1" ht="12.75" customHeight="1" x14ac:dyDescent="0.2">
      <c r="A12" s="281" t="s">
        <v>39</v>
      </c>
      <c r="B12" s="349">
        <v>20662.2</v>
      </c>
      <c r="C12" s="349">
        <v>19499.7</v>
      </c>
      <c r="D12" s="349">
        <v>22960</v>
      </c>
      <c r="E12" s="349">
        <v>26844.6</v>
      </c>
      <c r="F12" s="349">
        <v>28925.8</v>
      </c>
      <c r="G12" s="349">
        <v>30632.6</v>
      </c>
      <c r="H12" s="349">
        <v>32861.199999999997</v>
      </c>
      <c r="I12" s="349">
        <v>46446.5</v>
      </c>
      <c r="J12" s="349">
        <v>63448.5</v>
      </c>
      <c r="K12" s="349">
        <v>74368.899999999994</v>
      </c>
      <c r="L12" s="349">
        <v>91959.9</v>
      </c>
      <c r="M12" s="349">
        <v>117694.8</v>
      </c>
      <c r="N12" s="957"/>
    </row>
    <row r="13" spans="1:16" s="351" customFormat="1" ht="12.75" customHeight="1" x14ac:dyDescent="0.2">
      <c r="A13" s="281" t="s">
        <v>40</v>
      </c>
      <c r="B13" s="349">
        <v>651.29999999999995</v>
      </c>
      <c r="C13" s="349">
        <v>58.6</v>
      </c>
      <c r="D13" s="349">
        <v>19.2</v>
      </c>
      <c r="E13" s="349">
        <v>4.7</v>
      </c>
      <c r="F13" s="349">
        <v>37</v>
      </c>
      <c r="G13" s="349">
        <v>47.2</v>
      </c>
      <c r="H13" s="349">
        <v>62.4</v>
      </c>
      <c r="I13" s="349">
        <v>28.9</v>
      </c>
      <c r="J13" s="349">
        <v>45.1</v>
      </c>
      <c r="K13" s="349">
        <v>22.3</v>
      </c>
      <c r="L13" s="349">
        <v>25.7</v>
      </c>
      <c r="M13" s="349">
        <v>50.3</v>
      </c>
      <c r="N13" s="957"/>
    </row>
    <row r="14" spans="1:16" s="351" customFormat="1" ht="24" customHeight="1" x14ac:dyDescent="0.2">
      <c r="A14" s="282" t="s">
        <v>41</v>
      </c>
      <c r="B14" s="349">
        <v>3934.9</v>
      </c>
      <c r="C14" s="349">
        <v>2681.2</v>
      </c>
      <c r="D14" s="349">
        <v>2480.9</v>
      </c>
      <c r="E14" s="349">
        <v>2217.1999999999998</v>
      </c>
      <c r="F14" s="349">
        <v>2377</v>
      </c>
      <c r="G14" s="349">
        <v>3532.1</v>
      </c>
      <c r="H14" s="349">
        <v>4050.3</v>
      </c>
      <c r="I14" s="349">
        <v>5548</v>
      </c>
      <c r="J14" s="349">
        <v>6699.9</v>
      </c>
      <c r="K14" s="349">
        <v>8638.7999999999993</v>
      </c>
      <c r="L14" s="349">
        <v>8795.2999999999993</v>
      </c>
      <c r="M14" s="349">
        <v>14114.8</v>
      </c>
      <c r="N14" s="957"/>
    </row>
    <row r="15" spans="1:16" s="351" customFormat="1" ht="24" x14ac:dyDescent="0.2">
      <c r="A15" s="282" t="s">
        <v>42</v>
      </c>
      <c r="B15" s="349">
        <v>1757.2</v>
      </c>
      <c r="C15" s="349">
        <v>1958.6</v>
      </c>
      <c r="D15" s="349">
        <v>1924</v>
      </c>
      <c r="E15" s="349">
        <v>1763</v>
      </c>
      <c r="F15" s="349">
        <v>2033.1</v>
      </c>
      <c r="G15" s="349">
        <v>2021.7</v>
      </c>
      <c r="H15" s="349">
        <v>1989.8</v>
      </c>
      <c r="I15" s="349">
        <v>2652.9</v>
      </c>
      <c r="J15" s="349">
        <v>3534.1</v>
      </c>
      <c r="K15" s="349">
        <v>4806.1000000000004</v>
      </c>
      <c r="L15" s="349">
        <v>6310.5</v>
      </c>
      <c r="M15" s="349">
        <v>8778</v>
      </c>
      <c r="N15" s="957"/>
    </row>
    <row r="16" spans="1:16" s="351" customFormat="1" ht="12.75" customHeight="1" x14ac:dyDescent="0.2">
      <c r="A16" s="281" t="s">
        <v>43</v>
      </c>
      <c r="B16" s="349">
        <v>3589.2</v>
      </c>
      <c r="C16" s="349">
        <v>5265.2</v>
      </c>
      <c r="D16" s="349">
        <v>8142</v>
      </c>
      <c r="E16" s="349">
        <v>12868.4</v>
      </c>
      <c r="F16" s="349">
        <v>13652.7</v>
      </c>
      <c r="G16" s="349">
        <v>6179.625</v>
      </c>
      <c r="H16" s="349">
        <v>1301.4000000000001</v>
      </c>
      <c r="I16" s="349">
        <v>3695.9</v>
      </c>
      <c r="J16" s="349">
        <v>7628.6</v>
      </c>
      <c r="K16" s="349">
        <v>7136.3</v>
      </c>
      <c r="L16" s="349">
        <v>15024.1</v>
      </c>
      <c r="M16" s="349">
        <v>20590.7</v>
      </c>
      <c r="N16" s="957"/>
    </row>
    <row r="17" spans="1:14" s="351" customFormat="1" ht="12.75" customHeight="1" x14ac:dyDescent="0.2">
      <c r="A17" s="281" t="s">
        <v>44</v>
      </c>
      <c r="B17" s="349">
        <v>1109.0999999999999</v>
      </c>
      <c r="C17" s="349">
        <v>873.7</v>
      </c>
      <c r="D17" s="349">
        <v>718.5</v>
      </c>
      <c r="E17" s="349">
        <v>865</v>
      </c>
      <c r="F17" s="349">
        <v>922.4</v>
      </c>
      <c r="G17" s="349">
        <v>785.6</v>
      </c>
      <c r="H17" s="349">
        <v>836</v>
      </c>
      <c r="I17" s="349">
        <v>911.6</v>
      </c>
      <c r="J17" s="349">
        <v>1454.3</v>
      </c>
      <c r="K17" s="349">
        <v>2214.5</v>
      </c>
      <c r="L17" s="349">
        <v>2711</v>
      </c>
      <c r="M17" s="349">
        <v>3973.2</v>
      </c>
      <c r="N17" s="957"/>
    </row>
    <row r="18" spans="1:14" s="351" customFormat="1" ht="12.75" customHeight="1" x14ac:dyDescent="0.2">
      <c r="A18" s="281" t="s">
        <v>45</v>
      </c>
      <c r="B18" s="349">
        <v>266.60000000000002</v>
      </c>
      <c r="C18" s="349">
        <v>328.1</v>
      </c>
      <c r="D18" s="349">
        <v>294.10000000000002</v>
      </c>
      <c r="E18" s="349">
        <v>485.6</v>
      </c>
      <c r="F18" s="349">
        <v>350.8</v>
      </c>
      <c r="G18" s="349">
        <v>415.8</v>
      </c>
      <c r="H18" s="349">
        <v>865.2</v>
      </c>
      <c r="I18" s="349">
        <v>876.4</v>
      </c>
      <c r="J18" s="349">
        <v>819.9</v>
      </c>
      <c r="K18" s="349">
        <v>717.3</v>
      </c>
      <c r="L18" s="349">
        <v>1156.8</v>
      </c>
      <c r="M18" s="349">
        <v>1191</v>
      </c>
      <c r="N18" s="957"/>
    </row>
    <row r="19" spans="1:14" s="351" customFormat="1" ht="12.75" customHeight="1" x14ac:dyDescent="0.2">
      <c r="A19" s="281" t="s">
        <v>46</v>
      </c>
      <c r="B19" s="349">
        <v>2589.8000000000002</v>
      </c>
      <c r="C19" s="349">
        <v>2718.8</v>
      </c>
      <c r="D19" s="349">
        <v>2619.4</v>
      </c>
      <c r="E19" s="349">
        <v>2872.7</v>
      </c>
      <c r="F19" s="349">
        <v>3821.3</v>
      </c>
      <c r="G19" s="349">
        <v>3568.3</v>
      </c>
      <c r="H19" s="349">
        <v>3410.9</v>
      </c>
      <c r="I19" s="349">
        <v>4791.8999999999996</v>
      </c>
      <c r="J19" s="349">
        <v>6086.7</v>
      </c>
      <c r="K19" s="349">
        <v>7904.8</v>
      </c>
      <c r="L19" s="349">
        <v>8562.1</v>
      </c>
      <c r="M19" s="349">
        <v>13132.6</v>
      </c>
      <c r="N19" s="957"/>
    </row>
    <row r="20" spans="1:14" s="351" customFormat="1" ht="12.75" customHeight="1" x14ac:dyDescent="0.2">
      <c r="A20" s="281" t="s">
        <v>130</v>
      </c>
      <c r="B20" s="349">
        <v>17598</v>
      </c>
      <c r="C20" s="349">
        <v>15001.9</v>
      </c>
      <c r="D20" s="349">
        <v>12853.8</v>
      </c>
      <c r="E20" s="349">
        <v>15079.3</v>
      </c>
      <c r="F20" s="349">
        <v>18066.599999999999</v>
      </c>
      <c r="G20" s="349">
        <v>18392.2</v>
      </c>
      <c r="H20" s="349">
        <v>16647.8</v>
      </c>
      <c r="I20" s="349">
        <v>26096.7</v>
      </c>
      <c r="J20" s="349">
        <v>31090.6</v>
      </c>
      <c r="K20" s="349">
        <v>36248.5</v>
      </c>
      <c r="L20" s="349">
        <v>44854.2</v>
      </c>
      <c r="M20" s="349">
        <v>67489.899999999994</v>
      </c>
      <c r="N20" s="957"/>
    </row>
    <row r="21" spans="1:14" s="351" customFormat="1" ht="24" customHeight="1" x14ac:dyDescent="0.2">
      <c r="A21" s="282" t="s">
        <v>123</v>
      </c>
      <c r="B21" s="349">
        <v>81052.3</v>
      </c>
      <c r="C21" s="349">
        <v>83879.899999999994</v>
      </c>
      <c r="D21" s="349">
        <v>101303.6</v>
      </c>
      <c r="E21" s="349">
        <v>106700.7</v>
      </c>
      <c r="F21" s="349">
        <v>108228.5</v>
      </c>
      <c r="G21" s="349">
        <v>147946.9</v>
      </c>
      <c r="H21" s="349">
        <v>197561.7</v>
      </c>
      <c r="I21" s="349">
        <v>211520.4</v>
      </c>
      <c r="J21" s="349">
        <v>242612.5</v>
      </c>
      <c r="K21" s="349">
        <v>248935.7</v>
      </c>
      <c r="L21" s="349">
        <v>303320.59999999998</v>
      </c>
      <c r="M21" s="349">
        <v>422201.9</v>
      </c>
      <c r="N21" s="957"/>
    </row>
    <row r="22" spans="1:14" s="351" customFormat="1" ht="24" x14ac:dyDescent="0.2">
      <c r="A22" s="282" t="s">
        <v>49</v>
      </c>
      <c r="B22" s="349">
        <v>58.9</v>
      </c>
      <c r="C22" s="349">
        <v>91.1</v>
      </c>
      <c r="D22" s="349">
        <v>111.3</v>
      </c>
      <c r="E22" s="349">
        <v>79.099999999999994</v>
      </c>
      <c r="F22" s="349">
        <v>42.9</v>
      </c>
      <c r="G22" s="349">
        <v>63.2</v>
      </c>
      <c r="H22" s="349">
        <v>100.8</v>
      </c>
      <c r="I22" s="349">
        <v>103</v>
      </c>
      <c r="J22" s="349">
        <v>173.3</v>
      </c>
      <c r="K22" s="349">
        <v>221.2</v>
      </c>
      <c r="L22" s="349">
        <v>445.8</v>
      </c>
      <c r="M22" s="349">
        <v>221.9</v>
      </c>
      <c r="N22" s="957"/>
    </row>
    <row r="23" spans="1:14" s="351" customFormat="1" ht="12.75" customHeight="1" x14ac:dyDescent="0.2">
      <c r="A23" s="281" t="s">
        <v>50</v>
      </c>
      <c r="B23" s="349">
        <v>1798.7</v>
      </c>
      <c r="C23" s="349">
        <v>1882.9</v>
      </c>
      <c r="D23" s="349">
        <v>1657.8</v>
      </c>
      <c r="E23" s="349">
        <v>1426.1</v>
      </c>
      <c r="F23" s="349">
        <v>1608.9</v>
      </c>
      <c r="G23" s="349">
        <v>1412.7</v>
      </c>
      <c r="H23" s="349">
        <v>1275.0999999999999</v>
      </c>
      <c r="I23" s="349">
        <v>1459.4</v>
      </c>
      <c r="J23" s="349">
        <v>2148.8000000000002</v>
      </c>
      <c r="K23" s="349">
        <v>2257.4</v>
      </c>
      <c r="L23" s="349">
        <v>2497.8000000000002</v>
      </c>
      <c r="M23" s="349">
        <v>2620.4</v>
      </c>
      <c r="N23" s="957"/>
    </row>
    <row r="24" spans="1:14" s="351" customFormat="1" ht="12.75" customHeight="1" x14ac:dyDescent="0.2">
      <c r="A24" s="281" t="s">
        <v>51</v>
      </c>
      <c r="B24" s="349">
        <v>332.8</v>
      </c>
      <c r="C24" s="349">
        <v>336.3</v>
      </c>
      <c r="D24" s="349">
        <v>282</v>
      </c>
      <c r="E24" s="349">
        <v>438.1</v>
      </c>
      <c r="F24" s="349">
        <v>488.8</v>
      </c>
      <c r="G24" s="349">
        <v>325.39999999999998</v>
      </c>
      <c r="H24" s="349">
        <v>209.8</v>
      </c>
      <c r="I24" s="349">
        <v>380.1</v>
      </c>
      <c r="J24" s="349">
        <v>493.5</v>
      </c>
      <c r="K24" s="349">
        <v>555.1</v>
      </c>
      <c r="L24" s="349">
        <v>657.2</v>
      </c>
      <c r="M24" s="349">
        <v>838.1</v>
      </c>
      <c r="N24" s="957"/>
    </row>
    <row r="25" spans="1:14" s="351" customFormat="1" ht="12.75" customHeight="1" x14ac:dyDescent="0.2">
      <c r="A25" s="281" t="s">
        <v>52</v>
      </c>
      <c r="B25" s="349">
        <v>1549.1</v>
      </c>
      <c r="C25" s="349">
        <v>1350.1</v>
      </c>
      <c r="D25" s="349">
        <v>1532.9</v>
      </c>
      <c r="E25" s="349">
        <v>2319.9</v>
      </c>
      <c r="F25" s="349">
        <v>2435.8000000000002</v>
      </c>
      <c r="G25" s="349">
        <v>2866.9</v>
      </c>
      <c r="H25" s="349">
        <v>2660.4</v>
      </c>
      <c r="I25" s="349">
        <v>3545.5</v>
      </c>
      <c r="J25" s="349">
        <v>4112.5</v>
      </c>
      <c r="K25" s="349">
        <v>4637.6000000000004</v>
      </c>
      <c r="L25" s="349">
        <v>5859.2</v>
      </c>
      <c r="M25" s="349">
        <v>9537.6</v>
      </c>
      <c r="N25" s="957"/>
    </row>
    <row r="26" spans="1:14" s="351" customFormat="1" ht="24" x14ac:dyDescent="0.2">
      <c r="A26" s="282" t="s">
        <v>53</v>
      </c>
      <c r="B26" s="349">
        <v>1450.6</v>
      </c>
      <c r="C26" s="349">
        <v>1347.4</v>
      </c>
      <c r="D26" s="349">
        <v>1315.7</v>
      </c>
      <c r="E26" s="349">
        <v>1429.2</v>
      </c>
      <c r="F26" s="349">
        <v>1642.3</v>
      </c>
      <c r="G26" s="349">
        <v>1714.9</v>
      </c>
      <c r="H26" s="349">
        <v>1589.6</v>
      </c>
      <c r="I26" s="349">
        <v>2387</v>
      </c>
      <c r="J26" s="349">
        <v>2992.2</v>
      </c>
      <c r="K26" s="349">
        <v>3493.6</v>
      </c>
      <c r="L26" s="349">
        <v>4314.8999999999996</v>
      </c>
      <c r="M26" s="349">
        <v>4408.3</v>
      </c>
      <c r="N26" s="957"/>
    </row>
    <row r="27" spans="1:14" s="351" customFormat="1" ht="24" x14ac:dyDescent="0.2">
      <c r="A27" s="357" t="s">
        <v>54</v>
      </c>
      <c r="B27" s="349">
        <v>25322.2</v>
      </c>
      <c r="C27" s="349">
        <v>33839</v>
      </c>
      <c r="D27" s="349">
        <v>34377</v>
      </c>
      <c r="E27" s="349">
        <v>40332.5</v>
      </c>
      <c r="F27" s="349">
        <v>39195.9</v>
      </c>
      <c r="G27" s="349">
        <v>37982.9</v>
      </c>
      <c r="H27" s="349">
        <v>39347.800000000003</v>
      </c>
      <c r="I27" s="349">
        <v>44730.1</v>
      </c>
      <c r="J27" s="349">
        <v>57534.400000000001</v>
      </c>
      <c r="K27" s="349">
        <v>54849.8</v>
      </c>
      <c r="L27" s="349">
        <v>75431.899999999994</v>
      </c>
      <c r="M27" s="349">
        <v>91984</v>
      </c>
      <c r="N27" s="957"/>
    </row>
    <row r="28" spans="1:14" s="351" customFormat="1" ht="24" x14ac:dyDescent="0.2">
      <c r="A28" s="282" t="s">
        <v>112</v>
      </c>
      <c r="B28" s="349">
        <v>19608.900000000001</v>
      </c>
      <c r="C28" s="349">
        <v>25989.200000000001</v>
      </c>
      <c r="D28" s="349">
        <v>25885.3</v>
      </c>
      <c r="E28" s="349">
        <v>31345.7</v>
      </c>
      <c r="F28" s="349">
        <v>30431.599999999999</v>
      </c>
      <c r="G28" s="349">
        <v>29185.3</v>
      </c>
      <c r="H28" s="349">
        <v>29619.1</v>
      </c>
      <c r="I28" s="349">
        <v>33092.800000000003</v>
      </c>
      <c r="J28" s="349">
        <v>45914.3</v>
      </c>
      <c r="K28" s="349">
        <v>42823.8</v>
      </c>
      <c r="L28" s="349">
        <v>55471.9</v>
      </c>
      <c r="M28" s="349">
        <v>65879.100000000006</v>
      </c>
      <c r="N28" s="957"/>
    </row>
    <row r="29" spans="1:14" s="351" customFormat="1" ht="24" x14ac:dyDescent="0.2">
      <c r="A29" s="282" t="s">
        <v>113</v>
      </c>
      <c r="B29" s="349">
        <v>2094.6999999999998</v>
      </c>
      <c r="C29" s="349">
        <v>3631.1</v>
      </c>
      <c r="D29" s="349">
        <v>4333.3999999999996</v>
      </c>
      <c r="E29" s="349">
        <v>4323.3</v>
      </c>
      <c r="F29" s="349">
        <v>4546.1000000000004</v>
      </c>
      <c r="G29" s="349">
        <v>4784.2</v>
      </c>
      <c r="H29" s="349">
        <v>5290.4</v>
      </c>
      <c r="I29" s="349">
        <v>6891.8</v>
      </c>
      <c r="J29" s="349">
        <v>7698.6</v>
      </c>
      <c r="K29" s="349">
        <v>8667.2000000000007</v>
      </c>
      <c r="L29" s="349">
        <v>11669.4</v>
      </c>
      <c r="M29" s="349">
        <v>12699.6</v>
      </c>
      <c r="N29" s="957"/>
    </row>
    <row r="30" spans="1:14" s="351" customFormat="1" ht="24" x14ac:dyDescent="0.2">
      <c r="A30" s="282" t="s">
        <v>114</v>
      </c>
      <c r="B30" s="349">
        <v>3618.6</v>
      </c>
      <c r="C30" s="349">
        <v>4218.7</v>
      </c>
      <c r="D30" s="349">
        <v>4158.3</v>
      </c>
      <c r="E30" s="349">
        <v>4663.5</v>
      </c>
      <c r="F30" s="349">
        <v>4218.3</v>
      </c>
      <c r="G30" s="349">
        <v>4013.4</v>
      </c>
      <c r="H30" s="349">
        <v>4438.3</v>
      </c>
      <c r="I30" s="349">
        <v>4745.6000000000004</v>
      </c>
      <c r="J30" s="349">
        <v>3921.6</v>
      </c>
      <c r="K30" s="349">
        <v>3358.9</v>
      </c>
      <c r="L30" s="349">
        <v>8290.6</v>
      </c>
      <c r="M30" s="349">
        <v>13405.2</v>
      </c>
      <c r="N30" s="957"/>
    </row>
    <row r="31" spans="1:14" s="351" customFormat="1" ht="24" x14ac:dyDescent="0.2">
      <c r="A31" s="283" t="s">
        <v>58</v>
      </c>
      <c r="B31" s="349">
        <v>2018.7</v>
      </c>
      <c r="C31" s="349">
        <v>2208.3000000000002</v>
      </c>
      <c r="D31" s="349">
        <v>2490</v>
      </c>
      <c r="E31" s="349">
        <v>2743.6</v>
      </c>
      <c r="F31" s="349">
        <v>3826.5</v>
      </c>
      <c r="G31" s="349">
        <v>3962.8</v>
      </c>
      <c r="H31" s="349">
        <v>4189.8</v>
      </c>
      <c r="I31" s="349">
        <v>5372</v>
      </c>
      <c r="J31" s="349">
        <v>5460</v>
      </c>
      <c r="K31" s="349">
        <v>6371.7</v>
      </c>
      <c r="L31" s="349">
        <v>8385</v>
      </c>
      <c r="M31" s="349">
        <v>10606.2</v>
      </c>
      <c r="N31" s="957"/>
    </row>
    <row r="32" spans="1:14" s="351" customFormat="1" ht="12.75" customHeight="1" x14ac:dyDescent="0.2">
      <c r="A32" s="280" t="s">
        <v>59</v>
      </c>
      <c r="B32" s="349">
        <v>21924</v>
      </c>
      <c r="C32" s="349">
        <v>25847.9</v>
      </c>
      <c r="D32" s="349">
        <v>36582.6</v>
      </c>
      <c r="E32" s="349">
        <v>52303.9</v>
      </c>
      <c r="F32" s="349">
        <v>41961.599999999999</v>
      </c>
      <c r="G32" s="349">
        <v>40117.800000000003</v>
      </c>
      <c r="H32" s="349">
        <v>37917.199999999997</v>
      </c>
      <c r="I32" s="349">
        <v>55022.9</v>
      </c>
      <c r="J32" s="349">
        <v>58445.3</v>
      </c>
      <c r="K32" s="349">
        <v>79743.8</v>
      </c>
      <c r="L32" s="349">
        <v>106933.4</v>
      </c>
      <c r="M32" s="349">
        <v>209738</v>
      </c>
      <c r="N32" s="957"/>
    </row>
    <row r="33" spans="1:14" s="351" customFormat="1" ht="24" x14ac:dyDescent="0.2">
      <c r="A33" s="283" t="s">
        <v>60</v>
      </c>
      <c r="B33" s="349">
        <v>23410.3</v>
      </c>
      <c r="C33" s="349">
        <v>25287.9</v>
      </c>
      <c r="D33" s="349">
        <v>27721.5</v>
      </c>
      <c r="E33" s="349">
        <v>30659</v>
      </c>
      <c r="F33" s="349">
        <v>35139.4</v>
      </c>
      <c r="G33" s="349">
        <v>45643.9</v>
      </c>
      <c r="H33" s="349">
        <v>46396</v>
      </c>
      <c r="I33" s="349">
        <v>65123.8</v>
      </c>
      <c r="J33" s="349">
        <v>93314.4</v>
      </c>
      <c r="K33" s="349">
        <v>134978.79999999999</v>
      </c>
      <c r="L33" s="349">
        <v>166806.79999999999</v>
      </c>
      <c r="M33" s="349">
        <v>233144.9</v>
      </c>
      <c r="N33" s="957"/>
    </row>
    <row r="34" spans="1:14" s="351" customFormat="1" ht="12.75" customHeight="1" x14ac:dyDescent="0.2">
      <c r="A34" s="280" t="s">
        <v>61</v>
      </c>
      <c r="B34" s="349">
        <v>20755.599999999999</v>
      </c>
      <c r="C34" s="349">
        <v>20133.2</v>
      </c>
      <c r="D34" s="349">
        <v>20386.400000000001</v>
      </c>
      <c r="E34" s="349">
        <v>26004.5</v>
      </c>
      <c r="F34" s="349">
        <v>28065.9</v>
      </c>
      <c r="G34" s="349">
        <v>26283.5</v>
      </c>
      <c r="H34" s="349">
        <v>18547.099999999999</v>
      </c>
      <c r="I34" s="349">
        <v>33726.6</v>
      </c>
      <c r="J34" s="349">
        <v>45658.6</v>
      </c>
      <c r="K34" s="349">
        <v>61844.3</v>
      </c>
      <c r="L34" s="349">
        <v>72517.399999999994</v>
      </c>
      <c r="M34" s="349">
        <v>83679.3</v>
      </c>
      <c r="N34" s="957"/>
    </row>
    <row r="35" spans="1:14" s="351" customFormat="1" ht="12.75" customHeight="1" x14ac:dyDescent="0.2">
      <c r="A35" s="280" t="s">
        <v>62</v>
      </c>
      <c r="B35" s="349">
        <v>2097.1999999999998</v>
      </c>
      <c r="C35" s="349">
        <v>2348.6</v>
      </c>
      <c r="D35" s="349">
        <v>2138.1999999999998</v>
      </c>
      <c r="E35" s="349">
        <v>2445.1999999999998</v>
      </c>
      <c r="F35" s="349">
        <v>2892.1</v>
      </c>
      <c r="G35" s="349">
        <v>3355.5</v>
      </c>
      <c r="H35" s="349">
        <v>1150.9000000000001</v>
      </c>
      <c r="I35" s="349">
        <v>4269.7</v>
      </c>
      <c r="J35" s="349">
        <v>8004.3</v>
      </c>
      <c r="K35" s="349">
        <v>12362</v>
      </c>
      <c r="L35" s="349">
        <v>17803.900000000001</v>
      </c>
      <c r="M35" s="349">
        <v>25718.1</v>
      </c>
      <c r="N35" s="957"/>
    </row>
    <row r="36" spans="1:14" s="351" customFormat="1" ht="12.75" customHeight="1" x14ac:dyDescent="0.2">
      <c r="A36" s="280" t="s">
        <v>129</v>
      </c>
      <c r="B36" s="349">
        <v>2110.1999999999998</v>
      </c>
      <c r="C36" s="349">
        <v>2242.8000000000002</v>
      </c>
      <c r="D36" s="349">
        <v>2575.5</v>
      </c>
      <c r="E36" s="349">
        <v>2913.9</v>
      </c>
      <c r="F36" s="349">
        <v>3613</v>
      </c>
      <c r="G36" s="349">
        <v>4008</v>
      </c>
      <c r="H36" s="349">
        <v>4283.3</v>
      </c>
      <c r="I36" s="349">
        <v>5750.6</v>
      </c>
      <c r="J36" s="349">
        <v>8236.9</v>
      </c>
      <c r="K36" s="349">
        <v>16540.599999999999</v>
      </c>
      <c r="L36" s="349">
        <v>24388.6</v>
      </c>
      <c r="M36" s="349">
        <v>37682.199999999997</v>
      </c>
      <c r="N36" s="957"/>
    </row>
    <row r="37" spans="1:14" s="351" customFormat="1" ht="12.75" customHeight="1" x14ac:dyDescent="0.2">
      <c r="A37" s="280" t="s">
        <v>115</v>
      </c>
      <c r="B37" s="349">
        <v>27105</v>
      </c>
      <c r="C37" s="349">
        <v>28691.4</v>
      </c>
      <c r="D37" s="349">
        <v>26673.3</v>
      </c>
      <c r="E37" s="349">
        <v>24502.7</v>
      </c>
      <c r="F37" s="349">
        <v>23306.7</v>
      </c>
      <c r="G37" s="349">
        <v>22741</v>
      </c>
      <c r="H37" s="349">
        <v>22489.599999999999</v>
      </c>
      <c r="I37" s="349">
        <v>25756.3</v>
      </c>
      <c r="J37" s="349">
        <v>29333.7</v>
      </c>
      <c r="K37" s="349">
        <v>35319.800000000003</v>
      </c>
      <c r="L37" s="349">
        <v>38688.5</v>
      </c>
      <c r="M37" s="349">
        <v>42459.5</v>
      </c>
      <c r="N37" s="957"/>
    </row>
    <row r="38" spans="1:14" s="351" customFormat="1" ht="12.75" customHeight="1" x14ac:dyDescent="0.2">
      <c r="A38" s="280" t="s">
        <v>65</v>
      </c>
      <c r="B38" s="349">
        <v>356.1</v>
      </c>
      <c r="C38" s="349">
        <v>199</v>
      </c>
      <c r="D38" s="349">
        <v>251.2</v>
      </c>
      <c r="E38" s="349">
        <v>508.9</v>
      </c>
      <c r="F38" s="349">
        <v>641.1</v>
      </c>
      <c r="G38" s="349">
        <v>952.1</v>
      </c>
      <c r="H38" s="349">
        <v>1260.2</v>
      </c>
      <c r="I38" s="349">
        <v>1616.5</v>
      </c>
      <c r="J38" s="349">
        <v>2942.6</v>
      </c>
      <c r="K38" s="349">
        <v>5761.5</v>
      </c>
      <c r="L38" s="349">
        <v>44999</v>
      </c>
      <c r="M38" s="349">
        <v>384468.7</v>
      </c>
      <c r="N38" s="957"/>
    </row>
    <row r="39" spans="1:14" s="351" customFormat="1" ht="12.75" customHeight="1" x14ac:dyDescent="0.2">
      <c r="A39" s="280" t="s">
        <v>71</v>
      </c>
      <c r="B39" s="349">
        <v>5787.6</v>
      </c>
      <c r="C39" s="349">
        <v>6635.9</v>
      </c>
      <c r="D39" s="349">
        <v>6655.4</v>
      </c>
      <c r="E39" s="349">
        <v>7625.8</v>
      </c>
      <c r="F39" s="349">
        <v>8299.2999999999993</v>
      </c>
      <c r="G39" s="349">
        <v>9728.5</v>
      </c>
      <c r="H39" s="349">
        <v>8459</v>
      </c>
      <c r="I39" s="349">
        <v>13237.9</v>
      </c>
      <c r="J39" s="349">
        <v>14104.1</v>
      </c>
      <c r="K39" s="349">
        <v>18162.099999999999</v>
      </c>
      <c r="L39" s="349">
        <v>21366.5</v>
      </c>
      <c r="M39" s="349">
        <v>28506.3</v>
      </c>
      <c r="N39" s="957"/>
    </row>
    <row r="40" spans="1:14" s="351" customFormat="1" ht="12.75" customHeight="1" x14ac:dyDescent="0.2">
      <c r="A40" s="280" t="s">
        <v>72</v>
      </c>
      <c r="B40" s="349">
        <v>6399.7</v>
      </c>
      <c r="C40" s="349">
        <v>6857.5</v>
      </c>
      <c r="D40" s="349">
        <v>7751.8</v>
      </c>
      <c r="E40" s="349">
        <v>8245</v>
      </c>
      <c r="F40" s="349">
        <v>10397.4</v>
      </c>
      <c r="G40" s="349">
        <v>11077.8</v>
      </c>
      <c r="H40" s="349">
        <v>9660.2000000000007</v>
      </c>
      <c r="I40" s="349">
        <v>13249.9</v>
      </c>
      <c r="J40" s="349">
        <v>14430.1</v>
      </c>
      <c r="K40" s="349">
        <v>21419.200000000001</v>
      </c>
      <c r="L40" s="349">
        <v>23918.5</v>
      </c>
      <c r="M40" s="349">
        <v>34383.4</v>
      </c>
      <c r="N40" s="957"/>
    </row>
    <row r="41" spans="1:14" s="351" customFormat="1" ht="12.75" customHeight="1" x14ac:dyDescent="0.2">
      <c r="A41" s="280" t="s">
        <v>73</v>
      </c>
      <c r="B41" s="349">
        <v>2706.3</v>
      </c>
      <c r="C41" s="349">
        <v>2467.1999999999998</v>
      </c>
      <c r="D41" s="349">
        <v>2847.3</v>
      </c>
      <c r="E41" s="349">
        <v>3315.2</v>
      </c>
      <c r="F41" s="349">
        <v>3828.3</v>
      </c>
      <c r="G41" s="349">
        <v>4150.2</v>
      </c>
      <c r="H41" s="349">
        <v>2829.9</v>
      </c>
      <c r="I41" s="349">
        <v>5675.5</v>
      </c>
      <c r="J41" s="349">
        <v>7935.5</v>
      </c>
      <c r="K41" s="349">
        <v>11843.9</v>
      </c>
      <c r="L41" s="349">
        <v>14444.1</v>
      </c>
      <c r="M41" s="349">
        <v>19526</v>
      </c>
      <c r="N41" s="957"/>
    </row>
    <row r="42" spans="1:14" s="351" customFormat="1" ht="12.75" customHeight="1" x14ac:dyDescent="0.2">
      <c r="A42" s="280" t="s">
        <v>74</v>
      </c>
      <c r="B42" s="349">
        <v>319.10000000000002</v>
      </c>
      <c r="C42" s="349">
        <v>348.8</v>
      </c>
      <c r="D42" s="349">
        <v>451.4</v>
      </c>
      <c r="E42" s="349">
        <v>554.70000000000005</v>
      </c>
      <c r="F42" s="349">
        <v>646.4</v>
      </c>
      <c r="G42" s="349">
        <v>823.3</v>
      </c>
      <c r="H42" s="349">
        <v>604.20000000000005</v>
      </c>
      <c r="I42" s="349">
        <v>1298.4000000000001</v>
      </c>
      <c r="J42" s="349">
        <v>1769</v>
      </c>
      <c r="K42" s="349">
        <v>2323.6</v>
      </c>
      <c r="L42" s="349">
        <v>3825.7</v>
      </c>
      <c r="M42" s="349">
        <v>6281.8</v>
      </c>
      <c r="N42" s="957"/>
    </row>
    <row r="43" spans="1:14" s="351" customFormat="1" ht="12.75" customHeight="1" x14ac:dyDescent="0.2">
      <c r="A43" s="280" t="s">
        <v>75</v>
      </c>
      <c r="B43" s="349">
        <v>974.7</v>
      </c>
      <c r="C43" s="349">
        <v>1071.7</v>
      </c>
      <c r="D43" s="349">
        <v>1313.4</v>
      </c>
      <c r="E43" s="349">
        <v>1559.1</v>
      </c>
      <c r="F43" s="349">
        <v>2054.6999999999998</v>
      </c>
      <c r="G43" s="349">
        <v>2986.8</v>
      </c>
      <c r="H43" s="349">
        <v>3045.4</v>
      </c>
      <c r="I43" s="349">
        <v>5997.3</v>
      </c>
      <c r="J43" s="349">
        <v>6427.9</v>
      </c>
      <c r="K43" s="349">
        <v>8649.9</v>
      </c>
      <c r="L43" s="349">
        <v>11827.5</v>
      </c>
      <c r="M43" s="349">
        <v>15389.2</v>
      </c>
      <c r="N43" s="957"/>
    </row>
    <row r="44" spans="1:14" s="351" customFormat="1" ht="12.75" customHeight="1" x14ac:dyDescent="0.2">
      <c r="A44" s="280" t="s">
        <v>76</v>
      </c>
      <c r="B44" s="349">
        <v>918.3</v>
      </c>
      <c r="C44" s="349">
        <v>753.2</v>
      </c>
      <c r="D44" s="349">
        <v>683.1</v>
      </c>
      <c r="E44" s="349">
        <v>666.3</v>
      </c>
      <c r="F44" s="349">
        <v>811.4</v>
      </c>
      <c r="G44" s="349">
        <v>889</v>
      </c>
      <c r="H44" s="349">
        <v>496.1</v>
      </c>
      <c r="I44" s="349">
        <v>964.5</v>
      </c>
      <c r="J44" s="349">
        <v>1233.4000000000001</v>
      </c>
      <c r="K44" s="349">
        <v>2439.6999999999998</v>
      </c>
      <c r="L44" s="349">
        <v>3644.3</v>
      </c>
      <c r="M44" s="349">
        <v>6071</v>
      </c>
      <c r="N44" s="957"/>
    </row>
    <row r="45" spans="1:14" s="351" customFormat="1" ht="12.75" customHeight="1" x14ac:dyDescent="0.2">
      <c r="A45" s="280" t="s">
        <v>128</v>
      </c>
      <c r="B45" s="349">
        <v>367.8</v>
      </c>
      <c r="C45" s="349">
        <v>325.5</v>
      </c>
      <c r="D45" s="349">
        <v>336.4</v>
      </c>
      <c r="E45" s="349">
        <v>403.4</v>
      </c>
      <c r="F45" s="349">
        <v>396</v>
      </c>
      <c r="G45" s="349">
        <v>454.73</v>
      </c>
      <c r="H45" s="349">
        <v>309.3</v>
      </c>
      <c r="I45" s="349">
        <v>462.6</v>
      </c>
      <c r="J45" s="349">
        <v>636</v>
      </c>
      <c r="K45" s="349">
        <v>1015.5</v>
      </c>
      <c r="L45" s="349">
        <v>1463.5</v>
      </c>
      <c r="M45" s="349">
        <v>2699.8</v>
      </c>
      <c r="N45" s="957"/>
    </row>
    <row r="46" spans="1:14" s="351" customFormat="1" ht="9.1999999999999993" customHeight="1" thickBot="1" x14ac:dyDescent="0.25">
      <c r="A46" s="358"/>
      <c r="B46" s="359"/>
      <c r="C46" s="359"/>
      <c r="D46" s="359"/>
      <c r="E46" s="359"/>
      <c r="F46" s="359"/>
      <c r="G46" s="359"/>
      <c r="H46" s="359"/>
      <c r="I46" s="359"/>
      <c r="J46" s="359"/>
      <c r="K46" s="359"/>
      <c r="L46" s="359"/>
      <c r="M46" s="359"/>
    </row>
    <row r="47" spans="1:14" s="351" customFormat="1" ht="12" x14ac:dyDescent="0.2">
      <c r="A47" s="280"/>
      <c r="F47" s="350"/>
      <c r="G47" s="350"/>
      <c r="H47" s="350"/>
      <c r="I47" s="350"/>
      <c r="J47" s="350"/>
      <c r="K47" s="350"/>
      <c r="L47" s="350"/>
      <c r="M47" s="350"/>
    </row>
    <row r="48" spans="1:14" s="351" customFormat="1" ht="12" x14ac:dyDescent="0.2">
      <c r="A48" s="280"/>
      <c r="B48" s="360"/>
      <c r="C48" s="360"/>
      <c r="D48" s="360"/>
      <c r="E48" s="360"/>
      <c r="F48" s="350"/>
      <c r="G48" s="350"/>
      <c r="H48" s="350"/>
      <c r="I48" s="350"/>
      <c r="J48" s="350"/>
      <c r="K48" s="350"/>
      <c r="L48" s="350"/>
      <c r="M48" s="350"/>
    </row>
    <row r="49" spans="1:13" s="351" customFormat="1" ht="12" x14ac:dyDescent="0.2">
      <c r="A49" s="280"/>
      <c r="B49" s="360"/>
      <c r="C49" s="360"/>
      <c r="D49" s="360"/>
      <c r="E49" s="360"/>
      <c r="F49" s="350"/>
      <c r="G49" s="350"/>
      <c r="H49" s="350"/>
      <c r="I49" s="350"/>
      <c r="J49" s="350"/>
      <c r="K49" s="350"/>
      <c r="L49" s="350"/>
      <c r="M49" s="350"/>
    </row>
    <row r="50" spans="1:13" s="351" customFormat="1" ht="12" x14ac:dyDescent="0.2">
      <c r="A50" s="280"/>
      <c r="F50" s="350"/>
      <c r="G50" s="350"/>
      <c r="H50" s="350"/>
      <c r="I50" s="350"/>
      <c r="J50" s="350"/>
      <c r="K50" s="350"/>
      <c r="L50" s="350"/>
      <c r="M50" s="350"/>
    </row>
    <row r="51" spans="1:13" s="351" customFormat="1" ht="12" x14ac:dyDescent="0.2">
      <c r="A51" s="280"/>
      <c r="F51" s="350"/>
      <c r="G51" s="350"/>
      <c r="H51" s="350"/>
      <c r="I51" s="350"/>
      <c r="J51" s="350"/>
      <c r="K51" s="350"/>
      <c r="L51" s="350"/>
      <c r="M51" s="350"/>
    </row>
    <row r="52" spans="1:13" s="351" customFormat="1" ht="12" x14ac:dyDescent="0.2">
      <c r="A52" s="280"/>
      <c r="F52" s="350"/>
      <c r="G52" s="350"/>
      <c r="H52" s="350"/>
      <c r="I52" s="350"/>
      <c r="J52" s="350"/>
      <c r="K52" s="350"/>
      <c r="L52" s="350"/>
      <c r="M52" s="350"/>
    </row>
    <row r="53" spans="1:13" s="351" customFormat="1" ht="12" x14ac:dyDescent="0.2">
      <c r="A53" s="280"/>
      <c r="F53" s="350"/>
      <c r="G53" s="350"/>
      <c r="H53" s="350"/>
      <c r="I53" s="350"/>
      <c r="J53" s="350"/>
      <c r="K53" s="350"/>
      <c r="L53" s="350"/>
      <c r="M53" s="350"/>
    </row>
    <row r="54" spans="1:13" x14ac:dyDescent="0.2">
      <c r="A54" s="361"/>
    </row>
    <row r="55" spans="1:13" x14ac:dyDescent="0.2">
      <c r="A55" s="361"/>
    </row>
    <row r="56" spans="1:13" x14ac:dyDescent="0.2">
      <c r="A56" s="361"/>
    </row>
    <row r="57" spans="1:13" x14ac:dyDescent="0.2">
      <c r="A57" s="361"/>
    </row>
    <row r="58" spans="1:13" x14ac:dyDescent="0.2">
      <c r="A58" s="361"/>
    </row>
    <row r="59" spans="1:13" x14ac:dyDescent="0.2">
      <c r="A59" s="361"/>
    </row>
    <row r="60" spans="1:13" x14ac:dyDescent="0.2">
      <c r="A60" s="361"/>
    </row>
    <row r="61" spans="1:13" x14ac:dyDescent="0.2">
      <c r="A61" s="361"/>
    </row>
    <row r="62" spans="1:13" x14ac:dyDescent="0.2">
      <c r="A62" s="361"/>
    </row>
    <row r="63" spans="1:13" x14ac:dyDescent="0.2">
      <c r="A63" s="361"/>
    </row>
    <row r="64" spans="1:13" x14ac:dyDescent="0.2">
      <c r="A64" s="361"/>
    </row>
    <row r="65" spans="1:1" x14ac:dyDescent="0.2">
      <c r="A65" s="361"/>
    </row>
    <row r="66" spans="1:1" x14ac:dyDescent="0.2">
      <c r="A66" s="361"/>
    </row>
    <row r="67" spans="1:1" x14ac:dyDescent="0.2">
      <c r="A67" s="361"/>
    </row>
    <row r="68" spans="1:1" x14ac:dyDescent="0.2">
      <c r="A68" s="361"/>
    </row>
    <row r="69" spans="1:1" x14ac:dyDescent="0.2">
      <c r="A69" s="361"/>
    </row>
    <row r="70" spans="1:1" x14ac:dyDescent="0.2">
      <c r="A70" s="361"/>
    </row>
    <row r="71" spans="1:1" x14ac:dyDescent="0.2">
      <c r="A71" s="361"/>
    </row>
    <row r="72" spans="1:1" x14ac:dyDescent="0.2">
      <c r="A72" s="361"/>
    </row>
    <row r="73" spans="1:1" x14ac:dyDescent="0.2">
      <c r="A73" s="361"/>
    </row>
    <row r="74" spans="1:1" x14ac:dyDescent="0.2">
      <c r="A74" s="361"/>
    </row>
    <row r="75" spans="1:1" x14ac:dyDescent="0.2">
      <c r="A75" s="361"/>
    </row>
    <row r="76" spans="1:1" x14ac:dyDescent="0.2">
      <c r="A76" s="361"/>
    </row>
    <row r="77" spans="1:1" x14ac:dyDescent="0.2">
      <c r="A77" s="361"/>
    </row>
    <row r="78" spans="1:1" x14ac:dyDescent="0.2">
      <c r="A78" s="361"/>
    </row>
    <row r="79" spans="1:1" x14ac:dyDescent="0.2">
      <c r="A79" s="361"/>
    </row>
    <row r="80" spans="1:1" x14ac:dyDescent="0.2">
      <c r="A80" s="361"/>
    </row>
    <row r="81" spans="1:1" x14ac:dyDescent="0.2">
      <c r="A81" s="361"/>
    </row>
    <row r="82" spans="1:1" x14ac:dyDescent="0.2">
      <c r="A82" s="361"/>
    </row>
    <row r="83" spans="1:1" x14ac:dyDescent="0.2">
      <c r="A83" s="361"/>
    </row>
    <row r="84" spans="1:1" x14ac:dyDescent="0.2">
      <c r="A84" s="361"/>
    </row>
    <row r="85" spans="1:1" x14ac:dyDescent="0.2">
      <c r="A85" s="361"/>
    </row>
    <row r="86" spans="1:1" x14ac:dyDescent="0.2">
      <c r="A86" s="361"/>
    </row>
    <row r="87" spans="1:1" x14ac:dyDescent="0.2">
      <c r="A87" s="361"/>
    </row>
    <row r="88" spans="1:1" x14ac:dyDescent="0.2">
      <c r="A88" s="361"/>
    </row>
    <row r="89" spans="1:1" x14ac:dyDescent="0.2">
      <c r="A89" s="361"/>
    </row>
    <row r="90" spans="1:1" x14ac:dyDescent="0.2">
      <c r="A90" s="361"/>
    </row>
    <row r="91" spans="1:1" x14ac:dyDescent="0.2">
      <c r="A91" s="361"/>
    </row>
    <row r="92" spans="1:1" x14ac:dyDescent="0.2">
      <c r="A92" s="361"/>
    </row>
    <row r="93" spans="1:1" x14ac:dyDescent="0.2">
      <c r="A93" s="361"/>
    </row>
    <row r="94" spans="1:1" x14ac:dyDescent="0.2">
      <c r="A94" s="361"/>
    </row>
    <row r="95" spans="1:1" x14ac:dyDescent="0.2">
      <c r="A95" s="361"/>
    </row>
    <row r="96" spans="1:1" x14ac:dyDescent="0.2">
      <c r="A96" s="361"/>
    </row>
    <row r="97" spans="1:1" x14ac:dyDescent="0.2">
      <c r="A97" s="361"/>
    </row>
    <row r="98" spans="1:1" x14ac:dyDescent="0.2">
      <c r="A98" s="361"/>
    </row>
    <row r="99" spans="1:1" x14ac:dyDescent="0.2">
      <c r="A99" s="361"/>
    </row>
    <row r="100" spans="1:1" x14ac:dyDescent="0.2">
      <c r="A100" s="361"/>
    </row>
    <row r="101" spans="1:1" x14ac:dyDescent="0.2">
      <c r="A101" s="361"/>
    </row>
    <row r="102" spans="1:1" x14ac:dyDescent="0.2">
      <c r="A102" s="361"/>
    </row>
    <row r="103" spans="1:1" x14ac:dyDescent="0.2">
      <c r="A103" s="361"/>
    </row>
    <row r="104" spans="1:1" x14ac:dyDescent="0.2">
      <c r="A104" s="361"/>
    </row>
    <row r="105" spans="1:1" x14ac:dyDescent="0.2">
      <c r="A105" s="361"/>
    </row>
    <row r="106" spans="1:1" x14ac:dyDescent="0.2">
      <c r="A106" s="361"/>
    </row>
    <row r="107" spans="1:1" x14ac:dyDescent="0.2">
      <c r="A107" s="361"/>
    </row>
    <row r="108" spans="1:1" x14ac:dyDescent="0.2">
      <c r="A108" s="361"/>
    </row>
    <row r="109" spans="1:1" x14ac:dyDescent="0.2">
      <c r="A109" s="361"/>
    </row>
    <row r="110" spans="1:1" x14ac:dyDescent="0.2">
      <c r="A110" s="361"/>
    </row>
    <row r="111" spans="1:1" x14ac:dyDescent="0.2">
      <c r="A111" s="361"/>
    </row>
    <row r="112" spans="1:1" x14ac:dyDescent="0.2">
      <c r="A112" s="361"/>
    </row>
    <row r="113" spans="1:1" x14ac:dyDescent="0.2">
      <c r="A113" s="361"/>
    </row>
    <row r="114" spans="1:1" x14ac:dyDescent="0.2">
      <c r="A114" s="361"/>
    </row>
    <row r="115" spans="1:1" x14ac:dyDescent="0.2">
      <c r="A115" s="361"/>
    </row>
    <row r="116" spans="1:1" x14ac:dyDescent="0.2">
      <c r="A116" s="361"/>
    </row>
    <row r="117" spans="1:1" x14ac:dyDescent="0.2">
      <c r="A117" s="361"/>
    </row>
    <row r="118" spans="1:1" x14ac:dyDescent="0.2">
      <c r="A118" s="361"/>
    </row>
    <row r="119" spans="1:1" x14ac:dyDescent="0.2">
      <c r="A119" s="361"/>
    </row>
    <row r="120" spans="1:1" x14ac:dyDescent="0.2">
      <c r="A120" s="361"/>
    </row>
    <row r="121" spans="1:1" x14ac:dyDescent="0.2">
      <c r="A121" s="361"/>
    </row>
    <row r="122" spans="1:1" x14ac:dyDescent="0.2">
      <c r="A122" s="361"/>
    </row>
    <row r="123" spans="1:1" x14ac:dyDescent="0.2">
      <c r="A123" s="361"/>
    </row>
    <row r="124" spans="1:1" x14ac:dyDescent="0.2">
      <c r="A124" s="361"/>
    </row>
    <row r="125" spans="1:1" x14ac:dyDescent="0.2">
      <c r="A125" s="361"/>
    </row>
    <row r="126" spans="1:1" x14ac:dyDescent="0.2">
      <c r="A126" s="361"/>
    </row>
    <row r="127" spans="1:1" x14ac:dyDescent="0.2">
      <c r="A127" s="361"/>
    </row>
    <row r="128" spans="1:1" x14ac:dyDescent="0.2">
      <c r="A128" s="361"/>
    </row>
    <row r="129" spans="1:1" x14ac:dyDescent="0.2">
      <c r="A129" s="361"/>
    </row>
    <row r="130" spans="1:1" x14ac:dyDescent="0.2">
      <c r="A130" s="361"/>
    </row>
    <row r="131" spans="1:1" x14ac:dyDescent="0.2">
      <c r="A131" s="361"/>
    </row>
    <row r="132" spans="1:1" x14ac:dyDescent="0.2">
      <c r="A132" s="361"/>
    </row>
    <row r="133" spans="1:1" x14ac:dyDescent="0.2">
      <c r="A133" s="361"/>
    </row>
    <row r="134" spans="1:1" x14ac:dyDescent="0.2">
      <c r="A134" s="361"/>
    </row>
    <row r="135" spans="1:1" x14ac:dyDescent="0.2">
      <c r="A135" s="361"/>
    </row>
    <row r="136" spans="1:1" x14ac:dyDescent="0.2">
      <c r="A136" s="361"/>
    </row>
    <row r="137" spans="1:1" x14ac:dyDescent="0.2">
      <c r="A137" s="361"/>
    </row>
    <row r="138" spans="1:1" x14ac:dyDescent="0.2">
      <c r="A138" s="361"/>
    </row>
    <row r="139" spans="1:1" x14ac:dyDescent="0.2">
      <c r="A139" s="361"/>
    </row>
    <row r="140" spans="1:1" x14ac:dyDescent="0.2">
      <c r="A140" s="361"/>
    </row>
    <row r="141" spans="1:1" x14ac:dyDescent="0.2">
      <c r="A141" s="361"/>
    </row>
    <row r="142" spans="1:1" x14ac:dyDescent="0.2">
      <c r="A142" s="361"/>
    </row>
    <row r="143" spans="1:1" x14ac:dyDescent="0.2">
      <c r="A143" s="361"/>
    </row>
    <row r="144" spans="1:1" x14ac:dyDescent="0.2">
      <c r="A144" s="361"/>
    </row>
    <row r="145" spans="1:1" x14ac:dyDescent="0.2">
      <c r="A145" s="361"/>
    </row>
    <row r="146" spans="1:1" x14ac:dyDescent="0.2">
      <c r="A146" s="361"/>
    </row>
    <row r="147" spans="1:1" x14ac:dyDescent="0.2">
      <c r="A147" s="361"/>
    </row>
    <row r="148" spans="1:1" x14ac:dyDescent="0.2">
      <c r="A148" s="361"/>
    </row>
    <row r="149" spans="1:1" x14ac:dyDescent="0.2">
      <c r="A149" s="361"/>
    </row>
    <row r="150" spans="1:1" x14ac:dyDescent="0.2">
      <c r="A150" s="361"/>
    </row>
    <row r="151" spans="1:1" x14ac:dyDescent="0.2">
      <c r="A151" s="361"/>
    </row>
    <row r="152" spans="1:1" x14ac:dyDescent="0.2">
      <c r="A152" s="361"/>
    </row>
    <row r="153" spans="1:1" x14ac:dyDescent="0.2">
      <c r="A153" s="361"/>
    </row>
    <row r="154" spans="1:1" x14ac:dyDescent="0.2">
      <c r="A154" s="361"/>
    </row>
    <row r="155" spans="1:1" x14ac:dyDescent="0.2">
      <c r="A155" s="361"/>
    </row>
    <row r="156" spans="1:1" x14ac:dyDescent="0.2">
      <c r="A156" s="361"/>
    </row>
    <row r="157" spans="1:1" x14ac:dyDescent="0.2">
      <c r="A157" s="361"/>
    </row>
    <row r="158" spans="1:1" x14ac:dyDescent="0.2">
      <c r="A158" s="361"/>
    </row>
    <row r="159" spans="1:1" x14ac:dyDescent="0.2">
      <c r="A159" s="361"/>
    </row>
    <row r="160" spans="1:1" x14ac:dyDescent="0.2">
      <c r="A160" s="361"/>
    </row>
    <row r="161" spans="1:1" x14ac:dyDescent="0.2">
      <c r="A161" s="361"/>
    </row>
    <row r="162" spans="1:1" x14ac:dyDescent="0.2">
      <c r="A162" s="361"/>
    </row>
    <row r="163" spans="1:1" x14ac:dyDescent="0.2">
      <c r="A163" s="361"/>
    </row>
    <row r="164" spans="1:1" x14ac:dyDescent="0.2">
      <c r="A164" s="361"/>
    </row>
    <row r="165" spans="1:1" x14ac:dyDescent="0.2">
      <c r="A165" s="361"/>
    </row>
    <row r="166" spans="1:1" x14ac:dyDescent="0.2">
      <c r="A166" s="361"/>
    </row>
    <row r="167" spans="1:1" x14ac:dyDescent="0.2">
      <c r="A167" s="361"/>
    </row>
    <row r="168" spans="1:1" x14ac:dyDescent="0.2">
      <c r="A168" s="361"/>
    </row>
    <row r="169" spans="1:1" x14ac:dyDescent="0.2">
      <c r="A169" s="361"/>
    </row>
    <row r="170" spans="1:1" x14ac:dyDescent="0.2">
      <c r="A170" s="361"/>
    </row>
    <row r="171" spans="1:1" x14ac:dyDescent="0.2">
      <c r="A171" s="361"/>
    </row>
    <row r="172" spans="1:1" x14ac:dyDescent="0.2">
      <c r="A172" s="361"/>
    </row>
    <row r="173" spans="1:1" x14ac:dyDescent="0.2">
      <c r="A173" s="361"/>
    </row>
    <row r="174" spans="1:1" x14ac:dyDescent="0.2">
      <c r="A174" s="361"/>
    </row>
    <row r="175" spans="1:1" x14ac:dyDescent="0.2">
      <c r="A175" s="361"/>
    </row>
    <row r="176" spans="1:1" x14ac:dyDescent="0.2">
      <c r="A176" s="361"/>
    </row>
    <row r="177" spans="1:1" x14ac:dyDescent="0.2">
      <c r="A177" s="363"/>
    </row>
    <row r="178" spans="1:1" x14ac:dyDescent="0.2">
      <c r="A178" s="361"/>
    </row>
    <row r="179" spans="1:1" x14ac:dyDescent="0.2">
      <c r="A179" s="361"/>
    </row>
    <row r="180" spans="1:1" x14ac:dyDescent="0.2">
      <c r="A180" s="361"/>
    </row>
    <row r="181" spans="1:1" x14ac:dyDescent="0.2">
      <c r="A181" s="361"/>
    </row>
    <row r="182" spans="1:1" x14ac:dyDescent="0.2">
      <c r="A182" s="361"/>
    </row>
    <row r="183" spans="1:1" x14ac:dyDescent="0.2">
      <c r="A183" s="361"/>
    </row>
    <row r="184" spans="1:1" x14ac:dyDescent="0.2">
      <c r="A184" s="361"/>
    </row>
    <row r="185" spans="1:1" x14ac:dyDescent="0.2">
      <c r="A185" s="361"/>
    </row>
    <row r="186" spans="1:1" x14ac:dyDescent="0.2">
      <c r="A186" s="361"/>
    </row>
    <row r="187" spans="1:1" x14ac:dyDescent="0.2">
      <c r="A187" s="361"/>
    </row>
    <row r="188" spans="1:1" x14ac:dyDescent="0.2">
      <c r="A188" s="361"/>
    </row>
    <row r="189" spans="1:1" x14ac:dyDescent="0.2">
      <c r="A189" s="361"/>
    </row>
    <row r="190" spans="1:1" x14ac:dyDescent="0.2">
      <c r="A190" s="361"/>
    </row>
    <row r="191" spans="1:1" x14ac:dyDescent="0.2">
      <c r="A191" s="361"/>
    </row>
    <row r="192" spans="1:1" x14ac:dyDescent="0.2">
      <c r="A192" s="361"/>
    </row>
    <row r="193" spans="1:1" x14ac:dyDescent="0.2">
      <c r="A193" s="361"/>
    </row>
    <row r="194" spans="1:1" x14ac:dyDescent="0.2">
      <c r="A194" s="361"/>
    </row>
    <row r="195" spans="1:1" x14ac:dyDescent="0.2">
      <c r="A195" s="361"/>
    </row>
    <row r="196" spans="1:1" x14ac:dyDescent="0.2">
      <c r="A196" s="361"/>
    </row>
    <row r="197" spans="1:1" x14ac:dyDescent="0.2">
      <c r="A197" s="361"/>
    </row>
    <row r="198" spans="1:1" x14ac:dyDescent="0.2">
      <c r="A198" s="361"/>
    </row>
    <row r="199" spans="1:1" x14ac:dyDescent="0.2">
      <c r="A199" s="361"/>
    </row>
    <row r="200" spans="1:1" x14ac:dyDescent="0.2">
      <c r="A200" s="361"/>
    </row>
    <row r="201" spans="1:1" x14ac:dyDescent="0.2">
      <c r="A201" s="361"/>
    </row>
    <row r="202" spans="1:1" x14ac:dyDescent="0.2">
      <c r="A202" s="361"/>
    </row>
    <row r="203" spans="1:1" x14ac:dyDescent="0.2">
      <c r="A203" s="361"/>
    </row>
    <row r="204" spans="1:1" x14ac:dyDescent="0.2">
      <c r="A204" s="361"/>
    </row>
    <row r="205" spans="1:1" x14ac:dyDescent="0.2">
      <c r="A205" s="361"/>
    </row>
    <row r="206" spans="1:1" x14ac:dyDescent="0.2">
      <c r="A206" s="361"/>
    </row>
    <row r="207" spans="1:1" x14ac:dyDescent="0.2">
      <c r="A207" s="361"/>
    </row>
    <row r="208" spans="1:1" x14ac:dyDescent="0.2">
      <c r="A208" s="361"/>
    </row>
    <row r="209" spans="1:1" x14ac:dyDescent="0.2">
      <c r="A209" s="361"/>
    </row>
    <row r="210" spans="1:1" x14ac:dyDescent="0.2">
      <c r="A210" s="361"/>
    </row>
    <row r="211" spans="1:1" x14ac:dyDescent="0.2">
      <c r="A211" s="361"/>
    </row>
    <row r="212" spans="1:1" x14ac:dyDescent="0.2">
      <c r="A212" s="361"/>
    </row>
    <row r="213" spans="1:1" x14ac:dyDescent="0.2">
      <c r="A213" s="361"/>
    </row>
    <row r="214" spans="1:1" x14ac:dyDescent="0.2">
      <c r="A214" s="361"/>
    </row>
    <row r="215" spans="1:1" x14ac:dyDescent="0.2">
      <c r="A215" s="361"/>
    </row>
    <row r="216" spans="1:1" x14ac:dyDescent="0.2">
      <c r="A216" s="361"/>
    </row>
    <row r="217" spans="1:1" x14ac:dyDescent="0.2">
      <c r="A217" s="361"/>
    </row>
    <row r="218" spans="1:1" x14ac:dyDescent="0.2">
      <c r="A218" s="361"/>
    </row>
    <row r="219" spans="1:1" x14ac:dyDescent="0.2">
      <c r="A219" s="361"/>
    </row>
    <row r="220" spans="1:1" x14ac:dyDescent="0.2">
      <c r="A220" s="361"/>
    </row>
    <row r="221" spans="1:1" x14ac:dyDescent="0.2">
      <c r="A221" s="361"/>
    </row>
    <row r="222" spans="1:1" x14ac:dyDescent="0.2">
      <c r="A222" s="361"/>
    </row>
    <row r="223" spans="1:1" x14ac:dyDescent="0.2">
      <c r="A223" s="361"/>
    </row>
    <row r="224" spans="1:1" x14ac:dyDescent="0.2">
      <c r="A224" s="361"/>
    </row>
    <row r="225" spans="1:1" x14ac:dyDescent="0.2">
      <c r="A225" s="361"/>
    </row>
    <row r="226" spans="1:1" x14ac:dyDescent="0.2">
      <c r="A226" s="361"/>
    </row>
    <row r="227" spans="1:1" x14ac:dyDescent="0.2">
      <c r="A227" s="361"/>
    </row>
    <row r="228" spans="1:1" x14ac:dyDescent="0.2">
      <c r="A228" s="361"/>
    </row>
    <row r="229" spans="1:1" x14ac:dyDescent="0.2">
      <c r="A229" s="361"/>
    </row>
    <row r="230" spans="1:1" x14ac:dyDescent="0.2">
      <c r="A230" s="361"/>
    </row>
    <row r="231" spans="1:1" x14ac:dyDescent="0.2">
      <c r="A231" s="361"/>
    </row>
    <row r="232" spans="1:1" x14ac:dyDescent="0.2">
      <c r="A232" s="361"/>
    </row>
    <row r="233" spans="1:1" x14ac:dyDescent="0.2">
      <c r="A233" s="361"/>
    </row>
    <row r="234" spans="1:1" x14ac:dyDescent="0.2">
      <c r="A234" s="361"/>
    </row>
    <row r="235" spans="1:1" x14ac:dyDescent="0.2">
      <c r="A235" s="361"/>
    </row>
    <row r="236" spans="1:1" x14ac:dyDescent="0.2">
      <c r="A236" s="361"/>
    </row>
    <row r="237" spans="1:1" x14ac:dyDescent="0.2">
      <c r="A237" s="361"/>
    </row>
    <row r="238" spans="1:1" x14ac:dyDescent="0.2">
      <c r="A238" s="361"/>
    </row>
    <row r="239" spans="1:1" x14ac:dyDescent="0.2">
      <c r="A239" s="361"/>
    </row>
    <row r="240" spans="1:1" x14ac:dyDescent="0.2">
      <c r="A240" s="361"/>
    </row>
    <row r="241" spans="1:1" x14ac:dyDescent="0.2">
      <c r="A241" s="361"/>
    </row>
    <row r="242" spans="1:1" x14ac:dyDescent="0.2">
      <c r="A242" s="361"/>
    </row>
    <row r="243" spans="1:1" x14ac:dyDescent="0.2">
      <c r="A243" s="361"/>
    </row>
    <row r="244" spans="1:1" x14ac:dyDescent="0.2">
      <c r="A244" s="361"/>
    </row>
    <row r="245" spans="1:1" x14ac:dyDescent="0.2">
      <c r="A245" s="361"/>
    </row>
    <row r="246" spans="1:1" x14ac:dyDescent="0.2">
      <c r="A246" s="361"/>
    </row>
    <row r="247" spans="1:1" x14ac:dyDescent="0.2">
      <c r="A247" s="361"/>
    </row>
    <row r="248" spans="1:1" x14ac:dyDescent="0.2">
      <c r="A248" s="361"/>
    </row>
    <row r="249" spans="1:1" x14ac:dyDescent="0.2">
      <c r="A249" s="361"/>
    </row>
    <row r="250" spans="1:1" x14ac:dyDescent="0.2">
      <c r="A250" s="361"/>
    </row>
    <row r="251" spans="1:1" x14ac:dyDescent="0.2">
      <c r="A251" s="361"/>
    </row>
    <row r="252" spans="1:1" x14ac:dyDescent="0.2">
      <c r="A252" s="361"/>
    </row>
    <row r="253" spans="1:1" x14ac:dyDescent="0.2">
      <c r="A253" s="361"/>
    </row>
    <row r="254" spans="1:1" x14ac:dyDescent="0.2">
      <c r="A254" s="361"/>
    </row>
    <row r="255" spans="1:1" x14ac:dyDescent="0.2">
      <c r="A255" s="361"/>
    </row>
    <row r="256" spans="1:1" x14ac:dyDescent="0.2">
      <c r="A256" s="361"/>
    </row>
    <row r="257" spans="1:1" x14ac:dyDescent="0.2">
      <c r="A257" s="361"/>
    </row>
    <row r="258" spans="1:1" x14ac:dyDescent="0.2">
      <c r="A258" s="361"/>
    </row>
    <row r="259" spans="1:1" x14ac:dyDescent="0.2">
      <c r="A259" s="361"/>
    </row>
    <row r="260" spans="1:1" x14ac:dyDescent="0.2">
      <c r="A260" s="361"/>
    </row>
    <row r="261" spans="1:1" x14ac:dyDescent="0.2">
      <c r="A261" s="361"/>
    </row>
    <row r="262" spans="1:1" x14ac:dyDescent="0.2">
      <c r="A262" s="361"/>
    </row>
    <row r="263" spans="1:1" x14ac:dyDescent="0.2">
      <c r="A263" s="361"/>
    </row>
    <row r="264" spans="1:1" x14ac:dyDescent="0.2">
      <c r="A264" s="361"/>
    </row>
    <row r="265" spans="1:1" x14ac:dyDescent="0.2">
      <c r="A265" s="361"/>
    </row>
    <row r="266" spans="1:1" x14ac:dyDescent="0.2">
      <c r="A266" s="361"/>
    </row>
    <row r="267" spans="1:1" x14ac:dyDescent="0.2">
      <c r="A267" s="361"/>
    </row>
    <row r="268" spans="1:1" x14ac:dyDescent="0.2">
      <c r="A268" s="361"/>
    </row>
    <row r="269" spans="1:1" x14ac:dyDescent="0.2">
      <c r="A269" s="361"/>
    </row>
    <row r="270" spans="1:1" x14ac:dyDescent="0.2">
      <c r="A270" s="361"/>
    </row>
    <row r="271" spans="1:1" x14ac:dyDescent="0.2">
      <c r="A271" s="361"/>
    </row>
    <row r="272" spans="1:1" x14ac:dyDescent="0.2">
      <c r="A272" s="361"/>
    </row>
    <row r="273" spans="1:1" x14ac:dyDescent="0.2">
      <c r="A273" s="361"/>
    </row>
    <row r="274" spans="1:1" x14ac:dyDescent="0.2">
      <c r="A274" s="361"/>
    </row>
    <row r="275" spans="1:1" x14ac:dyDescent="0.2">
      <c r="A275" s="361"/>
    </row>
    <row r="276" spans="1:1" x14ac:dyDescent="0.2">
      <c r="A276" s="361"/>
    </row>
    <row r="277" spans="1:1" x14ac:dyDescent="0.2">
      <c r="A277" s="361"/>
    </row>
    <row r="278" spans="1:1" x14ac:dyDescent="0.2">
      <c r="A278" s="361"/>
    </row>
    <row r="279" spans="1:1" x14ac:dyDescent="0.2">
      <c r="A279" s="361"/>
    </row>
    <row r="280" spans="1:1" x14ac:dyDescent="0.2">
      <c r="A280" s="361"/>
    </row>
    <row r="281" spans="1:1" x14ac:dyDescent="0.2">
      <c r="A281" s="361"/>
    </row>
    <row r="282" spans="1:1" x14ac:dyDescent="0.2">
      <c r="A282" s="361"/>
    </row>
    <row r="283" spans="1:1" x14ac:dyDescent="0.2">
      <c r="A283" s="361"/>
    </row>
    <row r="284" spans="1:1" x14ac:dyDescent="0.2">
      <c r="A284" s="361"/>
    </row>
    <row r="285" spans="1:1" x14ac:dyDescent="0.2">
      <c r="A285" s="361"/>
    </row>
    <row r="286" spans="1:1" x14ac:dyDescent="0.2">
      <c r="A286" s="361"/>
    </row>
    <row r="287" spans="1:1" x14ac:dyDescent="0.2">
      <c r="A287" s="361"/>
    </row>
    <row r="288" spans="1:1" x14ac:dyDescent="0.2">
      <c r="A288" s="361"/>
    </row>
    <row r="289" spans="1:1" x14ac:dyDescent="0.2">
      <c r="A289" s="361"/>
    </row>
    <row r="290" spans="1:1" x14ac:dyDescent="0.2">
      <c r="A290" s="361"/>
    </row>
    <row r="291" spans="1:1" x14ac:dyDescent="0.2">
      <c r="A291" s="361"/>
    </row>
    <row r="292" spans="1:1" x14ac:dyDescent="0.2">
      <c r="A292" s="361"/>
    </row>
    <row r="293" spans="1:1" x14ac:dyDescent="0.2">
      <c r="A293" s="361"/>
    </row>
    <row r="294" spans="1:1" x14ac:dyDescent="0.2">
      <c r="A294" s="361"/>
    </row>
    <row r="295" spans="1:1" x14ac:dyDescent="0.2">
      <c r="A295" s="361"/>
    </row>
    <row r="296" spans="1:1" x14ac:dyDescent="0.2">
      <c r="A296" s="361"/>
    </row>
    <row r="297" spans="1:1" x14ac:dyDescent="0.2">
      <c r="A297" s="361"/>
    </row>
    <row r="298" spans="1:1" x14ac:dyDescent="0.2">
      <c r="A298" s="361"/>
    </row>
    <row r="299" spans="1:1" x14ac:dyDescent="0.2">
      <c r="A299" s="361"/>
    </row>
    <row r="300" spans="1:1" x14ac:dyDescent="0.2">
      <c r="A300" s="361"/>
    </row>
    <row r="301" spans="1:1" x14ac:dyDescent="0.2">
      <c r="A301" s="361"/>
    </row>
    <row r="302" spans="1:1" x14ac:dyDescent="0.2">
      <c r="A302" s="361"/>
    </row>
    <row r="303" spans="1:1" x14ac:dyDescent="0.2">
      <c r="A303" s="361"/>
    </row>
    <row r="304" spans="1:1" x14ac:dyDescent="0.2">
      <c r="A304" s="361"/>
    </row>
    <row r="305" spans="1:1" x14ac:dyDescent="0.2">
      <c r="A305" s="361"/>
    </row>
    <row r="306" spans="1:1" x14ac:dyDescent="0.2">
      <c r="A306" s="361"/>
    </row>
    <row r="307" spans="1:1" x14ac:dyDescent="0.2">
      <c r="A307" s="361"/>
    </row>
    <row r="308" spans="1:1" x14ac:dyDescent="0.2">
      <c r="A308" s="363"/>
    </row>
    <row r="309" spans="1:1" x14ac:dyDescent="0.2">
      <c r="A309" s="361"/>
    </row>
    <row r="310" spans="1:1" x14ac:dyDescent="0.2">
      <c r="A310" s="361"/>
    </row>
    <row r="311" spans="1:1" x14ac:dyDescent="0.2">
      <c r="A311" s="361"/>
    </row>
    <row r="312" spans="1:1" x14ac:dyDescent="0.2">
      <c r="A312" s="361"/>
    </row>
    <row r="313" spans="1:1" x14ac:dyDescent="0.2">
      <c r="A313" s="361"/>
    </row>
    <row r="314" spans="1:1" x14ac:dyDescent="0.2">
      <c r="A314" s="361"/>
    </row>
    <row r="315" spans="1:1" x14ac:dyDescent="0.2">
      <c r="A315" s="361"/>
    </row>
    <row r="316" spans="1:1" x14ac:dyDescent="0.2">
      <c r="A316" s="361"/>
    </row>
    <row r="317" spans="1:1" x14ac:dyDescent="0.2">
      <c r="A317" s="361"/>
    </row>
    <row r="318" spans="1:1" x14ac:dyDescent="0.2">
      <c r="A318" s="361"/>
    </row>
    <row r="319" spans="1:1" x14ac:dyDescent="0.2">
      <c r="A319" s="361"/>
    </row>
    <row r="320" spans="1:1" x14ac:dyDescent="0.2">
      <c r="A320" s="361"/>
    </row>
    <row r="321" spans="1:1" x14ac:dyDescent="0.2">
      <c r="A321" s="361"/>
    </row>
    <row r="322" spans="1:1" x14ac:dyDescent="0.2">
      <c r="A322" s="361"/>
    </row>
    <row r="323" spans="1:1" x14ac:dyDescent="0.2">
      <c r="A323" s="361"/>
    </row>
    <row r="324" spans="1:1" x14ac:dyDescent="0.2">
      <c r="A324" s="361"/>
    </row>
    <row r="325" spans="1:1" x14ac:dyDescent="0.2">
      <c r="A325" s="361"/>
    </row>
    <row r="326" spans="1:1" x14ac:dyDescent="0.2">
      <c r="A326" s="361"/>
    </row>
    <row r="327" spans="1:1" x14ac:dyDescent="0.2">
      <c r="A327" s="361"/>
    </row>
    <row r="328" spans="1:1" x14ac:dyDescent="0.2">
      <c r="A328" s="361"/>
    </row>
    <row r="329" spans="1:1" x14ac:dyDescent="0.2">
      <c r="A329" s="361"/>
    </row>
    <row r="330" spans="1:1" x14ac:dyDescent="0.2">
      <c r="A330" s="361"/>
    </row>
    <row r="331" spans="1:1" x14ac:dyDescent="0.2">
      <c r="A331" s="361"/>
    </row>
    <row r="332" spans="1:1" x14ac:dyDescent="0.2">
      <c r="A332" s="361"/>
    </row>
    <row r="333" spans="1:1" x14ac:dyDescent="0.2">
      <c r="A333" s="361"/>
    </row>
    <row r="334" spans="1:1" x14ac:dyDescent="0.2">
      <c r="A334" s="361"/>
    </row>
    <row r="335" spans="1:1" x14ac:dyDescent="0.2">
      <c r="A335" s="361"/>
    </row>
    <row r="336" spans="1:1" x14ac:dyDescent="0.2">
      <c r="A336" s="361"/>
    </row>
    <row r="337" spans="1:1" x14ac:dyDescent="0.2">
      <c r="A337" s="361"/>
    </row>
    <row r="338" spans="1:1" x14ac:dyDescent="0.2">
      <c r="A338" s="361"/>
    </row>
    <row r="339" spans="1:1" x14ac:dyDescent="0.2">
      <c r="A339" s="361"/>
    </row>
    <row r="340" spans="1:1" x14ac:dyDescent="0.2">
      <c r="A340" s="361"/>
    </row>
    <row r="341" spans="1:1" x14ac:dyDescent="0.2">
      <c r="A341" s="361"/>
    </row>
    <row r="342" spans="1:1" x14ac:dyDescent="0.2">
      <c r="A342" s="361"/>
    </row>
    <row r="343" spans="1:1" x14ac:dyDescent="0.2">
      <c r="A343" s="361"/>
    </row>
    <row r="344" spans="1:1" x14ac:dyDescent="0.2">
      <c r="A344" s="361"/>
    </row>
    <row r="345" spans="1:1" x14ac:dyDescent="0.2">
      <c r="A345" s="361"/>
    </row>
    <row r="346" spans="1:1" x14ac:dyDescent="0.2">
      <c r="A346" s="361"/>
    </row>
    <row r="347" spans="1:1" x14ac:dyDescent="0.2">
      <c r="A347" s="361"/>
    </row>
    <row r="348" spans="1:1" x14ac:dyDescent="0.2">
      <c r="A348" s="361"/>
    </row>
    <row r="349" spans="1:1" x14ac:dyDescent="0.2">
      <c r="A349" s="361"/>
    </row>
    <row r="350" spans="1:1" x14ac:dyDescent="0.2">
      <c r="A350" s="361"/>
    </row>
    <row r="351" spans="1:1" x14ac:dyDescent="0.2">
      <c r="A351" s="361"/>
    </row>
    <row r="352" spans="1:1" x14ac:dyDescent="0.2">
      <c r="A352" s="361"/>
    </row>
    <row r="353" spans="1:1" x14ac:dyDescent="0.2">
      <c r="A353" s="361"/>
    </row>
    <row r="354" spans="1:1" x14ac:dyDescent="0.2">
      <c r="A354" s="361"/>
    </row>
    <row r="355" spans="1:1" x14ac:dyDescent="0.2">
      <c r="A355" s="361"/>
    </row>
    <row r="356" spans="1:1" x14ac:dyDescent="0.2">
      <c r="A356" s="361"/>
    </row>
    <row r="357" spans="1:1" x14ac:dyDescent="0.2">
      <c r="A357" s="361"/>
    </row>
    <row r="358" spans="1:1" x14ac:dyDescent="0.2">
      <c r="A358" s="361"/>
    </row>
    <row r="359" spans="1:1" x14ac:dyDescent="0.2">
      <c r="A359" s="361"/>
    </row>
    <row r="360" spans="1:1" x14ac:dyDescent="0.2">
      <c r="A360" s="361"/>
    </row>
    <row r="361" spans="1:1" x14ac:dyDescent="0.2">
      <c r="A361" s="361"/>
    </row>
    <row r="362" spans="1:1" x14ac:dyDescent="0.2">
      <c r="A362" s="361"/>
    </row>
    <row r="363" spans="1:1" x14ac:dyDescent="0.2">
      <c r="A363" s="361"/>
    </row>
    <row r="364" spans="1:1" x14ac:dyDescent="0.2">
      <c r="A364" s="361"/>
    </row>
    <row r="365" spans="1:1" x14ac:dyDescent="0.2">
      <c r="A365" s="361"/>
    </row>
    <row r="366" spans="1:1" x14ac:dyDescent="0.2">
      <c r="A366" s="361"/>
    </row>
    <row r="367" spans="1:1" x14ac:dyDescent="0.2">
      <c r="A367" s="361"/>
    </row>
    <row r="368" spans="1:1" x14ac:dyDescent="0.2">
      <c r="A368" s="361"/>
    </row>
    <row r="369" spans="1:1" x14ac:dyDescent="0.2">
      <c r="A369" s="361"/>
    </row>
    <row r="370" spans="1:1" x14ac:dyDescent="0.2">
      <c r="A370" s="361"/>
    </row>
    <row r="371" spans="1:1" x14ac:dyDescent="0.2">
      <c r="A371" s="361"/>
    </row>
    <row r="372" spans="1:1" x14ac:dyDescent="0.2">
      <c r="A372" s="361"/>
    </row>
    <row r="373" spans="1:1" x14ac:dyDescent="0.2">
      <c r="A373" s="361"/>
    </row>
    <row r="374" spans="1:1" x14ac:dyDescent="0.2">
      <c r="A374" s="361"/>
    </row>
    <row r="375" spans="1:1" x14ac:dyDescent="0.2">
      <c r="A375" s="361"/>
    </row>
    <row r="376" spans="1:1" x14ac:dyDescent="0.2">
      <c r="A376" s="361"/>
    </row>
    <row r="377" spans="1:1" x14ac:dyDescent="0.2">
      <c r="A377" s="361"/>
    </row>
    <row r="378" spans="1:1" x14ac:dyDescent="0.2">
      <c r="A378" s="361"/>
    </row>
    <row r="379" spans="1:1" x14ac:dyDescent="0.2">
      <c r="A379" s="361"/>
    </row>
    <row r="380" spans="1:1" x14ac:dyDescent="0.2">
      <c r="A380" s="361"/>
    </row>
    <row r="381" spans="1:1" x14ac:dyDescent="0.2">
      <c r="A381" s="361"/>
    </row>
    <row r="382" spans="1:1" x14ac:dyDescent="0.2">
      <c r="A382" s="361"/>
    </row>
    <row r="383" spans="1:1" x14ac:dyDescent="0.2">
      <c r="A383" s="361"/>
    </row>
    <row r="384" spans="1:1" x14ac:dyDescent="0.2">
      <c r="A384" s="361"/>
    </row>
    <row r="385" spans="1:1" x14ac:dyDescent="0.2">
      <c r="A385" s="361"/>
    </row>
    <row r="386" spans="1:1" x14ac:dyDescent="0.2">
      <c r="A386" s="361"/>
    </row>
    <row r="387" spans="1:1" x14ac:dyDescent="0.2">
      <c r="A387" s="361"/>
    </row>
    <row r="388" spans="1:1" x14ac:dyDescent="0.2">
      <c r="A388" s="361"/>
    </row>
    <row r="389" spans="1:1" x14ac:dyDescent="0.2">
      <c r="A389" s="361"/>
    </row>
    <row r="390" spans="1:1" x14ac:dyDescent="0.2">
      <c r="A390" s="361"/>
    </row>
    <row r="391" spans="1:1" x14ac:dyDescent="0.2">
      <c r="A391" s="361"/>
    </row>
    <row r="392" spans="1:1" x14ac:dyDescent="0.2">
      <c r="A392" s="361"/>
    </row>
    <row r="393" spans="1:1" x14ac:dyDescent="0.2">
      <c r="A393" s="361"/>
    </row>
    <row r="394" spans="1:1" x14ac:dyDescent="0.2">
      <c r="A394" s="361"/>
    </row>
    <row r="395" spans="1:1" x14ac:dyDescent="0.2">
      <c r="A395" s="361"/>
    </row>
    <row r="396" spans="1:1" x14ac:dyDescent="0.2">
      <c r="A396" s="361"/>
    </row>
    <row r="397" spans="1:1" x14ac:dyDescent="0.2">
      <c r="A397" s="361"/>
    </row>
    <row r="398" spans="1:1" x14ac:dyDescent="0.2">
      <c r="A398" s="361"/>
    </row>
    <row r="399" spans="1:1" x14ac:dyDescent="0.2">
      <c r="A399" s="361"/>
    </row>
    <row r="400" spans="1:1" x14ac:dyDescent="0.2">
      <c r="A400" s="361"/>
    </row>
    <row r="401" spans="1:1" x14ac:dyDescent="0.2">
      <c r="A401" s="361"/>
    </row>
    <row r="402" spans="1:1" x14ac:dyDescent="0.2">
      <c r="A402" s="361"/>
    </row>
    <row r="403" spans="1:1" x14ac:dyDescent="0.2">
      <c r="A403" s="361"/>
    </row>
    <row r="404" spans="1:1" x14ac:dyDescent="0.2">
      <c r="A404" s="361"/>
    </row>
    <row r="405" spans="1:1" x14ac:dyDescent="0.2">
      <c r="A405" s="361"/>
    </row>
    <row r="406" spans="1:1" x14ac:dyDescent="0.2">
      <c r="A406" s="361"/>
    </row>
    <row r="407" spans="1:1" x14ac:dyDescent="0.2">
      <c r="A407" s="361"/>
    </row>
    <row r="408" spans="1:1" x14ac:dyDescent="0.2">
      <c r="A408" s="361"/>
    </row>
    <row r="409" spans="1:1" x14ac:dyDescent="0.2">
      <c r="A409" s="361"/>
    </row>
    <row r="410" spans="1:1" x14ac:dyDescent="0.2">
      <c r="A410" s="361"/>
    </row>
    <row r="411" spans="1:1" x14ac:dyDescent="0.2">
      <c r="A411" s="361"/>
    </row>
    <row r="412" spans="1:1" x14ac:dyDescent="0.2">
      <c r="A412" s="361"/>
    </row>
    <row r="413" spans="1:1" x14ac:dyDescent="0.2">
      <c r="A413" s="361"/>
    </row>
    <row r="414" spans="1:1" x14ac:dyDescent="0.2">
      <c r="A414" s="361"/>
    </row>
    <row r="415" spans="1:1" x14ac:dyDescent="0.2">
      <c r="A415" s="361"/>
    </row>
    <row r="416" spans="1:1" x14ac:dyDescent="0.2">
      <c r="A416" s="361"/>
    </row>
    <row r="417" spans="1:1" x14ac:dyDescent="0.2">
      <c r="A417" s="361"/>
    </row>
    <row r="418" spans="1:1" x14ac:dyDescent="0.2">
      <c r="A418" s="361"/>
    </row>
    <row r="419" spans="1:1" x14ac:dyDescent="0.2">
      <c r="A419" s="361"/>
    </row>
    <row r="420" spans="1:1" x14ac:dyDescent="0.2">
      <c r="A420" s="361"/>
    </row>
    <row r="421" spans="1:1" x14ac:dyDescent="0.2">
      <c r="A421" s="361"/>
    </row>
    <row r="422" spans="1:1" x14ac:dyDescent="0.2">
      <c r="A422" s="361"/>
    </row>
    <row r="423" spans="1:1" x14ac:dyDescent="0.2">
      <c r="A423" s="361"/>
    </row>
    <row r="424" spans="1:1" x14ac:dyDescent="0.2">
      <c r="A424" s="361"/>
    </row>
    <row r="425" spans="1:1" x14ac:dyDescent="0.2">
      <c r="A425" s="361"/>
    </row>
    <row r="426" spans="1:1" x14ac:dyDescent="0.2">
      <c r="A426" s="361"/>
    </row>
    <row r="427" spans="1:1" x14ac:dyDescent="0.2">
      <c r="A427" s="361"/>
    </row>
    <row r="428" spans="1:1" x14ac:dyDescent="0.2">
      <c r="A428" s="361"/>
    </row>
    <row r="429" spans="1:1" x14ac:dyDescent="0.2">
      <c r="A429" s="361"/>
    </row>
    <row r="430" spans="1:1" x14ac:dyDescent="0.2">
      <c r="A430" s="361"/>
    </row>
    <row r="431" spans="1:1" x14ac:dyDescent="0.2">
      <c r="A431" s="361"/>
    </row>
    <row r="432" spans="1:1" x14ac:dyDescent="0.2">
      <c r="A432" s="361"/>
    </row>
    <row r="433" spans="1:1" x14ac:dyDescent="0.2">
      <c r="A433" s="361"/>
    </row>
    <row r="434" spans="1:1" x14ac:dyDescent="0.2">
      <c r="A434" s="361"/>
    </row>
    <row r="435" spans="1:1" x14ac:dyDescent="0.2">
      <c r="A435" s="361"/>
    </row>
    <row r="436" spans="1:1" x14ac:dyDescent="0.2">
      <c r="A436" s="361"/>
    </row>
    <row r="437" spans="1:1" x14ac:dyDescent="0.2">
      <c r="A437" s="361"/>
    </row>
    <row r="438" spans="1:1" x14ac:dyDescent="0.2">
      <c r="A438" s="361"/>
    </row>
    <row r="439" spans="1:1" x14ac:dyDescent="0.2">
      <c r="A439" s="363"/>
    </row>
    <row r="440" spans="1:1" x14ac:dyDescent="0.2">
      <c r="A440" s="361"/>
    </row>
    <row r="441" spans="1:1" x14ac:dyDescent="0.2">
      <c r="A441" s="361"/>
    </row>
    <row r="442" spans="1:1" x14ac:dyDescent="0.2">
      <c r="A442" s="361"/>
    </row>
    <row r="443" spans="1:1" x14ac:dyDescent="0.2">
      <c r="A443" s="361"/>
    </row>
    <row r="444" spans="1:1" x14ac:dyDescent="0.2">
      <c r="A444" s="361"/>
    </row>
    <row r="445" spans="1:1" x14ac:dyDescent="0.2">
      <c r="A445" s="361"/>
    </row>
    <row r="446" spans="1:1" x14ac:dyDescent="0.2">
      <c r="A446" s="361"/>
    </row>
    <row r="447" spans="1:1" x14ac:dyDescent="0.2">
      <c r="A447" s="361"/>
    </row>
    <row r="448" spans="1:1" x14ac:dyDescent="0.2">
      <c r="A448" s="361"/>
    </row>
    <row r="449" spans="1:1" x14ac:dyDescent="0.2">
      <c r="A449" s="361"/>
    </row>
    <row r="450" spans="1:1" x14ac:dyDescent="0.2">
      <c r="A450" s="361"/>
    </row>
    <row r="451" spans="1:1" x14ac:dyDescent="0.2">
      <c r="A451" s="361"/>
    </row>
    <row r="452" spans="1:1" x14ac:dyDescent="0.2">
      <c r="A452" s="361"/>
    </row>
    <row r="453" spans="1:1" x14ac:dyDescent="0.2">
      <c r="A453" s="361"/>
    </row>
    <row r="454" spans="1:1" x14ac:dyDescent="0.2">
      <c r="A454" s="361"/>
    </row>
    <row r="455" spans="1:1" x14ac:dyDescent="0.2">
      <c r="A455" s="361"/>
    </row>
    <row r="456" spans="1:1" x14ac:dyDescent="0.2">
      <c r="A456" s="361"/>
    </row>
    <row r="457" spans="1:1" x14ac:dyDescent="0.2">
      <c r="A457" s="361"/>
    </row>
    <row r="458" spans="1:1" x14ac:dyDescent="0.2">
      <c r="A458" s="361"/>
    </row>
    <row r="459" spans="1:1" x14ac:dyDescent="0.2">
      <c r="A459" s="361"/>
    </row>
    <row r="460" spans="1:1" x14ac:dyDescent="0.2">
      <c r="A460" s="361"/>
    </row>
    <row r="461" spans="1:1" x14ac:dyDescent="0.2">
      <c r="A461" s="361"/>
    </row>
    <row r="462" spans="1:1" x14ac:dyDescent="0.2">
      <c r="A462" s="361"/>
    </row>
    <row r="463" spans="1:1" x14ac:dyDescent="0.2">
      <c r="A463" s="361"/>
    </row>
    <row r="464" spans="1:1" x14ac:dyDescent="0.2">
      <c r="A464" s="361"/>
    </row>
    <row r="465" spans="1:1" x14ac:dyDescent="0.2">
      <c r="A465" s="361"/>
    </row>
    <row r="466" spans="1:1" x14ac:dyDescent="0.2">
      <c r="A466" s="361"/>
    </row>
    <row r="467" spans="1:1" x14ac:dyDescent="0.2">
      <c r="A467" s="361"/>
    </row>
    <row r="468" spans="1:1" x14ac:dyDescent="0.2">
      <c r="A468" s="361"/>
    </row>
    <row r="469" spans="1:1" x14ac:dyDescent="0.2">
      <c r="A469" s="361"/>
    </row>
    <row r="470" spans="1:1" x14ac:dyDescent="0.2">
      <c r="A470" s="361"/>
    </row>
    <row r="471" spans="1:1" x14ac:dyDescent="0.2">
      <c r="A471" s="361"/>
    </row>
    <row r="472" spans="1:1" x14ac:dyDescent="0.2">
      <c r="A472" s="361"/>
    </row>
    <row r="473" spans="1:1" x14ac:dyDescent="0.2">
      <c r="A473" s="361"/>
    </row>
    <row r="474" spans="1:1" x14ac:dyDescent="0.2">
      <c r="A474" s="361"/>
    </row>
    <row r="475" spans="1:1" x14ac:dyDescent="0.2">
      <c r="A475" s="361"/>
    </row>
    <row r="476" spans="1:1" x14ac:dyDescent="0.2">
      <c r="A476" s="361"/>
    </row>
    <row r="477" spans="1:1" x14ac:dyDescent="0.2">
      <c r="A477" s="361"/>
    </row>
    <row r="478" spans="1:1" x14ac:dyDescent="0.2">
      <c r="A478" s="361"/>
    </row>
    <row r="479" spans="1:1" x14ac:dyDescent="0.2">
      <c r="A479" s="361"/>
    </row>
    <row r="480" spans="1:1" x14ac:dyDescent="0.2">
      <c r="A480" s="361"/>
    </row>
    <row r="481" spans="1:1" x14ac:dyDescent="0.2">
      <c r="A481" s="361"/>
    </row>
    <row r="482" spans="1:1" x14ac:dyDescent="0.2">
      <c r="A482" s="361"/>
    </row>
    <row r="483" spans="1:1" x14ac:dyDescent="0.2">
      <c r="A483" s="361"/>
    </row>
    <row r="484" spans="1:1" x14ac:dyDescent="0.2">
      <c r="A484" s="361"/>
    </row>
    <row r="485" spans="1:1" x14ac:dyDescent="0.2">
      <c r="A485" s="361"/>
    </row>
    <row r="486" spans="1:1" x14ac:dyDescent="0.2">
      <c r="A486" s="361"/>
    </row>
    <row r="487" spans="1:1" x14ac:dyDescent="0.2">
      <c r="A487" s="361"/>
    </row>
    <row r="488" spans="1:1" x14ac:dyDescent="0.2">
      <c r="A488" s="361"/>
    </row>
    <row r="489" spans="1:1" x14ac:dyDescent="0.2">
      <c r="A489" s="361"/>
    </row>
    <row r="490" spans="1:1" x14ac:dyDescent="0.2">
      <c r="A490" s="361"/>
    </row>
    <row r="491" spans="1:1" x14ac:dyDescent="0.2">
      <c r="A491" s="361"/>
    </row>
    <row r="492" spans="1:1" x14ac:dyDescent="0.2">
      <c r="A492" s="361"/>
    </row>
    <row r="493" spans="1:1" x14ac:dyDescent="0.2">
      <c r="A493" s="361"/>
    </row>
    <row r="494" spans="1:1" x14ac:dyDescent="0.2">
      <c r="A494" s="361"/>
    </row>
    <row r="495" spans="1:1" x14ac:dyDescent="0.2">
      <c r="A495" s="361"/>
    </row>
    <row r="496" spans="1:1" x14ac:dyDescent="0.2">
      <c r="A496" s="361"/>
    </row>
    <row r="497" spans="1:1" x14ac:dyDescent="0.2">
      <c r="A497" s="361"/>
    </row>
    <row r="498" spans="1:1" x14ac:dyDescent="0.2">
      <c r="A498" s="361"/>
    </row>
    <row r="499" spans="1:1" x14ac:dyDescent="0.2">
      <c r="A499" s="361"/>
    </row>
    <row r="500" spans="1:1" x14ac:dyDescent="0.2">
      <c r="A500" s="361"/>
    </row>
    <row r="501" spans="1:1" x14ac:dyDescent="0.2">
      <c r="A501" s="361"/>
    </row>
    <row r="502" spans="1:1" x14ac:dyDescent="0.2">
      <c r="A502" s="361"/>
    </row>
    <row r="503" spans="1:1" x14ac:dyDescent="0.2">
      <c r="A503" s="361"/>
    </row>
    <row r="504" spans="1:1" x14ac:dyDescent="0.2">
      <c r="A504" s="361"/>
    </row>
    <row r="505" spans="1:1" x14ac:dyDescent="0.2">
      <c r="A505" s="361"/>
    </row>
    <row r="506" spans="1:1" x14ac:dyDescent="0.2">
      <c r="A506" s="361"/>
    </row>
    <row r="507" spans="1:1" x14ac:dyDescent="0.2">
      <c r="A507" s="361"/>
    </row>
    <row r="508" spans="1:1" x14ac:dyDescent="0.2">
      <c r="A508" s="361"/>
    </row>
    <row r="509" spans="1:1" x14ac:dyDescent="0.2">
      <c r="A509" s="361"/>
    </row>
    <row r="510" spans="1:1" x14ac:dyDescent="0.2">
      <c r="A510" s="361"/>
    </row>
    <row r="511" spans="1:1" x14ac:dyDescent="0.2">
      <c r="A511" s="361"/>
    </row>
    <row r="512" spans="1:1" x14ac:dyDescent="0.2">
      <c r="A512" s="361"/>
    </row>
    <row r="513" spans="1:1" x14ac:dyDescent="0.2">
      <c r="A513" s="361"/>
    </row>
    <row r="514" spans="1:1" x14ac:dyDescent="0.2">
      <c r="A514" s="361"/>
    </row>
    <row r="515" spans="1:1" x14ac:dyDescent="0.2">
      <c r="A515" s="361"/>
    </row>
    <row r="516" spans="1:1" x14ac:dyDescent="0.2">
      <c r="A516" s="361"/>
    </row>
    <row r="517" spans="1:1" x14ac:dyDescent="0.2">
      <c r="A517" s="361"/>
    </row>
    <row r="518" spans="1:1" x14ac:dyDescent="0.2">
      <c r="A518" s="361"/>
    </row>
    <row r="519" spans="1:1" x14ac:dyDescent="0.2">
      <c r="A519" s="361"/>
    </row>
    <row r="520" spans="1:1" x14ac:dyDescent="0.2">
      <c r="A520" s="361"/>
    </row>
    <row r="521" spans="1:1" x14ac:dyDescent="0.2">
      <c r="A521" s="361"/>
    </row>
    <row r="522" spans="1:1" x14ac:dyDescent="0.2">
      <c r="A522" s="361"/>
    </row>
    <row r="523" spans="1:1" x14ac:dyDescent="0.2">
      <c r="A523" s="361"/>
    </row>
    <row r="524" spans="1:1" x14ac:dyDescent="0.2">
      <c r="A524" s="361"/>
    </row>
    <row r="525" spans="1:1" x14ac:dyDescent="0.2">
      <c r="A525" s="361"/>
    </row>
    <row r="526" spans="1:1" x14ac:dyDescent="0.2">
      <c r="A526" s="361"/>
    </row>
    <row r="527" spans="1:1" x14ac:dyDescent="0.2">
      <c r="A527" s="361"/>
    </row>
    <row r="528" spans="1:1" x14ac:dyDescent="0.2">
      <c r="A528" s="361"/>
    </row>
    <row r="529" spans="1:1" x14ac:dyDescent="0.2">
      <c r="A529" s="361"/>
    </row>
    <row r="530" spans="1:1" x14ac:dyDescent="0.2">
      <c r="A530" s="361"/>
    </row>
    <row r="531" spans="1:1" x14ac:dyDescent="0.2">
      <c r="A531" s="361"/>
    </row>
    <row r="532" spans="1:1" x14ac:dyDescent="0.2">
      <c r="A532" s="361"/>
    </row>
    <row r="533" spans="1:1" x14ac:dyDescent="0.2">
      <c r="A533" s="361"/>
    </row>
    <row r="534" spans="1:1" x14ac:dyDescent="0.2">
      <c r="A534" s="361"/>
    </row>
    <row r="535" spans="1:1" x14ac:dyDescent="0.2">
      <c r="A535" s="361"/>
    </row>
    <row r="536" spans="1:1" x14ac:dyDescent="0.2">
      <c r="A536" s="361"/>
    </row>
    <row r="537" spans="1:1" x14ac:dyDescent="0.2">
      <c r="A537" s="361"/>
    </row>
    <row r="538" spans="1:1" x14ac:dyDescent="0.2">
      <c r="A538" s="361"/>
    </row>
    <row r="539" spans="1:1" x14ac:dyDescent="0.2">
      <c r="A539" s="361"/>
    </row>
    <row r="540" spans="1:1" x14ac:dyDescent="0.2">
      <c r="A540" s="361"/>
    </row>
    <row r="541" spans="1:1" x14ac:dyDescent="0.2">
      <c r="A541" s="361"/>
    </row>
    <row r="542" spans="1:1" x14ac:dyDescent="0.2">
      <c r="A542" s="361"/>
    </row>
    <row r="543" spans="1:1" x14ac:dyDescent="0.2">
      <c r="A543" s="361"/>
    </row>
    <row r="544" spans="1:1" x14ac:dyDescent="0.2">
      <c r="A544" s="361"/>
    </row>
    <row r="545" spans="1:1" x14ac:dyDescent="0.2">
      <c r="A545" s="361"/>
    </row>
    <row r="546" spans="1:1" x14ac:dyDescent="0.2">
      <c r="A546" s="361"/>
    </row>
    <row r="547" spans="1:1" x14ac:dyDescent="0.2">
      <c r="A547" s="361"/>
    </row>
    <row r="548" spans="1:1" x14ac:dyDescent="0.2">
      <c r="A548" s="361"/>
    </row>
    <row r="549" spans="1:1" x14ac:dyDescent="0.2">
      <c r="A549" s="361"/>
    </row>
    <row r="550" spans="1:1" x14ac:dyDescent="0.2">
      <c r="A550" s="361"/>
    </row>
    <row r="551" spans="1:1" x14ac:dyDescent="0.2">
      <c r="A551" s="361"/>
    </row>
    <row r="552" spans="1:1" x14ac:dyDescent="0.2">
      <c r="A552" s="361"/>
    </row>
    <row r="553" spans="1:1" x14ac:dyDescent="0.2">
      <c r="A553" s="361"/>
    </row>
    <row r="554" spans="1:1" x14ac:dyDescent="0.2">
      <c r="A554" s="361"/>
    </row>
    <row r="555" spans="1:1" x14ac:dyDescent="0.2">
      <c r="A555" s="361"/>
    </row>
    <row r="556" spans="1:1" x14ac:dyDescent="0.2">
      <c r="A556" s="361"/>
    </row>
    <row r="557" spans="1:1" x14ac:dyDescent="0.2">
      <c r="A557" s="361"/>
    </row>
    <row r="558" spans="1:1" x14ac:dyDescent="0.2">
      <c r="A558" s="361"/>
    </row>
    <row r="559" spans="1:1" x14ac:dyDescent="0.2">
      <c r="A559" s="361"/>
    </row>
    <row r="560" spans="1:1" x14ac:dyDescent="0.2">
      <c r="A560" s="361"/>
    </row>
    <row r="561" spans="1:1" x14ac:dyDescent="0.2">
      <c r="A561" s="361"/>
    </row>
    <row r="562" spans="1:1" x14ac:dyDescent="0.2">
      <c r="A562" s="361"/>
    </row>
    <row r="563" spans="1:1" x14ac:dyDescent="0.2">
      <c r="A563" s="361"/>
    </row>
    <row r="564" spans="1:1" x14ac:dyDescent="0.2">
      <c r="A564" s="361"/>
    </row>
    <row r="565" spans="1:1" x14ac:dyDescent="0.2">
      <c r="A565" s="361"/>
    </row>
    <row r="566" spans="1:1" x14ac:dyDescent="0.2">
      <c r="A566" s="361"/>
    </row>
    <row r="567" spans="1:1" x14ac:dyDescent="0.2">
      <c r="A567" s="361"/>
    </row>
    <row r="568" spans="1:1" x14ac:dyDescent="0.2">
      <c r="A568" s="361"/>
    </row>
    <row r="569" spans="1:1" x14ac:dyDescent="0.2">
      <c r="A569" s="361"/>
    </row>
    <row r="570" spans="1:1" x14ac:dyDescent="0.2">
      <c r="A570" s="363"/>
    </row>
    <row r="571" spans="1:1" x14ac:dyDescent="0.2">
      <c r="A571" s="361"/>
    </row>
    <row r="572" spans="1:1" x14ac:dyDescent="0.2">
      <c r="A572" s="361"/>
    </row>
    <row r="573" spans="1:1" x14ac:dyDescent="0.2">
      <c r="A573" s="361"/>
    </row>
    <row r="574" spans="1:1" x14ac:dyDescent="0.2">
      <c r="A574" s="361"/>
    </row>
    <row r="575" spans="1:1" x14ac:dyDescent="0.2">
      <c r="A575" s="361"/>
    </row>
    <row r="576" spans="1:1" x14ac:dyDescent="0.2">
      <c r="A576" s="361"/>
    </row>
    <row r="577" spans="1:1" x14ac:dyDescent="0.2">
      <c r="A577" s="361"/>
    </row>
    <row r="578" spans="1:1" x14ac:dyDescent="0.2">
      <c r="A578" s="361"/>
    </row>
    <row r="579" spans="1:1" x14ac:dyDescent="0.2">
      <c r="A579" s="361"/>
    </row>
    <row r="580" spans="1:1" x14ac:dyDescent="0.2">
      <c r="A580" s="361"/>
    </row>
    <row r="581" spans="1:1" x14ac:dyDescent="0.2">
      <c r="A581" s="361"/>
    </row>
    <row r="582" spans="1:1" x14ac:dyDescent="0.2">
      <c r="A582" s="361"/>
    </row>
    <row r="583" spans="1:1" x14ac:dyDescent="0.2">
      <c r="A583" s="361"/>
    </row>
    <row r="584" spans="1:1" x14ac:dyDescent="0.2">
      <c r="A584" s="361"/>
    </row>
    <row r="585" spans="1:1" x14ac:dyDescent="0.2">
      <c r="A585" s="361"/>
    </row>
    <row r="586" spans="1:1" x14ac:dyDescent="0.2">
      <c r="A586" s="361"/>
    </row>
    <row r="587" spans="1:1" x14ac:dyDescent="0.2">
      <c r="A587" s="361"/>
    </row>
    <row r="588" spans="1:1" x14ac:dyDescent="0.2">
      <c r="A588" s="361"/>
    </row>
    <row r="589" spans="1:1" x14ac:dyDescent="0.2">
      <c r="A589" s="361"/>
    </row>
    <row r="590" spans="1:1" x14ac:dyDescent="0.2">
      <c r="A590" s="361"/>
    </row>
    <row r="591" spans="1:1" x14ac:dyDescent="0.2">
      <c r="A591" s="361"/>
    </row>
    <row r="592" spans="1:1" x14ac:dyDescent="0.2">
      <c r="A592" s="361"/>
    </row>
    <row r="593" spans="1:1" x14ac:dyDescent="0.2">
      <c r="A593" s="361"/>
    </row>
    <row r="594" spans="1:1" x14ac:dyDescent="0.2">
      <c r="A594" s="361"/>
    </row>
    <row r="595" spans="1:1" x14ac:dyDescent="0.2">
      <c r="A595" s="361"/>
    </row>
    <row r="596" spans="1:1" x14ac:dyDescent="0.2">
      <c r="A596" s="361"/>
    </row>
    <row r="597" spans="1:1" x14ac:dyDescent="0.2">
      <c r="A597" s="361"/>
    </row>
    <row r="598" spans="1:1" x14ac:dyDescent="0.2">
      <c r="A598" s="361"/>
    </row>
    <row r="599" spans="1:1" x14ac:dyDescent="0.2">
      <c r="A599" s="361"/>
    </row>
    <row r="600" spans="1:1" x14ac:dyDescent="0.2">
      <c r="A600" s="361"/>
    </row>
    <row r="601" spans="1:1" x14ac:dyDescent="0.2">
      <c r="A601" s="361"/>
    </row>
    <row r="602" spans="1:1" x14ac:dyDescent="0.2">
      <c r="A602" s="361"/>
    </row>
    <row r="603" spans="1:1" x14ac:dyDescent="0.2">
      <c r="A603" s="361"/>
    </row>
    <row r="604" spans="1:1" x14ac:dyDescent="0.2">
      <c r="A604" s="361"/>
    </row>
    <row r="605" spans="1:1" x14ac:dyDescent="0.2">
      <c r="A605" s="361"/>
    </row>
    <row r="606" spans="1:1" x14ac:dyDescent="0.2">
      <c r="A606" s="361"/>
    </row>
    <row r="607" spans="1:1" x14ac:dyDescent="0.2">
      <c r="A607" s="361"/>
    </row>
    <row r="608" spans="1:1" x14ac:dyDescent="0.2">
      <c r="A608" s="361"/>
    </row>
    <row r="609" spans="1:1" x14ac:dyDescent="0.2">
      <c r="A609" s="361"/>
    </row>
    <row r="610" spans="1:1" x14ac:dyDescent="0.2">
      <c r="A610" s="361"/>
    </row>
    <row r="611" spans="1:1" x14ac:dyDescent="0.2">
      <c r="A611" s="361"/>
    </row>
    <row r="612" spans="1:1" x14ac:dyDescent="0.2">
      <c r="A612" s="361"/>
    </row>
    <row r="613" spans="1:1" x14ac:dyDescent="0.2">
      <c r="A613" s="361"/>
    </row>
    <row r="614" spans="1:1" x14ac:dyDescent="0.2">
      <c r="A614" s="361"/>
    </row>
    <row r="615" spans="1:1" x14ac:dyDescent="0.2">
      <c r="A615" s="361"/>
    </row>
    <row r="616" spans="1:1" x14ac:dyDescent="0.2">
      <c r="A616" s="361"/>
    </row>
    <row r="617" spans="1:1" x14ac:dyDescent="0.2">
      <c r="A617" s="361"/>
    </row>
    <row r="618" spans="1:1" x14ac:dyDescent="0.2">
      <c r="A618" s="361"/>
    </row>
    <row r="619" spans="1:1" x14ac:dyDescent="0.2">
      <c r="A619" s="361"/>
    </row>
    <row r="620" spans="1:1" x14ac:dyDescent="0.2">
      <c r="A620" s="361"/>
    </row>
    <row r="621" spans="1:1" x14ac:dyDescent="0.2">
      <c r="A621" s="361"/>
    </row>
    <row r="622" spans="1:1" x14ac:dyDescent="0.2">
      <c r="A622" s="361"/>
    </row>
    <row r="623" spans="1:1" x14ac:dyDescent="0.2">
      <c r="A623" s="361"/>
    </row>
    <row r="624" spans="1:1" x14ac:dyDescent="0.2">
      <c r="A624" s="361"/>
    </row>
    <row r="625" spans="1:1" x14ac:dyDescent="0.2">
      <c r="A625" s="361"/>
    </row>
    <row r="626" spans="1:1" x14ac:dyDescent="0.2">
      <c r="A626" s="361"/>
    </row>
    <row r="627" spans="1:1" x14ac:dyDescent="0.2">
      <c r="A627" s="361"/>
    </row>
    <row r="628" spans="1:1" x14ac:dyDescent="0.2">
      <c r="A628" s="361"/>
    </row>
    <row r="629" spans="1:1" x14ac:dyDescent="0.2">
      <c r="A629" s="361"/>
    </row>
    <row r="630" spans="1:1" x14ac:dyDescent="0.2">
      <c r="A630" s="361"/>
    </row>
    <row r="631" spans="1:1" x14ac:dyDescent="0.2">
      <c r="A631" s="361"/>
    </row>
    <row r="632" spans="1:1" x14ac:dyDescent="0.2">
      <c r="A632" s="361"/>
    </row>
    <row r="633" spans="1:1" x14ac:dyDescent="0.2">
      <c r="A633" s="361"/>
    </row>
    <row r="634" spans="1:1" x14ac:dyDescent="0.2">
      <c r="A634" s="361"/>
    </row>
    <row r="635" spans="1:1" x14ac:dyDescent="0.2">
      <c r="A635" s="361"/>
    </row>
    <row r="636" spans="1:1" x14ac:dyDescent="0.2">
      <c r="A636" s="361"/>
    </row>
    <row r="637" spans="1:1" x14ac:dyDescent="0.2">
      <c r="A637" s="361"/>
    </row>
    <row r="638" spans="1:1" x14ac:dyDescent="0.2">
      <c r="A638" s="361"/>
    </row>
    <row r="639" spans="1:1" x14ac:dyDescent="0.2">
      <c r="A639" s="361"/>
    </row>
    <row r="640" spans="1:1" x14ac:dyDescent="0.2">
      <c r="A640" s="361"/>
    </row>
    <row r="641" spans="1:1" x14ac:dyDescent="0.2">
      <c r="A641" s="361"/>
    </row>
    <row r="642" spans="1:1" x14ac:dyDescent="0.2">
      <c r="A642" s="361"/>
    </row>
    <row r="643" spans="1:1" x14ac:dyDescent="0.2">
      <c r="A643" s="361"/>
    </row>
    <row r="644" spans="1:1" x14ac:dyDescent="0.2">
      <c r="A644" s="361"/>
    </row>
    <row r="645" spans="1:1" x14ac:dyDescent="0.2">
      <c r="A645" s="361"/>
    </row>
    <row r="646" spans="1:1" x14ac:dyDescent="0.2">
      <c r="A646" s="361"/>
    </row>
    <row r="647" spans="1:1" x14ac:dyDescent="0.2">
      <c r="A647" s="361"/>
    </row>
    <row r="648" spans="1:1" x14ac:dyDescent="0.2">
      <c r="A648" s="361"/>
    </row>
    <row r="649" spans="1:1" x14ac:dyDescent="0.2">
      <c r="A649" s="361"/>
    </row>
    <row r="650" spans="1:1" x14ac:dyDescent="0.2">
      <c r="A650" s="361"/>
    </row>
    <row r="651" spans="1:1" x14ac:dyDescent="0.2">
      <c r="A651" s="361"/>
    </row>
    <row r="652" spans="1:1" x14ac:dyDescent="0.2">
      <c r="A652" s="361"/>
    </row>
    <row r="653" spans="1:1" x14ac:dyDescent="0.2">
      <c r="A653" s="361"/>
    </row>
    <row r="654" spans="1:1" x14ac:dyDescent="0.2">
      <c r="A654" s="361"/>
    </row>
    <row r="655" spans="1:1" x14ac:dyDescent="0.2">
      <c r="A655" s="361"/>
    </row>
    <row r="656" spans="1:1" x14ac:dyDescent="0.2">
      <c r="A656" s="361"/>
    </row>
    <row r="657" spans="1:1" x14ac:dyDescent="0.2">
      <c r="A657" s="361"/>
    </row>
    <row r="658" spans="1:1" x14ac:dyDescent="0.2">
      <c r="A658" s="361"/>
    </row>
    <row r="659" spans="1:1" x14ac:dyDescent="0.2">
      <c r="A659" s="361"/>
    </row>
    <row r="660" spans="1:1" x14ac:dyDescent="0.2">
      <c r="A660" s="361"/>
    </row>
    <row r="661" spans="1:1" x14ac:dyDescent="0.2">
      <c r="A661" s="361"/>
    </row>
    <row r="662" spans="1:1" x14ac:dyDescent="0.2">
      <c r="A662" s="361"/>
    </row>
    <row r="663" spans="1:1" x14ac:dyDescent="0.2">
      <c r="A663" s="361"/>
    </row>
    <row r="664" spans="1:1" x14ac:dyDescent="0.2">
      <c r="A664" s="361"/>
    </row>
    <row r="665" spans="1:1" x14ac:dyDescent="0.2">
      <c r="A665" s="361"/>
    </row>
    <row r="666" spans="1:1" x14ac:dyDescent="0.2">
      <c r="A666" s="361"/>
    </row>
    <row r="667" spans="1:1" x14ac:dyDescent="0.2">
      <c r="A667" s="361"/>
    </row>
    <row r="668" spans="1:1" x14ac:dyDescent="0.2">
      <c r="A668" s="361"/>
    </row>
    <row r="669" spans="1:1" x14ac:dyDescent="0.2">
      <c r="A669" s="361"/>
    </row>
    <row r="670" spans="1:1" x14ac:dyDescent="0.2">
      <c r="A670" s="361"/>
    </row>
    <row r="671" spans="1:1" x14ac:dyDescent="0.2">
      <c r="A671" s="361"/>
    </row>
    <row r="672" spans="1:1" x14ac:dyDescent="0.2">
      <c r="A672" s="361"/>
    </row>
    <row r="673" spans="1:1" x14ac:dyDescent="0.2">
      <c r="A673" s="361"/>
    </row>
    <row r="674" spans="1:1" x14ac:dyDescent="0.2">
      <c r="A674" s="361"/>
    </row>
    <row r="675" spans="1:1" x14ac:dyDescent="0.2">
      <c r="A675" s="361"/>
    </row>
    <row r="676" spans="1:1" x14ac:dyDescent="0.2">
      <c r="A676" s="361"/>
    </row>
    <row r="677" spans="1:1" x14ac:dyDescent="0.2">
      <c r="A677" s="361"/>
    </row>
    <row r="678" spans="1:1" x14ac:dyDescent="0.2">
      <c r="A678" s="361"/>
    </row>
    <row r="679" spans="1:1" x14ac:dyDescent="0.2">
      <c r="A679" s="361"/>
    </row>
    <row r="680" spans="1:1" x14ac:dyDescent="0.2">
      <c r="A680" s="361"/>
    </row>
    <row r="681" spans="1:1" x14ac:dyDescent="0.2">
      <c r="A681" s="361"/>
    </row>
    <row r="682" spans="1:1" x14ac:dyDescent="0.2">
      <c r="A682" s="361"/>
    </row>
    <row r="683" spans="1:1" x14ac:dyDescent="0.2">
      <c r="A683" s="361"/>
    </row>
    <row r="684" spans="1:1" x14ac:dyDescent="0.2">
      <c r="A684" s="361"/>
    </row>
    <row r="685" spans="1:1" x14ac:dyDescent="0.2">
      <c r="A685" s="361"/>
    </row>
    <row r="686" spans="1:1" x14ac:dyDescent="0.2">
      <c r="A686" s="361"/>
    </row>
    <row r="687" spans="1:1" x14ac:dyDescent="0.2">
      <c r="A687" s="361"/>
    </row>
    <row r="688" spans="1:1" x14ac:dyDescent="0.2">
      <c r="A688" s="361"/>
    </row>
    <row r="689" spans="1:1" x14ac:dyDescent="0.2">
      <c r="A689" s="361"/>
    </row>
    <row r="690" spans="1:1" x14ac:dyDescent="0.2">
      <c r="A690" s="361"/>
    </row>
    <row r="691" spans="1:1" x14ac:dyDescent="0.2">
      <c r="A691" s="361"/>
    </row>
    <row r="692" spans="1:1" x14ac:dyDescent="0.2">
      <c r="A692" s="361"/>
    </row>
    <row r="693" spans="1:1" x14ac:dyDescent="0.2">
      <c r="A693" s="361"/>
    </row>
    <row r="694" spans="1:1" x14ac:dyDescent="0.2">
      <c r="A694" s="361"/>
    </row>
    <row r="695" spans="1:1" x14ac:dyDescent="0.2">
      <c r="A695" s="361"/>
    </row>
    <row r="696" spans="1:1" x14ac:dyDescent="0.2">
      <c r="A696" s="361"/>
    </row>
    <row r="697" spans="1:1" x14ac:dyDescent="0.2">
      <c r="A697" s="361"/>
    </row>
    <row r="698" spans="1:1" x14ac:dyDescent="0.2">
      <c r="A698" s="361"/>
    </row>
    <row r="699" spans="1:1" x14ac:dyDescent="0.2">
      <c r="A699" s="361"/>
    </row>
    <row r="700" spans="1:1" x14ac:dyDescent="0.2">
      <c r="A700" s="361"/>
    </row>
    <row r="701" spans="1:1" x14ac:dyDescent="0.2">
      <c r="A701" s="363"/>
    </row>
    <row r="702" spans="1:1" x14ac:dyDescent="0.2">
      <c r="A702" s="361"/>
    </row>
    <row r="703" spans="1:1" x14ac:dyDescent="0.2">
      <c r="A703" s="361"/>
    </row>
    <row r="704" spans="1:1" x14ac:dyDescent="0.2">
      <c r="A704" s="361"/>
    </row>
    <row r="705" spans="1:1" x14ac:dyDescent="0.2">
      <c r="A705" s="361"/>
    </row>
    <row r="706" spans="1:1" x14ac:dyDescent="0.2">
      <c r="A706" s="361"/>
    </row>
    <row r="707" spans="1:1" x14ac:dyDescent="0.2">
      <c r="A707" s="361"/>
    </row>
    <row r="708" spans="1:1" x14ac:dyDescent="0.2">
      <c r="A708" s="361"/>
    </row>
    <row r="709" spans="1:1" x14ac:dyDescent="0.2">
      <c r="A709" s="361"/>
    </row>
    <row r="710" spans="1:1" x14ac:dyDescent="0.2">
      <c r="A710" s="361"/>
    </row>
    <row r="711" spans="1:1" x14ac:dyDescent="0.2">
      <c r="A711" s="361"/>
    </row>
    <row r="712" spans="1:1" x14ac:dyDescent="0.2">
      <c r="A712" s="361"/>
    </row>
    <row r="713" spans="1:1" x14ac:dyDescent="0.2">
      <c r="A713" s="361"/>
    </row>
    <row r="714" spans="1:1" x14ac:dyDescent="0.2">
      <c r="A714" s="361"/>
    </row>
    <row r="715" spans="1:1" x14ac:dyDescent="0.2">
      <c r="A715" s="361"/>
    </row>
    <row r="716" spans="1:1" x14ac:dyDescent="0.2">
      <c r="A716" s="361"/>
    </row>
    <row r="717" spans="1:1" x14ac:dyDescent="0.2">
      <c r="A717" s="361"/>
    </row>
    <row r="718" spans="1:1" x14ac:dyDescent="0.2">
      <c r="A718" s="361"/>
    </row>
    <row r="719" spans="1:1" x14ac:dyDescent="0.2">
      <c r="A719" s="361"/>
    </row>
    <row r="720" spans="1:1" x14ac:dyDescent="0.2">
      <c r="A720" s="361"/>
    </row>
    <row r="721" spans="1:1" x14ac:dyDescent="0.2">
      <c r="A721" s="361"/>
    </row>
    <row r="722" spans="1:1" x14ac:dyDescent="0.2">
      <c r="A722" s="361"/>
    </row>
    <row r="723" spans="1:1" x14ac:dyDescent="0.2">
      <c r="A723" s="361"/>
    </row>
    <row r="724" spans="1:1" x14ac:dyDescent="0.2">
      <c r="A724" s="361"/>
    </row>
    <row r="725" spans="1:1" x14ac:dyDescent="0.2">
      <c r="A725" s="361"/>
    </row>
    <row r="726" spans="1:1" x14ac:dyDescent="0.2">
      <c r="A726" s="361"/>
    </row>
    <row r="727" spans="1:1" x14ac:dyDescent="0.2">
      <c r="A727" s="361"/>
    </row>
    <row r="728" spans="1:1" x14ac:dyDescent="0.2">
      <c r="A728" s="361"/>
    </row>
    <row r="729" spans="1:1" x14ac:dyDescent="0.2">
      <c r="A729" s="361"/>
    </row>
    <row r="730" spans="1:1" x14ac:dyDescent="0.2">
      <c r="A730" s="361"/>
    </row>
    <row r="731" spans="1:1" x14ac:dyDescent="0.2">
      <c r="A731" s="361"/>
    </row>
    <row r="732" spans="1:1" x14ac:dyDescent="0.2">
      <c r="A732" s="361"/>
    </row>
    <row r="733" spans="1:1" x14ac:dyDescent="0.2">
      <c r="A733" s="361"/>
    </row>
    <row r="734" spans="1:1" x14ac:dyDescent="0.2">
      <c r="A734" s="361"/>
    </row>
    <row r="735" spans="1:1" x14ac:dyDescent="0.2">
      <c r="A735" s="361"/>
    </row>
    <row r="736" spans="1:1" x14ac:dyDescent="0.2">
      <c r="A736" s="361"/>
    </row>
    <row r="737" spans="1:1" x14ac:dyDescent="0.2">
      <c r="A737" s="361"/>
    </row>
    <row r="738" spans="1:1" x14ac:dyDescent="0.2">
      <c r="A738" s="361"/>
    </row>
    <row r="739" spans="1:1" x14ac:dyDescent="0.2">
      <c r="A739" s="361"/>
    </row>
    <row r="740" spans="1:1" x14ac:dyDescent="0.2">
      <c r="A740" s="361"/>
    </row>
    <row r="741" spans="1:1" x14ac:dyDescent="0.2">
      <c r="A741" s="361"/>
    </row>
    <row r="742" spans="1:1" x14ac:dyDescent="0.2">
      <c r="A742" s="361"/>
    </row>
    <row r="743" spans="1:1" x14ac:dyDescent="0.2">
      <c r="A743" s="361"/>
    </row>
    <row r="744" spans="1:1" x14ac:dyDescent="0.2">
      <c r="A744" s="361"/>
    </row>
    <row r="745" spans="1:1" x14ac:dyDescent="0.2">
      <c r="A745" s="361"/>
    </row>
    <row r="746" spans="1:1" x14ac:dyDescent="0.2">
      <c r="A746" s="361"/>
    </row>
    <row r="747" spans="1:1" x14ac:dyDescent="0.2">
      <c r="A747" s="361"/>
    </row>
    <row r="748" spans="1:1" x14ac:dyDescent="0.2">
      <c r="A748" s="361"/>
    </row>
    <row r="749" spans="1:1" x14ac:dyDescent="0.2">
      <c r="A749" s="361"/>
    </row>
    <row r="750" spans="1:1" x14ac:dyDescent="0.2">
      <c r="A750" s="361"/>
    </row>
    <row r="751" spans="1:1" x14ac:dyDescent="0.2">
      <c r="A751" s="361"/>
    </row>
    <row r="752" spans="1:1" x14ac:dyDescent="0.2">
      <c r="A752" s="361"/>
    </row>
    <row r="753" spans="1:1" x14ac:dyDescent="0.2">
      <c r="A753" s="361"/>
    </row>
    <row r="754" spans="1:1" x14ac:dyDescent="0.2">
      <c r="A754" s="361"/>
    </row>
    <row r="755" spans="1:1" x14ac:dyDescent="0.2">
      <c r="A755" s="361"/>
    </row>
    <row r="756" spans="1:1" x14ac:dyDescent="0.2">
      <c r="A756" s="361"/>
    </row>
    <row r="757" spans="1:1" x14ac:dyDescent="0.2">
      <c r="A757" s="361"/>
    </row>
    <row r="758" spans="1:1" x14ac:dyDescent="0.2">
      <c r="A758" s="361"/>
    </row>
    <row r="759" spans="1:1" x14ac:dyDescent="0.2">
      <c r="A759" s="361"/>
    </row>
    <row r="760" spans="1:1" x14ac:dyDescent="0.2">
      <c r="A760" s="361"/>
    </row>
    <row r="761" spans="1:1" x14ac:dyDescent="0.2">
      <c r="A761" s="361"/>
    </row>
    <row r="762" spans="1:1" x14ac:dyDescent="0.2">
      <c r="A762" s="361"/>
    </row>
    <row r="763" spans="1:1" x14ac:dyDescent="0.2">
      <c r="A763" s="361"/>
    </row>
    <row r="764" spans="1:1" x14ac:dyDescent="0.2">
      <c r="A764" s="361"/>
    </row>
    <row r="765" spans="1:1" x14ac:dyDescent="0.2">
      <c r="A765" s="361"/>
    </row>
    <row r="766" spans="1:1" x14ac:dyDescent="0.2">
      <c r="A766" s="361"/>
    </row>
    <row r="767" spans="1:1" x14ac:dyDescent="0.2">
      <c r="A767" s="361"/>
    </row>
    <row r="768" spans="1:1" x14ac:dyDescent="0.2">
      <c r="A768" s="361"/>
    </row>
    <row r="769" spans="1:1" x14ac:dyDescent="0.2">
      <c r="A769" s="361"/>
    </row>
    <row r="770" spans="1:1" x14ac:dyDescent="0.2">
      <c r="A770" s="361"/>
    </row>
    <row r="771" spans="1:1" x14ac:dyDescent="0.2">
      <c r="A771" s="361"/>
    </row>
    <row r="772" spans="1:1" x14ac:dyDescent="0.2">
      <c r="A772" s="361"/>
    </row>
    <row r="773" spans="1:1" x14ac:dyDescent="0.2">
      <c r="A773" s="361"/>
    </row>
    <row r="774" spans="1:1" x14ac:dyDescent="0.2">
      <c r="A774" s="361"/>
    </row>
    <row r="775" spans="1:1" x14ac:dyDescent="0.2">
      <c r="A775" s="361"/>
    </row>
    <row r="776" spans="1:1" x14ac:dyDescent="0.2">
      <c r="A776" s="361"/>
    </row>
    <row r="777" spans="1:1" x14ac:dyDescent="0.2">
      <c r="A777" s="361"/>
    </row>
    <row r="778" spans="1:1" x14ac:dyDescent="0.2">
      <c r="A778" s="361"/>
    </row>
    <row r="779" spans="1:1" x14ac:dyDescent="0.2">
      <c r="A779" s="361"/>
    </row>
    <row r="780" spans="1:1" x14ac:dyDescent="0.2">
      <c r="A780" s="361"/>
    </row>
    <row r="781" spans="1:1" x14ac:dyDescent="0.2">
      <c r="A781" s="361"/>
    </row>
    <row r="782" spans="1:1" x14ac:dyDescent="0.2">
      <c r="A782" s="361"/>
    </row>
    <row r="783" spans="1:1" x14ac:dyDescent="0.2">
      <c r="A783" s="361"/>
    </row>
    <row r="784" spans="1:1" x14ac:dyDescent="0.2">
      <c r="A784" s="361"/>
    </row>
    <row r="785" spans="1:1" x14ac:dyDescent="0.2">
      <c r="A785" s="361"/>
    </row>
    <row r="786" spans="1:1" x14ac:dyDescent="0.2">
      <c r="A786" s="361"/>
    </row>
    <row r="787" spans="1:1" x14ac:dyDescent="0.2">
      <c r="A787" s="361"/>
    </row>
    <row r="788" spans="1:1" x14ac:dyDescent="0.2">
      <c r="A788" s="361"/>
    </row>
    <row r="789" spans="1:1" x14ac:dyDescent="0.2">
      <c r="A789" s="361"/>
    </row>
    <row r="790" spans="1:1" x14ac:dyDescent="0.2">
      <c r="A790" s="361"/>
    </row>
    <row r="791" spans="1:1" x14ac:dyDescent="0.2">
      <c r="A791" s="361"/>
    </row>
    <row r="792" spans="1:1" x14ac:dyDescent="0.2">
      <c r="A792" s="361"/>
    </row>
    <row r="793" spans="1:1" x14ac:dyDescent="0.2">
      <c r="A793" s="361"/>
    </row>
    <row r="794" spans="1:1" x14ac:dyDescent="0.2">
      <c r="A794" s="361"/>
    </row>
    <row r="795" spans="1:1" x14ac:dyDescent="0.2">
      <c r="A795" s="361"/>
    </row>
    <row r="796" spans="1:1" x14ac:dyDescent="0.2">
      <c r="A796" s="361"/>
    </row>
    <row r="797" spans="1:1" x14ac:dyDescent="0.2">
      <c r="A797" s="361"/>
    </row>
    <row r="798" spans="1:1" x14ac:dyDescent="0.2">
      <c r="A798" s="361"/>
    </row>
    <row r="799" spans="1:1" x14ac:dyDescent="0.2">
      <c r="A799" s="361"/>
    </row>
    <row r="800" spans="1:1" x14ac:dyDescent="0.2">
      <c r="A800" s="361"/>
    </row>
    <row r="801" spans="1:1" x14ac:dyDescent="0.2">
      <c r="A801" s="361"/>
    </row>
    <row r="802" spans="1:1" x14ac:dyDescent="0.2">
      <c r="A802" s="361"/>
    </row>
    <row r="803" spans="1:1" x14ac:dyDescent="0.2">
      <c r="A803" s="361"/>
    </row>
    <row r="804" spans="1:1" x14ac:dyDescent="0.2">
      <c r="A804" s="361"/>
    </row>
    <row r="805" spans="1:1" x14ac:dyDescent="0.2">
      <c r="A805" s="361"/>
    </row>
    <row r="806" spans="1:1" x14ac:dyDescent="0.2">
      <c r="A806" s="361"/>
    </row>
    <row r="807" spans="1:1" x14ac:dyDescent="0.2">
      <c r="A807" s="361"/>
    </row>
    <row r="808" spans="1:1" x14ac:dyDescent="0.2">
      <c r="A808" s="361"/>
    </row>
    <row r="809" spans="1:1" x14ac:dyDescent="0.2">
      <c r="A809" s="361"/>
    </row>
    <row r="810" spans="1:1" x14ac:dyDescent="0.2">
      <c r="A810" s="361"/>
    </row>
    <row r="811" spans="1:1" x14ac:dyDescent="0.2">
      <c r="A811" s="361"/>
    </row>
    <row r="812" spans="1:1" x14ac:dyDescent="0.2">
      <c r="A812" s="361"/>
    </row>
    <row r="813" spans="1:1" x14ac:dyDescent="0.2">
      <c r="A813" s="361"/>
    </row>
    <row r="814" spans="1:1" x14ac:dyDescent="0.2">
      <c r="A814" s="361"/>
    </row>
    <row r="815" spans="1:1" x14ac:dyDescent="0.2">
      <c r="A815" s="361"/>
    </row>
    <row r="816" spans="1:1" x14ac:dyDescent="0.2">
      <c r="A816" s="361"/>
    </row>
    <row r="817" spans="1:1" x14ac:dyDescent="0.2">
      <c r="A817" s="361"/>
    </row>
    <row r="818" spans="1:1" x14ac:dyDescent="0.2">
      <c r="A818" s="361"/>
    </row>
    <row r="819" spans="1:1" x14ac:dyDescent="0.2">
      <c r="A819" s="361"/>
    </row>
    <row r="820" spans="1:1" x14ac:dyDescent="0.2">
      <c r="A820" s="361"/>
    </row>
    <row r="821" spans="1:1" x14ac:dyDescent="0.2">
      <c r="A821" s="361"/>
    </row>
    <row r="822" spans="1:1" x14ac:dyDescent="0.2">
      <c r="A822" s="361"/>
    </row>
    <row r="823" spans="1:1" x14ac:dyDescent="0.2">
      <c r="A823" s="361"/>
    </row>
    <row r="824" spans="1:1" x14ac:dyDescent="0.2">
      <c r="A824" s="361"/>
    </row>
    <row r="825" spans="1:1" x14ac:dyDescent="0.2">
      <c r="A825" s="361"/>
    </row>
    <row r="826" spans="1:1" x14ac:dyDescent="0.2">
      <c r="A826" s="361"/>
    </row>
    <row r="827" spans="1:1" x14ac:dyDescent="0.2">
      <c r="A827" s="361"/>
    </row>
    <row r="828" spans="1:1" x14ac:dyDescent="0.2">
      <c r="A828" s="361"/>
    </row>
    <row r="829" spans="1:1" x14ac:dyDescent="0.2">
      <c r="A829" s="361"/>
    </row>
    <row r="830" spans="1:1" x14ac:dyDescent="0.2">
      <c r="A830" s="361"/>
    </row>
    <row r="831" spans="1:1" x14ac:dyDescent="0.2">
      <c r="A831" s="361"/>
    </row>
    <row r="832" spans="1:1" x14ac:dyDescent="0.2">
      <c r="A832" s="363"/>
    </row>
    <row r="833" spans="1:1" x14ac:dyDescent="0.2">
      <c r="A833" s="361"/>
    </row>
    <row r="834" spans="1:1" x14ac:dyDescent="0.2">
      <c r="A834" s="361"/>
    </row>
    <row r="835" spans="1:1" x14ac:dyDescent="0.2">
      <c r="A835" s="361"/>
    </row>
    <row r="836" spans="1:1" x14ac:dyDescent="0.2">
      <c r="A836" s="361"/>
    </row>
    <row r="837" spans="1:1" x14ac:dyDescent="0.2">
      <c r="A837" s="361"/>
    </row>
    <row r="838" spans="1:1" x14ac:dyDescent="0.2">
      <c r="A838" s="361"/>
    </row>
    <row r="839" spans="1:1" x14ac:dyDescent="0.2">
      <c r="A839" s="361"/>
    </row>
    <row r="840" spans="1:1" x14ac:dyDescent="0.2">
      <c r="A840" s="361"/>
    </row>
    <row r="841" spans="1:1" x14ac:dyDescent="0.2">
      <c r="A841" s="361"/>
    </row>
    <row r="842" spans="1:1" x14ac:dyDescent="0.2">
      <c r="A842" s="361"/>
    </row>
    <row r="843" spans="1:1" x14ac:dyDescent="0.2">
      <c r="A843" s="361"/>
    </row>
    <row r="844" spans="1:1" x14ac:dyDescent="0.2">
      <c r="A844" s="361"/>
    </row>
    <row r="845" spans="1:1" x14ac:dyDescent="0.2">
      <c r="A845" s="361"/>
    </row>
    <row r="846" spans="1:1" x14ac:dyDescent="0.2">
      <c r="A846" s="361"/>
    </row>
    <row r="847" spans="1:1" x14ac:dyDescent="0.2">
      <c r="A847" s="361"/>
    </row>
    <row r="848" spans="1:1" x14ac:dyDescent="0.2">
      <c r="A848" s="361"/>
    </row>
    <row r="849" spans="1:1" x14ac:dyDescent="0.2">
      <c r="A849" s="361"/>
    </row>
    <row r="850" spans="1:1" x14ac:dyDescent="0.2">
      <c r="A850" s="361"/>
    </row>
    <row r="851" spans="1:1" x14ac:dyDescent="0.2">
      <c r="A851" s="361"/>
    </row>
    <row r="852" spans="1:1" x14ac:dyDescent="0.2">
      <c r="A852" s="361"/>
    </row>
    <row r="853" spans="1:1" x14ac:dyDescent="0.2">
      <c r="A853" s="361"/>
    </row>
    <row r="854" spans="1:1" x14ac:dyDescent="0.2">
      <c r="A854" s="361"/>
    </row>
    <row r="855" spans="1:1" x14ac:dyDescent="0.2">
      <c r="A855" s="361"/>
    </row>
    <row r="856" spans="1:1" x14ac:dyDescent="0.2">
      <c r="A856" s="361"/>
    </row>
    <row r="857" spans="1:1" x14ac:dyDescent="0.2">
      <c r="A857" s="361"/>
    </row>
    <row r="858" spans="1:1" x14ac:dyDescent="0.2">
      <c r="A858" s="361"/>
    </row>
    <row r="859" spans="1:1" x14ac:dyDescent="0.2">
      <c r="A859" s="361"/>
    </row>
    <row r="860" spans="1:1" x14ac:dyDescent="0.2">
      <c r="A860" s="361"/>
    </row>
    <row r="861" spans="1:1" x14ac:dyDescent="0.2">
      <c r="A861" s="361"/>
    </row>
    <row r="862" spans="1:1" x14ac:dyDescent="0.2">
      <c r="A862" s="361"/>
    </row>
    <row r="863" spans="1:1" x14ac:dyDescent="0.2">
      <c r="A863" s="361"/>
    </row>
    <row r="864" spans="1:1" x14ac:dyDescent="0.2">
      <c r="A864" s="361"/>
    </row>
    <row r="865" spans="1:1" x14ac:dyDescent="0.2">
      <c r="A865" s="361"/>
    </row>
    <row r="866" spans="1:1" x14ac:dyDescent="0.2">
      <c r="A866" s="361"/>
    </row>
    <row r="867" spans="1:1" x14ac:dyDescent="0.2">
      <c r="A867" s="361"/>
    </row>
    <row r="868" spans="1:1" x14ac:dyDescent="0.2">
      <c r="A868" s="361"/>
    </row>
    <row r="869" spans="1:1" x14ac:dyDescent="0.2">
      <c r="A869" s="361"/>
    </row>
    <row r="870" spans="1:1" x14ac:dyDescent="0.2">
      <c r="A870" s="361"/>
    </row>
    <row r="871" spans="1:1" x14ac:dyDescent="0.2">
      <c r="A871" s="361"/>
    </row>
    <row r="872" spans="1:1" x14ac:dyDescent="0.2">
      <c r="A872" s="361"/>
    </row>
    <row r="873" spans="1:1" x14ac:dyDescent="0.2">
      <c r="A873" s="361"/>
    </row>
    <row r="874" spans="1:1" x14ac:dyDescent="0.2">
      <c r="A874" s="361"/>
    </row>
    <row r="875" spans="1:1" x14ac:dyDescent="0.2">
      <c r="A875" s="361"/>
    </row>
    <row r="876" spans="1:1" x14ac:dyDescent="0.2">
      <c r="A876" s="361"/>
    </row>
    <row r="877" spans="1:1" x14ac:dyDescent="0.2">
      <c r="A877" s="361"/>
    </row>
    <row r="878" spans="1:1" x14ac:dyDescent="0.2">
      <c r="A878" s="361"/>
    </row>
    <row r="879" spans="1:1" x14ac:dyDescent="0.2">
      <c r="A879" s="361"/>
    </row>
    <row r="880" spans="1:1" x14ac:dyDescent="0.2">
      <c r="A880" s="361"/>
    </row>
    <row r="881" spans="1:1" x14ac:dyDescent="0.2">
      <c r="A881" s="361"/>
    </row>
    <row r="882" spans="1:1" x14ac:dyDescent="0.2">
      <c r="A882" s="361"/>
    </row>
    <row r="883" spans="1:1" x14ac:dyDescent="0.2">
      <c r="A883" s="361"/>
    </row>
    <row r="884" spans="1:1" x14ac:dyDescent="0.2">
      <c r="A884" s="361"/>
    </row>
    <row r="885" spans="1:1" x14ac:dyDescent="0.2">
      <c r="A885" s="361"/>
    </row>
    <row r="886" spans="1:1" x14ac:dyDescent="0.2">
      <c r="A886" s="361"/>
    </row>
    <row r="887" spans="1:1" x14ac:dyDescent="0.2">
      <c r="A887" s="361"/>
    </row>
    <row r="888" spans="1:1" x14ac:dyDescent="0.2">
      <c r="A888" s="361"/>
    </row>
    <row r="889" spans="1:1" x14ac:dyDescent="0.2">
      <c r="A889" s="361"/>
    </row>
    <row r="890" spans="1:1" x14ac:dyDescent="0.2">
      <c r="A890" s="361"/>
    </row>
    <row r="891" spans="1:1" x14ac:dyDescent="0.2">
      <c r="A891" s="361"/>
    </row>
    <row r="892" spans="1:1" x14ac:dyDescent="0.2">
      <c r="A892" s="361"/>
    </row>
    <row r="893" spans="1:1" x14ac:dyDescent="0.2">
      <c r="A893" s="361"/>
    </row>
    <row r="894" spans="1:1" x14ac:dyDescent="0.2">
      <c r="A894" s="361"/>
    </row>
    <row r="895" spans="1:1" x14ac:dyDescent="0.2">
      <c r="A895" s="361"/>
    </row>
    <row r="896" spans="1:1" x14ac:dyDescent="0.2">
      <c r="A896" s="361"/>
    </row>
    <row r="897" spans="1:1" x14ac:dyDescent="0.2">
      <c r="A897" s="361"/>
    </row>
    <row r="898" spans="1:1" x14ac:dyDescent="0.2">
      <c r="A898" s="361"/>
    </row>
    <row r="899" spans="1:1" x14ac:dyDescent="0.2">
      <c r="A899" s="361"/>
    </row>
    <row r="900" spans="1:1" x14ac:dyDescent="0.2">
      <c r="A900" s="361"/>
    </row>
    <row r="901" spans="1:1" x14ac:dyDescent="0.2">
      <c r="A901" s="361"/>
    </row>
    <row r="902" spans="1:1" x14ac:dyDescent="0.2">
      <c r="A902" s="361"/>
    </row>
    <row r="903" spans="1:1" x14ac:dyDescent="0.2">
      <c r="A903" s="361"/>
    </row>
    <row r="904" spans="1:1" x14ac:dyDescent="0.2">
      <c r="A904" s="361"/>
    </row>
    <row r="905" spans="1:1" x14ac:dyDescent="0.2">
      <c r="A905" s="361"/>
    </row>
    <row r="906" spans="1:1" x14ac:dyDescent="0.2">
      <c r="A906" s="361"/>
    </row>
    <row r="907" spans="1:1" x14ac:dyDescent="0.2">
      <c r="A907" s="361"/>
    </row>
    <row r="908" spans="1:1" x14ac:dyDescent="0.2">
      <c r="A908" s="361"/>
    </row>
    <row r="909" spans="1:1" x14ac:dyDescent="0.2">
      <c r="A909" s="361"/>
    </row>
    <row r="910" spans="1:1" x14ac:dyDescent="0.2">
      <c r="A910" s="361"/>
    </row>
    <row r="911" spans="1:1" x14ac:dyDescent="0.2">
      <c r="A911" s="361"/>
    </row>
    <row r="912" spans="1:1" x14ac:dyDescent="0.2">
      <c r="A912" s="361"/>
    </row>
    <row r="913" spans="1:1" x14ac:dyDescent="0.2">
      <c r="A913" s="361"/>
    </row>
    <row r="914" spans="1:1" x14ac:dyDescent="0.2">
      <c r="A914" s="361"/>
    </row>
    <row r="915" spans="1:1" x14ac:dyDescent="0.2">
      <c r="A915" s="361"/>
    </row>
    <row r="916" spans="1:1" x14ac:dyDescent="0.2">
      <c r="A916" s="361"/>
    </row>
    <row r="917" spans="1:1" x14ac:dyDescent="0.2">
      <c r="A917" s="361"/>
    </row>
    <row r="918" spans="1:1" x14ac:dyDescent="0.2">
      <c r="A918" s="361"/>
    </row>
    <row r="919" spans="1:1" x14ac:dyDescent="0.2">
      <c r="A919" s="361"/>
    </row>
    <row r="920" spans="1:1" x14ac:dyDescent="0.2">
      <c r="A920" s="361"/>
    </row>
    <row r="921" spans="1:1" x14ac:dyDescent="0.2">
      <c r="A921" s="361"/>
    </row>
    <row r="922" spans="1:1" x14ac:dyDescent="0.2">
      <c r="A922" s="361"/>
    </row>
    <row r="923" spans="1:1" x14ac:dyDescent="0.2">
      <c r="A923" s="361"/>
    </row>
    <row r="924" spans="1:1" x14ac:dyDescent="0.2">
      <c r="A924" s="361"/>
    </row>
    <row r="925" spans="1:1" x14ac:dyDescent="0.2">
      <c r="A925" s="361"/>
    </row>
    <row r="926" spans="1:1" x14ac:dyDescent="0.2">
      <c r="A926" s="361"/>
    </row>
    <row r="927" spans="1:1" x14ac:dyDescent="0.2">
      <c r="A927" s="361"/>
    </row>
    <row r="928" spans="1:1" x14ac:dyDescent="0.2">
      <c r="A928" s="361"/>
    </row>
    <row r="929" spans="1:1" x14ac:dyDescent="0.2">
      <c r="A929" s="361"/>
    </row>
    <row r="930" spans="1:1" x14ac:dyDescent="0.2">
      <c r="A930" s="361"/>
    </row>
    <row r="931" spans="1:1" x14ac:dyDescent="0.2">
      <c r="A931" s="361"/>
    </row>
    <row r="932" spans="1:1" x14ac:dyDescent="0.2">
      <c r="A932" s="361"/>
    </row>
    <row r="933" spans="1:1" x14ac:dyDescent="0.2">
      <c r="A933" s="361"/>
    </row>
    <row r="934" spans="1:1" x14ac:dyDescent="0.2">
      <c r="A934" s="361"/>
    </row>
    <row r="935" spans="1:1" x14ac:dyDescent="0.2">
      <c r="A935" s="361"/>
    </row>
    <row r="936" spans="1:1" x14ac:dyDescent="0.2">
      <c r="A936" s="361"/>
    </row>
    <row r="937" spans="1:1" x14ac:dyDescent="0.2">
      <c r="A937" s="361"/>
    </row>
    <row r="938" spans="1:1" x14ac:dyDescent="0.2">
      <c r="A938" s="361"/>
    </row>
    <row r="939" spans="1:1" x14ac:dyDescent="0.2">
      <c r="A939" s="361"/>
    </row>
    <row r="940" spans="1:1" x14ac:dyDescent="0.2">
      <c r="A940" s="361"/>
    </row>
    <row r="941" spans="1:1" x14ac:dyDescent="0.2">
      <c r="A941" s="361"/>
    </row>
    <row r="942" spans="1:1" x14ac:dyDescent="0.2">
      <c r="A942" s="361"/>
    </row>
    <row r="943" spans="1:1" x14ac:dyDescent="0.2">
      <c r="A943" s="361"/>
    </row>
    <row r="944" spans="1:1" x14ac:dyDescent="0.2">
      <c r="A944" s="361"/>
    </row>
    <row r="945" spans="1:1" x14ac:dyDescent="0.2">
      <c r="A945" s="361"/>
    </row>
    <row r="946" spans="1:1" x14ac:dyDescent="0.2">
      <c r="A946" s="361"/>
    </row>
    <row r="947" spans="1:1" x14ac:dyDescent="0.2">
      <c r="A947" s="361"/>
    </row>
    <row r="948" spans="1:1" x14ac:dyDescent="0.2">
      <c r="A948" s="361"/>
    </row>
    <row r="949" spans="1:1" x14ac:dyDescent="0.2">
      <c r="A949" s="361"/>
    </row>
    <row r="950" spans="1:1" x14ac:dyDescent="0.2">
      <c r="A950" s="361"/>
    </row>
    <row r="951" spans="1:1" x14ac:dyDescent="0.2">
      <c r="A951" s="361"/>
    </row>
    <row r="952" spans="1:1" x14ac:dyDescent="0.2">
      <c r="A952" s="361"/>
    </row>
    <row r="953" spans="1:1" x14ac:dyDescent="0.2">
      <c r="A953" s="361"/>
    </row>
    <row r="954" spans="1:1" x14ac:dyDescent="0.2">
      <c r="A954" s="361"/>
    </row>
    <row r="955" spans="1:1" x14ac:dyDescent="0.2">
      <c r="A955" s="361"/>
    </row>
    <row r="956" spans="1:1" x14ac:dyDescent="0.2">
      <c r="A956" s="361"/>
    </row>
    <row r="957" spans="1:1" x14ac:dyDescent="0.2">
      <c r="A957" s="361"/>
    </row>
    <row r="958" spans="1:1" x14ac:dyDescent="0.2">
      <c r="A958" s="361"/>
    </row>
    <row r="959" spans="1:1" x14ac:dyDescent="0.2">
      <c r="A959" s="361"/>
    </row>
    <row r="960" spans="1:1" x14ac:dyDescent="0.2">
      <c r="A960" s="361"/>
    </row>
    <row r="961" spans="1:1" x14ac:dyDescent="0.2">
      <c r="A961" s="361"/>
    </row>
    <row r="962" spans="1:1" x14ac:dyDescent="0.2">
      <c r="A962" s="361"/>
    </row>
    <row r="963" spans="1:1" x14ac:dyDescent="0.2">
      <c r="A963" s="363"/>
    </row>
    <row r="964" spans="1:1" x14ac:dyDescent="0.2">
      <c r="A964" s="361"/>
    </row>
    <row r="965" spans="1:1" x14ac:dyDescent="0.2">
      <c r="A965" s="361"/>
    </row>
    <row r="966" spans="1:1" x14ac:dyDescent="0.2">
      <c r="A966" s="361"/>
    </row>
    <row r="967" spans="1:1" x14ac:dyDescent="0.2">
      <c r="A967" s="361"/>
    </row>
    <row r="968" spans="1:1" x14ac:dyDescent="0.2">
      <c r="A968" s="361"/>
    </row>
    <row r="969" spans="1:1" x14ac:dyDescent="0.2">
      <c r="A969" s="361"/>
    </row>
    <row r="970" spans="1:1" x14ac:dyDescent="0.2">
      <c r="A970" s="361"/>
    </row>
    <row r="971" spans="1:1" x14ac:dyDescent="0.2">
      <c r="A971" s="361"/>
    </row>
    <row r="972" spans="1:1" x14ac:dyDescent="0.2">
      <c r="A972" s="361"/>
    </row>
    <row r="973" spans="1:1" x14ac:dyDescent="0.2">
      <c r="A973" s="361"/>
    </row>
    <row r="974" spans="1:1" x14ac:dyDescent="0.2">
      <c r="A974" s="361"/>
    </row>
    <row r="975" spans="1:1" x14ac:dyDescent="0.2">
      <c r="A975" s="361"/>
    </row>
    <row r="976" spans="1:1" x14ac:dyDescent="0.2">
      <c r="A976" s="361"/>
    </row>
    <row r="977" spans="1:1" x14ac:dyDescent="0.2">
      <c r="A977" s="361"/>
    </row>
    <row r="978" spans="1:1" x14ac:dyDescent="0.2">
      <c r="A978" s="361"/>
    </row>
    <row r="979" spans="1:1" x14ac:dyDescent="0.2">
      <c r="A979" s="361"/>
    </row>
    <row r="980" spans="1:1" x14ac:dyDescent="0.2">
      <c r="A980" s="361"/>
    </row>
    <row r="981" spans="1:1" x14ac:dyDescent="0.2">
      <c r="A981" s="361"/>
    </row>
    <row r="982" spans="1:1" x14ac:dyDescent="0.2">
      <c r="A982" s="361"/>
    </row>
    <row r="983" spans="1:1" x14ac:dyDescent="0.2">
      <c r="A983" s="361"/>
    </row>
    <row r="984" spans="1:1" x14ac:dyDescent="0.2">
      <c r="A984" s="361"/>
    </row>
    <row r="985" spans="1:1" x14ac:dyDescent="0.2">
      <c r="A985" s="361"/>
    </row>
    <row r="986" spans="1:1" x14ac:dyDescent="0.2">
      <c r="A986" s="361"/>
    </row>
    <row r="987" spans="1:1" x14ac:dyDescent="0.2">
      <c r="A987" s="361"/>
    </row>
    <row r="988" spans="1:1" x14ac:dyDescent="0.2">
      <c r="A988" s="361"/>
    </row>
    <row r="989" spans="1:1" x14ac:dyDescent="0.2">
      <c r="A989" s="361"/>
    </row>
    <row r="990" spans="1:1" x14ac:dyDescent="0.2">
      <c r="A990" s="361"/>
    </row>
    <row r="991" spans="1:1" x14ac:dyDescent="0.2">
      <c r="A991" s="361"/>
    </row>
    <row r="992" spans="1:1" x14ac:dyDescent="0.2">
      <c r="A992" s="361"/>
    </row>
    <row r="993" spans="1:1" x14ac:dyDescent="0.2">
      <c r="A993" s="361"/>
    </row>
    <row r="994" spans="1:1" x14ac:dyDescent="0.2">
      <c r="A994" s="361"/>
    </row>
    <row r="995" spans="1:1" x14ac:dyDescent="0.2">
      <c r="A995" s="361"/>
    </row>
    <row r="996" spans="1:1" x14ac:dyDescent="0.2">
      <c r="A996" s="361"/>
    </row>
    <row r="997" spans="1:1" x14ac:dyDescent="0.2">
      <c r="A997" s="361"/>
    </row>
    <row r="998" spans="1:1" x14ac:dyDescent="0.2">
      <c r="A998" s="361"/>
    </row>
    <row r="999" spans="1:1" x14ac:dyDescent="0.2">
      <c r="A999" s="361"/>
    </row>
    <row r="1000" spans="1:1" x14ac:dyDescent="0.2">
      <c r="A1000" s="361"/>
    </row>
    <row r="1001" spans="1:1" x14ac:dyDescent="0.2">
      <c r="A1001" s="361"/>
    </row>
    <row r="1002" spans="1:1" x14ac:dyDescent="0.2">
      <c r="A1002" s="361"/>
    </row>
    <row r="1003" spans="1:1" x14ac:dyDescent="0.2">
      <c r="A1003" s="361"/>
    </row>
    <row r="1004" spans="1:1" x14ac:dyDescent="0.2">
      <c r="A1004" s="361"/>
    </row>
    <row r="1005" spans="1:1" x14ac:dyDescent="0.2">
      <c r="A1005" s="361"/>
    </row>
    <row r="1006" spans="1:1" x14ac:dyDescent="0.2">
      <c r="A1006" s="361"/>
    </row>
    <row r="1007" spans="1:1" x14ac:dyDescent="0.2">
      <c r="A1007" s="361"/>
    </row>
    <row r="1008" spans="1:1" x14ac:dyDescent="0.2">
      <c r="A1008" s="361"/>
    </row>
    <row r="1009" spans="1:1" x14ac:dyDescent="0.2">
      <c r="A1009" s="361"/>
    </row>
    <row r="1010" spans="1:1" x14ac:dyDescent="0.2">
      <c r="A1010" s="361"/>
    </row>
    <row r="1011" spans="1:1" x14ac:dyDescent="0.2">
      <c r="A1011" s="361"/>
    </row>
    <row r="1012" spans="1:1" x14ac:dyDescent="0.2">
      <c r="A1012" s="361"/>
    </row>
    <row r="1013" spans="1:1" x14ac:dyDescent="0.2">
      <c r="A1013" s="361"/>
    </row>
    <row r="1014" spans="1:1" x14ac:dyDescent="0.2">
      <c r="A1014" s="361"/>
    </row>
    <row r="1015" spans="1:1" x14ac:dyDescent="0.2">
      <c r="A1015" s="361"/>
    </row>
    <row r="1016" spans="1:1" x14ac:dyDescent="0.2">
      <c r="A1016" s="361"/>
    </row>
    <row r="1017" spans="1:1" x14ac:dyDescent="0.2">
      <c r="A1017" s="361"/>
    </row>
    <row r="1018" spans="1:1" x14ac:dyDescent="0.2">
      <c r="A1018" s="361"/>
    </row>
    <row r="1019" spans="1:1" x14ac:dyDescent="0.2">
      <c r="A1019" s="361"/>
    </row>
    <row r="1020" spans="1:1" x14ac:dyDescent="0.2">
      <c r="A1020" s="361"/>
    </row>
    <row r="1021" spans="1:1" x14ac:dyDescent="0.2">
      <c r="A1021" s="361"/>
    </row>
    <row r="1022" spans="1:1" x14ac:dyDescent="0.2">
      <c r="A1022" s="361"/>
    </row>
    <row r="1023" spans="1:1" x14ac:dyDescent="0.2">
      <c r="A1023" s="361"/>
    </row>
    <row r="1024" spans="1:1" x14ac:dyDescent="0.2">
      <c r="A1024" s="361"/>
    </row>
    <row r="1025" spans="1:1" x14ac:dyDescent="0.2">
      <c r="A1025" s="361"/>
    </row>
    <row r="1026" spans="1:1" x14ac:dyDescent="0.2">
      <c r="A1026" s="361"/>
    </row>
    <row r="1027" spans="1:1" x14ac:dyDescent="0.2">
      <c r="A1027" s="361"/>
    </row>
    <row r="1028" spans="1:1" x14ac:dyDescent="0.2">
      <c r="A1028" s="361"/>
    </row>
    <row r="1029" spans="1:1" x14ac:dyDescent="0.2">
      <c r="A1029" s="361"/>
    </row>
    <row r="1030" spans="1:1" x14ac:dyDescent="0.2">
      <c r="A1030" s="361"/>
    </row>
    <row r="1031" spans="1:1" x14ac:dyDescent="0.2">
      <c r="A1031" s="361"/>
    </row>
    <row r="1032" spans="1:1" x14ac:dyDescent="0.2">
      <c r="A1032" s="361"/>
    </row>
    <row r="1033" spans="1:1" x14ac:dyDescent="0.2">
      <c r="A1033" s="361"/>
    </row>
    <row r="1034" spans="1:1" x14ac:dyDescent="0.2">
      <c r="A1034" s="361"/>
    </row>
    <row r="1035" spans="1:1" x14ac:dyDescent="0.2">
      <c r="A1035" s="361"/>
    </row>
    <row r="1036" spans="1:1" x14ac:dyDescent="0.2">
      <c r="A1036" s="361"/>
    </row>
    <row r="1037" spans="1:1" x14ac:dyDescent="0.2">
      <c r="A1037" s="361"/>
    </row>
    <row r="1038" spans="1:1" x14ac:dyDescent="0.2">
      <c r="A1038" s="361"/>
    </row>
    <row r="1039" spans="1:1" x14ac:dyDescent="0.2">
      <c r="A1039" s="361"/>
    </row>
    <row r="1040" spans="1:1" x14ac:dyDescent="0.2">
      <c r="A1040" s="361"/>
    </row>
    <row r="1041" spans="1:1" x14ac:dyDescent="0.2">
      <c r="A1041" s="361"/>
    </row>
    <row r="1042" spans="1:1" x14ac:dyDescent="0.2">
      <c r="A1042" s="361"/>
    </row>
    <row r="1043" spans="1:1" x14ac:dyDescent="0.2">
      <c r="A1043" s="361"/>
    </row>
    <row r="1044" spans="1:1" x14ac:dyDescent="0.2">
      <c r="A1044" s="361"/>
    </row>
    <row r="1045" spans="1:1" x14ac:dyDescent="0.2">
      <c r="A1045" s="361"/>
    </row>
    <row r="1046" spans="1:1" x14ac:dyDescent="0.2">
      <c r="A1046" s="361"/>
    </row>
    <row r="1047" spans="1:1" x14ac:dyDescent="0.2">
      <c r="A1047" s="361"/>
    </row>
    <row r="1048" spans="1:1" x14ac:dyDescent="0.2">
      <c r="A1048" s="361"/>
    </row>
    <row r="1049" spans="1:1" x14ac:dyDescent="0.2">
      <c r="A1049" s="361"/>
    </row>
    <row r="1050" spans="1:1" x14ac:dyDescent="0.2">
      <c r="A1050" s="361"/>
    </row>
    <row r="1051" spans="1:1" x14ac:dyDescent="0.2">
      <c r="A1051" s="361"/>
    </row>
    <row r="1052" spans="1:1" x14ac:dyDescent="0.2">
      <c r="A1052" s="361"/>
    </row>
    <row r="1053" spans="1:1" x14ac:dyDescent="0.2">
      <c r="A1053" s="361"/>
    </row>
    <row r="1054" spans="1:1" x14ac:dyDescent="0.2">
      <c r="A1054" s="361"/>
    </row>
    <row r="1055" spans="1:1" x14ac:dyDescent="0.2">
      <c r="A1055" s="361"/>
    </row>
    <row r="1056" spans="1:1" x14ac:dyDescent="0.2">
      <c r="A1056" s="361"/>
    </row>
    <row r="1057" spans="1:1" x14ac:dyDescent="0.2">
      <c r="A1057" s="361"/>
    </row>
    <row r="1058" spans="1:1" x14ac:dyDescent="0.2">
      <c r="A1058" s="361"/>
    </row>
    <row r="1059" spans="1:1" x14ac:dyDescent="0.2">
      <c r="A1059" s="361"/>
    </row>
    <row r="1060" spans="1:1" x14ac:dyDescent="0.2">
      <c r="A1060" s="361"/>
    </row>
    <row r="1061" spans="1:1" x14ac:dyDescent="0.2">
      <c r="A1061" s="361"/>
    </row>
    <row r="1062" spans="1:1" x14ac:dyDescent="0.2">
      <c r="A1062" s="361"/>
    </row>
    <row r="1063" spans="1:1" x14ac:dyDescent="0.2">
      <c r="A1063" s="361"/>
    </row>
    <row r="1064" spans="1:1" x14ac:dyDescent="0.2">
      <c r="A1064" s="361"/>
    </row>
    <row r="1065" spans="1:1" x14ac:dyDescent="0.2">
      <c r="A1065" s="361"/>
    </row>
    <row r="1066" spans="1:1" x14ac:dyDescent="0.2">
      <c r="A1066" s="361"/>
    </row>
    <row r="1067" spans="1:1" x14ac:dyDescent="0.2">
      <c r="A1067" s="361"/>
    </row>
    <row r="1068" spans="1:1" x14ac:dyDescent="0.2">
      <c r="A1068" s="361"/>
    </row>
    <row r="1069" spans="1:1" x14ac:dyDescent="0.2">
      <c r="A1069" s="361"/>
    </row>
    <row r="1070" spans="1:1" x14ac:dyDescent="0.2">
      <c r="A1070" s="361"/>
    </row>
    <row r="1071" spans="1:1" x14ac:dyDescent="0.2">
      <c r="A1071" s="361"/>
    </row>
    <row r="1072" spans="1:1" x14ac:dyDescent="0.2">
      <c r="A1072" s="361"/>
    </row>
    <row r="1073" spans="1:1" x14ac:dyDescent="0.2">
      <c r="A1073" s="361"/>
    </row>
    <row r="1074" spans="1:1" x14ac:dyDescent="0.2">
      <c r="A1074" s="361"/>
    </row>
    <row r="1075" spans="1:1" x14ac:dyDescent="0.2">
      <c r="A1075" s="361"/>
    </row>
    <row r="1076" spans="1:1" x14ac:dyDescent="0.2">
      <c r="A1076" s="361"/>
    </row>
    <row r="1077" spans="1:1" x14ac:dyDescent="0.2">
      <c r="A1077" s="361"/>
    </row>
    <row r="1078" spans="1:1" x14ac:dyDescent="0.2">
      <c r="A1078" s="361"/>
    </row>
    <row r="1079" spans="1:1" x14ac:dyDescent="0.2">
      <c r="A1079" s="361"/>
    </row>
    <row r="1080" spans="1:1" x14ac:dyDescent="0.2">
      <c r="A1080" s="361"/>
    </row>
    <row r="1081" spans="1:1" x14ac:dyDescent="0.2">
      <c r="A1081" s="361"/>
    </row>
    <row r="1082" spans="1:1" x14ac:dyDescent="0.2">
      <c r="A1082" s="361"/>
    </row>
    <row r="1083" spans="1:1" x14ac:dyDescent="0.2">
      <c r="A1083" s="361"/>
    </row>
    <row r="1084" spans="1:1" x14ac:dyDescent="0.2">
      <c r="A1084" s="361"/>
    </row>
    <row r="1085" spans="1:1" x14ac:dyDescent="0.2">
      <c r="A1085" s="361"/>
    </row>
    <row r="1086" spans="1:1" x14ac:dyDescent="0.2">
      <c r="A1086" s="361"/>
    </row>
    <row r="1087" spans="1:1" x14ac:dyDescent="0.2">
      <c r="A1087" s="361"/>
    </row>
    <row r="1088" spans="1:1" x14ac:dyDescent="0.2">
      <c r="A1088" s="361"/>
    </row>
    <row r="1089" spans="1:1" x14ac:dyDescent="0.2">
      <c r="A1089" s="361"/>
    </row>
    <row r="1090" spans="1:1" x14ac:dyDescent="0.2">
      <c r="A1090" s="361"/>
    </row>
    <row r="1091" spans="1:1" x14ac:dyDescent="0.2">
      <c r="A1091" s="361"/>
    </row>
    <row r="1092" spans="1:1" x14ac:dyDescent="0.2">
      <c r="A1092" s="361"/>
    </row>
    <row r="1093" spans="1:1" x14ac:dyDescent="0.2">
      <c r="A1093" s="361"/>
    </row>
    <row r="1094" spans="1:1" x14ac:dyDescent="0.2">
      <c r="A1094" s="363"/>
    </row>
    <row r="1095" spans="1:1" x14ac:dyDescent="0.2">
      <c r="A1095" s="361"/>
    </row>
    <row r="1096" spans="1:1" x14ac:dyDescent="0.2">
      <c r="A1096" s="361"/>
    </row>
    <row r="1097" spans="1:1" x14ac:dyDescent="0.2">
      <c r="A1097" s="361"/>
    </row>
    <row r="1098" spans="1:1" x14ac:dyDescent="0.2">
      <c r="A1098" s="361"/>
    </row>
    <row r="1099" spans="1:1" x14ac:dyDescent="0.2">
      <c r="A1099" s="361"/>
    </row>
    <row r="1100" spans="1:1" x14ac:dyDescent="0.2">
      <c r="A1100" s="361"/>
    </row>
    <row r="1101" spans="1:1" x14ac:dyDescent="0.2">
      <c r="A1101" s="361"/>
    </row>
    <row r="1102" spans="1:1" x14ac:dyDescent="0.2">
      <c r="A1102" s="361"/>
    </row>
    <row r="1103" spans="1:1" x14ac:dyDescent="0.2">
      <c r="A1103" s="361"/>
    </row>
    <row r="1104" spans="1:1" x14ac:dyDescent="0.2">
      <c r="A1104" s="361"/>
    </row>
    <row r="1105" spans="1:1" x14ac:dyDescent="0.2">
      <c r="A1105" s="361"/>
    </row>
    <row r="1106" spans="1:1" x14ac:dyDescent="0.2">
      <c r="A1106" s="361"/>
    </row>
    <row r="1107" spans="1:1" x14ac:dyDescent="0.2">
      <c r="A1107" s="361"/>
    </row>
    <row r="1108" spans="1:1" x14ac:dyDescent="0.2">
      <c r="A1108" s="361"/>
    </row>
    <row r="1109" spans="1:1" x14ac:dyDescent="0.2">
      <c r="A1109" s="361"/>
    </row>
    <row r="1110" spans="1:1" x14ac:dyDescent="0.2">
      <c r="A1110" s="361"/>
    </row>
    <row r="1111" spans="1:1" x14ac:dyDescent="0.2">
      <c r="A1111" s="361"/>
    </row>
    <row r="1112" spans="1:1" x14ac:dyDescent="0.2">
      <c r="A1112" s="361"/>
    </row>
    <row r="1113" spans="1:1" x14ac:dyDescent="0.2">
      <c r="A1113" s="361"/>
    </row>
    <row r="1114" spans="1:1" x14ac:dyDescent="0.2">
      <c r="A1114" s="361"/>
    </row>
    <row r="1115" spans="1:1" x14ac:dyDescent="0.2">
      <c r="A1115" s="361"/>
    </row>
    <row r="1116" spans="1:1" x14ac:dyDescent="0.2">
      <c r="A1116" s="361"/>
    </row>
    <row r="1117" spans="1:1" x14ac:dyDescent="0.2">
      <c r="A1117" s="361"/>
    </row>
    <row r="1118" spans="1:1" x14ac:dyDescent="0.2">
      <c r="A1118" s="361"/>
    </row>
    <row r="1119" spans="1:1" x14ac:dyDescent="0.2">
      <c r="A1119" s="361"/>
    </row>
    <row r="1120" spans="1:1" x14ac:dyDescent="0.2">
      <c r="A1120" s="361"/>
    </row>
    <row r="1121" spans="1:1" x14ac:dyDescent="0.2">
      <c r="A1121" s="361"/>
    </row>
    <row r="1122" spans="1:1" x14ac:dyDescent="0.2">
      <c r="A1122" s="361"/>
    </row>
    <row r="1123" spans="1:1" x14ac:dyDescent="0.2">
      <c r="A1123" s="361"/>
    </row>
    <row r="1124" spans="1:1" x14ac:dyDescent="0.2">
      <c r="A1124" s="361"/>
    </row>
    <row r="1125" spans="1:1" x14ac:dyDescent="0.2">
      <c r="A1125" s="361"/>
    </row>
    <row r="1126" spans="1:1" x14ac:dyDescent="0.2">
      <c r="A1126" s="361"/>
    </row>
    <row r="1127" spans="1:1" x14ac:dyDescent="0.2">
      <c r="A1127" s="361"/>
    </row>
    <row r="1128" spans="1:1" x14ac:dyDescent="0.2">
      <c r="A1128" s="361"/>
    </row>
    <row r="1129" spans="1:1" x14ac:dyDescent="0.2">
      <c r="A1129" s="361"/>
    </row>
    <row r="1130" spans="1:1" x14ac:dyDescent="0.2">
      <c r="A1130" s="361"/>
    </row>
    <row r="1131" spans="1:1" x14ac:dyDescent="0.2">
      <c r="A1131" s="361"/>
    </row>
    <row r="1132" spans="1:1" x14ac:dyDescent="0.2">
      <c r="A1132" s="361"/>
    </row>
    <row r="1133" spans="1:1" x14ac:dyDescent="0.2">
      <c r="A1133" s="361"/>
    </row>
    <row r="1134" spans="1:1" x14ac:dyDescent="0.2">
      <c r="A1134" s="361"/>
    </row>
    <row r="1135" spans="1:1" x14ac:dyDescent="0.2">
      <c r="A1135" s="361"/>
    </row>
    <row r="1136" spans="1:1" x14ac:dyDescent="0.2">
      <c r="A1136" s="361"/>
    </row>
    <row r="1137" spans="1:1" x14ac:dyDescent="0.2">
      <c r="A1137" s="361"/>
    </row>
    <row r="1138" spans="1:1" x14ac:dyDescent="0.2">
      <c r="A1138" s="361"/>
    </row>
    <row r="1139" spans="1:1" x14ac:dyDescent="0.2">
      <c r="A1139" s="361"/>
    </row>
    <row r="1140" spans="1:1" x14ac:dyDescent="0.2">
      <c r="A1140" s="361"/>
    </row>
    <row r="1141" spans="1:1" x14ac:dyDescent="0.2">
      <c r="A1141" s="361"/>
    </row>
    <row r="1142" spans="1:1" x14ac:dyDescent="0.2">
      <c r="A1142" s="361"/>
    </row>
    <row r="1143" spans="1:1" x14ac:dyDescent="0.2">
      <c r="A1143" s="361"/>
    </row>
    <row r="1144" spans="1:1" x14ac:dyDescent="0.2">
      <c r="A1144" s="361"/>
    </row>
    <row r="1145" spans="1:1" x14ac:dyDescent="0.2">
      <c r="A1145" s="361"/>
    </row>
    <row r="1146" spans="1:1" x14ac:dyDescent="0.2">
      <c r="A1146" s="361"/>
    </row>
    <row r="1147" spans="1:1" x14ac:dyDescent="0.2">
      <c r="A1147" s="361"/>
    </row>
    <row r="1148" spans="1:1" x14ac:dyDescent="0.2">
      <c r="A1148" s="361"/>
    </row>
    <row r="1149" spans="1:1" x14ac:dyDescent="0.2">
      <c r="A1149" s="361"/>
    </row>
    <row r="1150" spans="1:1" x14ac:dyDescent="0.2">
      <c r="A1150" s="361"/>
    </row>
    <row r="1151" spans="1:1" x14ac:dyDescent="0.2">
      <c r="A1151" s="361"/>
    </row>
    <row r="1152" spans="1:1" x14ac:dyDescent="0.2">
      <c r="A1152" s="361"/>
    </row>
    <row r="1153" spans="1:1" x14ac:dyDescent="0.2">
      <c r="A1153" s="361"/>
    </row>
    <row r="1154" spans="1:1" x14ac:dyDescent="0.2">
      <c r="A1154" s="361"/>
    </row>
    <row r="1155" spans="1:1" x14ac:dyDescent="0.2">
      <c r="A1155" s="361"/>
    </row>
    <row r="1156" spans="1:1" x14ac:dyDescent="0.2">
      <c r="A1156" s="361"/>
    </row>
    <row r="1157" spans="1:1" x14ac:dyDescent="0.2">
      <c r="A1157" s="361"/>
    </row>
    <row r="1158" spans="1:1" x14ac:dyDescent="0.2">
      <c r="A1158" s="361"/>
    </row>
    <row r="1159" spans="1:1" x14ac:dyDescent="0.2">
      <c r="A1159" s="361"/>
    </row>
    <row r="1160" spans="1:1" x14ac:dyDescent="0.2">
      <c r="A1160" s="361"/>
    </row>
    <row r="1161" spans="1:1" x14ac:dyDescent="0.2">
      <c r="A1161" s="361"/>
    </row>
    <row r="1162" spans="1:1" x14ac:dyDescent="0.2">
      <c r="A1162" s="361"/>
    </row>
    <row r="1163" spans="1:1" x14ac:dyDescent="0.2">
      <c r="A1163" s="361"/>
    </row>
    <row r="1164" spans="1:1" x14ac:dyDescent="0.2">
      <c r="A1164" s="361"/>
    </row>
    <row r="1165" spans="1:1" x14ac:dyDescent="0.2">
      <c r="A1165" s="361"/>
    </row>
    <row r="1166" spans="1:1" x14ac:dyDescent="0.2">
      <c r="A1166" s="361"/>
    </row>
    <row r="1167" spans="1:1" x14ac:dyDescent="0.2">
      <c r="A1167" s="361"/>
    </row>
    <row r="1168" spans="1:1" x14ac:dyDescent="0.2">
      <c r="A1168" s="361"/>
    </row>
    <row r="1169" spans="1:1" x14ac:dyDescent="0.2">
      <c r="A1169" s="361"/>
    </row>
    <row r="1170" spans="1:1" x14ac:dyDescent="0.2">
      <c r="A1170" s="361"/>
    </row>
    <row r="1171" spans="1:1" x14ac:dyDescent="0.2">
      <c r="A1171" s="361"/>
    </row>
    <row r="1172" spans="1:1" x14ac:dyDescent="0.2">
      <c r="A1172" s="361"/>
    </row>
    <row r="1173" spans="1:1" x14ac:dyDescent="0.2">
      <c r="A1173" s="361"/>
    </row>
    <row r="1174" spans="1:1" x14ac:dyDescent="0.2">
      <c r="A1174" s="361"/>
    </row>
    <row r="1175" spans="1:1" x14ac:dyDescent="0.2">
      <c r="A1175" s="361"/>
    </row>
    <row r="1176" spans="1:1" x14ac:dyDescent="0.2">
      <c r="A1176" s="361"/>
    </row>
    <row r="1177" spans="1:1" x14ac:dyDescent="0.2">
      <c r="A1177" s="361"/>
    </row>
    <row r="1178" spans="1:1" x14ac:dyDescent="0.2">
      <c r="A1178" s="361"/>
    </row>
    <row r="1179" spans="1:1" x14ac:dyDescent="0.2">
      <c r="A1179" s="361"/>
    </row>
    <row r="1180" spans="1:1" x14ac:dyDescent="0.2">
      <c r="A1180" s="361"/>
    </row>
    <row r="1181" spans="1:1" x14ac:dyDescent="0.2">
      <c r="A1181" s="361"/>
    </row>
    <row r="1182" spans="1:1" x14ac:dyDescent="0.2">
      <c r="A1182" s="361"/>
    </row>
    <row r="1183" spans="1:1" x14ac:dyDescent="0.2">
      <c r="A1183" s="361"/>
    </row>
    <row r="1184" spans="1:1" x14ac:dyDescent="0.2">
      <c r="A1184" s="361"/>
    </row>
    <row r="1185" spans="1:1" x14ac:dyDescent="0.2">
      <c r="A1185" s="361"/>
    </row>
    <row r="1186" spans="1:1" x14ac:dyDescent="0.2">
      <c r="A1186" s="361"/>
    </row>
    <row r="1187" spans="1:1" x14ac:dyDescent="0.2">
      <c r="A1187" s="361"/>
    </row>
    <row r="1188" spans="1:1" x14ac:dyDescent="0.2">
      <c r="A1188" s="361"/>
    </row>
    <row r="1189" spans="1:1" x14ac:dyDescent="0.2">
      <c r="A1189" s="361"/>
    </row>
    <row r="1190" spans="1:1" x14ac:dyDescent="0.2">
      <c r="A1190" s="361"/>
    </row>
    <row r="1191" spans="1:1" x14ac:dyDescent="0.2">
      <c r="A1191" s="361"/>
    </row>
    <row r="1192" spans="1:1" x14ac:dyDescent="0.2">
      <c r="A1192" s="361"/>
    </row>
    <row r="1193" spans="1:1" x14ac:dyDescent="0.2">
      <c r="A1193" s="361"/>
    </row>
    <row r="1194" spans="1:1" x14ac:dyDescent="0.2">
      <c r="A1194" s="361"/>
    </row>
    <row r="1195" spans="1:1" x14ac:dyDescent="0.2">
      <c r="A1195" s="361"/>
    </row>
    <row r="1196" spans="1:1" x14ac:dyDescent="0.2">
      <c r="A1196" s="361"/>
    </row>
    <row r="1197" spans="1:1" x14ac:dyDescent="0.2">
      <c r="A1197" s="361"/>
    </row>
    <row r="1198" spans="1:1" x14ac:dyDescent="0.2">
      <c r="A1198" s="361"/>
    </row>
    <row r="1199" spans="1:1" x14ac:dyDescent="0.2">
      <c r="A1199" s="361"/>
    </row>
    <row r="1200" spans="1:1" x14ac:dyDescent="0.2">
      <c r="A1200" s="361"/>
    </row>
    <row r="1201" spans="1:1" x14ac:dyDescent="0.2">
      <c r="A1201" s="361"/>
    </row>
    <row r="1202" spans="1:1" x14ac:dyDescent="0.2">
      <c r="A1202" s="361"/>
    </row>
    <row r="1203" spans="1:1" x14ac:dyDescent="0.2">
      <c r="A1203" s="361"/>
    </row>
    <row r="1204" spans="1:1" x14ac:dyDescent="0.2">
      <c r="A1204" s="361"/>
    </row>
    <row r="1205" spans="1:1" x14ac:dyDescent="0.2">
      <c r="A1205" s="361"/>
    </row>
    <row r="1206" spans="1:1" x14ac:dyDescent="0.2">
      <c r="A1206" s="361"/>
    </row>
    <row r="1207" spans="1:1" x14ac:dyDescent="0.2">
      <c r="A1207" s="361"/>
    </row>
    <row r="1208" spans="1:1" x14ac:dyDescent="0.2">
      <c r="A1208" s="361"/>
    </row>
    <row r="1209" spans="1:1" x14ac:dyDescent="0.2">
      <c r="A1209" s="361"/>
    </row>
    <row r="1210" spans="1:1" x14ac:dyDescent="0.2">
      <c r="A1210" s="361"/>
    </row>
    <row r="1211" spans="1:1" x14ac:dyDescent="0.2">
      <c r="A1211" s="361"/>
    </row>
    <row r="1212" spans="1:1" x14ac:dyDescent="0.2">
      <c r="A1212" s="361"/>
    </row>
    <row r="1213" spans="1:1" x14ac:dyDescent="0.2">
      <c r="A1213" s="361"/>
    </row>
    <row r="1214" spans="1:1" x14ac:dyDescent="0.2">
      <c r="A1214" s="361"/>
    </row>
    <row r="1215" spans="1:1" x14ac:dyDescent="0.2">
      <c r="A1215" s="361"/>
    </row>
    <row r="1216" spans="1:1" x14ac:dyDescent="0.2">
      <c r="A1216" s="361"/>
    </row>
    <row r="1217" spans="1:1" x14ac:dyDescent="0.2">
      <c r="A1217" s="361"/>
    </row>
    <row r="1218" spans="1:1" x14ac:dyDescent="0.2">
      <c r="A1218" s="361"/>
    </row>
    <row r="1219" spans="1:1" x14ac:dyDescent="0.2">
      <c r="A1219" s="361"/>
    </row>
    <row r="1220" spans="1:1" x14ac:dyDescent="0.2">
      <c r="A1220" s="361"/>
    </row>
    <row r="1221" spans="1:1" x14ac:dyDescent="0.2">
      <c r="A1221" s="361"/>
    </row>
    <row r="1222" spans="1:1" x14ac:dyDescent="0.2">
      <c r="A1222" s="361"/>
    </row>
    <row r="1223" spans="1:1" x14ac:dyDescent="0.2">
      <c r="A1223" s="361"/>
    </row>
    <row r="1224" spans="1:1" x14ac:dyDescent="0.2">
      <c r="A1224" s="361"/>
    </row>
    <row r="1225" spans="1:1" x14ac:dyDescent="0.2">
      <c r="A1225" s="363"/>
    </row>
    <row r="1226" spans="1:1" x14ac:dyDescent="0.2">
      <c r="A1226" s="361"/>
    </row>
    <row r="1227" spans="1:1" x14ac:dyDescent="0.2">
      <c r="A1227" s="361"/>
    </row>
    <row r="1228" spans="1:1" x14ac:dyDescent="0.2">
      <c r="A1228" s="361"/>
    </row>
    <row r="1229" spans="1:1" x14ac:dyDescent="0.2">
      <c r="A1229" s="361"/>
    </row>
    <row r="1230" spans="1:1" x14ac:dyDescent="0.2">
      <c r="A1230" s="361"/>
    </row>
    <row r="1231" spans="1:1" x14ac:dyDescent="0.2">
      <c r="A1231" s="361"/>
    </row>
    <row r="1232" spans="1:1" x14ac:dyDescent="0.2">
      <c r="A1232" s="361"/>
    </row>
    <row r="1233" spans="1:1" x14ac:dyDescent="0.2">
      <c r="A1233" s="361"/>
    </row>
    <row r="1234" spans="1:1" x14ac:dyDescent="0.2">
      <c r="A1234" s="361"/>
    </row>
    <row r="1235" spans="1:1" x14ac:dyDescent="0.2">
      <c r="A1235" s="361"/>
    </row>
    <row r="1236" spans="1:1" x14ac:dyDescent="0.2">
      <c r="A1236" s="361"/>
    </row>
    <row r="1237" spans="1:1" x14ac:dyDescent="0.2">
      <c r="A1237" s="361"/>
    </row>
    <row r="1238" spans="1:1" x14ac:dyDescent="0.2">
      <c r="A1238" s="361"/>
    </row>
    <row r="1239" spans="1:1" x14ac:dyDescent="0.2">
      <c r="A1239" s="361"/>
    </row>
    <row r="1240" spans="1:1" x14ac:dyDescent="0.2">
      <c r="A1240" s="361"/>
    </row>
    <row r="1241" spans="1:1" x14ac:dyDescent="0.2">
      <c r="A1241" s="361"/>
    </row>
    <row r="1242" spans="1:1" x14ac:dyDescent="0.2">
      <c r="A1242" s="361"/>
    </row>
    <row r="1243" spans="1:1" x14ac:dyDescent="0.2">
      <c r="A1243" s="361"/>
    </row>
    <row r="1244" spans="1:1" x14ac:dyDescent="0.2">
      <c r="A1244" s="361"/>
    </row>
    <row r="1245" spans="1:1" x14ac:dyDescent="0.2">
      <c r="A1245" s="361"/>
    </row>
    <row r="1246" spans="1:1" x14ac:dyDescent="0.2">
      <c r="A1246" s="361"/>
    </row>
    <row r="1247" spans="1:1" x14ac:dyDescent="0.2">
      <c r="A1247" s="361"/>
    </row>
    <row r="1248" spans="1:1" x14ac:dyDescent="0.2">
      <c r="A1248" s="361"/>
    </row>
    <row r="1249" spans="1:1" x14ac:dyDescent="0.2">
      <c r="A1249" s="361"/>
    </row>
    <row r="1250" spans="1:1" x14ac:dyDescent="0.2">
      <c r="A1250" s="361"/>
    </row>
    <row r="1251" spans="1:1" x14ac:dyDescent="0.2">
      <c r="A1251" s="361"/>
    </row>
    <row r="1252" spans="1:1" x14ac:dyDescent="0.2">
      <c r="A1252" s="361"/>
    </row>
    <row r="1253" spans="1:1" x14ac:dyDescent="0.2">
      <c r="A1253" s="361"/>
    </row>
    <row r="1254" spans="1:1" x14ac:dyDescent="0.2">
      <c r="A1254" s="361"/>
    </row>
    <row r="1255" spans="1:1" x14ac:dyDescent="0.2">
      <c r="A1255" s="361"/>
    </row>
    <row r="1256" spans="1:1" x14ac:dyDescent="0.2">
      <c r="A1256" s="361"/>
    </row>
    <row r="1257" spans="1:1" x14ac:dyDescent="0.2">
      <c r="A1257" s="361"/>
    </row>
    <row r="1258" spans="1:1" x14ac:dyDescent="0.2">
      <c r="A1258" s="361"/>
    </row>
    <row r="1259" spans="1:1" x14ac:dyDescent="0.2">
      <c r="A1259" s="361"/>
    </row>
    <row r="1260" spans="1:1" x14ac:dyDescent="0.2">
      <c r="A1260" s="361"/>
    </row>
    <row r="1261" spans="1:1" x14ac:dyDescent="0.2">
      <c r="A1261" s="361"/>
    </row>
    <row r="1262" spans="1:1" x14ac:dyDescent="0.2">
      <c r="A1262" s="361"/>
    </row>
    <row r="1263" spans="1:1" x14ac:dyDescent="0.2">
      <c r="A1263" s="361"/>
    </row>
    <row r="1264" spans="1:1" x14ac:dyDescent="0.2">
      <c r="A1264" s="361"/>
    </row>
    <row r="1265" spans="1:1" x14ac:dyDescent="0.2">
      <c r="A1265" s="361"/>
    </row>
    <row r="1266" spans="1:1" x14ac:dyDescent="0.2">
      <c r="A1266" s="361"/>
    </row>
    <row r="1267" spans="1:1" x14ac:dyDescent="0.2">
      <c r="A1267" s="361"/>
    </row>
    <row r="1268" spans="1:1" x14ac:dyDescent="0.2">
      <c r="A1268" s="361"/>
    </row>
    <row r="1269" spans="1:1" x14ac:dyDescent="0.2">
      <c r="A1269" s="361"/>
    </row>
    <row r="1270" spans="1:1" x14ac:dyDescent="0.2">
      <c r="A1270" s="361"/>
    </row>
    <row r="1271" spans="1:1" x14ac:dyDescent="0.2">
      <c r="A1271" s="361"/>
    </row>
    <row r="1272" spans="1:1" x14ac:dyDescent="0.2">
      <c r="A1272" s="361"/>
    </row>
    <row r="1273" spans="1:1" x14ac:dyDescent="0.2">
      <c r="A1273" s="361"/>
    </row>
    <row r="1274" spans="1:1" x14ac:dyDescent="0.2">
      <c r="A1274" s="361"/>
    </row>
    <row r="1275" spans="1:1" x14ac:dyDescent="0.2">
      <c r="A1275" s="361"/>
    </row>
    <row r="1276" spans="1:1" x14ac:dyDescent="0.2">
      <c r="A1276" s="361"/>
    </row>
    <row r="1277" spans="1:1" x14ac:dyDescent="0.2">
      <c r="A1277" s="361"/>
    </row>
    <row r="1278" spans="1:1" x14ac:dyDescent="0.2">
      <c r="A1278" s="361"/>
    </row>
    <row r="1279" spans="1:1" x14ac:dyDescent="0.2">
      <c r="A1279" s="361"/>
    </row>
    <row r="1280" spans="1:1" x14ac:dyDescent="0.2">
      <c r="A1280" s="361"/>
    </row>
    <row r="1281" spans="1:1" x14ac:dyDescent="0.2">
      <c r="A1281" s="361"/>
    </row>
    <row r="1282" spans="1:1" x14ac:dyDescent="0.2">
      <c r="A1282" s="361"/>
    </row>
    <row r="1283" spans="1:1" x14ac:dyDescent="0.2">
      <c r="A1283" s="361"/>
    </row>
    <row r="1284" spans="1:1" x14ac:dyDescent="0.2">
      <c r="A1284" s="361"/>
    </row>
    <row r="1285" spans="1:1" x14ac:dyDescent="0.2">
      <c r="A1285" s="361"/>
    </row>
    <row r="1286" spans="1:1" x14ac:dyDescent="0.2">
      <c r="A1286" s="361"/>
    </row>
    <row r="1287" spans="1:1" x14ac:dyDescent="0.2">
      <c r="A1287" s="361"/>
    </row>
    <row r="1288" spans="1:1" x14ac:dyDescent="0.2">
      <c r="A1288" s="361"/>
    </row>
    <row r="1289" spans="1:1" x14ac:dyDescent="0.2">
      <c r="A1289" s="361"/>
    </row>
    <row r="1290" spans="1:1" x14ac:dyDescent="0.2">
      <c r="A1290" s="361"/>
    </row>
    <row r="1291" spans="1:1" x14ac:dyDescent="0.2">
      <c r="A1291" s="361"/>
    </row>
    <row r="1292" spans="1:1" x14ac:dyDescent="0.2">
      <c r="A1292" s="361"/>
    </row>
    <row r="1293" spans="1:1" x14ac:dyDescent="0.2">
      <c r="A1293" s="361"/>
    </row>
    <row r="1294" spans="1:1" x14ac:dyDescent="0.2">
      <c r="A1294" s="361"/>
    </row>
    <row r="1295" spans="1:1" x14ac:dyDescent="0.2">
      <c r="A1295" s="361"/>
    </row>
    <row r="1296" spans="1:1" x14ac:dyDescent="0.2">
      <c r="A1296" s="361"/>
    </row>
    <row r="1297" spans="1:1" x14ac:dyDescent="0.2">
      <c r="A1297" s="361"/>
    </row>
    <row r="1298" spans="1:1" x14ac:dyDescent="0.2">
      <c r="A1298" s="361"/>
    </row>
    <row r="1299" spans="1:1" x14ac:dyDescent="0.2">
      <c r="A1299" s="361"/>
    </row>
    <row r="1300" spans="1:1" x14ac:dyDescent="0.2">
      <c r="A1300" s="361"/>
    </row>
    <row r="1301" spans="1:1" x14ac:dyDescent="0.2">
      <c r="A1301" s="361"/>
    </row>
    <row r="1302" spans="1:1" x14ac:dyDescent="0.2">
      <c r="A1302" s="361"/>
    </row>
    <row r="1303" spans="1:1" x14ac:dyDescent="0.2">
      <c r="A1303" s="361"/>
    </row>
    <row r="1304" spans="1:1" x14ac:dyDescent="0.2">
      <c r="A1304" s="361"/>
    </row>
    <row r="1305" spans="1:1" x14ac:dyDescent="0.2">
      <c r="A1305" s="361"/>
    </row>
    <row r="1306" spans="1:1" x14ac:dyDescent="0.2">
      <c r="A1306" s="361"/>
    </row>
    <row r="1307" spans="1:1" x14ac:dyDescent="0.2">
      <c r="A1307" s="361"/>
    </row>
    <row r="1308" spans="1:1" x14ac:dyDescent="0.2">
      <c r="A1308" s="361"/>
    </row>
    <row r="1309" spans="1:1" x14ac:dyDescent="0.2">
      <c r="A1309" s="361"/>
    </row>
    <row r="1310" spans="1:1" x14ac:dyDescent="0.2">
      <c r="A1310" s="361"/>
    </row>
    <row r="1311" spans="1:1" x14ac:dyDescent="0.2">
      <c r="A1311" s="361"/>
    </row>
    <row r="1312" spans="1:1" x14ac:dyDescent="0.2">
      <c r="A1312" s="361"/>
    </row>
    <row r="1313" spans="1:1" x14ac:dyDescent="0.2">
      <c r="A1313" s="361"/>
    </row>
    <row r="1314" spans="1:1" x14ac:dyDescent="0.2">
      <c r="A1314" s="361"/>
    </row>
    <row r="1315" spans="1:1" x14ac:dyDescent="0.2">
      <c r="A1315" s="361"/>
    </row>
    <row r="1316" spans="1:1" x14ac:dyDescent="0.2">
      <c r="A1316" s="361"/>
    </row>
    <row r="1317" spans="1:1" x14ac:dyDescent="0.2">
      <c r="A1317" s="361"/>
    </row>
    <row r="1318" spans="1:1" x14ac:dyDescent="0.2">
      <c r="A1318" s="361"/>
    </row>
    <row r="1319" spans="1:1" x14ac:dyDescent="0.2">
      <c r="A1319" s="361"/>
    </row>
    <row r="1320" spans="1:1" x14ac:dyDescent="0.2">
      <c r="A1320" s="361"/>
    </row>
    <row r="1321" spans="1:1" x14ac:dyDescent="0.2">
      <c r="A1321" s="361"/>
    </row>
    <row r="1322" spans="1:1" x14ac:dyDescent="0.2">
      <c r="A1322" s="361"/>
    </row>
    <row r="1323" spans="1:1" x14ac:dyDescent="0.2">
      <c r="A1323" s="361"/>
    </row>
    <row r="1324" spans="1:1" x14ac:dyDescent="0.2">
      <c r="A1324" s="361"/>
    </row>
    <row r="1325" spans="1:1" x14ac:dyDescent="0.2">
      <c r="A1325" s="361"/>
    </row>
    <row r="1326" spans="1:1" x14ac:dyDescent="0.2">
      <c r="A1326" s="361"/>
    </row>
    <row r="1327" spans="1:1" x14ac:dyDescent="0.2">
      <c r="A1327" s="361"/>
    </row>
    <row r="1328" spans="1:1" x14ac:dyDescent="0.2">
      <c r="A1328" s="361"/>
    </row>
    <row r="1329" spans="1:1" x14ac:dyDescent="0.2">
      <c r="A1329" s="361"/>
    </row>
    <row r="1330" spans="1:1" x14ac:dyDescent="0.2">
      <c r="A1330" s="361"/>
    </row>
    <row r="1331" spans="1:1" x14ac:dyDescent="0.2">
      <c r="A1331" s="361"/>
    </row>
    <row r="1332" spans="1:1" x14ac:dyDescent="0.2">
      <c r="A1332" s="361"/>
    </row>
    <row r="1333" spans="1:1" x14ac:dyDescent="0.2">
      <c r="A1333" s="361"/>
    </row>
    <row r="1334" spans="1:1" x14ac:dyDescent="0.2">
      <c r="A1334" s="361"/>
    </row>
    <row r="1335" spans="1:1" x14ac:dyDescent="0.2">
      <c r="A1335" s="361"/>
    </row>
    <row r="1336" spans="1:1" x14ac:dyDescent="0.2">
      <c r="A1336" s="361"/>
    </row>
    <row r="1337" spans="1:1" x14ac:dyDescent="0.2">
      <c r="A1337" s="361"/>
    </row>
    <row r="1338" spans="1:1" x14ac:dyDescent="0.2">
      <c r="A1338" s="361"/>
    </row>
    <row r="1339" spans="1:1" x14ac:dyDescent="0.2">
      <c r="A1339" s="361"/>
    </row>
    <row r="1340" spans="1:1" x14ac:dyDescent="0.2">
      <c r="A1340" s="361"/>
    </row>
    <row r="1341" spans="1:1" x14ac:dyDescent="0.2">
      <c r="A1341" s="361"/>
    </row>
    <row r="1342" spans="1:1" x14ac:dyDescent="0.2">
      <c r="A1342" s="361"/>
    </row>
    <row r="1343" spans="1:1" x14ac:dyDescent="0.2">
      <c r="A1343" s="361"/>
    </row>
    <row r="1344" spans="1:1" x14ac:dyDescent="0.2">
      <c r="A1344" s="361"/>
    </row>
    <row r="1345" spans="1:1" x14ac:dyDescent="0.2">
      <c r="A1345" s="361"/>
    </row>
    <row r="1346" spans="1:1" x14ac:dyDescent="0.2">
      <c r="A1346" s="361"/>
    </row>
    <row r="1347" spans="1:1" x14ac:dyDescent="0.2">
      <c r="A1347" s="361"/>
    </row>
    <row r="1348" spans="1:1" x14ac:dyDescent="0.2">
      <c r="A1348" s="361"/>
    </row>
    <row r="1349" spans="1:1" x14ac:dyDescent="0.2">
      <c r="A1349" s="361"/>
    </row>
    <row r="1350" spans="1:1" x14ac:dyDescent="0.2">
      <c r="A1350" s="361"/>
    </row>
    <row r="1351" spans="1:1" x14ac:dyDescent="0.2">
      <c r="A1351" s="361"/>
    </row>
    <row r="1352" spans="1:1" x14ac:dyDescent="0.2">
      <c r="A1352" s="361"/>
    </row>
    <row r="1353" spans="1:1" x14ac:dyDescent="0.2">
      <c r="A1353" s="361"/>
    </row>
    <row r="1354" spans="1:1" x14ac:dyDescent="0.2">
      <c r="A1354" s="361"/>
    </row>
    <row r="1355" spans="1:1" x14ac:dyDescent="0.2">
      <c r="A1355" s="361"/>
    </row>
    <row r="1356" spans="1:1" x14ac:dyDescent="0.2">
      <c r="A1356" s="361"/>
    </row>
    <row r="1357" spans="1:1" x14ac:dyDescent="0.2">
      <c r="A1357" s="361"/>
    </row>
    <row r="1358" spans="1:1" x14ac:dyDescent="0.2">
      <c r="A1358" s="361"/>
    </row>
    <row r="1359" spans="1:1" x14ac:dyDescent="0.2">
      <c r="A1359" s="361"/>
    </row>
    <row r="1360" spans="1:1" x14ac:dyDescent="0.2">
      <c r="A1360" s="361"/>
    </row>
    <row r="1361" spans="1:1" x14ac:dyDescent="0.2">
      <c r="A1361" s="361"/>
    </row>
    <row r="1362" spans="1:1" x14ac:dyDescent="0.2">
      <c r="A1362" s="361"/>
    </row>
    <row r="1363" spans="1:1" x14ac:dyDescent="0.2">
      <c r="A1363" s="361"/>
    </row>
    <row r="1364" spans="1:1" x14ac:dyDescent="0.2">
      <c r="A1364" s="361"/>
    </row>
    <row r="1365" spans="1:1" x14ac:dyDescent="0.2">
      <c r="A1365" s="361"/>
    </row>
    <row r="1366" spans="1:1" x14ac:dyDescent="0.2">
      <c r="A1366" s="361"/>
    </row>
    <row r="1367" spans="1:1" x14ac:dyDescent="0.2">
      <c r="A1367" s="361"/>
    </row>
    <row r="1368" spans="1:1" x14ac:dyDescent="0.2">
      <c r="A1368" s="361"/>
    </row>
    <row r="1369" spans="1:1" x14ac:dyDescent="0.2">
      <c r="A1369" s="361"/>
    </row>
    <row r="1370" spans="1:1" x14ac:dyDescent="0.2">
      <c r="A1370" s="361"/>
    </row>
    <row r="1371" spans="1:1" x14ac:dyDescent="0.2">
      <c r="A1371" s="361"/>
    </row>
    <row r="1372" spans="1:1" x14ac:dyDescent="0.2">
      <c r="A1372" s="361"/>
    </row>
    <row r="1373" spans="1:1" x14ac:dyDescent="0.2">
      <c r="A1373" s="361"/>
    </row>
    <row r="1374" spans="1:1" x14ac:dyDescent="0.2">
      <c r="A1374" s="361"/>
    </row>
    <row r="1375" spans="1:1" x14ac:dyDescent="0.2">
      <c r="A1375" s="361"/>
    </row>
    <row r="1376" spans="1:1" x14ac:dyDescent="0.2">
      <c r="A1376" s="361"/>
    </row>
    <row r="1377" spans="1:1" x14ac:dyDescent="0.2">
      <c r="A1377" s="361"/>
    </row>
    <row r="1378" spans="1:1" x14ac:dyDescent="0.2">
      <c r="A1378" s="361"/>
    </row>
    <row r="1379" spans="1:1" x14ac:dyDescent="0.2">
      <c r="A1379" s="361"/>
    </row>
    <row r="1380" spans="1:1" x14ac:dyDescent="0.2">
      <c r="A1380" s="361"/>
    </row>
    <row r="1381" spans="1:1" x14ac:dyDescent="0.2">
      <c r="A1381" s="361"/>
    </row>
    <row r="1382" spans="1:1" x14ac:dyDescent="0.2">
      <c r="A1382" s="361"/>
    </row>
    <row r="1383" spans="1:1" x14ac:dyDescent="0.2">
      <c r="A1383" s="361"/>
    </row>
    <row r="1384" spans="1:1" x14ac:dyDescent="0.2">
      <c r="A1384" s="361"/>
    </row>
    <row r="1385" spans="1:1" x14ac:dyDescent="0.2">
      <c r="A1385" s="361"/>
    </row>
    <row r="1386" spans="1:1" x14ac:dyDescent="0.2">
      <c r="A1386" s="361"/>
    </row>
    <row r="1387" spans="1:1" x14ac:dyDescent="0.2">
      <c r="A1387" s="361"/>
    </row>
    <row r="1388" spans="1:1" x14ac:dyDescent="0.2">
      <c r="A1388" s="361"/>
    </row>
    <row r="1389" spans="1:1" x14ac:dyDescent="0.2">
      <c r="A1389" s="361"/>
    </row>
    <row r="1390" spans="1:1" x14ac:dyDescent="0.2">
      <c r="A1390" s="361"/>
    </row>
    <row r="1391" spans="1:1" x14ac:dyDescent="0.2">
      <c r="A1391" s="361"/>
    </row>
    <row r="1392" spans="1:1" x14ac:dyDescent="0.2">
      <c r="A1392" s="361"/>
    </row>
    <row r="1393" spans="1:1" x14ac:dyDescent="0.2">
      <c r="A1393" s="361"/>
    </row>
    <row r="1394" spans="1:1" x14ac:dyDescent="0.2">
      <c r="A1394" s="361"/>
    </row>
    <row r="1395" spans="1:1" x14ac:dyDescent="0.2">
      <c r="A1395" s="361"/>
    </row>
    <row r="1396" spans="1:1" x14ac:dyDescent="0.2">
      <c r="A1396" s="361"/>
    </row>
    <row r="1397" spans="1:1" x14ac:dyDescent="0.2">
      <c r="A1397" s="361"/>
    </row>
    <row r="1398" spans="1:1" x14ac:dyDescent="0.2">
      <c r="A1398" s="361"/>
    </row>
    <row r="1399" spans="1:1" x14ac:dyDescent="0.2">
      <c r="A1399" s="361"/>
    </row>
    <row r="1400" spans="1:1" x14ac:dyDescent="0.2">
      <c r="A1400" s="361"/>
    </row>
    <row r="1401" spans="1:1" x14ac:dyDescent="0.2">
      <c r="A1401" s="361"/>
    </row>
    <row r="1402" spans="1:1" x14ac:dyDescent="0.2">
      <c r="A1402" s="361"/>
    </row>
    <row r="1403" spans="1:1" x14ac:dyDescent="0.2">
      <c r="A1403" s="361"/>
    </row>
    <row r="1404" spans="1:1" x14ac:dyDescent="0.2">
      <c r="A1404" s="361"/>
    </row>
    <row r="1405" spans="1:1" x14ac:dyDescent="0.2">
      <c r="A1405" s="361"/>
    </row>
    <row r="1406" spans="1:1" x14ac:dyDescent="0.2">
      <c r="A1406" s="361"/>
    </row>
    <row r="1407" spans="1:1" x14ac:dyDescent="0.2">
      <c r="A1407" s="361"/>
    </row>
    <row r="1408" spans="1:1" x14ac:dyDescent="0.2">
      <c r="A1408" s="361"/>
    </row>
    <row r="1409" spans="1:1" x14ac:dyDescent="0.2">
      <c r="A1409" s="361"/>
    </row>
    <row r="1410" spans="1:1" x14ac:dyDescent="0.2">
      <c r="A1410" s="361"/>
    </row>
    <row r="1411" spans="1:1" x14ac:dyDescent="0.2">
      <c r="A1411" s="361"/>
    </row>
    <row r="1412" spans="1:1" x14ac:dyDescent="0.2">
      <c r="A1412" s="361"/>
    </row>
    <row r="1413" spans="1:1" x14ac:dyDescent="0.2">
      <c r="A1413" s="361"/>
    </row>
  </sheetData>
  <hyperlinks>
    <hyperlink ref="A1" location="Содержание!A1" display="Вернуться в СОДЕРЖАНИЕ" xr:uid="{00000000-0004-0000-6A00-000000000000}"/>
  </hyperlinks>
  <pageMargins left="0.78740157480314965" right="0.6692913385826772" top="0.78740157480314965" bottom="0.78740157480314965" header="0.51181102362204722" footer="0.51181102362204722"/>
  <pageSetup paperSize="9" orientation="portrait" horizontalDpi="120" verticalDpi="72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Лист107"/>
  <dimension ref="A1:M50"/>
  <sheetViews>
    <sheetView workbookViewId="0">
      <selection activeCell="A5" sqref="A5"/>
    </sheetView>
  </sheetViews>
  <sheetFormatPr defaultColWidth="9.140625" defaultRowHeight="12.75" x14ac:dyDescent="0.2"/>
  <cols>
    <col min="1" max="1" width="43.7109375" style="367" customWidth="1"/>
    <col min="2" max="6" width="8.7109375" style="367" hidden="1" customWidth="1"/>
    <col min="7" max="8" width="8.7109375" style="362" hidden="1" customWidth="1"/>
    <col min="9" max="9" width="9" style="362" customWidth="1"/>
    <col min="10" max="10" width="9.140625" style="362" customWidth="1"/>
    <col min="11" max="13" width="9.140625" style="362"/>
    <col min="14" max="16384" width="9.140625" style="367"/>
  </cols>
  <sheetData>
    <row r="1" spans="1:13" x14ac:dyDescent="0.2">
      <c r="A1" s="950" t="s">
        <v>1346</v>
      </c>
    </row>
    <row r="2" spans="1:13" s="365" customFormat="1" ht="18" customHeight="1" x14ac:dyDescent="0.25">
      <c r="A2" s="364" t="s">
        <v>374</v>
      </c>
      <c r="G2" s="341"/>
      <c r="H2" s="341"/>
      <c r="I2" s="341"/>
      <c r="J2" s="341"/>
      <c r="K2" s="341"/>
      <c r="L2" s="341"/>
      <c r="M2" s="341"/>
    </row>
    <row r="3" spans="1:13" s="365" customFormat="1" ht="18" customHeight="1" x14ac:dyDescent="0.25">
      <c r="A3" s="364" t="s">
        <v>375</v>
      </c>
      <c r="G3" s="343"/>
      <c r="H3" s="343"/>
      <c r="I3" s="343"/>
      <c r="J3" s="343"/>
      <c r="K3" s="343"/>
      <c r="L3" s="343"/>
      <c r="M3" s="343"/>
    </row>
    <row r="4" spans="1:13" ht="18" customHeight="1" thickBot="1" x14ac:dyDescent="0.25">
      <c r="A4" s="366" t="s">
        <v>376</v>
      </c>
      <c r="G4" s="341"/>
      <c r="H4" s="341"/>
      <c r="I4" s="341"/>
      <c r="J4" s="341"/>
      <c r="K4" s="341"/>
      <c r="L4" s="341"/>
      <c r="M4" s="341"/>
    </row>
    <row r="5" spans="1:13" s="369" customFormat="1" ht="18" customHeight="1" thickBot="1" x14ac:dyDescent="0.25">
      <c r="A5" s="368"/>
      <c r="B5" s="368">
        <v>2014</v>
      </c>
      <c r="C5" s="368">
        <v>2015</v>
      </c>
      <c r="D5" s="368">
        <v>2016</v>
      </c>
      <c r="E5" s="368">
        <v>2017</v>
      </c>
      <c r="F5" s="368">
        <v>2018</v>
      </c>
      <c r="G5" s="346">
        <v>2019</v>
      </c>
      <c r="H5" s="346">
        <v>2020</v>
      </c>
      <c r="I5" s="346">
        <v>2021</v>
      </c>
      <c r="J5" s="346">
        <v>2022</v>
      </c>
      <c r="K5" s="346">
        <v>2023</v>
      </c>
      <c r="L5" s="346">
        <v>2024</v>
      </c>
      <c r="M5" s="346">
        <v>2025</v>
      </c>
    </row>
    <row r="6" spans="1:13" ht="12" x14ac:dyDescent="0.2">
      <c r="A6" s="370"/>
      <c r="B6" s="371"/>
      <c r="C6" s="371"/>
      <c r="D6" s="371"/>
      <c r="E6" s="371"/>
      <c r="F6" s="371"/>
      <c r="G6" s="350"/>
      <c r="H6" s="350"/>
      <c r="I6" s="350"/>
      <c r="J6" s="350"/>
      <c r="K6" s="350"/>
      <c r="L6" s="350"/>
      <c r="M6" s="350"/>
    </row>
    <row r="7" spans="1:13" ht="12.75" customHeight="1" x14ac:dyDescent="0.2">
      <c r="A7" s="372" t="s">
        <v>34</v>
      </c>
      <c r="B7" s="373">
        <v>442776.9</v>
      </c>
      <c r="C7" s="373">
        <v>458790</v>
      </c>
      <c r="D7" s="373">
        <v>510629.3</v>
      </c>
      <c r="E7" s="373">
        <v>622276.9</v>
      </c>
      <c r="F7" s="373">
        <v>669466.6</v>
      </c>
      <c r="G7" s="353">
        <v>732065.5</v>
      </c>
      <c r="H7" s="353">
        <v>750814.8</v>
      </c>
      <c r="I7" s="353">
        <v>1023066.7</v>
      </c>
      <c r="J7" s="353">
        <v>1386621</v>
      </c>
      <c r="K7" s="353">
        <v>1712175.5</v>
      </c>
      <c r="L7" s="353">
        <v>2220532.7000000002</v>
      </c>
      <c r="M7" s="353">
        <v>3212565.8</v>
      </c>
    </row>
    <row r="8" spans="1:13" ht="12.75" customHeight="1" x14ac:dyDescent="0.2">
      <c r="A8" s="374" t="s">
        <v>356</v>
      </c>
      <c r="B8" s="375"/>
      <c r="C8" s="375"/>
      <c r="D8" s="375"/>
      <c r="E8" s="375"/>
      <c r="F8" s="375"/>
      <c r="G8" s="355"/>
      <c r="H8" s="355"/>
      <c r="I8" s="355"/>
      <c r="J8" s="355"/>
      <c r="K8" s="355"/>
      <c r="L8" s="355"/>
      <c r="M8" s="349"/>
    </row>
    <row r="9" spans="1:13" ht="12.75" customHeight="1" x14ac:dyDescent="0.2">
      <c r="A9" s="376" t="s">
        <v>36</v>
      </c>
      <c r="B9" s="377">
        <v>3582.3</v>
      </c>
      <c r="C9" s="377">
        <v>3354.6</v>
      </c>
      <c r="D9" s="377">
        <v>2950</v>
      </c>
      <c r="E9" s="377">
        <v>3372.2</v>
      </c>
      <c r="F9" s="377">
        <v>3374.3</v>
      </c>
      <c r="G9" s="349">
        <v>3312</v>
      </c>
      <c r="H9" s="349">
        <v>3821.3</v>
      </c>
      <c r="I9" s="349">
        <v>5756.4</v>
      </c>
      <c r="J9" s="349">
        <v>8173.1</v>
      </c>
      <c r="K9" s="349">
        <v>9975</v>
      </c>
      <c r="L9" s="349">
        <v>12113.3</v>
      </c>
      <c r="M9" s="349">
        <v>17574.8</v>
      </c>
    </row>
    <row r="10" spans="1:13" ht="12.75" customHeight="1" x14ac:dyDescent="0.2">
      <c r="A10" s="378" t="s">
        <v>37</v>
      </c>
      <c r="B10" s="377">
        <v>5993.9</v>
      </c>
      <c r="C10" s="377">
        <v>7973.7</v>
      </c>
      <c r="D10" s="377">
        <v>15749.7</v>
      </c>
      <c r="E10" s="377">
        <v>22743.7</v>
      </c>
      <c r="F10" s="377">
        <v>29225.7</v>
      </c>
      <c r="G10" s="349">
        <v>26001.9</v>
      </c>
      <c r="H10" s="349">
        <v>24679.599999999999</v>
      </c>
      <c r="I10" s="349">
        <v>34184.199999999997</v>
      </c>
      <c r="J10" s="349">
        <v>40018.1</v>
      </c>
      <c r="K10" s="349">
        <v>57823.7</v>
      </c>
      <c r="L10" s="349">
        <v>67158.2</v>
      </c>
      <c r="M10" s="349">
        <v>94532.1</v>
      </c>
    </row>
    <row r="11" spans="1:13" ht="12.75" customHeight="1" x14ac:dyDescent="0.2">
      <c r="A11" s="378" t="s">
        <v>38</v>
      </c>
      <c r="B11" s="377">
        <v>138417.4</v>
      </c>
      <c r="C11" s="377">
        <v>137286.70000000001</v>
      </c>
      <c r="D11" s="377">
        <v>158227.79999999999</v>
      </c>
      <c r="E11" s="377">
        <v>175410.1</v>
      </c>
      <c r="F11" s="377">
        <v>184662.9</v>
      </c>
      <c r="G11" s="349">
        <v>219947.5</v>
      </c>
      <c r="H11" s="349">
        <v>265612</v>
      </c>
      <c r="I11" s="349">
        <v>310534.90000000002</v>
      </c>
      <c r="J11" s="349">
        <v>373593.1</v>
      </c>
      <c r="K11" s="349">
        <v>402588.9</v>
      </c>
      <c r="L11" s="349">
        <v>496240.6</v>
      </c>
      <c r="M11" s="349">
        <v>687614.2</v>
      </c>
    </row>
    <row r="12" spans="1:13" ht="12.75" customHeight="1" x14ac:dyDescent="0.2">
      <c r="A12" s="379" t="s">
        <v>39</v>
      </c>
      <c r="B12" s="377">
        <v>20662.2</v>
      </c>
      <c r="C12" s="377">
        <v>19499.7</v>
      </c>
      <c r="D12" s="377">
        <v>22960</v>
      </c>
      <c r="E12" s="377">
        <v>26844.6</v>
      </c>
      <c r="F12" s="377">
        <v>28926</v>
      </c>
      <c r="G12" s="349">
        <v>30632.6</v>
      </c>
      <c r="H12" s="349">
        <v>33045.1</v>
      </c>
      <c r="I12" s="349">
        <v>46494.7</v>
      </c>
      <c r="J12" s="349">
        <v>63616.6</v>
      </c>
      <c r="K12" s="349">
        <v>74756</v>
      </c>
      <c r="L12" s="349">
        <v>91704.4</v>
      </c>
      <c r="M12" s="349">
        <v>117694.8</v>
      </c>
    </row>
    <row r="13" spans="1:13" ht="12.75" customHeight="1" x14ac:dyDescent="0.2">
      <c r="A13" s="379" t="s">
        <v>40</v>
      </c>
      <c r="B13" s="377">
        <v>651.29999999999995</v>
      </c>
      <c r="C13" s="377">
        <v>58.6</v>
      </c>
      <c r="D13" s="377">
        <v>19.2</v>
      </c>
      <c r="E13" s="377">
        <v>4.7</v>
      </c>
      <c r="F13" s="377">
        <v>37</v>
      </c>
      <c r="G13" s="349">
        <v>47.2</v>
      </c>
      <c r="H13" s="349">
        <v>62.4</v>
      </c>
      <c r="I13" s="349">
        <v>28.9</v>
      </c>
      <c r="J13" s="349">
        <v>45.1</v>
      </c>
      <c r="K13" s="349">
        <v>22.3</v>
      </c>
      <c r="L13" s="349">
        <v>25.7</v>
      </c>
      <c r="M13" s="349">
        <v>50.3</v>
      </c>
    </row>
    <row r="14" spans="1:13" ht="24.75" customHeight="1" x14ac:dyDescent="0.2">
      <c r="A14" s="380" t="s">
        <v>41</v>
      </c>
      <c r="B14" s="377">
        <v>3934.9</v>
      </c>
      <c r="C14" s="377">
        <v>2681.2</v>
      </c>
      <c r="D14" s="377">
        <v>2480.9</v>
      </c>
      <c r="E14" s="377">
        <v>2217.1999999999998</v>
      </c>
      <c r="F14" s="377">
        <v>2381.8000000000002</v>
      </c>
      <c r="G14" s="349">
        <v>3535.5</v>
      </c>
      <c r="H14" s="349">
        <v>4050.3</v>
      </c>
      <c r="I14" s="349">
        <v>5581.4</v>
      </c>
      <c r="J14" s="349">
        <v>6699.9</v>
      </c>
      <c r="K14" s="349">
        <v>8638.7999999999993</v>
      </c>
      <c r="L14" s="349">
        <v>8795.4</v>
      </c>
      <c r="M14" s="349">
        <v>14114.6</v>
      </c>
    </row>
    <row r="15" spans="1:13" ht="24" x14ac:dyDescent="0.2">
      <c r="A15" s="380" t="s">
        <v>42</v>
      </c>
      <c r="B15" s="377">
        <v>1758.7</v>
      </c>
      <c r="C15" s="377">
        <v>1958.6</v>
      </c>
      <c r="D15" s="377">
        <v>1924</v>
      </c>
      <c r="E15" s="377">
        <v>1763</v>
      </c>
      <c r="F15" s="377">
        <v>2033.2</v>
      </c>
      <c r="G15" s="349">
        <v>2021.7</v>
      </c>
      <c r="H15" s="349">
        <v>1989.8</v>
      </c>
      <c r="I15" s="349">
        <v>2652.9</v>
      </c>
      <c r="J15" s="349">
        <v>3534.1</v>
      </c>
      <c r="K15" s="349">
        <v>4806.2</v>
      </c>
      <c r="L15" s="349">
        <v>6310.5</v>
      </c>
      <c r="M15" s="349">
        <v>8778</v>
      </c>
    </row>
    <row r="16" spans="1:13" ht="12.75" customHeight="1" x14ac:dyDescent="0.2">
      <c r="A16" s="379" t="s">
        <v>43</v>
      </c>
      <c r="B16" s="377">
        <v>3589.2</v>
      </c>
      <c r="C16" s="377">
        <v>5265.2</v>
      </c>
      <c r="D16" s="377">
        <v>8142</v>
      </c>
      <c r="E16" s="377">
        <v>12868.4</v>
      </c>
      <c r="F16" s="377">
        <v>13652.7</v>
      </c>
      <c r="G16" s="349">
        <v>6179.6</v>
      </c>
      <c r="H16" s="349">
        <v>1301.4000000000001</v>
      </c>
      <c r="I16" s="349">
        <v>3695.9</v>
      </c>
      <c r="J16" s="349">
        <v>7628.6</v>
      </c>
      <c r="K16" s="349">
        <v>7136.4</v>
      </c>
      <c r="L16" s="349">
        <v>15024.1</v>
      </c>
      <c r="M16" s="349">
        <v>20590.7</v>
      </c>
    </row>
    <row r="17" spans="1:13" ht="12.75" customHeight="1" x14ac:dyDescent="0.2">
      <c r="A17" s="379" t="s">
        <v>44</v>
      </c>
      <c r="B17" s="377">
        <v>1110.3</v>
      </c>
      <c r="C17" s="377">
        <v>873.7</v>
      </c>
      <c r="D17" s="377">
        <v>718.5</v>
      </c>
      <c r="E17" s="377">
        <v>865</v>
      </c>
      <c r="F17" s="377">
        <v>922.4</v>
      </c>
      <c r="G17" s="349">
        <v>785.6</v>
      </c>
      <c r="H17" s="349">
        <v>836</v>
      </c>
      <c r="I17" s="349">
        <v>912.3</v>
      </c>
      <c r="J17" s="349">
        <v>1454.3</v>
      </c>
      <c r="K17" s="349">
        <v>2214.5</v>
      </c>
      <c r="L17" s="349">
        <v>2711</v>
      </c>
      <c r="M17" s="349">
        <v>3973.2</v>
      </c>
    </row>
    <row r="18" spans="1:13" ht="12.75" customHeight="1" x14ac:dyDescent="0.2">
      <c r="A18" s="379" t="s">
        <v>45</v>
      </c>
      <c r="B18" s="377">
        <v>266.60000000000002</v>
      </c>
      <c r="C18" s="377">
        <v>328.1</v>
      </c>
      <c r="D18" s="377">
        <v>294.10000000000002</v>
      </c>
      <c r="E18" s="377">
        <v>485.6</v>
      </c>
      <c r="F18" s="377">
        <v>350.8</v>
      </c>
      <c r="G18" s="349">
        <v>415.8</v>
      </c>
      <c r="H18" s="349">
        <v>865.2</v>
      </c>
      <c r="I18" s="349">
        <v>876.4</v>
      </c>
      <c r="J18" s="349">
        <v>837.6</v>
      </c>
      <c r="K18" s="349">
        <v>717.3</v>
      </c>
      <c r="L18" s="349">
        <v>1156.8</v>
      </c>
      <c r="M18" s="349">
        <v>1191</v>
      </c>
    </row>
    <row r="19" spans="1:13" ht="12.75" customHeight="1" x14ac:dyDescent="0.2">
      <c r="A19" s="379" t="s">
        <v>46</v>
      </c>
      <c r="B19" s="377">
        <v>2589.8000000000002</v>
      </c>
      <c r="C19" s="377">
        <v>2718.8</v>
      </c>
      <c r="D19" s="377">
        <v>2619.4</v>
      </c>
      <c r="E19" s="377">
        <v>2872.7</v>
      </c>
      <c r="F19" s="377">
        <v>3821.3</v>
      </c>
      <c r="G19" s="349">
        <v>3569.3</v>
      </c>
      <c r="H19" s="349">
        <v>3410.9</v>
      </c>
      <c r="I19" s="349">
        <v>4792.8999999999996</v>
      </c>
      <c r="J19" s="349">
        <v>6086.7</v>
      </c>
      <c r="K19" s="349">
        <v>7904.8</v>
      </c>
      <c r="L19" s="349">
        <v>8562.1</v>
      </c>
      <c r="M19" s="349">
        <v>13132.6</v>
      </c>
    </row>
    <row r="20" spans="1:13" ht="12.75" customHeight="1" x14ac:dyDescent="0.2">
      <c r="A20" s="379" t="s">
        <v>130</v>
      </c>
      <c r="B20" s="377">
        <v>17598</v>
      </c>
      <c r="C20" s="377">
        <v>15001.9</v>
      </c>
      <c r="D20" s="377">
        <v>12853.8</v>
      </c>
      <c r="E20" s="377">
        <v>15079.3</v>
      </c>
      <c r="F20" s="377">
        <v>18068.3</v>
      </c>
      <c r="G20" s="349">
        <v>18401.3</v>
      </c>
      <c r="H20" s="349">
        <v>16649.2</v>
      </c>
      <c r="I20" s="349">
        <v>26103.9</v>
      </c>
      <c r="J20" s="349">
        <v>31157.4</v>
      </c>
      <c r="K20" s="349">
        <v>36259.300000000003</v>
      </c>
      <c r="L20" s="349">
        <v>44854.9</v>
      </c>
      <c r="M20" s="349">
        <v>68260.7</v>
      </c>
    </row>
    <row r="21" spans="1:13" ht="24.75" customHeight="1" x14ac:dyDescent="0.2">
      <c r="A21" s="380" t="s">
        <v>48</v>
      </c>
      <c r="B21" s="377">
        <v>81066.3</v>
      </c>
      <c r="C21" s="377">
        <v>83893.2</v>
      </c>
      <c r="D21" s="377">
        <v>101316</v>
      </c>
      <c r="E21" s="377">
        <v>106717</v>
      </c>
      <c r="F21" s="377">
        <v>108250.7</v>
      </c>
      <c r="G21" s="349">
        <v>147975.6</v>
      </c>
      <c r="H21" s="349">
        <v>197565.7</v>
      </c>
      <c r="I21" s="349">
        <v>211520.4</v>
      </c>
      <c r="J21" s="349">
        <v>242612.5</v>
      </c>
      <c r="K21" s="349">
        <v>248968.4</v>
      </c>
      <c r="L21" s="349">
        <v>303320.8</v>
      </c>
      <c r="M21" s="349">
        <v>422201.9</v>
      </c>
    </row>
    <row r="22" spans="1:13" ht="24" x14ac:dyDescent="0.2">
      <c r="A22" s="380" t="s">
        <v>49</v>
      </c>
      <c r="B22" s="377">
        <v>15.9</v>
      </c>
      <c r="C22" s="377">
        <v>91.1</v>
      </c>
      <c r="D22" s="377">
        <v>111.3</v>
      </c>
      <c r="E22" s="377">
        <v>79.099999999999994</v>
      </c>
      <c r="F22" s="377">
        <v>42.9</v>
      </c>
      <c r="G22" s="349">
        <v>63.2</v>
      </c>
      <c r="H22" s="349">
        <v>100.8</v>
      </c>
      <c r="I22" s="349">
        <v>103</v>
      </c>
      <c r="J22" s="349">
        <v>173.3</v>
      </c>
      <c r="K22" s="349">
        <v>221.2</v>
      </c>
      <c r="L22" s="349">
        <v>445.8</v>
      </c>
      <c r="M22" s="349">
        <v>221.9</v>
      </c>
    </row>
    <row r="23" spans="1:13" ht="12.75" customHeight="1" x14ac:dyDescent="0.2">
      <c r="A23" s="379" t="s">
        <v>50</v>
      </c>
      <c r="B23" s="377">
        <v>1798.7</v>
      </c>
      <c r="C23" s="377">
        <v>1882.9</v>
      </c>
      <c r="D23" s="377">
        <v>1657.8</v>
      </c>
      <c r="E23" s="377">
        <v>1426.1</v>
      </c>
      <c r="F23" s="377">
        <v>1608.9</v>
      </c>
      <c r="G23" s="349">
        <v>1412.7</v>
      </c>
      <c r="H23" s="349">
        <v>1275.0999999999999</v>
      </c>
      <c r="I23" s="349">
        <v>1459.4</v>
      </c>
      <c r="J23" s="349">
        <v>2148.8000000000002</v>
      </c>
      <c r="K23" s="349">
        <v>2257.4</v>
      </c>
      <c r="L23" s="349">
        <v>2497.8000000000002</v>
      </c>
      <c r="M23" s="349">
        <v>2620.4</v>
      </c>
    </row>
    <row r="24" spans="1:13" ht="12.75" customHeight="1" x14ac:dyDescent="0.2">
      <c r="A24" s="379" t="s">
        <v>51</v>
      </c>
      <c r="B24" s="377">
        <v>332.8</v>
      </c>
      <c r="C24" s="377">
        <v>336.3</v>
      </c>
      <c r="D24" s="377">
        <v>282</v>
      </c>
      <c r="E24" s="377">
        <v>438.1</v>
      </c>
      <c r="F24" s="377">
        <v>488.8</v>
      </c>
      <c r="G24" s="349">
        <v>325.5</v>
      </c>
      <c r="H24" s="349">
        <v>209.8</v>
      </c>
      <c r="I24" s="349">
        <v>380.1</v>
      </c>
      <c r="J24" s="349">
        <v>493.5</v>
      </c>
      <c r="K24" s="349">
        <v>555.1</v>
      </c>
      <c r="L24" s="349">
        <v>657.2</v>
      </c>
      <c r="M24" s="349">
        <v>838.1</v>
      </c>
    </row>
    <row r="25" spans="1:13" ht="12.75" customHeight="1" x14ac:dyDescent="0.2">
      <c r="A25" s="379" t="s">
        <v>52</v>
      </c>
      <c r="B25" s="377">
        <v>1549.1</v>
      </c>
      <c r="C25" s="377">
        <v>1350.1</v>
      </c>
      <c r="D25" s="377">
        <v>1532.9</v>
      </c>
      <c r="E25" s="377">
        <v>2319.9</v>
      </c>
      <c r="F25" s="377">
        <v>2435.8000000000002</v>
      </c>
      <c r="G25" s="349">
        <v>2866.9</v>
      </c>
      <c r="H25" s="349">
        <v>2660.4</v>
      </c>
      <c r="I25" s="349">
        <v>3545.5</v>
      </c>
      <c r="J25" s="349">
        <v>4112.5</v>
      </c>
      <c r="K25" s="349">
        <v>4637.6000000000004</v>
      </c>
      <c r="L25" s="349">
        <v>5859.2</v>
      </c>
      <c r="M25" s="349">
        <v>9537.6</v>
      </c>
    </row>
    <row r="26" spans="1:13" ht="24" x14ac:dyDescent="0.2">
      <c r="A26" s="380" t="s">
        <v>53</v>
      </c>
      <c r="B26" s="377">
        <v>1493.7</v>
      </c>
      <c r="C26" s="377">
        <v>1347.4</v>
      </c>
      <c r="D26" s="377">
        <v>1315.7</v>
      </c>
      <c r="E26" s="377">
        <v>1429.2</v>
      </c>
      <c r="F26" s="377">
        <v>1642.3</v>
      </c>
      <c r="G26" s="349">
        <v>1714.9</v>
      </c>
      <c r="H26" s="349">
        <v>1590</v>
      </c>
      <c r="I26" s="349">
        <v>2387</v>
      </c>
      <c r="J26" s="349">
        <v>2992.2</v>
      </c>
      <c r="K26" s="349">
        <v>3493.6</v>
      </c>
      <c r="L26" s="349">
        <v>4314.8999999999996</v>
      </c>
      <c r="M26" s="349">
        <v>4408.3</v>
      </c>
    </row>
    <row r="27" spans="1:13" ht="24" x14ac:dyDescent="0.2">
      <c r="A27" s="381" t="s">
        <v>54</v>
      </c>
      <c r="B27" s="377">
        <v>25322.9</v>
      </c>
      <c r="C27" s="377">
        <v>33839</v>
      </c>
      <c r="D27" s="377">
        <v>34377</v>
      </c>
      <c r="E27" s="377">
        <v>40332.5</v>
      </c>
      <c r="F27" s="377">
        <v>39196.6</v>
      </c>
      <c r="G27" s="349">
        <v>37985.9</v>
      </c>
      <c r="H27" s="349">
        <v>39349.4</v>
      </c>
      <c r="I27" s="349">
        <v>44730.7</v>
      </c>
      <c r="J27" s="349">
        <v>57534.400000000001</v>
      </c>
      <c r="K27" s="349">
        <v>54849.8</v>
      </c>
      <c r="L27" s="349">
        <v>75431.899999999994</v>
      </c>
      <c r="M27" s="349">
        <v>92019.5</v>
      </c>
    </row>
    <row r="28" spans="1:13" ht="24" x14ac:dyDescent="0.2">
      <c r="A28" s="380" t="s">
        <v>112</v>
      </c>
      <c r="B28" s="377">
        <v>19608.900000000001</v>
      </c>
      <c r="C28" s="377">
        <v>25989.200000000001</v>
      </c>
      <c r="D28" s="377">
        <v>25885.3</v>
      </c>
      <c r="E28" s="377">
        <v>31345.7</v>
      </c>
      <c r="F28" s="377">
        <v>30431.599999999999</v>
      </c>
      <c r="G28" s="349">
        <v>29187.9</v>
      </c>
      <c r="H28" s="349">
        <v>29620.799999999999</v>
      </c>
      <c r="I28" s="349">
        <v>33093.300000000003</v>
      </c>
      <c r="J28" s="349">
        <v>45914.3</v>
      </c>
      <c r="K28" s="349">
        <v>42823.8</v>
      </c>
      <c r="L28" s="349">
        <v>55471.9</v>
      </c>
      <c r="M28" s="349">
        <v>65914.7</v>
      </c>
    </row>
    <row r="29" spans="1:13" ht="24" x14ac:dyDescent="0.2">
      <c r="A29" s="380" t="s">
        <v>113</v>
      </c>
      <c r="B29" s="377">
        <v>2094.6999999999998</v>
      </c>
      <c r="C29" s="377">
        <v>3631.1</v>
      </c>
      <c r="D29" s="377">
        <v>4333.3999999999996</v>
      </c>
      <c r="E29" s="377">
        <v>4323.3</v>
      </c>
      <c r="F29" s="377">
        <v>4546.1000000000004</v>
      </c>
      <c r="G29" s="349">
        <v>4784.2</v>
      </c>
      <c r="H29" s="349">
        <v>5290.4</v>
      </c>
      <c r="I29" s="349">
        <v>6891.8</v>
      </c>
      <c r="J29" s="349">
        <v>7698.6</v>
      </c>
      <c r="K29" s="349">
        <v>8667.2000000000007</v>
      </c>
      <c r="L29" s="349">
        <v>11669.4</v>
      </c>
      <c r="M29" s="349">
        <v>12699.6</v>
      </c>
    </row>
    <row r="30" spans="1:13" ht="24" x14ac:dyDescent="0.2">
      <c r="A30" s="380" t="s">
        <v>114</v>
      </c>
      <c r="B30" s="377">
        <v>3619.4</v>
      </c>
      <c r="C30" s="377">
        <v>4218.7</v>
      </c>
      <c r="D30" s="377">
        <v>4158.3</v>
      </c>
      <c r="E30" s="377">
        <v>4663.5</v>
      </c>
      <c r="F30" s="377">
        <v>4218.8999999999996</v>
      </c>
      <c r="G30" s="349">
        <v>4013.8</v>
      </c>
      <c r="H30" s="349">
        <v>4438.3</v>
      </c>
      <c r="I30" s="349">
        <v>4745.7</v>
      </c>
      <c r="J30" s="349">
        <v>3921.6</v>
      </c>
      <c r="K30" s="349">
        <v>3358.9</v>
      </c>
      <c r="L30" s="349">
        <v>8290.6</v>
      </c>
      <c r="M30" s="349">
        <v>13405.2</v>
      </c>
    </row>
    <row r="31" spans="1:13" ht="24" x14ac:dyDescent="0.2">
      <c r="A31" s="381" t="s">
        <v>58</v>
      </c>
      <c r="B31" s="377">
        <v>2018.2</v>
      </c>
      <c r="C31" s="377">
        <v>2210.1</v>
      </c>
      <c r="D31" s="377">
        <v>2491.1</v>
      </c>
      <c r="E31" s="377">
        <v>2743.6</v>
      </c>
      <c r="F31" s="377">
        <v>3826.9</v>
      </c>
      <c r="G31" s="349">
        <v>3968.1</v>
      </c>
      <c r="H31" s="349">
        <v>4213.8999999999996</v>
      </c>
      <c r="I31" s="349">
        <v>5372.4</v>
      </c>
      <c r="J31" s="349">
        <v>5464.7</v>
      </c>
      <c r="K31" s="349">
        <v>6371.8</v>
      </c>
      <c r="L31" s="349">
        <v>8413.6</v>
      </c>
      <c r="M31" s="349">
        <v>10626.7</v>
      </c>
    </row>
    <row r="32" spans="1:13" ht="12.75" customHeight="1" x14ac:dyDescent="0.2">
      <c r="A32" s="378" t="s">
        <v>59</v>
      </c>
      <c r="B32" s="377">
        <v>21933</v>
      </c>
      <c r="C32" s="377">
        <v>25847.9</v>
      </c>
      <c r="D32" s="377">
        <v>36582.6</v>
      </c>
      <c r="E32" s="377">
        <v>52303.9</v>
      </c>
      <c r="F32" s="377">
        <v>41968.5</v>
      </c>
      <c r="G32" s="349">
        <v>40156.9</v>
      </c>
      <c r="H32" s="349">
        <v>37958.699999999997</v>
      </c>
      <c r="I32" s="349">
        <v>55070.3</v>
      </c>
      <c r="J32" s="349">
        <v>58452.2</v>
      </c>
      <c r="K32" s="349">
        <v>80005.399999999994</v>
      </c>
      <c r="L32" s="349">
        <v>106937.3</v>
      </c>
      <c r="M32" s="349">
        <v>209779.6</v>
      </c>
    </row>
    <row r="33" spans="1:13" ht="24" x14ac:dyDescent="0.2">
      <c r="A33" s="381" t="s">
        <v>60</v>
      </c>
      <c r="B33" s="377">
        <v>175461.9</v>
      </c>
      <c r="C33" s="377">
        <v>176072.4</v>
      </c>
      <c r="D33" s="377">
        <v>187997.8</v>
      </c>
      <c r="E33" s="377">
        <v>246427.7</v>
      </c>
      <c r="F33" s="377">
        <v>281715.20000000001</v>
      </c>
      <c r="G33" s="349">
        <v>312920.09999999998</v>
      </c>
      <c r="H33" s="349">
        <v>301843.20000000001</v>
      </c>
      <c r="I33" s="349">
        <v>455142.9</v>
      </c>
      <c r="J33" s="349">
        <v>702332.6</v>
      </c>
      <c r="K33" s="349">
        <v>901854.2</v>
      </c>
      <c r="L33" s="349">
        <v>1174097.3999999999</v>
      </c>
      <c r="M33" s="349">
        <v>1411525.9</v>
      </c>
    </row>
    <row r="34" spans="1:13" ht="12.75" customHeight="1" x14ac:dyDescent="0.2">
      <c r="A34" s="378" t="s">
        <v>61</v>
      </c>
      <c r="B34" s="377">
        <v>20755.7</v>
      </c>
      <c r="C34" s="377">
        <v>20133.2</v>
      </c>
      <c r="D34" s="377">
        <v>20386.400000000001</v>
      </c>
      <c r="E34" s="377">
        <v>26004.5</v>
      </c>
      <c r="F34" s="377">
        <v>28066.3</v>
      </c>
      <c r="G34" s="349">
        <v>26283.5</v>
      </c>
      <c r="H34" s="349">
        <v>18594.2</v>
      </c>
      <c r="I34" s="349">
        <v>33761.300000000003</v>
      </c>
      <c r="J34" s="349">
        <v>45713.1</v>
      </c>
      <c r="K34" s="349">
        <v>61844.3</v>
      </c>
      <c r="L34" s="349">
        <v>72520</v>
      </c>
      <c r="M34" s="349">
        <v>83681.899999999994</v>
      </c>
    </row>
    <row r="35" spans="1:13" ht="12.75" customHeight="1" x14ac:dyDescent="0.2">
      <c r="A35" s="378" t="s">
        <v>62</v>
      </c>
      <c r="B35" s="377">
        <v>2239.4</v>
      </c>
      <c r="C35" s="377">
        <v>2467.8000000000002</v>
      </c>
      <c r="D35" s="377">
        <v>2328.1</v>
      </c>
      <c r="E35" s="377">
        <v>2642.2</v>
      </c>
      <c r="F35" s="377">
        <v>3430.6</v>
      </c>
      <c r="G35" s="349">
        <v>3652.2</v>
      </c>
      <c r="H35" s="349">
        <v>1300.7</v>
      </c>
      <c r="I35" s="349">
        <v>4425.6000000000004</v>
      </c>
      <c r="J35" s="349">
        <v>8250.5</v>
      </c>
      <c r="K35" s="349">
        <v>13382.9</v>
      </c>
      <c r="L35" s="349">
        <v>18974.7</v>
      </c>
      <c r="M35" s="349">
        <v>27722.799999999999</v>
      </c>
    </row>
    <row r="36" spans="1:13" ht="12.75" customHeight="1" x14ac:dyDescent="0.2">
      <c r="A36" s="378" t="s">
        <v>63</v>
      </c>
      <c r="B36" s="377">
        <v>2110.1999999999998</v>
      </c>
      <c r="C36" s="377">
        <v>2242.8000000000002</v>
      </c>
      <c r="D36" s="377">
        <v>2575.5</v>
      </c>
      <c r="E36" s="377">
        <v>2913.9</v>
      </c>
      <c r="F36" s="377">
        <v>3613</v>
      </c>
      <c r="G36" s="349">
        <v>4033.9</v>
      </c>
      <c r="H36" s="349">
        <v>4283.8</v>
      </c>
      <c r="I36" s="349">
        <v>5750.6</v>
      </c>
      <c r="J36" s="349">
        <v>8255.7999999999993</v>
      </c>
      <c r="K36" s="349">
        <v>16540.900000000001</v>
      </c>
      <c r="L36" s="349">
        <v>24388.6</v>
      </c>
      <c r="M36" s="349">
        <v>37682.199999999997</v>
      </c>
    </row>
    <row r="37" spans="1:13" ht="12.75" customHeight="1" x14ac:dyDescent="0.2">
      <c r="A37" s="378" t="s">
        <v>115</v>
      </c>
      <c r="B37" s="377">
        <v>27105</v>
      </c>
      <c r="C37" s="377">
        <v>28691.4</v>
      </c>
      <c r="D37" s="377">
        <v>26673.3</v>
      </c>
      <c r="E37" s="377">
        <v>24502.7</v>
      </c>
      <c r="F37" s="377">
        <v>23306.7</v>
      </c>
      <c r="G37" s="349">
        <v>22741.1</v>
      </c>
      <c r="H37" s="349">
        <v>22490.6</v>
      </c>
      <c r="I37" s="349">
        <v>25756.3</v>
      </c>
      <c r="J37" s="349">
        <v>29333.7</v>
      </c>
      <c r="K37" s="349">
        <v>35319.800000000003</v>
      </c>
      <c r="L37" s="349">
        <v>38763.599999999999</v>
      </c>
      <c r="M37" s="349">
        <v>42459.5</v>
      </c>
    </row>
    <row r="38" spans="1:13" ht="12.75" customHeight="1" x14ac:dyDescent="0.2">
      <c r="A38" s="378" t="s">
        <v>65</v>
      </c>
      <c r="B38" s="377">
        <v>356.1</v>
      </c>
      <c r="C38" s="377">
        <v>199</v>
      </c>
      <c r="D38" s="377">
        <v>251.2</v>
      </c>
      <c r="E38" s="377">
        <v>508.9</v>
      </c>
      <c r="F38" s="377">
        <v>641.1</v>
      </c>
      <c r="G38" s="349">
        <v>952.1</v>
      </c>
      <c r="H38" s="349">
        <v>1260.2</v>
      </c>
      <c r="I38" s="349">
        <v>1616.5</v>
      </c>
      <c r="J38" s="349">
        <v>2942.6</v>
      </c>
      <c r="K38" s="349">
        <v>5761.5</v>
      </c>
      <c r="L38" s="349">
        <v>44999</v>
      </c>
      <c r="M38" s="349">
        <v>384468.7</v>
      </c>
    </row>
    <row r="39" spans="1:13" ht="12.75" customHeight="1" x14ac:dyDescent="0.2">
      <c r="A39" s="378" t="s">
        <v>71</v>
      </c>
      <c r="B39" s="377">
        <v>5794.2</v>
      </c>
      <c r="C39" s="377">
        <v>6635.9</v>
      </c>
      <c r="D39" s="377">
        <v>6655.4</v>
      </c>
      <c r="E39" s="377">
        <v>7627.1</v>
      </c>
      <c r="F39" s="377">
        <v>8304.9</v>
      </c>
      <c r="G39" s="349">
        <v>9728.5</v>
      </c>
      <c r="H39" s="349">
        <v>8459.2999999999993</v>
      </c>
      <c r="I39" s="349">
        <v>13309.4</v>
      </c>
      <c r="J39" s="349">
        <v>14104.1</v>
      </c>
      <c r="K39" s="349">
        <v>18163.3</v>
      </c>
      <c r="L39" s="349">
        <v>21366.5</v>
      </c>
      <c r="M39" s="349">
        <v>28506.3</v>
      </c>
    </row>
    <row r="40" spans="1:13" ht="12.75" customHeight="1" x14ac:dyDescent="0.2">
      <c r="A40" s="378" t="s">
        <v>72</v>
      </c>
      <c r="B40" s="377">
        <v>6400.3</v>
      </c>
      <c r="C40" s="377">
        <v>6869.1</v>
      </c>
      <c r="D40" s="377">
        <v>7751.8</v>
      </c>
      <c r="E40" s="377">
        <v>8245</v>
      </c>
      <c r="F40" s="377">
        <v>10397</v>
      </c>
      <c r="G40" s="349">
        <v>11077.9</v>
      </c>
      <c r="H40" s="349">
        <v>9663</v>
      </c>
      <c r="I40" s="349">
        <v>13256.3</v>
      </c>
      <c r="J40" s="349">
        <v>14436.7</v>
      </c>
      <c r="K40" s="349">
        <v>21419.5</v>
      </c>
      <c r="L40" s="349">
        <v>23918.5</v>
      </c>
      <c r="M40" s="349">
        <v>34385.1</v>
      </c>
    </row>
    <row r="41" spans="1:13" ht="12.75" customHeight="1" x14ac:dyDescent="0.2">
      <c r="A41" s="378" t="s">
        <v>73</v>
      </c>
      <c r="B41" s="377">
        <v>2706.6</v>
      </c>
      <c r="C41" s="377">
        <v>2467.1999999999998</v>
      </c>
      <c r="D41" s="377">
        <v>2847.3</v>
      </c>
      <c r="E41" s="377">
        <v>3315.2</v>
      </c>
      <c r="F41" s="377">
        <v>3828.3</v>
      </c>
      <c r="G41" s="349">
        <v>4150.2</v>
      </c>
      <c r="H41" s="349">
        <v>2829.9</v>
      </c>
      <c r="I41" s="349">
        <v>5675.7</v>
      </c>
      <c r="J41" s="349">
        <v>7945.3</v>
      </c>
      <c r="K41" s="349">
        <v>11845.7</v>
      </c>
      <c r="L41" s="349">
        <v>14444.6</v>
      </c>
      <c r="M41" s="349">
        <v>19535.5</v>
      </c>
    </row>
    <row r="42" spans="1:13" ht="12.75" customHeight="1" x14ac:dyDescent="0.2">
      <c r="A42" s="378" t="s">
        <v>74</v>
      </c>
      <c r="B42" s="377">
        <v>319.10000000000002</v>
      </c>
      <c r="C42" s="377">
        <v>348.8</v>
      </c>
      <c r="D42" s="377">
        <v>451.4</v>
      </c>
      <c r="E42" s="377">
        <v>554.70000000000005</v>
      </c>
      <c r="F42" s="377">
        <v>646.4</v>
      </c>
      <c r="G42" s="349">
        <v>823.3</v>
      </c>
      <c r="H42" s="349">
        <v>604.20000000000005</v>
      </c>
      <c r="I42" s="349">
        <v>1298.5</v>
      </c>
      <c r="J42" s="349">
        <v>1769.9</v>
      </c>
      <c r="K42" s="349">
        <v>2323.6</v>
      </c>
      <c r="L42" s="349">
        <v>3825.7</v>
      </c>
      <c r="M42" s="349">
        <v>6281.8</v>
      </c>
    </row>
    <row r="43" spans="1:13" ht="12.75" customHeight="1" x14ac:dyDescent="0.2">
      <c r="A43" s="378" t="s">
        <v>75</v>
      </c>
      <c r="B43" s="377">
        <v>974.7</v>
      </c>
      <c r="C43" s="377">
        <v>1071.7</v>
      </c>
      <c r="D43" s="377">
        <v>1313.4</v>
      </c>
      <c r="E43" s="377">
        <v>1559.1</v>
      </c>
      <c r="F43" s="377">
        <v>2054.6999999999998</v>
      </c>
      <c r="G43" s="349">
        <v>2986.8</v>
      </c>
      <c r="H43" s="349">
        <v>3045.5</v>
      </c>
      <c r="I43" s="349">
        <v>5997.6</v>
      </c>
      <c r="J43" s="349">
        <v>6430.5</v>
      </c>
      <c r="K43" s="349">
        <v>8650.1</v>
      </c>
      <c r="L43" s="349">
        <v>11827.5</v>
      </c>
      <c r="M43" s="349">
        <v>15398.3</v>
      </c>
    </row>
    <row r="44" spans="1:13" ht="12.75" customHeight="1" x14ac:dyDescent="0.2">
      <c r="A44" s="378" t="s">
        <v>76</v>
      </c>
      <c r="B44" s="377">
        <v>918.3</v>
      </c>
      <c r="C44" s="377">
        <v>753.2</v>
      </c>
      <c r="D44" s="377">
        <v>683.1</v>
      </c>
      <c r="E44" s="377">
        <v>666.3</v>
      </c>
      <c r="F44" s="377">
        <v>811.4</v>
      </c>
      <c r="G44" s="349">
        <v>889</v>
      </c>
      <c r="H44" s="349">
        <v>496.1</v>
      </c>
      <c r="I44" s="349">
        <v>964.5</v>
      </c>
      <c r="J44" s="349">
        <v>1234.5</v>
      </c>
      <c r="K44" s="349">
        <v>2439.6999999999998</v>
      </c>
      <c r="L44" s="349">
        <v>3648.1</v>
      </c>
      <c r="M44" s="349">
        <v>6071</v>
      </c>
    </row>
    <row r="45" spans="1:13" ht="12.75" customHeight="1" x14ac:dyDescent="0.2">
      <c r="A45" s="378" t="s">
        <v>77</v>
      </c>
      <c r="B45" s="377">
        <v>367.8</v>
      </c>
      <c r="C45" s="377">
        <v>325.5</v>
      </c>
      <c r="D45" s="377">
        <v>336.4</v>
      </c>
      <c r="E45" s="377">
        <v>403.4</v>
      </c>
      <c r="F45" s="377">
        <v>396</v>
      </c>
      <c r="G45" s="349">
        <v>454.7</v>
      </c>
      <c r="H45" s="349">
        <v>309.3</v>
      </c>
      <c r="I45" s="349">
        <v>462.6</v>
      </c>
      <c r="J45" s="349">
        <v>636</v>
      </c>
      <c r="K45" s="349">
        <v>1015.5</v>
      </c>
      <c r="L45" s="349">
        <v>1463.5</v>
      </c>
      <c r="M45" s="349">
        <v>2699.8</v>
      </c>
    </row>
    <row r="46" spans="1:13" ht="14.25" customHeight="1" thickBot="1" x14ac:dyDescent="0.25">
      <c r="A46" s="382"/>
      <c r="B46" s="383"/>
      <c r="C46" s="383"/>
      <c r="D46" s="383"/>
      <c r="E46" s="383"/>
      <c r="F46" s="383"/>
      <c r="G46" s="359"/>
      <c r="H46" s="359"/>
      <c r="I46" s="359"/>
      <c r="J46" s="359"/>
      <c r="K46" s="359"/>
      <c r="L46" s="359"/>
      <c r="M46" s="359"/>
    </row>
    <row r="47" spans="1:13" ht="12" x14ac:dyDescent="0.2">
      <c r="A47" s="384"/>
      <c r="B47" s="377"/>
      <c r="C47" s="377"/>
      <c r="D47" s="377"/>
      <c r="E47" s="377"/>
      <c r="F47" s="377"/>
      <c r="G47" s="350"/>
      <c r="H47" s="350"/>
      <c r="I47" s="350"/>
      <c r="J47" s="350"/>
      <c r="K47" s="350"/>
      <c r="L47" s="350"/>
      <c r="M47" s="350"/>
    </row>
    <row r="48" spans="1:13" ht="12" x14ac:dyDescent="0.2">
      <c r="A48" s="384"/>
      <c r="B48" s="377"/>
      <c r="C48" s="377"/>
      <c r="D48" s="377"/>
      <c r="E48" s="377"/>
      <c r="F48" s="377"/>
      <c r="G48" s="350"/>
      <c r="H48" s="350"/>
      <c r="I48" s="350"/>
      <c r="J48" s="350"/>
      <c r="K48" s="350"/>
      <c r="L48" s="350"/>
      <c r="M48" s="350"/>
    </row>
    <row r="49" spans="7:13" ht="12" x14ac:dyDescent="0.2">
      <c r="G49" s="350"/>
      <c r="H49" s="350"/>
      <c r="I49" s="350"/>
      <c r="J49" s="350"/>
      <c r="K49" s="350"/>
      <c r="L49" s="350"/>
      <c r="M49" s="350"/>
    </row>
    <row r="50" spans="7:13" ht="12" x14ac:dyDescent="0.2">
      <c r="G50" s="350"/>
      <c r="H50" s="350"/>
      <c r="I50" s="350"/>
      <c r="J50" s="350"/>
      <c r="K50" s="350"/>
      <c r="L50" s="350"/>
      <c r="M50" s="350"/>
    </row>
  </sheetData>
  <hyperlinks>
    <hyperlink ref="A1" location="Содержание!A1" display="Вернуться в СОДЕРЖАНИЕ" xr:uid="{00000000-0004-0000-6B00-000000000000}"/>
  </hyperlinks>
  <pageMargins left="0.78740157480314965" right="0.6692913385826772" top="0.98425196850393704" bottom="0.78740157480314965" header="0.31496062992125984" footer="0.31496062992125984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Лист108"/>
  <dimension ref="A1:M52"/>
  <sheetViews>
    <sheetView topLeftCell="A22" workbookViewId="0">
      <selection activeCell="A5" sqref="A5"/>
    </sheetView>
  </sheetViews>
  <sheetFormatPr defaultRowHeight="12.75" customHeight="1" x14ac:dyDescent="0.2"/>
  <cols>
    <col min="1" max="1" width="44.85546875" style="390" customWidth="1"/>
    <col min="2" max="6" width="8.7109375" style="389" hidden="1" customWidth="1"/>
    <col min="7" max="8" width="8.7109375" style="362" hidden="1" customWidth="1"/>
    <col min="9" max="13" width="8.7109375" style="362" customWidth="1"/>
    <col min="14" max="218" width="9.140625" style="390"/>
    <col min="219" max="219" width="41.85546875" style="390" customWidth="1"/>
    <col min="220" max="224" width="0" style="390" hidden="1" customWidth="1"/>
    <col min="225" max="229" width="8.7109375" style="390" customWidth="1"/>
    <col min="230" max="474" width="9.140625" style="390"/>
    <col min="475" max="475" width="41.85546875" style="390" customWidth="1"/>
    <col min="476" max="480" width="0" style="390" hidden="1" customWidth="1"/>
    <col min="481" max="485" width="8.7109375" style="390" customWidth="1"/>
    <col min="486" max="730" width="9.140625" style="390"/>
    <col min="731" max="731" width="41.85546875" style="390" customWidth="1"/>
    <col min="732" max="736" width="0" style="390" hidden="1" customWidth="1"/>
    <col min="737" max="741" width="8.7109375" style="390" customWidth="1"/>
    <col min="742" max="986" width="9.140625" style="390"/>
    <col min="987" max="987" width="41.85546875" style="390" customWidth="1"/>
    <col min="988" max="992" width="0" style="390" hidden="1" customWidth="1"/>
    <col min="993" max="997" width="8.7109375" style="390" customWidth="1"/>
    <col min="998" max="1242" width="9.140625" style="390"/>
    <col min="1243" max="1243" width="41.85546875" style="390" customWidth="1"/>
    <col min="1244" max="1248" width="0" style="390" hidden="1" customWidth="1"/>
    <col min="1249" max="1253" width="8.7109375" style="390" customWidth="1"/>
    <col min="1254" max="1498" width="9.140625" style="390"/>
    <col min="1499" max="1499" width="41.85546875" style="390" customWidth="1"/>
    <col min="1500" max="1504" width="0" style="390" hidden="1" customWidth="1"/>
    <col min="1505" max="1509" width="8.7109375" style="390" customWidth="1"/>
    <col min="1510" max="1754" width="9.140625" style="390"/>
    <col min="1755" max="1755" width="41.85546875" style="390" customWidth="1"/>
    <col min="1756" max="1760" width="0" style="390" hidden="1" customWidth="1"/>
    <col min="1761" max="1765" width="8.7109375" style="390" customWidth="1"/>
    <col min="1766" max="2010" width="9.140625" style="390"/>
    <col min="2011" max="2011" width="41.85546875" style="390" customWidth="1"/>
    <col min="2012" max="2016" width="0" style="390" hidden="1" customWidth="1"/>
    <col min="2017" max="2021" width="8.7109375" style="390" customWidth="1"/>
    <col min="2022" max="2266" width="9.140625" style="390"/>
    <col min="2267" max="2267" width="41.85546875" style="390" customWidth="1"/>
    <col min="2268" max="2272" width="0" style="390" hidden="1" customWidth="1"/>
    <col min="2273" max="2277" width="8.7109375" style="390" customWidth="1"/>
    <col min="2278" max="2522" width="9.140625" style="390"/>
    <col min="2523" max="2523" width="41.85546875" style="390" customWidth="1"/>
    <col min="2524" max="2528" width="0" style="390" hidden="1" customWidth="1"/>
    <col min="2529" max="2533" width="8.7109375" style="390" customWidth="1"/>
    <col min="2534" max="2778" width="9.140625" style="390"/>
    <col min="2779" max="2779" width="41.85546875" style="390" customWidth="1"/>
    <col min="2780" max="2784" width="0" style="390" hidden="1" customWidth="1"/>
    <col min="2785" max="2789" width="8.7109375" style="390" customWidth="1"/>
    <col min="2790" max="3034" width="9.140625" style="390"/>
    <col min="3035" max="3035" width="41.85546875" style="390" customWidth="1"/>
    <col min="3036" max="3040" width="0" style="390" hidden="1" customWidth="1"/>
    <col min="3041" max="3045" width="8.7109375" style="390" customWidth="1"/>
    <col min="3046" max="3290" width="9.140625" style="390"/>
    <col min="3291" max="3291" width="41.85546875" style="390" customWidth="1"/>
    <col min="3292" max="3296" width="0" style="390" hidden="1" customWidth="1"/>
    <col min="3297" max="3301" width="8.7109375" style="390" customWidth="1"/>
    <col min="3302" max="3546" width="9.140625" style="390"/>
    <col min="3547" max="3547" width="41.85546875" style="390" customWidth="1"/>
    <col min="3548" max="3552" width="0" style="390" hidden="1" customWidth="1"/>
    <col min="3553" max="3557" width="8.7109375" style="390" customWidth="1"/>
    <col min="3558" max="3802" width="9.140625" style="390"/>
    <col min="3803" max="3803" width="41.85546875" style="390" customWidth="1"/>
    <col min="3804" max="3808" width="0" style="390" hidden="1" customWidth="1"/>
    <col min="3809" max="3813" width="8.7109375" style="390" customWidth="1"/>
    <col min="3814" max="4058" width="9.140625" style="390"/>
    <col min="4059" max="4059" width="41.85546875" style="390" customWidth="1"/>
    <col min="4060" max="4064" width="0" style="390" hidden="1" customWidth="1"/>
    <col min="4065" max="4069" width="8.7109375" style="390" customWidth="1"/>
    <col min="4070" max="4314" width="9.140625" style="390"/>
    <col min="4315" max="4315" width="41.85546875" style="390" customWidth="1"/>
    <col min="4316" max="4320" width="0" style="390" hidden="1" customWidth="1"/>
    <col min="4321" max="4325" width="8.7109375" style="390" customWidth="1"/>
    <col min="4326" max="4570" width="9.140625" style="390"/>
    <col min="4571" max="4571" width="41.85546875" style="390" customWidth="1"/>
    <col min="4572" max="4576" width="0" style="390" hidden="1" customWidth="1"/>
    <col min="4577" max="4581" width="8.7109375" style="390" customWidth="1"/>
    <col min="4582" max="4826" width="9.140625" style="390"/>
    <col min="4827" max="4827" width="41.85546875" style="390" customWidth="1"/>
    <col min="4828" max="4832" width="0" style="390" hidden="1" customWidth="1"/>
    <col min="4833" max="4837" width="8.7109375" style="390" customWidth="1"/>
    <col min="4838" max="5082" width="9.140625" style="390"/>
    <col min="5083" max="5083" width="41.85546875" style="390" customWidth="1"/>
    <col min="5084" max="5088" width="0" style="390" hidden="1" customWidth="1"/>
    <col min="5089" max="5093" width="8.7109375" style="390" customWidth="1"/>
    <col min="5094" max="5338" width="9.140625" style="390"/>
    <col min="5339" max="5339" width="41.85546875" style="390" customWidth="1"/>
    <col min="5340" max="5344" width="0" style="390" hidden="1" customWidth="1"/>
    <col min="5345" max="5349" width="8.7109375" style="390" customWidth="1"/>
    <col min="5350" max="5594" width="9.140625" style="390"/>
    <col min="5595" max="5595" width="41.85546875" style="390" customWidth="1"/>
    <col min="5596" max="5600" width="0" style="390" hidden="1" customWidth="1"/>
    <col min="5601" max="5605" width="8.7109375" style="390" customWidth="1"/>
    <col min="5606" max="5850" width="9.140625" style="390"/>
    <col min="5851" max="5851" width="41.85546875" style="390" customWidth="1"/>
    <col min="5852" max="5856" width="0" style="390" hidden="1" customWidth="1"/>
    <col min="5857" max="5861" width="8.7109375" style="390" customWidth="1"/>
    <col min="5862" max="6106" width="9.140625" style="390"/>
    <col min="6107" max="6107" width="41.85546875" style="390" customWidth="1"/>
    <col min="6108" max="6112" width="0" style="390" hidden="1" customWidth="1"/>
    <col min="6113" max="6117" width="8.7109375" style="390" customWidth="1"/>
    <col min="6118" max="6362" width="9.140625" style="390"/>
    <col min="6363" max="6363" width="41.85546875" style="390" customWidth="1"/>
    <col min="6364" max="6368" width="0" style="390" hidden="1" customWidth="1"/>
    <col min="6369" max="6373" width="8.7109375" style="390" customWidth="1"/>
    <col min="6374" max="6618" width="9.140625" style="390"/>
    <col min="6619" max="6619" width="41.85546875" style="390" customWidth="1"/>
    <col min="6620" max="6624" width="0" style="390" hidden="1" customWidth="1"/>
    <col min="6625" max="6629" width="8.7109375" style="390" customWidth="1"/>
    <col min="6630" max="6874" width="9.140625" style="390"/>
    <col min="6875" max="6875" width="41.85546875" style="390" customWidth="1"/>
    <col min="6876" max="6880" width="0" style="390" hidden="1" customWidth="1"/>
    <col min="6881" max="6885" width="8.7109375" style="390" customWidth="1"/>
    <col min="6886" max="7130" width="9.140625" style="390"/>
    <col min="7131" max="7131" width="41.85546875" style="390" customWidth="1"/>
    <col min="7132" max="7136" width="0" style="390" hidden="1" customWidth="1"/>
    <col min="7137" max="7141" width="8.7109375" style="390" customWidth="1"/>
    <col min="7142" max="7386" width="9.140625" style="390"/>
    <col min="7387" max="7387" width="41.85546875" style="390" customWidth="1"/>
    <col min="7388" max="7392" width="0" style="390" hidden="1" customWidth="1"/>
    <col min="7393" max="7397" width="8.7109375" style="390" customWidth="1"/>
    <col min="7398" max="7642" width="9.140625" style="390"/>
    <col min="7643" max="7643" width="41.85546875" style="390" customWidth="1"/>
    <col min="7644" max="7648" width="0" style="390" hidden="1" customWidth="1"/>
    <col min="7649" max="7653" width="8.7109375" style="390" customWidth="1"/>
    <col min="7654" max="7898" width="9.140625" style="390"/>
    <col min="7899" max="7899" width="41.85546875" style="390" customWidth="1"/>
    <col min="7900" max="7904" width="0" style="390" hidden="1" customWidth="1"/>
    <col min="7905" max="7909" width="8.7109375" style="390" customWidth="1"/>
    <col min="7910" max="8154" width="9.140625" style="390"/>
    <col min="8155" max="8155" width="41.85546875" style="390" customWidth="1"/>
    <col min="8156" max="8160" width="0" style="390" hidden="1" customWidth="1"/>
    <col min="8161" max="8165" width="8.7109375" style="390" customWidth="1"/>
    <col min="8166" max="8410" width="9.140625" style="390"/>
    <col min="8411" max="8411" width="41.85546875" style="390" customWidth="1"/>
    <col min="8412" max="8416" width="0" style="390" hidden="1" customWidth="1"/>
    <col min="8417" max="8421" width="8.7109375" style="390" customWidth="1"/>
    <col min="8422" max="8666" width="9.140625" style="390"/>
    <col min="8667" max="8667" width="41.85546875" style="390" customWidth="1"/>
    <col min="8668" max="8672" width="0" style="390" hidden="1" customWidth="1"/>
    <col min="8673" max="8677" width="8.7109375" style="390" customWidth="1"/>
    <col min="8678" max="8922" width="9.140625" style="390"/>
    <col min="8923" max="8923" width="41.85546875" style="390" customWidth="1"/>
    <col min="8924" max="8928" width="0" style="390" hidden="1" customWidth="1"/>
    <col min="8929" max="8933" width="8.7109375" style="390" customWidth="1"/>
    <col min="8934" max="9178" width="9.140625" style="390"/>
    <col min="9179" max="9179" width="41.85546875" style="390" customWidth="1"/>
    <col min="9180" max="9184" width="0" style="390" hidden="1" customWidth="1"/>
    <col min="9185" max="9189" width="8.7109375" style="390" customWidth="1"/>
    <col min="9190" max="9434" width="9.140625" style="390"/>
    <col min="9435" max="9435" width="41.85546875" style="390" customWidth="1"/>
    <col min="9436" max="9440" width="0" style="390" hidden="1" customWidth="1"/>
    <col min="9441" max="9445" width="8.7109375" style="390" customWidth="1"/>
    <col min="9446" max="9690" width="9.140625" style="390"/>
    <col min="9691" max="9691" width="41.85546875" style="390" customWidth="1"/>
    <col min="9692" max="9696" width="0" style="390" hidden="1" customWidth="1"/>
    <col min="9697" max="9701" width="8.7109375" style="390" customWidth="1"/>
    <col min="9702" max="9946" width="9.140625" style="390"/>
    <col min="9947" max="9947" width="41.85546875" style="390" customWidth="1"/>
    <col min="9948" max="9952" width="0" style="390" hidden="1" customWidth="1"/>
    <col min="9953" max="9957" width="8.7109375" style="390" customWidth="1"/>
    <col min="9958" max="10202" width="9.140625" style="390"/>
    <col min="10203" max="10203" width="41.85546875" style="390" customWidth="1"/>
    <col min="10204" max="10208" width="0" style="390" hidden="1" customWidth="1"/>
    <col min="10209" max="10213" width="8.7109375" style="390" customWidth="1"/>
    <col min="10214" max="10458" width="9.140625" style="390"/>
    <col min="10459" max="10459" width="41.85546875" style="390" customWidth="1"/>
    <col min="10460" max="10464" width="0" style="390" hidden="1" customWidth="1"/>
    <col min="10465" max="10469" width="8.7109375" style="390" customWidth="1"/>
    <col min="10470" max="10714" width="9.140625" style="390"/>
    <col min="10715" max="10715" width="41.85546875" style="390" customWidth="1"/>
    <col min="10716" max="10720" width="0" style="390" hidden="1" customWidth="1"/>
    <col min="10721" max="10725" width="8.7109375" style="390" customWidth="1"/>
    <col min="10726" max="10970" width="9.140625" style="390"/>
    <col min="10971" max="10971" width="41.85546875" style="390" customWidth="1"/>
    <col min="10972" max="10976" width="0" style="390" hidden="1" customWidth="1"/>
    <col min="10977" max="10981" width="8.7109375" style="390" customWidth="1"/>
    <col min="10982" max="11226" width="9.140625" style="390"/>
    <col min="11227" max="11227" width="41.85546875" style="390" customWidth="1"/>
    <col min="11228" max="11232" width="0" style="390" hidden="1" customWidth="1"/>
    <col min="11233" max="11237" width="8.7109375" style="390" customWidth="1"/>
    <col min="11238" max="11482" width="9.140625" style="390"/>
    <col min="11483" max="11483" width="41.85546875" style="390" customWidth="1"/>
    <col min="11484" max="11488" width="0" style="390" hidden="1" customWidth="1"/>
    <col min="11489" max="11493" width="8.7109375" style="390" customWidth="1"/>
    <col min="11494" max="11738" width="9.140625" style="390"/>
    <col min="11739" max="11739" width="41.85546875" style="390" customWidth="1"/>
    <col min="11740" max="11744" width="0" style="390" hidden="1" customWidth="1"/>
    <col min="11745" max="11749" width="8.7109375" style="390" customWidth="1"/>
    <col min="11750" max="11994" width="9.140625" style="390"/>
    <col min="11995" max="11995" width="41.85546875" style="390" customWidth="1"/>
    <col min="11996" max="12000" width="0" style="390" hidden="1" customWidth="1"/>
    <col min="12001" max="12005" width="8.7109375" style="390" customWidth="1"/>
    <col min="12006" max="12250" width="9.140625" style="390"/>
    <col min="12251" max="12251" width="41.85546875" style="390" customWidth="1"/>
    <col min="12252" max="12256" width="0" style="390" hidden="1" customWidth="1"/>
    <col min="12257" max="12261" width="8.7109375" style="390" customWidth="1"/>
    <col min="12262" max="12506" width="9.140625" style="390"/>
    <col min="12507" max="12507" width="41.85546875" style="390" customWidth="1"/>
    <col min="12508" max="12512" width="0" style="390" hidden="1" customWidth="1"/>
    <col min="12513" max="12517" width="8.7109375" style="390" customWidth="1"/>
    <col min="12518" max="12762" width="9.140625" style="390"/>
    <col min="12763" max="12763" width="41.85546875" style="390" customWidth="1"/>
    <col min="12764" max="12768" width="0" style="390" hidden="1" customWidth="1"/>
    <col min="12769" max="12773" width="8.7109375" style="390" customWidth="1"/>
    <col min="12774" max="13018" width="9.140625" style="390"/>
    <col min="13019" max="13019" width="41.85546875" style="390" customWidth="1"/>
    <col min="13020" max="13024" width="0" style="390" hidden="1" customWidth="1"/>
    <col min="13025" max="13029" width="8.7109375" style="390" customWidth="1"/>
    <col min="13030" max="13274" width="9.140625" style="390"/>
    <col min="13275" max="13275" width="41.85546875" style="390" customWidth="1"/>
    <col min="13276" max="13280" width="0" style="390" hidden="1" customWidth="1"/>
    <col min="13281" max="13285" width="8.7109375" style="390" customWidth="1"/>
    <col min="13286" max="13530" width="9.140625" style="390"/>
    <col min="13531" max="13531" width="41.85546875" style="390" customWidth="1"/>
    <col min="13532" max="13536" width="0" style="390" hidden="1" customWidth="1"/>
    <col min="13537" max="13541" width="8.7109375" style="390" customWidth="1"/>
    <col min="13542" max="13786" width="9.140625" style="390"/>
    <col min="13787" max="13787" width="41.85546875" style="390" customWidth="1"/>
    <col min="13788" max="13792" width="0" style="390" hidden="1" customWidth="1"/>
    <col min="13793" max="13797" width="8.7109375" style="390" customWidth="1"/>
    <col min="13798" max="14042" width="9.140625" style="390"/>
    <col min="14043" max="14043" width="41.85546875" style="390" customWidth="1"/>
    <col min="14044" max="14048" width="0" style="390" hidden="1" customWidth="1"/>
    <col min="14049" max="14053" width="8.7109375" style="390" customWidth="1"/>
    <col min="14054" max="14298" width="9.140625" style="390"/>
    <col min="14299" max="14299" width="41.85546875" style="390" customWidth="1"/>
    <col min="14300" max="14304" width="0" style="390" hidden="1" customWidth="1"/>
    <col min="14305" max="14309" width="8.7109375" style="390" customWidth="1"/>
    <col min="14310" max="14554" width="9.140625" style="390"/>
    <col min="14555" max="14555" width="41.85546875" style="390" customWidth="1"/>
    <col min="14556" max="14560" width="0" style="390" hidden="1" customWidth="1"/>
    <col min="14561" max="14565" width="8.7109375" style="390" customWidth="1"/>
    <col min="14566" max="14810" width="9.140625" style="390"/>
    <col min="14811" max="14811" width="41.85546875" style="390" customWidth="1"/>
    <col min="14812" max="14816" width="0" style="390" hidden="1" customWidth="1"/>
    <col min="14817" max="14821" width="8.7109375" style="390" customWidth="1"/>
    <col min="14822" max="15066" width="9.140625" style="390"/>
    <col min="15067" max="15067" width="41.85546875" style="390" customWidth="1"/>
    <col min="15068" max="15072" width="0" style="390" hidden="1" customWidth="1"/>
    <col min="15073" max="15077" width="8.7109375" style="390" customWidth="1"/>
    <col min="15078" max="15322" width="9.140625" style="390"/>
    <col min="15323" max="15323" width="41.85546875" style="390" customWidth="1"/>
    <col min="15324" max="15328" width="0" style="390" hidden="1" customWidth="1"/>
    <col min="15329" max="15333" width="8.7109375" style="390" customWidth="1"/>
    <col min="15334" max="15578" width="9.140625" style="390"/>
    <col min="15579" max="15579" width="41.85546875" style="390" customWidth="1"/>
    <col min="15580" max="15584" width="0" style="390" hidden="1" customWidth="1"/>
    <col min="15585" max="15589" width="8.7109375" style="390" customWidth="1"/>
    <col min="15590" max="15834" width="9.140625" style="390"/>
    <col min="15835" max="15835" width="41.85546875" style="390" customWidth="1"/>
    <col min="15836" max="15840" width="0" style="390" hidden="1" customWidth="1"/>
    <col min="15841" max="15845" width="8.7109375" style="390" customWidth="1"/>
    <col min="15846" max="16090" width="9.140625" style="390"/>
    <col min="16091" max="16091" width="41.85546875" style="390" customWidth="1"/>
    <col min="16092" max="16096" width="0" style="390" hidden="1" customWidth="1"/>
    <col min="16097" max="16101" width="8.7109375" style="390" customWidth="1"/>
    <col min="16102" max="16344" width="9.140625" style="390"/>
    <col min="16345" max="16351" width="9.140625" style="390" customWidth="1"/>
    <col min="16352" max="16358" width="9.140625" style="390"/>
    <col min="16359" max="16384" width="8.85546875" style="390" customWidth="1"/>
  </cols>
  <sheetData>
    <row r="1" spans="1:13" ht="12.75" customHeight="1" x14ac:dyDescent="0.2">
      <c r="A1" s="950" t="s">
        <v>1346</v>
      </c>
    </row>
    <row r="2" spans="1:13" s="387" customFormat="1" ht="18" customHeight="1" x14ac:dyDescent="0.25">
      <c r="A2" s="385" t="s">
        <v>377</v>
      </c>
      <c r="B2" s="386"/>
      <c r="C2" s="386"/>
      <c r="D2" s="386"/>
      <c r="E2" s="386"/>
      <c r="F2" s="386"/>
      <c r="G2" s="343"/>
      <c r="H2" s="343"/>
      <c r="I2" s="343"/>
      <c r="J2" s="343"/>
      <c r="K2" s="343"/>
      <c r="L2" s="343"/>
      <c r="M2" s="343"/>
    </row>
    <row r="3" spans="1:13" ht="18" customHeight="1" thickBot="1" x14ac:dyDescent="0.25">
      <c r="A3" s="388" t="s">
        <v>0</v>
      </c>
      <c r="G3" s="341"/>
      <c r="H3" s="341"/>
      <c r="I3" s="341"/>
      <c r="J3" s="341"/>
      <c r="K3" s="341"/>
      <c r="L3" s="341"/>
      <c r="M3" s="341"/>
    </row>
    <row r="4" spans="1:13" s="393" customFormat="1" ht="18" customHeight="1" thickBot="1" x14ac:dyDescent="0.25">
      <c r="A4" s="391"/>
      <c r="B4" s="392">
        <v>2014</v>
      </c>
      <c r="C4" s="392">
        <v>2015</v>
      </c>
      <c r="D4" s="392">
        <v>2016</v>
      </c>
      <c r="E4" s="392">
        <v>2017</v>
      </c>
      <c r="F4" s="392">
        <v>2018</v>
      </c>
      <c r="G4" s="346">
        <v>2019</v>
      </c>
      <c r="H4" s="392">
        <v>2020</v>
      </c>
      <c r="I4" s="346">
        <v>2021</v>
      </c>
      <c r="J4" s="346">
        <v>2022</v>
      </c>
      <c r="K4" s="346">
        <v>2023</v>
      </c>
      <c r="L4" s="346">
        <v>2024</v>
      </c>
      <c r="M4" s="346">
        <v>2025</v>
      </c>
    </row>
    <row r="5" spans="1:13" ht="12.75" customHeight="1" x14ac:dyDescent="0.2">
      <c r="A5" s="394"/>
      <c r="G5" s="350"/>
      <c r="H5" s="350"/>
      <c r="I5" s="350"/>
      <c r="J5" s="350"/>
      <c r="K5" s="350"/>
      <c r="L5" s="350"/>
      <c r="M5" s="350"/>
    </row>
    <row r="6" spans="1:13" s="397" customFormat="1" ht="12.75" customHeight="1" x14ac:dyDescent="0.2">
      <c r="A6" s="395" t="s">
        <v>34</v>
      </c>
      <c r="B6" s="396">
        <v>1038.9000000000001</v>
      </c>
      <c r="C6" s="396">
        <v>499.1</v>
      </c>
      <c r="D6" s="396">
        <v>1005.9</v>
      </c>
      <c r="E6" s="396">
        <v>299.7</v>
      </c>
      <c r="F6" s="396">
        <v>220.7</v>
      </c>
      <c r="G6" s="353">
        <v>291.60000000000002</v>
      </c>
      <c r="H6" s="353">
        <v>645.4</v>
      </c>
      <c r="I6" s="353">
        <v>640.6</v>
      </c>
      <c r="J6" s="353">
        <v>412.9</v>
      </c>
      <c r="K6" s="353">
        <v>363</v>
      </c>
      <c r="L6" s="353">
        <v>364.4</v>
      </c>
      <c r="M6" s="353">
        <v>425.4</v>
      </c>
    </row>
    <row r="7" spans="1:13" s="400" customFormat="1" ht="12.75" customHeight="1" x14ac:dyDescent="0.2">
      <c r="A7" s="398" t="s">
        <v>110</v>
      </c>
      <c r="B7" s="399"/>
      <c r="C7" s="399"/>
      <c r="D7" s="399"/>
      <c r="E7" s="399"/>
      <c r="F7" s="399"/>
      <c r="G7" s="355"/>
      <c r="H7" s="355"/>
      <c r="I7" s="355"/>
      <c r="J7" s="355"/>
      <c r="K7" s="355"/>
      <c r="L7" s="355"/>
      <c r="M7" s="355"/>
    </row>
    <row r="8" spans="1:13" ht="12.75" customHeight="1" x14ac:dyDescent="0.2">
      <c r="A8" s="401" t="s">
        <v>36</v>
      </c>
      <c r="B8" s="389">
        <v>0.9</v>
      </c>
      <c r="C8" s="389" t="s">
        <v>26</v>
      </c>
      <c r="D8" s="389" t="s">
        <v>26</v>
      </c>
      <c r="E8" s="389" t="s">
        <v>26</v>
      </c>
      <c r="F8" s="389">
        <v>0.3</v>
      </c>
      <c r="G8" s="349">
        <v>0.4</v>
      </c>
      <c r="H8" s="349">
        <v>0.2</v>
      </c>
      <c r="I8" s="349">
        <v>0.1</v>
      </c>
      <c r="J8" s="349" t="s">
        <v>26</v>
      </c>
      <c r="K8" s="349" t="s">
        <v>26</v>
      </c>
      <c r="L8" s="349" t="s">
        <v>26</v>
      </c>
      <c r="M8" s="349" t="s">
        <v>26</v>
      </c>
    </row>
    <row r="9" spans="1:13" ht="12.75" customHeight="1" x14ac:dyDescent="0.2">
      <c r="A9" s="402" t="s">
        <v>37</v>
      </c>
      <c r="B9" s="403">
        <v>192.8</v>
      </c>
      <c r="C9" s="403">
        <v>227.5</v>
      </c>
      <c r="D9" s="403">
        <v>101.5</v>
      </c>
      <c r="E9" s="403">
        <v>100.4</v>
      </c>
      <c r="F9" s="403">
        <v>100.1</v>
      </c>
      <c r="G9" s="349">
        <v>109.9</v>
      </c>
      <c r="H9" s="349">
        <v>96</v>
      </c>
      <c r="I9" s="349">
        <v>125.3</v>
      </c>
      <c r="J9" s="349">
        <v>141.30000000000001</v>
      </c>
      <c r="K9" s="349">
        <v>112.9</v>
      </c>
      <c r="L9" s="349">
        <v>89.1</v>
      </c>
      <c r="M9" s="349">
        <v>129.1</v>
      </c>
    </row>
    <row r="10" spans="1:13" ht="12.75" customHeight="1" x14ac:dyDescent="0.2">
      <c r="A10" s="402" t="s">
        <v>38</v>
      </c>
      <c r="B10" s="403">
        <v>81.099999999999994</v>
      </c>
      <c r="C10" s="403">
        <v>167.5</v>
      </c>
      <c r="D10" s="403">
        <v>311.8</v>
      </c>
      <c r="E10" s="403">
        <v>34.5</v>
      </c>
      <c r="F10" s="403">
        <v>16.5</v>
      </c>
      <c r="G10" s="349">
        <v>18.899999999999999</v>
      </c>
      <c r="H10" s="349">
        <v>324.3</v>
      </c>
      <c r="I10" s="349">
        <v>277.89999999999998</v>
      </c>
      <c r="J10" s="349">
        <v>56.4</v>
      </c>
      <c r="K10" s="349">
        <v>7.2</v>
      </c>
      <c r="L10" s="349">
        <v>47.7</v>
      </c>
      <c r="M10" s="349">
        <v>29.9</v>
      </c>
    </row>
    <row r="11" spans="1:13" ht="12.75" customHeight="1" x14ac:dyDescent="0.2">
      <c r="A11" s="404" t="s">
        <v>39</v>
      </c>
      <c r="B11" s="403">
        <v>0.6</v>
      </c>
      <c r="C11" s="403">
        <v>3.3</v>
      </c>
      <c r="D11" s="403" t="s">
        <v>26</v>
      </c>
      <c r="E11" s="403" t="s">
        <v>26</v>
      </c>
      <c r="F11" s="403">
        <v>1.6</v>
      </c>
      <c r="G11" s="349" t="s">
        <v>26</v>
      </c>
      <c r="H11" s="349" t="s">
        <v>26</v>
      </c>
      <c r="I11" s="349" t="s">
        <v>26</v>
      </c>
      <c r="J11" s="349">
        <v>0</v>
      </c>
      <c r="K11" s="349">
        <v>0</v>
      </c>
      <c r="L11" s="349">
        <v>41.6</v>
      </c>
      <c r="M11" s="349">
        <v>16</v>
      </c>
    </row>
    <row r="12" spans="1:13" ht="12.75" customHeight="1" x14ac:dyDescent="0.2">
      <c r="A12" s="404" t="s">
        <v>40</v>
      </c>
      <c r="B12" s="403" t="s">
        <v>26</v>
      </c>
      <c r="C12" s="403" t="s">
        <v>26</v>
      </c>
      <c r="D12" s="403" t="s">
        <v>26</v>
      </c>
      <c r="E12" s="403" t="s">
        <v>26</v>
      </c>
      <c r="F12" s="403" t="s">
        <v>26</v>
      </c>
      <c r="G12" s="349" t="s">
        <v>26</v>
      </c>
      <c r="H12" s="349" t="s">
        <v>26</v>
      </c>
      <c r="I12" s="349" t="s">
        <v>26</v>
      </c>
      <c r="J12" s="349" t="s">
        <v>26</v>
      </c>
      <c r="K12" s="349" t="s">
        <v>26</v>
      </c>
      <c r="L12" s="349" t="s">
        <v>26</v>
      </c>
      <c r="M12" s="349" t="s">
        <v>26</v>
      </c>
    </row>
    <row r="13" spans="1:13" ht="26.25" customHeight="1" x14ac:dyDescent="0.2">
      <c r="A13" s="405" t="s">
        <v>41</v>
      </c>
      <c r="B13" s="403">
        <v>0.3</v>
      </c>
      <c r="C13" s="403" t="s">
        <v>26</v>
      </c>
      <c r="D13" s="403">
        <v>0.6</v>
      </c>
      <c r="E13" s="403">
        <v>0.5</v>
      </c>
      <c r="F13" s="403">
        <v>1.4</v>
      </c>
      <c r="G13" s="349" t="s">
        <v>26</v>
      </c>
      <c r="H13" s="349" t="s">
        <v>26</v>
      </c>
      <c r="I13" s="349" t="s">
        <v>26</v>
      </c>
      <c r="J13" s="349" t="s">
        <v>26</v>
      </c>
      <c r="K13" s="349" t="s">
        <v>26</v>
      </c>
      <c r="L13" s="349">
        <v>1.4</v>
      </c>
      <c r="M13" s="349" t="s">
        <v>26</v>
      </c>
    </row>
    <row r="14" spans="1:13" ht="24" x14ac:dyDescent="0.2">
      <c r="A14" s="405" t="s">
        <v>42</v>
      </c>
      <c r="B14" s="403">
        <v>0.9</v>
      </c>
      <c r="C14" s="403">
        <v>0.9</v>
      </c>
      <c r="D14" s="403">
        <v>0.4</v>
      </c>
      <c r="E14" s="403">
        <v>0</v>
      </c>
      <c r="F14" s="403">
        <v>0</v>
      </c>
      <c r="G14" s="349">
        <v>0.7</v>
      </c>
      <c r="H14" s="349">
        <v>0.3</v>
      </c>
      <c r="I14" s="349">
        <v>0.2</v>
      </c>
      <c r="J14" s="349">
        <v>5.0999999999999996</v>
      </c>
      <c r="K14" s="349">
        <v>4.2</v>
      </c>
      <c r="L14" s="349">
        <v>2</v>
      </c>
      <c r="M14" s="349" t="s">
        <v>26</v>
      </c>
    </row>
    <row r="15" spans="1:13" ht="12.75" customHeight="1" x14ac:dyDescent="0.2">
      <c r="A15" s="404" t="s">
        <v>43</v>
      </c>
      <c r="B15" s="403" t="s">
        <v>26</v>
      </c>
      <c r="C15" s="403" t="s">
        <v>26</v>
      </c>
      <c r="D15" s="403" t="s">
        <v>26</v>
      </c>
      <c r="E15" s="403" t="s">
        <v>26</v>
      </c>
      <c r="F15" s="403" t="s">
        <v>26</v>
      </c>
      <c r="G15" s="349" t="s">
        <v>26</v>
      </c>
      <c r="H15" s="349" t="s">
        <v>26</v>
      </c>
      <c r="I15" s="349" t="s">
        <v>26</v>
      </c>
      <c r="J15" s="349" t="s">
        <v>26</v>
      </c>
      <c r="K15" s="349" t="s">
        <v>26</v>
      </c>
      <c r="L15" s="349" t="s">
        <v>26</v>
      </c>
      <c r="M15" s="349" t="s">
        <v>26</v>
      </c>
    </row>
    <row r="16" spans="1:13" ht="12.75" customHeight="1" x14ac:dyDescent="0.2">
      <c r="A16" s="404" t="s">
        <v>44</v>
      </c>
      <c r="B16" s="403">
        <v>0</v>
      </c>
      <c r="C16" s="403" t="s">
        <v>26</v>
      </c>
      <c r="D16" s="403" t="s">
        <v>26</v>
      </c>
      <c r="E16" s="403" t="s">
        <v>26</v>
      </c>
      <c r="F16" s="403" t="s">
        <v>26</v>
      </c>
      <c r="G16" s="349" t="s">
        <v>26</v>
      </c>
      <c r="H16" s="349" t="s">
        <v>26</v>
      </c>
      <c r="I16" s="349" t="s">
        <v>26</v>
      </c>
      <c r="J16" s="349" t="s">
        <v>26</v>
      </c>
      <c r="K16" s="349" t="s">
        <v>26</v>
      </c>
      <c r="L16" s="349" t="s">
        <v>26</v>
      </c>
      <c r="M16" s="349" t="s">
        <v>26</v>
      </c>
    </row>
    <row r="17" spans="1:13" ht="12.75" customHeight="1" x14ac:dyDescent="0.2">
      <c r="A17" s="404" t="s">
        <v>45</v>
      </c>
      <c r="B17" s="403">
        <v>3.1</v>
      </c>
      <c r="C17" s="403">
        <v>3.2</v>
      </c>
      <c r="D17" s="403">
        <v>3.1</v>
      </c>
      <c r="E17" s="403">
        <v>19</v>
      </c>
      <c r="F17" s="403">
        <v>2</v>
      </c>
      <c r="G17" s="349">
        <v>6.5</v>
      </c>
      <c r="H17" s="349">
        <v>28.3</v>
      </c>
      <c r="I17" s="349">
        <v>17.5</v>
      </c>
      <c r="J17" s="349">
        <v>50.4</v>
      </c>
      <c r="K17" s="349">
        <v>2.1</v>
      </c>
      <c r="L17" s="349">
        <v>1.1000000000000001</v>
      </c>
      <c r="M17" s="349">
        <v>0.6</v>
      </c>
    </row>
    <row r="18" spans="1:13" ht="12.75" customHeight="1" x14ac:dyDescent="0.2">
      <c r="A18" s="404" t="s">
        <v>46</v>
      </c>
      <c r="B18" s="403" t="s">
        <v>26</v>
      </c>
      <c r="C18" s="403">
        <v>0</v>
      </c>
      <c r="D18" s="403">
        <v>0.1</v>
      </c>
      <c r="E18" s="403">
        <v>0.1</v>
      </c>
      <c r="F18" s="403">
        <v>0.2</v>
      </c>
      <c r="G18" s="349" t="s">
        <v>26</v>
      </c>
      <c r="H18" s="349">
        <v>0</v>
      </c>
      <c r="I18" s="349">
        <v>3.7</v>
      </c>
      <c r="J18" s="349" t="s">
        <v>26</v>
      </c>
      <c r="K18" s="349" t="s">
        <v>26</v>
      </c>
      <c r="L18" s="349" t="s">
        <v>26</v>
      </c>
      <c r="M18" s="349" t="s">
        <v>26</v>
      </c>
    </row>
    <row r="19" spans="1:13" ht="12.75" customHeight="1" x14ac:dyDescent="0.2">
      <c r="A19" s="404" t="s">
        <v>130</v>
      </c>
      <c r="B19" s="403">
        <v>75.5</v>
      </c>
      <c r="C19" s="403">
        <v>160</v>
      </c>
      <c r="D19" s="403">
        <v>307.60000000000002</v>
      </c>
      <c r="E19" s="403">
        <v>14.6</v>
      </c>
      <c r="F19" s="403">
        <v>10.4</v>
      </c>
      <c r="G19" s="349">
        <v>6.5</v>
      </c>
      <c r="H19" s="349">
        <v>5.0999999999999996</v>
      </c>
      <c r="I19" s="349">
        <v>1.1000000000000001</v>
      </c>
      <c r="J19" s="349">
        <v>0.8</v>
      </c>
      <c r="K19" s="349">
        <v>0.9</v>
      </c>
      <c r="L19" s="349">
        <v>1.6</v>
      </c>
      <c r="M19" s="349">
        <v>13.3</v>
      </c>
    </row>
    <row r="20" spans="1:13" ht="24.75" customHeight="1" x14ac:dyDescent="0.2">
      <c r="A20" s="405" t="s">
        <v>48</v>
      </c>
      <c r="B20" s="403">
        <v>0.8</v>
      </c>
      <c r="C20" s="403">
        <v>0.1</v>
      </c>
      <c r="D20" s="403">
        <v>0.1</v>
      </c>
      <c r="E20" s="403">
        <v>0.2</v>
      </c>
      <c r="F20" s="403">
        <v>0.9</v>
      </c>
      <c r="G20" s="349">
        <v>0.2</v>
      </c>
      <c r="H20" s="349">
        <v>0</v>
      </c>
      <c r="I20" s="349">
        <v>0</v>
      </c>
      <c r="J20" s="349" t="s">
        <v>26</v>
      </c>
      <c r="K20" s="349" t="s">
        <v>26</v>
      </c>
      <c r="L20" s="349" t="s">
        <v>26</v>
      </c>
      <c r="M20" s="349" t="s">
        <v>26</v>
      </c>
    </row>
    <row r="21" spans="1:13" ht="24" x14ac:dyDescent="0.2">
      <c r="A21" s="405" t="s">
        <v>49</v>
      </c>
      <c r="B21" s="403" t="s">
        <v>26</v>
      </c>
      <c r="C21" s="403" t="s">
        <v>26</v>
      </c>
      <c r="D21" s="403" t="s">
        <v>26</v>
      </c>
      <c r="E21" s="403" t="s">
        <v>26</v>
      </c>
      <c r="F21" s="403" t="s">
        <v>26</v>
      </c>
      <c r="G21" s="349" t="s">
        <v>26</v>
      </c>
      <c r="H21" s="349" t="s">
        <v>26</v>
      </c>
      <c r="I21" s="349" t="s">
        <v>26</v>
      </c>
      <c r="J21" s="349" t="s">
        <v>26</v>
      </c>
      <c r="K21" s="349" t="s">
        <v>26</v>
      </c>
      <c r="L21" s="349" t="s">
        <v>26</v>
      </c>
      <c r="M21" s="349" t="s">
        <v>26</v>
      </c>
    </row>
    <row r="22" spans="1:13" ht="12.75" customHeight="1" x14ac:dyDescent="0.2">
      <c r="A22" s="404" t="s">
        <v>50</v>
      </c>
      <c r="B22" s="403" t="s">
        <v>26</v>
      </c>
      <c r="C22" s="403" t="s">
        <v>26</v>
      </c>
      <c r="D22" s="403" t="s">
        <v>26</v>
      </c>
      <c r="E22" s="403" t="s">
        <v>26</v>
      </c>
      <c r="F22" s="403" t="s">
        <v>26</v>
      </c>
      <c r="G22" s="349" t="s">
        <v>26</v>
      </c>
      <c r="H22" s="349" t="s">
        <v>26</v>
      </c>
      <c r="I22" s="349" t="s">
        <v>26</v>
      </c>
      <c r="J22" s="349" t="s">
        <v>26</v>
      </c>
      <c r="K22" s="349" t="s">
        <v>26</v>
      </c>
      <c r="L22" s="349" t="s">
        <v>26</v>
      </c>
      <c r="M22" s="349" t="s">
        <v>26</v>
      </c>
    </row>
    <row r="23" spans="1:13" ht="12" x14ac:dyDescent="0.2">
      <c r="A23" s="404" t="s">
        <v>51</v>
      </c>
      <c r="B23" s="403" t="s">
        <v>26</v>
      </c>
      <c r="C23" s="403" t="s">
        <v>26</v>
      </c>
      <c r="D23" s="403" t="s">
        <v>26</v>
      </c>
      <c r="E23" s="403" t="s">
        <v>26</v>
      </c>
      <c r="F23" s="403" t="s">
        <v>26</v>
      </c>
      <c r="G23" s="349" t="s">
        <v>26</v>
      </c>
      <c r="H23" s="349" t="s">
        <v>26</v>
      </c>
      <c r="I23" s="349" t="s">
        <v>26</v>
      </c>
      <c r="J23" s="349" t="s">
        <v>26</v>
      </c>
      <c r="K23" s="349" t="s">
        <v>26</v>
      </c>
      <c r="L23" s="349" t="s">
        <v>26</v>
      </c>
      <c r="M23" s="349" t="s">
        <v>26</v>
      </c>
    </row>
    <row r="24" spans="1:13" ht="12.75" customHeight="1" x14ac:dyDescent="0.2">
      <c r="A24" s="404" t="s">
        <v>52</v>
      </c>
      <c r="B24" s="403" t="s">
        <v>26</v>
      </c>
      <c r="C24" s="403" t="s">
        <v>26</v>
      </c>
      <c r="D24" s="403" t="s">
        <v>26</v>
      </c>
      <c r="E24" s="403" t="s">
        <v>26</v>
      </c>
      <c r="F24" s="403" t="s">
        <v>26</v>
      </c>
      <c r="G24" s="349">
        <v>5.0999999999999996</v>
      </c>
      <c r="H24" s="349">
        <v>290.60000000000002</v>
      </c>
      <c r="I24" s="349">
        <v>255.3</v>
      </c>
      <c r="J24" s="349" t="s">
        <v>26</v>
      </c>
      <c r="K24" s="349" t="s">
        <v>26</v>
      </c>
      <c r="L24" s="349" t="s">
        <v>26</v>
      </c>
      <c r="M24" s="349" t="s">
        <v>26</v>
      </c>
    </row>
    <row r="25" spans="1:13" ht="24" x14ac:dyDescent="0.2">
      <c r="A25" s="405" t="s">
        <v>53</v>
      </c>
      <c r="B25" s="403" t="s">
        <v>26</v>
      </c>
      <c r="C25" s="403" t="s">
        <v>26</v>
      </c>
      <c r="D25" s="403" t="s">
        <v>26</v>
      </c>
      <c r="E25" s="403" t="s">
        <v>26</v>
      </c>
      <c r="F25" s="403" t="s">
        <v>26</v>
      </c>
      <c r="G25" s="349" t="s">
        <v>26</v>
      </c>
      <c r="H25" s="349" t="s">
        <v>26</v>
      </c>
      <c r="I25" s="349">
        <v>0</v>
      </c>
      <c r="J25" s="349" t="s">
        <v>26</v>
      </c>
      <c r="K25" s="349">
        <v>0</v>
      </c>
      <c r="L25" s="349" t="s">
        <v>26</v>
      </c>
      <c r="M25" s="349" t="s">
        <v>26</v>
      </c>
    </row>
    <row r="26" spans="1:13" ht="24" x14ac:dyDescent="0.2">
      <c r="A26" s="406" t="s">
        <v>54</v>
      </c>
      <c r="B26" s="403">
        <v>87</v>
      </c>
      <c r="C26" s="403" t="s">
        <v>26</v>
      </c>
      <c r="D26" s="403" t="s">
        <v>26</v>
      </c>
      <c r="E26" s="403" t="s">
        <v>26</v>
      </c>
      <c r="F26" s="403" t="s">
        <v>26</v>
      </c>
      <c r="G26" s="349" t="s">
        <v>26</v>
      </c>
      <c r="H26" s="349" t="s">
        <v>26</v>
      </c>
      <c r="I26" s="349" t="s">
        <v>26</v>
      </c>
      <c r="J26" s="349" t="s">
        <v>26</v>
      </c>
      <c r="K26" s="349" t="s">
        <v>26</v>
      </c>
      <c r="L26" s="349" t="s">
        <v>26</v>
      </c>
      <c r="M26" s="349" t="s">
        <v>26</v>
      </c>
    </row>
    <row r="27" spans="1:13" ht="24" x14ac:dyDescent="0.2">
      <c r="A27" s="405" t="s">
        <v>112</v>
      </c>
      <c r="B27" s="403" t="s">
        <v>26</v>
      </c>
      <c r="C27" s="403" t="s">
        <v>26</v>
      </c>
      <c r="D27" s="403" t="s">
        <v>26</v>
      </c>
      <c r="E27" s="403" t="s">
        <v>26</v>
      </c>
      <c r="F27" s="403" t="s">
        <v>26</v>
      </c>
      <c r="G27" s="349" t="s">
        <v>26</v>
      </c>
      <c r="H27" s="349" t="s">
        <v>26</v>
      </c>
      <c r="I27" s="349" t="s">
        <v>26</v>
      </c>
      <c r="J27" s="349" t="s">
        <v>26</v>
      </c>
      <c r="K27" s="349" t="s">
        <v>26</v>
      </c>
      <c r="L27" s="349" t="s">
        <v>26</v>
      </c>
      <c r="M27" s="349" t="s">
        <v>26</v>
      </c>
    </row>
    <row r="28" spans="1:13" ht="24" x14ac:dyDescent="0.2">
      <c r="A28" s="405" t="s">
        <v>113</v>
      </c>
      <c r="B28" s="403">
        <v>87</v>
      </c>
      <c r="C28" s="403" t="s">
        <v>26</v>
      </c>
      <c r="D28" s="403" t="s">
        <v>26</v>
      </c>
      <c r="E28" s="403" t="s">
        <v>26</v>
      </c>
      <c r="F28" s="403" t="s">
        <v>26</v>
      </c>
      <c r="G28" s="349" t="s">
        <v>26</v>
      </c>
      <c r="H28" s="349" t="s">
        <v>26</v>
      </c>
      <c r="I28" s="349" t="s">
        <v>26</v>
      </c>
      <c r="J28" s="349" t="s">
        <v>26</v>
      </c>
      <c r="K28" s="349" t="s">
        <v>26</v>
      </c>
      <c r="L28" s="349" t="s">
        <v>26</v>
      </c>
      <c r="M28" s="349" t="s">
        <v>26</v>
      </c>
    </row>
    <row r="29" spans="1:13" ht="24" x14ac:dyDescent="0.2">
      <c r="A29" s="405" t="s">
        <v>114</v>
      </c>
      <c r="B29" s="403" t="s">
        <v>26</v>
      </c>
      <c r="C29" s="403" t="s">
        <v>26</v>
      </c>
      <c r="D29" s="403" t="s">
        <v>26</v>
      </c>
      <c r="E29" s="403" t="s">
        <v>26</v>
      </c>
      <c r="F29" s="403" t="s">
        <v>26</v>
      </c>
      <c r="G29" s="349" t="s">
        <v>26</v>
      </c>
      <c r="H29" s="349" t="s">
        <v>26</v>
      </c>
      <c r="I29" s="349" t="s">
        <v>26</v>
      </c>
      <c r="J29" s="349" t="s">
        <v>26</v>
      </c>
      <c r="K29" s="349" t="s">
        <v>26</v>
      </c>
      <c r="L29" s="349" t="s">
        <v>26</v>
      </c>
      <c r="M29" s="349" t="s">
        <v>26</v>
      </c>
    </row>
    <row r="30" spans="1:13" ht="24" x14ac:dyDescent="0.2">
      <c r="A30" s="406" t="s">
        <v>58</v>
      </c>
      <c r="B30" s="403" t="s">
        <v>26</v>
      </c>
      <c r="C30" s="403" t="s">
        <v>26</v>
      </c>
      <c r="D30" s="403" t="s">
        <v>26</v>
      </c>
      <c r="E30" s="403" t="s">
        <v>26</v>
      </c>
      <c r="F30" s="403" t="s">
        <v>26</v>
      </c>
      <c r="G30" s="349">
        <v>0.1</v>
      </c>
      <c r="H30" s="349" t="s">
        <v>26</v>
      </c>
      <c r="I30" s="349" t="s">
        <v>26</v>
      </c>
      <c r="J30" s="349" t="s">
        <v>26</v>
      </c>
      <c r="K30" s="349" t="s">
        <v>26</v>
      </c>
      <c r="L30" s="349" t="s">
        <v>26</v>
      </c>
      <c r="M30" s="349" t="s">
        <v>26</v>
      </c>
    </row>
    <row r="31" spans="1:13" ht="12.75" customHeight="1" x14ac:dyDescent="0.2">
      <c r="A31" s="402" t="s">
        <v>59</v>
      </c>
      <c r="B31" s="403" t="s">
        <v>26</v>
      </c>
      <c r="C31" s="403" t="s">
        <v>26</v>
      </c>
      <c r="D31" s="403" t="s">
        <v>26</v>
      </c>
      <c r="E31" s="403" t="s">
        <v>26</v>
      </c>
      <c r="F31" s="403" t="s">
        <v>26</v>
      </c>
      <c r="G31" s="349" t="s">
        <v>26</v>
      </c>
      <c r="H31" s="349">
        <v>1.7</v>
      </c>
      <c r="I31" s="349">
        <v>9</v>
      </c>
      <c r="J31" s="349" t="s">
        <v>26</v>
      </c>
      <c r="K31" s="349" t="s">
        <v>26</v>
      </c>
      <c r="L31" s="349" t="s">
        <v>26</v>
      </c>
      <c r="M31" s="349" t="s">
        <v>26</v>
      </c>
    </row>
    <row r="32" spans="1:13" ht="24" x14ac:dyDescent="0.2">
      <c r="A32" s="406" t="s">
        <v>60</v>
      </c>
      <c r="B32" s="403">
        <v>674.5</v>
      </c>
      <c r="C32" s="403">
        <v>102.2</v>
      </c>
      <c r="D32" s="403">
        <v>589.20000000000005</v>
      </c>
      <c r="E32" s="403">
        <v>147</v>
      </c>
      <c r="F32" s="403">
        <v>101.2</v>
      </c>
      <c r="G32" s="349">
        <v>156</v>
      </c>
      <c r="H32" s="349">
        <v>208</v>
      </c>
      <c r="I32" s="349">
        <v>197.6</v>
      </c>
      <c r="J32" s="349">
        <v>206.1</v>
      </c>
      <c r="K32" s="349">
        <v>216.1</v>
      </c>
      <c r="L32" s="349">
        <v>221.9</v>
      </c>
      <c r="M32" s="349">
        <v>263.3</v>
      </c>
    </row>
    <row r="33" spans="1:13" ht="12.75" customHeight="1" x14ac:dyDescent="0.2">
      <c r="A33" s="402" t="s">
        <v>61</v>
      </c>
      <c r="B33" s="403">
        <v>1.5</v>
      </c>
      <c r="C33" s="403" t="s">
        <v>26</v>
      </c>
      <c r="D33" s="403">
        <v>1.6</v>
      </c>
      <c r="E33" s="403" t="s">
        <v>26</v>
      </c>
      <c r="F33" s="403">
        <v>1.3</v>
      </c>
      <c r="G33" s="349">
        <v>3.1</v>
      </c>
      <c r="H33" s="349">
        <v>1.2</v>
      </c>
      <c r="I33" s="349">
        <v>1.2</v>
      </c>
      <c r="J33" s="349">
        <v>1.3</v>
      </c>
      <c r="K33" s="349">
        <v>2.2000000000000002</v>
      </c>
      <c r="L33" s="349">
        <v>2.2000000000000002</v>
      </c>
      <c r="M33" s="349">
        <v>1.2</v>
      </c>
    </row>
    <row r="34" spans="1:13" ht="12.75" customHeight="1" x14ac:dyDescent="0.2">
      <c r="A34" s="402" t="s">
        <v>62</v>
      </c>
      <c r="B34" s="403" t="s">
        <v>26</v>
      </c>
      <c r="C34" s="403" t="s">
        <v>26</v>
      </c>
      <c r="D34" s="403" t="s">
        <v>26</v>
      </c>
      <c r="E34" s="403" t="s">
        <v>26</v>
      </c>
      <c r="F34" s="403" t="s">
        <v>26</v>
      </c>
      <c r="G34" s="349" t="s">
        <v>26</v>
      </c>
      <c r="H34" s="349">
        <v>0.1</v>
      </c>
      <c r="I34" s="349" t="s">
        <v>26</v>
      </c>
      <c r="J34" s="349" t="s">
        <v>26</v>
      </c>
      <c r="K34" s="349" t="s">
        <v>26</v>
      </c>
      <c r="L34" s="349">
        <v>0.2</v>
      </c>
      <c r="M34" s="349" t="s">
        <v>26</v>
      </c>
    </row>
    <row r="35" spans="1:13" ht="12.75" customHeight="1" x14ac:dyDescent="0.2">
      <c r="A35" s="402" t="s">
        <v>63</v>
      </c>
      <c r="B35" s="403">
        <v>0.1</v>
      </c>
      <c r="C35" s="403">
        <v>0.5</v>
      </c>
      <c r="D35" s="403">
        <v>0.5</v>
      </c>
      <c r="E35" s="403">
        <v>0.3</v>
      </c>
      <c r="F35" s="403">
        <v>0.7</v>
      </c>
      <c r="G35" s="349">
        <v>2.6</v>
      </c>
      <c r="H35" s="349">
        <v>0</v>
      </c>
      <c r="I35" s="349">
        <v>1.1000000000000001</v>
      </c>
      <c r="J35" s="349">
        <v>2.2999999999999998</v>
      </c>
      <c r="K35" s="349">
        <v>1.2</v>
      </c>
      <c r="L35" s="349">
        <v>0.2</v>
      </c>
      <c r="M35" s="349">
        <v>0.3</v>
      </c>
    </row>
    <row r="36" spans="1:13" ht="12.75" customHeight="1" x14ac:dyDescent="0.2">
      <c r="A36" s="402" t="s">
        <v>115</v>
      </c>
      <c r="B36" s="407">
        <v>0</v>
      </c>
      <c r="C36" s="407">
        <v>0</v>
      </c>
      <c r="D36" s="403">
        <v>0</v>
      </c>
      <c r="E36" s="403">
        <v>16.899999999999999</v>
      </c>
      <c r="F36" s="403" t="s">
        <v>26</v>
      </c>
      <c r="G36" s="349" t="s">
        <v>26</v>
      </c>
      <c r="H36" s="349" t="s">
        <v>26</v>
      </c>
      <c r="I36" s="349" t="s">
        <v>26</v>
      </c>
      <c r="J36" s="349" t="s">
        <v>26</v>
      </c>
      <c r="K36" s="349" t="s">
        <v>26</v>
      </c>
      <c r="L36" s="349" t="s">
        <v>26</v>
      </c>
      <c r="M36" s="349" t="s">
        <v>26</v>
      </c>
    </row>
    <row r="37" spans="1:13" ht="12.75" customHeight="1" x14ac:dyDescent="0.2">
      <c r="A37" s="402" t="s">
        <v>65</v>
      </c>
      <c r="B37" s="403" t="s">
        <v>26</v>
      </c>
      <c r="C37" s="403" t="s">
        <v>26</v>
      </c>
      <c r="D37" s="403" t="s">
        <v>26</v>
      </c>
      <c r="E37" s="403" t="s">
        <v>26</v>
      </c>
      <c r="F37" s="403" t="s">
        <v>26</v>
      </c>
      <c r="G37" s="349" t="s">
        <v>26</v>
      </c>
      <c r="H37" s="349" t="s">
        <v>26</v>
      </c>
      <c r="I37" s="349" t="s">
        <v>26</v>
      </c>
      <c r="J37" s="349" t="s">
        <v>26</v>
      </c>
      <c r="K37" s="349" t="s">
        <v>26</v>
      </c>
      <c r="L37" s="349" t="s">
        <v>26</v>
      </c>
      <c r="M37" s="349" t="s">
        <v>26</v>
      </c>
    </row>
    <row r="38" spans="1:13" ht="12.75" customHeight="1" x14ac:dyDescent="0.2">
      <c r="A38" s="402" t="s">
        <v>71</v>
      </c>
      <c r="B38" s="403" t="s">
        <v>26</v>
      </c>
      <c r="C38" s="403" t="s">
        <v>26</v>
      </c>
      <c r="D38" s="403" t="s">
        <v>26</v>
      </c>
      <c r="E38" s="403" t="s">
        <v>26</v>
      </c>
      <c r="F38" s="403" t="s">
        <v>26</v>
      </c>
      <c r="G38" s="349" t="s">
        <v>26</v>
      </c>
      <c r="H38" s="349" t="s">
        <v>26</v>
      </c>
      <c r="I38" s="349" t="s">
        <v>26</v>
      </c>
      <c r="J38" s="349" t="s">
        <v>26</v>
      </c>
      <c r="K38" s="349">
        <v>4.4000000000000004</v>
      </c>
      <c r="L38" s="349">
        <v>0.3</v>
      </c>
      <c r="M38" s="349" t="s">
        <v>26</v>
      </c>
    </row>
    <row r="39" spans="1:13" ht="12.75" customHeight="1" x14ac:dyDescent="0.2">
      <c r="A39" s="402" t="s">
        <v>72</v>
      </c>
      <c r="B39" s="403">
        <v>0.9</v>
      </c>
      <c r="C39" s="403">
        <v>1.3</v>
      </c>
      <c r="D39" s="403">
        <v>1</v>
      </c>
      <c r="E39" s="403">
        <v>0.6</v>
      </c>
      <c r="F39" s="403">
        <v>0.6</v>
      </c>
      <c r="G39" s="349">
        <v>0.7</v>
      </c>
      <c r="H39" s="349">
        <v>14</v>
      </c>
      <c r="I39" s="349">
        <v>28.3</v>
      </c>
      <c r="J39" s="349">
        <v>5.6</v>
      </c>
      <c r="K39" s="349">
        <v>19.100000000000001</v>
      </c>
      <c r="L39" s="349">
        <v>2.7</v>
      </c>
      <c r="M39" s="349">
        <v>1.6</v>
      </c>
    </row>
    <row r="40" spans="1:13" ht="12.75" customHeight="1" x14ac:dyDescent="0.2">
      <c r="A40" s="402" t="s">
        <v>73</v>
      </c>
      <c r="B40" s="403" t="s">
        <v>26</v>
      </c>
      <c r="C40" s="403" t="s">
        <v>26</v>
      </c>
      <c r="D40" s="403" t="s">
        <v>26</v>
      </c>
      <c r="E40" s="403" t="s">
        <v>26</v>
      </c>
      <c r="F40" s="403" t="s">
        <v>26</v>
      </c>
      <c r="G40" s="349" t="s">
        <v>26</v>
      </c>
      <c r="H40" s="349" t="s">
        <v>26</v>
      </c>
      <c r="I40" s="349" t="s">
        <v>26</v>
      </c>
      <c r="J40" s="349" t="s">
        <v>26</v>
      </c>
      <c r="K40" s="349" t="s">
        <v>26</v>
      </c>
      <c r="L40" s="349" t="s">
        <v>26</v>
      </c>
      <c r="M40" s="349" t="s">
        <v>26</v>
      </c>
    </row>
    <row r="41" spans="1:13" ht="12.75" customHeight="1" x14ac:dyDescent="0.2">
      <c r="A41" s="402" t="s">
        <v>74</v>
      </c>
      <c r="B41" s="403" t="s">
        <v>26</v>
      </c>
      <c r="C41" s="403" t="s">
        <v>26</v>
      </c>
      <c r="D41" s="403" t="s">
        <v>26</v>
      </c>
      <c r="E41" s="403" t="s">
        <v>26</v>
      </c>
      <c r="F41" s="403" t="s">
        <v>26</v>
      </c>
      <c r="G41" s="349" t="s">
        <v>26</v>
      </c>
      <c r="H41" s="349" t="s">
        <v>26</v>
      </c>
      <c r="I41" s="349" t="s">
        <v>26</v>
      </c>
      <c r="J41" s="349" t="s">
        <v>26</v>
      </c>
      <c r="K41" s="349" t="s">
        <v>26</v>
      </c>
      <c r="L41" s="349" t="s">
        <v>26</v>
      </c>
      <c r="M41" s="349" t="s">
        <v>26</v>
      </c>
    </row>
    <row r="42" spans="1:13" ht="12.75" customHeight="1" x14ac:dyDescent="0.2">
      <c r="A42" s="402" t="s">
        <v>75</v>
      </c>
      <c r="B42" s="407">
        <v>0</v>
      </c>
      <c r="C42" s="403">
        <v>0.1</v>
      </c>
      <c r="D42" s="403" t="s">
        <v>26</v>
      </c>
      <c r="E42" s="403" t="s">
        <v>26</v>
      </c>
      <c r="F42" s="403" t="s">
        <v>26</v>
      </c>
      <c r="G42" s="349" t="s">
        <v>26</v>
      </c>
      <c r="H42" s="349" t="s">
        <v>26</v>
      </c>
      <c r="I42" s="349" t="s">
        <v>26</v>
      </c>
      <c r="J42" s="349" t="s">
        <v>26</v>
      </c>
      <c r="K42" s="349" t="s">
        <v>26</v>
      </c>
      <c r="L42" s="349" t="s">
        <v>26</v>
      </c>
      <c r="M42" s="349" t="s">
        <v>26</v>
      </c>
    </row>
    <row r="43" spans="1:13" ht="12.75" customHeight="1" x14ac:dyDescent="0.2">
      <c r="A43" s="402" t="s">
        <v>76</v>
      </c>
      <c r="B43" s="407">
        <v>0</v>
      </c>
      <c r="C43" s="403" t="s">
        <v>26</v>
      </c>
      <c r="D43" s="403">
        <v>0.2</v>
      </c>
      <c r="E43" s="403" t="s">
        <v>26</v>
      </c>
      <c r="F43" s="403" t="s">
        <v>26</v>
      </c>
      <c r="G43" s="349" t="s">
        <v>26</v>
      </c>
      <c r="H43" s="349" t="s">
        <v>26</v>
      </c>
      <c r="I43" s="349" t="s">
        <v>26</v>
      </c>
      <c r="J43" s="349" t="s">
        <v>26</v>
      </c>
      <c r="K43" s="349" t="s">
        <v>26</v>
      </c>
      <c r="L43" s="349" t="s">
        <v>26</v>
      </c>
      <c r="M43" s="349" t="s">
        <v>26</v>
      </c>
    </row>
    <row r="44" spans="1:13" ht="12.75" customHeight="1" x14ac:dyDescent="0.2">
      <c r="A44" s="402" t="s">
        <v>77</v>
      </c>
      <c r="B44" s="403" t="s">
        <v>26</v>
      </c>
      <c r="C44" s="403" t="s">
        <v>26</v>
      </c>
      <c r="D44" s="403" t="s">
        <v>26</v>
      </c>
      <c r="E44" s="403" t="s">
        <v>26</v>
      </c>
      <c r="F44" s="403" t="s">
        <v>26</v>
      </c>
      <c r="G44" s="349" t="s">
        <v>26</v>
      </c>
      <c r="H44" s="349" t="s">
        <v>26</v>
      </c>
      <c r="I44" s="349" t="s">
        <v>26</v>
      </c>
      <c r="J44" s="349" t="s">
        <v>26</v>
      </c>
      <c r="K44" s="349" t="s">
        <v>26</v>
      </c>
      <c r="L44" s="349" t="s">
        <v>26</v>
      </c>
      <c r="M44" s="349" t="s">
        <v>26</v>
      </c>
    </row>
    <row r="45" spans="1:13" ht="12.75" customHeight="1" thickBot="1" x14ac:dyDescent="0.25">
      <c r="A45" s="408"/>
      <c r="B45" s="409"/>
      <c r="C45" s="409"/>
      <c r="D45" s="409"/>
      <c r="E45" s="409"/>
      <c r="F45" s="409"/>
      <c r="G45" s="359"/>
      <c r="H45" s="359"/>
      <c r="I45" s="359"/>
      <c r="J45" s="359"/>
      <c r="K45" s="359"/>
      <c r="L45" s="359"/>
      <c r="M45" s="359"/>
    </row>
    <row r="46" spans="1:13" ht="12.75" customHeight="1" x14ac:dyDescent="0.2">
      <c r="G46" s="350"/>
      <c r="H46" s="350"/>
      <c r="I46" s="350"/>
      <c r="J46" s="350"/>
      <c r="K46" s="350"/>
      <c r="L46" s="350"/>
      <c r="M46" s="350"/>
    </row>
    <row r="47" spans="1:13" ht="12.75" customHeight="1" x14ac:dyDescent="0.2">
      <c r="G47" s="350"/>
      <c r="H47" s="350"/>
      <c r="I47" s="350"/>
      <c r="J47" s="350"/>
      <c r="K47" s="350"/>
      <c r="L47" s="350"/>
      <c r="M47" s="350"/>
    </row>
    <row r="48" spans="1:13" ht="12.75" customHeight="1" x14ac:dyDescent="0.2">
      <c r="G48" s="350"/>
      <c r="H48" s="350"/>
      <c r="I48" s="350"/>
      <c r="J48" s="350"/>
      <c r="K48" s="350"/>
      <c r="L48" s="350"/>
      <c r="M48" s="350"/>
    </row>
    <row r="49" spans="7:13" ht="12.75" customHeight="1" x14ac:dyDescent="0.2">
      <c r="G49" s="350"/>
      <c r="H49" s="350"/>
      <c r="I49" s="350"/>
      <c r="J49" s="350"/>
      <c r="K49" s="350"/>
      <c r="L49" s="350"/>
      <c r="M49" s="350"/>
    </row>
    <row r="50" spans="7:13" ht="12.75" customHeight="1" x14ac:dyDescent="0.2">
      <c r="G50" s="350"/>
      <c r="H50" s="350"/>
      <c r="I50" s="350"/>
      <c r="J50" s="350"/>
      <c r="K50" s="350"/>
      <c r="L50" s="350"/>
      <c r="M50" s="350"/>
    </row>
    <row r="51" spans="7:13" ht="12.75" customHeight="1" x14ac:dyDescent="0.2">
      <c r="G51" s="350"/>
      <c r="H51" s="350"/>
      <c r="I51" s="350"/>
      <c r="J51" s="350"/>
      <c r="K51" s="350"/>
      <c r="L51" s="350"/>
      <c r="M51" s="350"/>
    </row>
    <row r="52" spans="7:13" ht="12.75" customHeight="1" x14ac:dyDescent="0.2">
      <c r="G52" s="350"/>
      <c r="H52" s="350"/>
      <c r="I52" s="350"/>
      <c r="J52" s="350"/>
      <c r="K52" s="350"/>
      <c r="L52" s="350"/>
      <c r="M52" s="350"/>
    </row>
  </sheetData>
  <hyperlinks>
    <hyperlink ref="A1" location="Содержание!A1" display="Вернуться в СОДЕРЖАНИЕ" xr:uid="{00000000-0004-0000-6C00-000000000000}"/>
  </hyperlinks>
  <pageMargins left="0.78740157480314965" right="0.6692913385826772" top="0.98425196850393704" bottom="0.78740157480314965" header="0.31496062992125984" footer="0.31496062992125984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Лист109"/>
  <dimension ref="A1:M46"/>
  <sheetViews>
    <sheetView workbookViewId="0">
      <selection activeCell="A5" sqref="A5"/>
    </sheetView>
  </sheetViews>
  <sheetFormatPr defaultColWidth="9.140625" defaultRowHeight="12" x14ac:dyDescent="0.2"/>
  <cols>
    <col min="1" max="1" width="36.7109375" style="367" customWidth="1"/>
    <col min="2" max="8" width="8.7109375" style="367" hidden="1" customWidth="1"/>
    <col min="9" max="13" width="9.7109375" style="367" customWidth="1"/>
    <col min="14" max="16384" width="9.140625" style="367"/>
  </cols>
  <sheetData>
    <row r="1" spans="1:13" ht="12.75" x14ac:dyDescent="0.2">
      <c r="A1" s="950" t="s">
        <v>1346</v>
      </c>
    </row>
    <row r="2" spans="1:13" ht="18.75" customHeight="1" x14ac:dyDescent="0.25">
      <c r="A2" s="364" t="s">
        <v>378</v>
      </c>
      <c r="B2" s="410"/>
      <c r="C2" s="410"/>
      <c r="D2" s="410"/>
    </row>
    <row r="3" spans="1:13" ht="18" customHeight="1" thickBot="1" x14ac:dyDescent="0.25">
      <c r="A3" s="366" t="s">
        <v>379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</row>
    <row r="4" spans="1:13" s="412" customFormat="1" ht="18" customHeight="1" thickBot="1" x14ac:dyDescent="0.25">
      <c r="A4" s="411"/>
      <c r="B4" s="368">
        <v>2014</v>
      </c>
      <c r="C4" s="368">
        <v>2015</v>
      </c>
      <c r="D4" s="368">
        <v>2016</v>
      </c>
      <c r="E4" s="368">
        <v>2017</v>
      </c>
      <c r="F4" s="368">
        <v>2018</v>
      </c>
      <c r="G4" s="368">
        <v>2019</v>
      </c>
      <c r="H4" s="368">
        <v>2020</v>
      </c>
      <c r="I4" s="368">
        <v>2021</v>
      </c>
      <c r="J4" s="368">
        <v>2022</v>
      </c>
      <c r="K4" s="368">
        <v>2023</v>
      </c>
      <c r="L4" s="368">
        <v>2024</v>
      </c>
      <c r="M4" s="368">
        <v>2025</v>
      </c>
    </row>
    <row r="5" spans="1:13" ht="12.75" customHeight="1" x14ac:dyDescent="0.2">
      <c r="A5" s="413"/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</row>
    <row r="6" spans="1:13" s="414" customFormat="1" ht="12.75" customHeight="1" x14ac:dyDescent="0.2">
      <c r="A6" s="415" t="s">
        <v>380</v>
      </c>
      <c r="B6" s="373">
        <v>442776.9</v>
      </c>
      <c r="C6" s="373">
        <v>458790</v>
      </c>
      <c r="D6" s="373">
        <v>510629.3</v>
      </c>
      <c r="E6" s="373">
        <v>622276.9</v>
      </c>
      <c r="F6" s="373">
        <v>669466.6</v>
      </c>
      <c r="G6" s="373">
        <v>732065.5</v>
      </c>
      <c r="H6" s="373">
        <v>750814.8</v>
      </c>
      <c r="I6" s="373">
        <v>1023066.7</v>
      </c>
      <c r="J6" s="373">
        <v>1386621</v>
      </c>
      <c r="K6" s="373">
        <v>1712175.5</v>
      </c>
      <c r="L6" s="373">
        <v>2220532.7000000002</v>
      </c>
      <c r="M6" s="373">
        <v>3212565.8</v>
      </c>
    </row>
    <row r="7" spans="1:13" s="414" customFormat="1" ht="12.75" customHeight="1" x14ac:dyDescent="0.2">
      <c r="A7" s="416" t="s">
        <v>356</v>
      </c>
      <c r="B7" s="373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3"/>
    </row>
    <row r="8" spans="1:13" ht="12.75" customHeight="1" x14ac:dyDescent="0.2">
      <c r="A8" s="417" t="s">
        <v>381</v>
      </c>
      <c r="B8" s="377">
        <v>283</v>
      </c>
      <c r="C8" s="377">
        <v>160.69999999999999</v>
      </c>
      <c r="D8" s="377">
        <v>33.5</v>
      </c>
      <c r="E8" s="377">
        <v>58.9</v>
      </c>
      <c r="F8" s="377">
        <v>118</v>
      </c>
      <c r="G8" s="377">
        <v>178.3</v>
      </c>
      <c r="H8" s="377">
        <v>270.89999999999998</v>
      </c>
      <c r="I8" s="377">
        <v>1213.5</v>
      </c>
      <c r="J8" s="377">
        <v>1874.2</v>
      </c>
      <c r="K8" s="377">
        <v>753.1</v>
      </c>
      <c r="L8" s="377">
        <v>490.3</v>
      </c>
      <c r="M8" s="377">
        <v>2362.1</v>
      </c>
    </row>
    <row r="9" spans="1:13" ht="12.75" customHeight="1" x14ac:dyDescent="0.2">
      <c r="A9" s="417" t="s">
        <v>382</v>
      </c>
      <c r="B9" s="377">
        <v>2.4</v>
      </c>
      <c r="C9" s="377">
        <v>7.6</v>
      </c>
      <c r="D9" s="377">
        <v>2.8</v>
      </c>
      <c r="E9" s="377">
        <v>0.4</v>
      </c>
      <c r="F9" s="377">
        <v>18.7</v>
      </c>
      <c r="G9" s="377">
        <v>9.6</v>
      </c>
      <c r="H9" s="377">
        <v>14.3</v>
      </c>
      <c r="I9" s="377">
        <v>10.199999999999999</v>
      </c>
      <c r="J9" s="377">
        <v>183.5</v>
      </c>
      <c r="K9" s="377">
        <v>260.39999999999998</v>
      </c>
      <c r="L9" s="377">
        <v>304.39999999999998</v>
      </c>
      <c r="M9" s="377">
        <v>303.60000000000002</v>
      </c>
    </row>
    <row r="10" spans="1:13" ht="12.75" customHeight="1" x14ac:dyDescent="0.2">
      <c r="A10" s="417" t="s">
        <v>383</v>
      </c>
      <c r="B10" s="377">
        <v>328.1</v>
      </c>
      <c r="C10" s="377">
        <v>317.2</v>
      </c>
      <c r="D10" s="377">
        <v>335.4</v>
      </c>
      <c r="E10" s="377">
        <v>625</v>
      </c>
      <c r="F10" s="377">
        <v>570.70000000000005</v>
      </c>
      <c r="G10" s="377">
        <v>463.5</v>
      </c>
      <c r="H10" s="377">
        <v>493.2</v>
      </c>
      <c r="I10" s="377">
        <v>876.3</v>
      </c>
      <c r="J10" s="377">
        <v>3860</v>
      </c>
      <c r="K10" s="377">
        <v>13617.5</v>
      </c>
      <c r="L10" s="377">
        <v>9307.7000000000007</v>
      </c>
      <c r="M10" s="377">
        <v>12450.8</v>
      </c>
    </row>
    <row r="11" spans="1:13" ht="12.75" customHeight="1" x14ac:dyDescent="0.2">
      <c r="A11" s="417" t="s">
        <v>384</v>
      </c>
      <c r="B11" s="377">
        <v>20.2</v>
      </c>
      <c r="C11" s="377">
        <v>16</v>
      </c>
      <c r="D11" s="377">
        <v>14.4</v>
      </c>
      <c r="E11" s="377">
        <v>47.5</v>
      </c>
      <c r="F11" s="377">
        <v>68.7</v>
      </c>
      <c r="G11" s="377">
        <v>145</v>
      </c>
      <c r="H11" s="377">
        <v>204.8</v>
      </c>
      <c r="I11" s="377">
        <v>182.9</v>
      </c>
      <c r="J11" s="377">
        <v>498.2</v>
      </c>
      <c r="K11" s="377">
        <v>298.5</v>
      </c>
      <c r="L11" s="377">
        <v>201.4</v>
      </c>
      <c r="M11" s="377">
        <v>7864.7</v>
      </c>
    </row>
    <row r="12" spans="1:13" ht="12.75" customHeight="1" x14ac:dyDescent="0.2">
      <c r="A12" s="417" t="s">
        <v>385</v>
      </c>
      <c r="B12" s="377">
        <v>6759.6</v>
      </c>
      <c r="C12" s="377">
        <v>8302.4</v>
      </c>
      <c r="D12" s="377">
        <v>12786.2</v>
      </c>
      <c r="E12" s="377">
        <v>15103.8</v>
      </c>
      <c r="F12" s="377">
        <v>14756.5</v>
      </c>
      <c r="G12" s="377">
        <v>29508.9</v>
      </c>
      <c r="H12" s="377">
        <v>32794.5</v>
      </c>
      <c r="I12" s="377">
        <v>59573.9</v>
      </c>
      <c r="J12" s="377">
        <v>72016.399999999994</v>
      </c>
      <c r="K12" s="377">
        <v>87988.2</v>
      </c>
      <c r="L12" s="377">
        <v>77371</v>
      </c>
      <c r="M12" s="377">
        <v>75764.3</v>
      </c>
    </row>
    <row r="13" spans="1:13" ht="12.75" customHeight="1" x14ac:dyDescent="0.2">
      <c r="A13" s="417" t="s">
        <v>386</v>
      </c>
      <c r="B13" s="377">
        <v>377677.2</v>
      </c>
      <c r="C13" s="377">
        <v>392897.5</v>
      </c>
      <c r="D13" s="377">
        <v>422968.2</v>
      </c>
      <c r="E13" s="377">
        <v>539882.30000000005</v>
      </c>
      <c r="F13" s="377">
        <v>571923.4</v>
      </c>
      <c r="G13" s="377">
        <v>599046.19999999995</v>
      </c>
      <c r="H13" s="377">
        <v>600887.5</v>
      </c>
      <c r="I13" s="377">
        <v>861959.1</v>
      </c>
      <c r="J13" s="377">
        <v>1112979.7</v>
      </c>
      <c r="K13" s="377">
        <v>1332586.3999999999</v>
      </c>
      <c r="L13" s="377">
        <v>1613215.5</v>
      </c>
      <c r="M13" s="377">
        <v>2496438.2000000002</v>
      </c>
    </row>
    <row r="14" spans="1:13" ht="12.75" customHeight="1" x14ac:dyDescent="0.2">
      <c r="A14" s="417" t="s">
        <v>387</v>
      </c>
      <c r="B14" s="377">
        <v>477.8</v>
      </c>
      <c r="C14" s="377">
        <v>115.3</v>
      </c>
      <c r="D14" s="377">
        <v>830.5</v>
      </c>
      <c r="E14" s="377">
        <v>0.2</v>
      </c>
      <c r="F14" s="377">
        <v>149.6</v>
      </c>
      <c r="G14" s="377">
        <v>14.1</v>
      </c>
      <c r="H14" s="377">
        <v>5.5</v>
      </c>
      <c r="I14" s="377">
        <v>399.9</v>
      </c>
      <c r="J14" s="377">
        <v>286.60000000000002</v>
      </c>
      <c r="K14" s="377">
        <v>212.9</v>
      </c>
      <c r="L14" s="377">
        <v>108</v>
      </c>
      <c r="M14" s="377">
        <v>143.69999999999999</v>
      </c>
    </row>
    <row r="15" spans="1:13" ht="12.75" customHeight="1" x14ac:dyDescent="0.2">
      <c r="A15" s="417" t="s">
        <v>388</v>
      </c>
      <c r="B15" s="377">
        <v>46784</v>
      </c>
      <c r="C15" s="377">
        <v>46255</v>
      </c>
      <c r="D15" s="377">
        <v>62997.5</v>
      </c>
      <c r="E15" s="377">
        <v>48731.3</v>
      </c>
      <c r="F15" s="377">
        <v>12804.5</v>
      </c>
      <c r="G15" s="377">
        <v>15350.4</v>
      </c>
      <c r="H15" s="377">
        <v>12376.8</v>
      </c>
      <c r="I15" s="377">
        <v>38614.199999999997</v>
      </c>
      <c r="J15" s="377">
        <v>133289.4</v>
      </c>
      <c r="K15" s="377">
        <v>133801.20000000001</v>
      </c>
      <c r="L15" s="377">
        <v>178413.6</v>
      </c>
      <c r="M15" s="377">
        <v>194244.5</v>
      </c>
    </row>
    <row r="16" spans="1:13" ht="12.75" customHeight="1" x14ac:dyDescent="0.2">
      <c r="A16" s="417" t="s">
        <v>389</v>
      </c>
      <c r="B16" s="377">
        <v>1961.9</v>
      </c>
      <c r="C16" s="377">
        <v>3273.6</v>
      </c>
      <c r="D16" s="377">
        <v>3399.3</v>
      </c>
      <c r="E16" s="377">
        <v>6011.8</v>
      </c>
      <c r="F16" s="377">
        <v>6684.1</v>
      </c>
      <c r="G16" s="377">
        <v>6832.3</v>
      </c>
      <c r="H16" s="377">
        <v>4911.8999999999996</v>
      </c>
      <c r="I16" s="377">
        <v>8063.2</v>
      </c>
      <c r="J16" s="377">
        <v>8877.2000000000007</v>
      </c>
      <c r="K16" s="377">
        <v>13125.6</v>
      </c>
      <c r="L16" s="377">
        <v>19160</v>
      </c>
      <c r="M16" s="377">
        <v>23426.799999999999</v>
      </c>
    </row>
    <row r="17" spans="1:13" ht="12.75" customHeight="1" x14ac:dyDescent="0.2">
      <c r="A17" s="417" t="s">
        <v>390</v>
      </c>
      <c r="B17" s="377">
        <v>253.4</v>
      </c>
      <c r="C17" s="377">
        <v>234.7</v>
      </c>
      <c r="D17" s="377">
        <v>255.8</v>
      </c>
      <c r="E17" s="377">
        <v>373.4</v>
      </c>
      <c r="F17" s="377">
        <v>236.6</v>
      </c>
      <c r="G17" s="377">
        <v>134.30000000000001</v>
      </c>
      <c r="H17" s="377">
        <v>110.7</v>
      </c>
      <c r="I17" s="377">
        <v>143.80000000000001</v>
      </c>
      <c r="J17" s="377">
        <v>926.5</v>
      </c>
      <c r="K17" s="377">
        <v>302.7</v>
      </c>
      <c r="L17" s="377">
        <v>179.9</v>
      </c>
      <c r="M17" s="377">
        <v>804.4</v>
      </c>
    </row>
    <row r="18" spans="1:13" ht="12.75" customHeight="1" x14ac:dyDescent="0.2">
      <c r="A18" s="417" t="s">
        <v>391</v>
      </c>
      <c r="B18" s="377">
        <v>1614</v>
      </c>
      <c r="C18" s="377">
        <v>1048.2</v>
      </c>
      <c r="D18" s="377">
        <v>863.3</v>
      </c>
      <c r="E18" s="377">
        <v>4080.3</v>
      </c>
      <c r="F18" s="377">
        <v>5981.4</v>
      </c>
      <c r="G18" s="377">
        <v>6507.9</v>
      </c>
      <c r="H18" s="377">
        <v>8092.5</v>
      </c>
      <c r="I18" s="377">
        <v>9581.2999999999993</v>
      </c>
      <c r="J18" s="377">
        <v>17730.3</v>
      </c>
      <c r="K18" s="377">
        <v>19689.400000000001</v>
      </c>
      <c r="L18" s="377">
        <v>20257</v>
      </c>
      <c r="M18" s="377">
        <v>25497.4</v>
      </c>
    </row>
    <row r="19" spans="1:13" ht="12.75" customHeight="1" x14ac:dyDescent="0.2">
      <c r="A19" s="417" t="s">
        <v>392</v>
      </c>
      <c r="B19" s="377">
        <v>475.6</v>
      </c>
      <c r="C19" s="377">
        <v>449.6</v>
      </c>
      <c r="D19" s="377">
        <v>119.2</v>
      </c>
      <c r="E19" s="377">
        <v>643.9</v>
      </c>
      <c r="F19" s="377">
        <v>780.7</v>
      </c>
      <c r="G19" s="377">
        <v>383.2</v>
      </c>
      <c r="H19" s="377">
        <v>1005.5</v>
      </c>
      <c r="I19" s="377">
        <v>1230.9000000000001</v>
      </c>
      <c r="J19" s="377">
        <v>229.7</v>
      </c>
      <c r="K19" s="377">
        <v>16.8</v>
      </c>
      <c r="L19" s="377">
        <v>22</v>
      </c>
      <c r="M19" s="377">
        <v>28.4</v>
      </c>
    </row>
    <row r="20" spans="1:13" ht="12.75" customHeight="1" x14ac:dyDescent="0.2">
      <c r="A20" s="417" t="s">
        <v>393</v>
      </c>
      <c r="B20" s="377">
        <v>6139.7</v>
      </c>
      <c r="C20" s="377">
        <v>5712</v>
      </c>
      <c r="D20" s="377">
        <v>6023.2</v>
      </c>
      <c r="E20" s="377">
        <v>6718.2</v>
      </c>
      <c r="F20" s="377">
        <v>55373.8</v>
      </c>
      <c r="G20" s="377">
        <v>73491.899999999994</v>
      </c>
      <c r="H20" s="377">
        <v>89646.7</v>
      </c>
      <c r="I20" s="377">
        <v>41217.5</v>
      </c>
      <c r="J20" s="377">
        <v>33869.300000000003</v>
      </c>
      <c r="K20" s="377">
        <v>109522.7</v>
      </c>
      <c r="L20" s="377">
        <v>301501.90000000002</v>
      </c>
      <c r="M20" s="377">
        <v>373237</v>
      </c>
    </row>
    <row r="21" spans="1:13" ht="12.75" customHeight="1" thickBot="1" x14ac:dyDescent="0.25">
      <c r="A21" s="418"/>
      <c r="B21" s="383"/>
      <c r="C21" s="383"/>
      <c r="D21" s="383"/>
      <c r="E21" s="383"/>
      <c r="F21" s="383"/>
      <c r="G21" s="383"/>
      <c r="H21" s="383"/>
      <c r="I21" s="383"/>
      <c r="J21" s="383"/>
      <c r="K21" s="383"/>
      <c r="L21" s="383"/>
      <c r="M21" s="383"/>
    </row>
    <row r="27" spans="1:13" s="364" customFormat="1" ht="18" customHeight="1" x14ac:dyDescent="0.25">
      <c r="A27" s="419" t="s">
        <v>394</v>
      </c>
    </row>
    <row r="28" spans="1:13" ht="18" customHeight="1" thickBot="1" x14ac:dyDescent="0.25">
      <c r="A28" s="366" t="s">
        <v>379</v>
      </c>
    </row>
    <row r="29" spans="1:13" s="412" customFormat="1" ht="18" customHeight="1" thickBot="1" x14ac:dyDescent="0.25">
      <c r="A29" s="420"/>
      <c r="B29" s="368">
        <v>2014</v>
      </c>
      <c r="C29" s="368">
        <v>2015</v>
      </c>
      <c r="D29" s="368">
        <v>2016</v>
      </c>
      <c r="E29" s="368">
        <v>2017</v>
      </c>
      <c r="F29" s="368">
        <v>2018</v>
      </c>
      <c r="G29" s="368">
        <v>2019</v>
      </c>
      <c r="H29" s="368">
        <v>2020</v>
      </c>
      <c r="I29" s="368">
        <v>2021</v>
      </c>
      <c r="J29" s="368">
        <v>2022</v>
      </c>
      <c r="K29" s="368">
        <v>2023</v>
      </c>
      <c r="L29" s="368">
        <v>2024</v>
      </c>
      <c r="M29" s="368">
        <v>2025</v>
      </c>
    </row>
    <row r="30" spans="1:13" ht="12.75" customHeight="1" x14ac:dyDescent="0.2"/>
    <row r="31" spans="1:13" ht="12.75" customHeight="1" x14ac:dyDescent="0.2">
      <c r="A31" s="415" t="s">
        <v>34</v>
      </c>
      <c r="B31" s="421">
        <v>1038.9000000000001</v>
      </c>
      <c r="C31" s="421">
        <v>499.1</v>
      </c>
      <c r="D31" s="421">
        <v>1005.9</v>
      </c>
      <c r="E31" s="421">
        <v>299.7</v>
      </c>
      <c r="F31" s="421">
        <v>220.7</v>
      </c>
      <c r="G31" s="421">
        <v>291.60000000000002</v>
      </c>
      <c r="H31" s="421">
        <v>645.4</v>
      </c>
      <c r="I31" s="421">
        <v>640.6</v>
      </c>
      <c r="J31" s="421">
        <v>412.9</v>
      </c>
      <c r="K31" s="421">
        <v>363</v>
      </c>
      <c r="L31" s="421">
        <v>364.4</v>
      </c>
      <c r="M31" s="421">
        <v>425.4</v>
      </c>
    </row>
    <row r="32" spans="1:13" ht="12.75" customHeight="1" x14ac:dyDescent="0.2">
      <c r="A32" s="416" t="s">
        <v>395</v>
      </c>
      <c r="B32" s="421"/>
      <c r="C32" s="421"/>
      <c r="D32" s="421"/>
      <c r="E32" s="421"/>
      <c r="F32" s="421"/>
      <c r="G32" s="421"/>
      <c r="H32" s="421"/>
      <c r="I32" s="421"/>
      <c r="J32" s="421"/>
      <c r="K32" s="421"/>
      <c r="L32" s="421"/>
      <c r="M32" s="421"/>
    </row>
    <row r="33" spans="1:13" ht="12.75" customHeight="1" x14ac:dyDescent="0.2">
      <c r="A33" s="417" t="s">
        <v>381</v>
      </c>
      <c r="B33" s="422" t="s">
        <v>26</v>
      </c>
      <c r="C33" s="422" t="s">
        <v>26</v>
      </c>
      <c r="D33" s="422" t="s">
        <v>26</v>
      </c>
      <c r="E33" s="422" t="s">
        <v>26</v>
      </c>
      <c r="F33" s="422" t="s">
        <v>26</v>
      </c>
      <c r="G33" s="422" t="s">
        <v>26</v>
      </c>
      <c r="H33" s="422" t="s">
        <v>26</v>
      </c>
      <c r="I33" s="422" t="s">
        <v>26</v>
      </c>
      <c r="J33" s="422" t="s">
        <v>26</v>
      </c>
      <c r="K33" s="422" t="s">
        <v>26</v>
      </c>
      <c r="L33" s="422" t="s">
        <v>26</v>
      </c>
      <c r="M33" s="422" t="s">
        <v>26</v>
      </c>
    </row>
    <row r="34" spans="1:13" ht="12.75" customHeight="1" x14ac:dyDescent="0.2">
      <c r="A34" s="417" t="s">
        <v>382</v>
      </c>
      <c r="B34" s="422" t="s">
        <v>26</v>
      </c>
      <c r="C34" s="422" t="s">
        <v>26</v>
      </c>
      <c r="D34" s="422" t="s">
        <v>26</v>
      </c>
      <c r="E34" s="422" t="s">
        <v>26</v>
      </c>
      <c r="F34" s="422" t="s">
        <v>26</v>
      </c>
      <c r="G34" s="422" t="s">
        <v>26</v>
      </c>
      <c r="H34" s="422" t="s">
        <v>26</v>
      </c>
      <c r="I34" s="422" t="s">
        <v>26</v>
      </c>
      <c r="J34" s="422" t="s">
        <v>26</v>
      </c>
      <c r="K34" s="422" t="s">
        <v>26</v>
      </c>
      <c r="L34" s="422" t="s">
        <v>26</v>
      </c>
      <c r="M34" s="422" t="s">
        <v>26</v>
      </c>
    </row>
    <row r="35" spans="1:13" ht="12.75" customHeight="1" x14ac:dyDescent="0.2">
      <c r="A35" s="417" t="s">
        <v>383</v>
      </c>
      <c r="B35" s="422" t="s">
        <v>26</v>
      </c>
      <c r="C35" s="422" t="s">
        <v>26</v>
      </c>
      <c r="D35" s="422" t="s">
        <v>26</v>
      </c>
      <c r="E35" s="422" t="s">
        <v>26</v>
      </c>
      <c r="F35" s="422" t="s">
        <v>26</v>
      </c>
      <c r="G35" s="422" t="s">
        <v>26</v>
      </c>
      <c r="H35" s="422">
        <v>189.1</v>
      </c>
      <c r="I35" s="422">
        <v>141</v>
      </c>
      <c r="J35" s="422" t="s">
        <v>26</v>
      </c>
      <c r="K35" s="422" t="s">
        <v>26</v>
      </c>
      <c r="L35" s="422" t="s">
        <v>26</v>
      </c>
      <c r="M35" s="422" t="s">
        <v>26</v>
      </c>
    </row>
    <row r="36" spans="1:13" ht="12.75" customHeight="1" x14ac:dyDescent="0.2">
      <c r="A36" s="417" t="s">
        <v>384</v>
      </c>
      <c r="B36" s="422" t="s">
        <v>26</v>
      </c>
      <c r="C36" s="422" t="s">
        <v>26</v>
      </c>
      <c r="D36" s="422" t="s">
        <v>26</v>
      </c>
      <c r="E36" s="422" t="s">
        <v>26</v>
      </c>
      <c r="F36" s="422" t="s">
        <v>26</v>
      </c>
      <c r="G36" s="422" t="s">
        <v>26</v>
      </c>
      <c r="H36" s="422" t="s">
        <v>26</v>
      </c>
      <c r="I36" s="422" t="s">
        <v>26</v>
      </c>
      <c r="J36" s="422" t="s">
        <v>26</v>
      </c>
      <c r="K36" s="422" t="s">
        <v>26</v>
      </c>
      <c r="L36" s="422" t="s">
        <v>26</v>
      </c>
      <c r="M36" s="422" t="s">
        <v>26</v>
      </c>
    </row>
    <row r="37" spans="1:13" ht="12.75" customHeight="1" x14ac:dyDescent="0.2">
      <c r="A37" s="417" t="s">
        <v>385</v>
      </c>
      <c r="B37" s="422">
        <v>120.7</v>
      </c>
      <c r="C37" s="422">
        <v>34.9</v>
      </c>
      <c r="D37" s="422">
        <v>16.3</v>
      </c>
      <c r="E37" s="422">
        <v>6.3</v>
      </c>
      <c r="F37" s="422">
        <v>5.3</v>
      </c>
      <c r="G37" s="422">
        <v>0.2</v>
      </c>
      <c r="H37" s="422">
        <v>1.9</v>
      </c>
      <c r="I37" s="422">
        <v>0.2</v>
      </c>
      <c r="J37" s="422" t="s">
        <v>26</v>
      </c>
      <c r="K37" s="422">
        <v>4.0999999999999996</v>
      </c>
      <c r="L37" s="422">
        <v>1.9</v>
      </c>
      <c r="M37" s="422" t="s">
        <v>26</v>
      </c>
    </row>
    <row r="38" spans="1:13" ht="12.75" customHeight="1" x14ac:dyDescent="0.2">
      <c r="A38" s="417" t="s">
        <v>386</v>
      </c>
      <c r="B38" s="422">
        <v>918.3</v>
      </c>
      <c r="C38" s="422">
        <v>464.2</v>
      </c>
      <c r="D38" s="422">
        <v>989.6</v>
      </c>
      <c r="E38" s="422">
        <v>286</v>
      </c>
      <c r="F38" s="422">
        <v>208</v>
      </c>
      <c r="G38" s="422">
        <v>286.3</v>
      </c>
      <c r="H38" s="422">
        <v>352.9</v>
      </c>
      <c r="I38" s="422">
        <v>385.1</v>
      </c>
      <c r="J38" s="422">
        <v>412.9</v>
      </c>
      <c r="K38" s="422">
        <v>358.8</v>
      </c>
      <c r="L38" s="422">
        <v>362.5</v>
      </c>
      <c r="M38" s="422">
        <v>409.4</v>
      </c>
    </row>
    <row r="39" spans="1:13" ht="12.75" customHeight="1" x14ac:dyDescent="0.2">
      <c r="A39" s="417" t="s">
        <v>387</v>
      </c>
      <c r="B39" s="422" t="s">
        <v>26</v>
      </c>
      <c r="C39" s="422" t="s">
        <v>26</v>
      </c>
      <c r="D39" s="422" t="s">
        <v>26</v>
      </c>
      <c r="E39" s="422" t="s">
        <v>26</v>
      </c>
      <c r="F39" s="422" t="s">
        <v>26</v>
      </c>
      <c r="G39" s="422" t="s">
        <v>26</v>
      </c>
      <c r="H39" s="422" t="s">
        <v>26</v>
      </c>
      <c r="I39" s="422" t="s">
        <v>26</v>
      </c>
      <c r="J39" s="422" t="s">
        <v>26</v>
      </c>
      <c r="K39" s="422" t="s">
        <v>26</v>
      </c>
      <c r="L39" s="422" t="s">
        <v>26</v>
      </c>
      <c r="M39" s="422" t="s">
        <v>26</v>
      </c>
    </row>
    <row r="40" spans="1:13" ht="12.75" customHeight="1" x14ac:dyDescent="0.2">
      <c r="A40" s="417" t="s">
        <v>388</v>
      </c>
      <c r="B40" s="422" t="s">
        <v>26</v>
      </c>
      <c r="C40" s="422" t="s">
        <v>26</v>
      </c>
      <c r="D40" s="422" t="s">
        <v>26</v>
      </c>
      <c r="E40" s="422" t="s">
        <v>26</v>
      </c>
      <c r="F40" s="422" t="s">
        <v>26</v>
      </c>
      <c r="G40" s="422" t="s">
        <v>26</v>
      </c>
      <c r="H40" s="422">
        <v>101.5</v>
      </c>
      <c r="I40" s="422">
        <v>114.3</v>
      </c>
      <c r="J40" s="422" t="s">
        <v>26</v>
      </c>
      <c r="K40" s="422" t="s">
        <v>26</v>
      </c>
      <c r="L40" s="422" t="s">
        <v>26</v>
      </c>
      <c r="M40" s="422" t="s">
        <v>26</v>
      </c>
    </row>
    <row r="41" spans="1:13" ht="12.75" customHeight="1" x14ac:dyDescent="0.2">
      <c r="A41" s="417" t="s">
        <v>389</v>
      </c>
      <c r="B41" s="422" t="s">
        <v>26</v>
      </c>
      <c r="C41" s="422" t="s">
        <v>26</v>
      </c>
      <c r="D41" s="422" t="s">
        <v>26</v>
      </c>
      <c r="E41" s="422" t="s">
        <v>26</v>
      </c>
      <c r="F41" s="422" t="s">
        <v>26</v>
      </c>
      <c r="G41" s="422" t="s">
        <v>26</v>
      </c>
      <c r="H41" s="422" t="s">
        <v>26</v>
      </c>
      <c r="I41" s="422" t="s">
        <v>26</v>
      </c>
      <c r="J41" s="422" t="s">
        <v>26</v>
      </c>
      <c r="K41" s="422" t="s">
        <v>26</v>
      </c>
      <c r="L41" s="422" t="s">
        <v>26</v>
      </c>
      <c r="M41" s="422" t="s">
        <v>26</v>
      </c>
    </row>
    <row r="42" spans="1:13" ht="12.75" customHeight="1" x14ac:dyDescent="0.2">
      <c r="A42" s="417" t="s">
        <v>390</v>
      </c>
      <c r="B42" s="422" t="s">
        <v>26</v>
      </c>
      <c r="C42" s="422" t="s">
        <v>26</v>
      </c>
      <c r="D42" s="422" t="s">
        <v>26</v>
      </c>
      <c r="E42" s="422" t="s">
        <v>26</v>
      </c>
      <c r="F42" s="422" t="s">
        <v>26</v>
      </c>
      <c r="G42" s="422" t="s">
        <v>26</v>
      </c>
      <c r="H42" s="422" t="s">
        <v>26</v>
      </c>
      <c r="I42" s="422" t="s">
        <v>26</v>
      </c>
      <c r="J42" s="422" t="s">
        <v>26</v>
      </c>
      <c r="K42" s="422" t="s">
        <v>26</v>
      </c>
      <c r="L42" s="422" t="s">
        <v>26</v>
      </c>
      <c r="M42" s="422" t="s">
        <v>26</v>
      </c>
    </row>
    <row r="43" spans="1:13" ht="12.75" customHeight="1" x14ac:dyDescent="0.2">
      <c r="A43" s="417" t="s">
        <v>391</v>
      </c>
      <c r="B43" s="422" t="s">
        <v>26</v>
      </c>
      <c r="C43" s="422" t="s">
        <v>26</v>
      </c>
      <c r="D43" s="422" t="s">
        <v>26</v>
      </c>
      <c r="E43" s="422" t="s">
        <v>26</v>
      </c>
      <c r="F43" s="422" t="s">
        <v>26</v>
      </c>
      <c r="G43" s="422" t="s">
        <v>26</v>
      </c>
      <c r="H43" s="422" t="s">
        <v>26</v>
      </c>
      <c r="I43" s="422" t="s">
        <v>26</v>
      </c>
      <c r="J43" s="422" t="s">
        <v>26</v>
      </c>
      <c r="K43" s="422" t="s">
        <v>26</v>
      </c>
      <c r="L43" s="422" t="s">
        <v>26</v>
      </c>
      <c r="M43" s="422" t="s">
        <v>26</v>
      </c>
    </row>
    <row r="44" spans="1:13" ht="12.75" customHeight="1" x14ac:dyDescent="0.2">
      <c r="A44" s="417" t="s">
        <v>392</v>
      </c>
      <c r="B44" s="422" t="s">
        <v>26</v>
      </c>
      <c r="C44" s="422" t="s">
        <v>26</v>
      </c>
      <c r="D44" s="422" t="s">
        <v>26</v>
      </c>
      <c r="E44" s="422" t="s">
        <v>26</v>
      </c>
      <c r="F44" s="422" t="s">
        <v>26</v>
      </c>
      <c r="G44" s="422" t="s">
        <v>26</v>
      </c>
      <c r="H44" s="422" t="s">
        <v>26</v>
      </c>
      <c r="I44" s="422" t="s">
        <v>26</v>
      </c>
      <c r="J44" s="422" t="s">
        <v>26</v>
      </c>
      <c r="K44" s="422" t="s">
        <v>26</v>
      </c>
      <c r="L44" s="422" t="s">
        <v>26</v>
      </c>
      <c r="M44" s="422" t="s">
        <v>26</v>
      </c>
    </row>
    <row r="45" spans="1:13" ht="12.75" customHeight="1" x14ac:dyDescent="0.2">
      <c r="A45" s="417" t="s">
        <v>393</v>
      </c>
      <c r="B45" s="422" t="s">
        <v>26</v>
      </c>
      <c r="C45" s="422" t="s">
        <v>26</v>
      </c>
      <c r="D45" s="422" t="s">
        <v>26</v>
      </c>
      <c r="E45" s="422">
        <v>7.3</v>
      </c>
      <c r="F45" s="422">
        <v>7.3</v>
      </c>
      <c r="G45" s="422">
        <v>5.0999999999999996</v>
      </c>
      <c r="H45" s="422" t="s">
        <v>26</v>
      </c>
      <c r="I45" s="422" t="s">
        <v>26</v>
      </c>
      <c r="J45" s="422" t="s">
        <v>26</v>
      </c>
      <c r="K45" s="422" t="s">
        <v>26</v>
      </c>
      <c r="L45" s="422" t="s">
        <v>26</v>
      </c>
      <c r="M45" s="422">
        <v>16</v>
      </c>
    </row>
    <row r="46" spans="1:13" ht="12.75" customHeight="1" thickBot="1" x14ac:dyDescent="0.25">
      <c r="A46" s="423"/>
      <c r="B46" s="423"/>
      <c r="C46" s="423"/>
      <c r="D46" s="423"/>
      <c r="E46" s="423"/>
      <c r="F46" s="423"/>
      <c r="G46" s="423"/>
      <c r="H46" s="423"/>
      <c r="I46" s="423"/>
      <c r="J46" s="423"/>
      <c r="K46" s="423"/>
      <c r="L46" s="423"/>
      <c r="M46" s="423"/>
    </row>
  </sheetData>
  <hyperlinks>
    <hyperlink ref="A1" location="Содержание!A1" display="Вернуться в СОДЕРЖАНИЕ" xr:uid="{00000000-0004-0000-6D00-000000000000}"/>
  </hyperlinks>
  <pageMargins left="0.78740157480314965" right="0.6692913385826772" top="0.98425196850393704" bottom="0.78740157480314965" header="0.31496062992125984" footer="0.31496062992125984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Лист110"/>
  <dimension ref="A1:M56"/>
  <sheetViews>
    <sheetView workbookViewId="0">
      <selection activeCell="A5" sqref="A5"/>
    </sheetView>
  </sheetViews>
  <sheetFormatPr defaultRowHeight="12" x14ac:dyDescent="0.2"/>
  <cols>
    <col min="1" max="1" width="45.140625" style="367" customWidth="1"/>
    <col min="2" max="8" width="8.7109375" style="367" hidden="1" customWidth="1"/>
    <col min="9" max="12" width="8.7109375" style="367" customWidth="1"/>
    <col min="13" max="13" width="9.28515625" style="367" customWidth="1"/>
    <col min="14" max="226" width="9.140625" style="367"/>
    <col min="227" max="227" width="43.5703125" style="367" customWidth="1"/>
    <col min="228" max="234" width="0" style="367" hidden="1" customWidth="1"/>
    <col min="235" max="239" width="8.7109375" style="367" customWidth="1"/>
    <col min="240" max="482" width="9.140625" style="367"/>
    <col min="483" max="483" width="43.5703125" style="367" customWidth="1"/>
    <col min="484" max="490" width="0" style="367" hidden="1" customWidth="1"/>
    <col min="491" max="495" width="8.7109375" style="367" customWidth="1"/>
    <col min="496" max="738" width="9.140625" style="367"/>
    <col min="739" max="739" width="43.5703125" style="367" customWidth="1"/>
    <col min="740" max="746" width="0" style="367" hidden="1" customWidth="1"/>
    <col min="747" max="751" width="8.7109375" style="367" customWidth="1"/>
    <col min="752" max="994" width="9.140625" style="367"/>
    <col min="995" max="995" width="43.5703125" style="367" customWidth="1"/>
    <col min="996" max="1002" width="0" style="367" hidden="1" customWidth="1"/>
    <col min="1003" max="1007" width="8.7109375" style="367" customWidth="1"/>
    <col min="1008" max="1250" width="9.140625" style="367"/>
    <col min="1251" max="1251" width="43.5703125" style="367" customWidth="1"/>
    <col min="1252" max="1258" width="0" style="367" hidden="1" customWidth="1"/>
    <col min="1259" max="1263" width="8.7109375" style="367" customWidth="1"/>
    <col min="1264" max="1506" width="9.140625" style="367"/>
    <col min="1507" max="1507" width="43.5703125" style="367" customWidth="1"/>
    <col min="1508" max="1514" width="0" style="367" hidden="1" customWidth="1"/>
    <col min="1515" max="1519" width="8.7109375" style="367" customWidth="1"/>
    <col min="1520" max="1762" width="9.140625" style="367"/>
    <col min="1763" max="1763" width="43.5703125" style="367" customWidth="1"/>
    <col min="1764" max="1770" width="0" style="367" hidden="1" customWidth="1"/>
    <col min="1771" max="1775" width="8.7109375" style="367" customWidth="1"/>
    <col min="1776" max="2018" width="9.140625" style="367"/>
    <col min="2019" max="2019" width="43.5703125" style="367" customWidth="1"/>
    <col min="2020" max="2026" width="0" style="367" hidden="1" customWidth="1"/>
    <col min="2027" max="2031" width="8.7109375" style="367" customWidth="1"/>
    <col min="2032" max="2274" width="9.140625" style="367"/>
    <col min="2275" max="2275" width="43.5703125" style="367" customWidth="1"/>
    <col min="2276" max="2282" width="0" style="367" hidden="1" customWidth="1"/>
    <col min="2283" max="2287" width="8.7109375" style="367" customWidth="1"/>
    <col min="2288" max="2530" width="9.140625" style="367"/>
    <col min="2531" max="2531" width="43.5703125" style="367" customWidth="1"/>
    <col min="2532" max="2538" width="0" style="367" hidden="1" customWidth="1"/>
    <col min="2539" max="2543" width="8.7109375" style="367" customWidth="1"/>
    <col min="2544" max="2786" width="9.140625" style="367"/>
    <col min="2787" max="2787" width="43.5703125" style="367" customWidth="1"/>
    <col min="2788" max="2794" width="0" style="367" hidden="1" customWidth="1"/>
    <col min="2795" max="2799" width="8.7109375" style="367" customWidth="1"/>
    <col min="2800" max="3042" width="9.140625" style="367"/>
    <col min="3043" max="3043" width="43.5703125" style="367" customWidth="1"/>
    <col min="3044" max="3050" width="0" style="367" hidden="1" customWidth="1"/>
    <col min="3051" max="3055" width="8.7109375" style="367" customWidth="1"/>
    <col min="3056" max="3298" width="9.140625" style="367"/>
    <col min="3299" max="3299" width="43.5703125" style="367" customWidth="1"/>
    <col min="3300" max="3306" width="0" style="367" hidden="1" customWidth="1"/>
    <col min="3307" max="3311" width="8.7109375" style="367" customWidth="1"/>
    <col min="3312" max="3554" width="9.140625" style="367"/>
    <col min="3555" max="3555" width="43.5703125" style="367" customWidth="1"/>
    <col min="3556" max="3562" width="0" style="367" hidden="1" customWidth="1"/>
    <col min="3563" max="3567" width="8.7109375" style="367" customWidth="1"/>
    <col min="3568" max="3810" width="9.140625" style="367"/>
    <col min="3811" max="3811" width="43.5703125" style="367" customWidth="1"/>
    <col min="3812" max="3818" width="0" style="367" hidden="1" customWidth="1"/>
    <col min="3819" max="3823" width="8.7109375" style="367" customWidth="1"/>
    <col min="3824" max="4066" width="9.140625" style="367"/>
    <col min="4067" max="4067" width="43.5703125" style="367" customWidth="1"/>
    <col min="4068" max="4074" width="0" style="367" hidden="1" customWidth="1"/>
    <col min="4075" max="4079" width="8.7109375" style="367" customWidth="1"/>
    <col min="4080" max="4322" width="9.140625" style="367"/>
    <col min="4323" max="4323" width="43.5703125" style="367" customWidth="1"/>
    <col min="4324" max="4330" width="0" style="367" hidden="1" customWidth="1"/>
    <col min="4331" max="4335" width="8.7109375" style="367" customWidth="1"/>
    <col min="4336" max="4578" width="9.140625" style="367"/>
    <col min="4579" max="4579" width="43.5703125" style="367" customWidth="1"/>
    <col min="4580" max="4586" width="0" style="367" hidden="1" customWidth="1"/>
    <col min="4587" max="4591" width="8.7109375" style="367" customWidth="1"/>
    <col min="4592" max="4834" width="9.140625" style="367"/>
    <col min="4835" max="4835" width="43.5703125" style="367" customWidth="1"/>
    <col min="4836" max="4842" width="0" style="367" hidden="1" customWidth="1"/>
    <col min="4843" max="4847" width="8.7109375" style="367" customWidth="1"/>
    <col min="4848" max="5090" width="9.140625" style="367"/>
    <col min="5091" max="5091" width="43.5703125" style="367" customWidth="1"/>
    <col min="5092" max="5098" width="0" style="367" hidden="1" customWidth="1"/>
    <col min="5099" max="5103" width="8.7109375" style="367" customWidth="1"/>
    <col min="5104" max="5346" width="9.140625" style="367"/>
    <col min="5347" max="5347" width="43.5703125" style="367" customWidth="1"/>
    <col min="5348" max="5354" width="0" style="367" hidden="1" customWidth="1"/>
    <col min="5355" max="5359" width="8.7109375" style="367" customWidth="1"/>
    <col min="5360" max="5602" width="9.140625" style="367"/>
    <col min="5603" max="5603" width="43.5703125" style="367" customWidth="1"/>
    <col min="5604" max="5610" width="0" style="367" hidden="1" customWidth="1"/>
    <col min="5611" max="5615" width="8.7109375" style="367" customWidth="1"/>
    <col min="5616" max="5858" width="9.140625" style="367"/>
    <col min="5859" max="5859" width="43.5703125" style="367" customWidth="1"/>
    <col min="5860" max="5866" width="0" style="367" hidden="1" customWidth="1"/>
    <col min="5867" max="5871" width="8.7109375" style="367" customWidth="1"/>
    <col min="5872" max="6114" width="9.140625" style="367"/>
    <col min="6115" max="6115" width="43.5703125" style="367" customWidth="1"/>
    <col min="6116" max="6122" width="0" style="367" hidden="1" customWidth="1"/>
    <col min="6123" max="6127" width="8.7109375" style="367" customWidth="1"/>
    <col min="6128" max="6370" width="9.140625" style="367"/>
    <col min="6371" max="6371" width="43.5703125" style="367" customWidth="1"/>
    <col min="6372" max="6378" width="0" style="367" hidden="1" customWidth="1"/>
    <col min="6379" max="6383" width="8.7109375" style="367" customWidth="1"/>
    <col min="6384" max="6626" width="9.140625" style="367"/>
    <col min="6627" max="6627" width="43.5703125" style="367" customWidth="1"/>
    <col min="6628" max="6634" width="0" style="367" hidden="1" customWidth="1"/>
    <col min="6635" max="6639" width="8.7109375" style="367" customWidth="1"/>
    <col min="6640" max="6882" width="9.140625" style="367"/>
    <col min="6883" max="6883" width="43.5703125" style="367" customWidth="1"/>
    <col min="6884" max="6890" width="0" style="367" hidden="1" customWidth="1"/>
    <col min="6891" max="6895" width="8.7109375" style="367" customWidth="1"/>
    <col min="6896" max="7138" width="9.140625" style="367"/>
    <col min="7139" max="7139" width="43.5703125" style="367" customWidth="1"/>
    <col min="7140" max="7146" width="0" style="367" hidden="1" customWidth="1"/>
    <col min="7147" max="7151" width="8.7109375" style="367" customWidth="1"/>
    <col min="7152" max="7394" width="9.140625" style="367"/>
    <col min="7395" max="7395" width="43.5703125" style="367" customWidth="1"/>
    <col min="7396" max="7402" width="0" style="367" hidden="1" customWidth="1"/>
    <col min="7403" max="7407" width="8.7109375" style="367" customWidth="1"/>
    <col min="7408" max="7650" width="9.140625" style="367"/>
    <col min="7651" max="7651" width="43.5703125" style="367" customWidth="1"/>
    <col min="7652" max="7658" width="0" style="367" hidden="1" customWidth="1"/>
    <col min="7659" max="7663" width="8.7109375" style="367" customWidth="1"/>
    <col min="7664" max="7906" width="9.140625" style="367"/>
    <col min="7907" max="7907" width="43.5703125" style="367" customWidth="1"/>
    <col min="7908" max="7914" width="0" style="367" hidden="1" customWidth="1"/>
    <col min="7915" max="7919" width="8.7109375" style="367" customWidth="1"/>
    <col min="7920" max="8162" width="9.140625" style="367"/>
    <col min="8163" max="8163" width="43.5703125" style="367" customWidth="1"/>
    <col min="8164" max="8170" width="0" style="367" hidden="1" customWidth="1"/>
    <col min="8171" max="8175" width="8.7109375" style="367" customWidth="1"/>
    <col min="8176" max="8418" width="9.140625" style="367"/>
    <col min="8419" max="8419" width="43.5703125" style="367" customWidth="1"/>
    <col min="8420" max="8426" width="0" style="367" hidden="1" customWidth="1"/>
    <col min="8427" max="8431" width="8.7109375" style="367" customWidth="1"/>
    <col min="8432" max="8674" width="9.140625" style="367"/>
    <col min="8675" max="8675" width="43.5703125" style="367" customWidth="1"/>
    <col min="8676" max="8682" width="0" style="367" hidden="1" customWidth="1"/>
    <col min="8683" max="8687" width="8.7109375" style="367" customWidth="1"/>
    <col min="8688" max="8930" width="9.140625" style="367"/>
    <col min="8931" max="8931" width="43.5703125" style="367" customWidth="1"/>
    <col min="8932" max="8938" width="0" style="367" hidden="1" customWidth="1"/>
    <col min="8939" max="8943" width="8.7109375" style="367" customWidth="1"/>
    <col min="8944" max="9186" width="9.140625" style="367"/>
    <col min="9187" max="9187" width="43.5703125" style="367" customWidth="1"/>
    <col min="9188" max="9194" width="0" style="367" hidden="1" customWidth="1"/>
    <col min="9195" max="9199" width="8.7109375" style="367" customWidth="1"/>
    <col min="9200" max="9442" width="9.140625" style="367"/>
    <col min="9443" max="9443" width="43.5703125" style="367" customWidth="1"/>
    <col min="9444" max="9450" width="0" style="367" hidden="1" customWidth="1"/>
    <col min="9451" max="9455" width="8.7109375" style="367" customWidth="1"/>
    <col min="9456" max="9698" width="9.140625" style="367"/>
    <col min="9699" max="9699" width="43.5703125" style="367" customWidth="1"/>
    <col min="9700" max="9706" width="0" style="367" hidden="1" customWidth="1"/>
    <col min="9707" max="9711" width="8.7109375" style="367" customWidth="1"/>
    <col min="9712" max="9954" width="9.140625" style="367"/>
    <col min="9955" max="9955" width="43.5703125" style="367" customWidth="1"/>
    <col min="9956" max="9962" width="0" style="367" hidden="1" customWidth="1"/>
    <col min="9963" max="9967" width="8.7109375" style="367" customWidth="1"/>
    <col min="9968" max="10210" width="9.140625" style="367"/>
    <col min="10211" max="10211" width="43.5703125" style="367" customWidth="1"/>
    <col min="10212" max="10218" width="0" style="367" hidden="1" customWidth="1"/>
    <col min="10219" max="10223" width="8.7109375" style="367" customWidth="1"/>
    <col min="10224" max="10466" width="9.140625" style="367"/>
    <col min="10467" max="10467" width="43.5703125" style="367" customWidth="1"/>
    <col min="10468" max="10474" width="0" style="367" hidden="1" customWidth="1"/>
    <col min="10475" max="10479" width="8.7109375" style="367" customWidth="1"/>
    <col min="10480" max="10722" width="9.140625" style="367"/>
    <col min="10723" max="10723" width="43.5703125" style="367" customWidth="1"/>
    <col min="10724" max="10730" width="0" style="367" hidden="1" customWidth="1"/>
    <col min="10731" max="10735" width="8.7109375" style="367" customWidth="1"/>
    <col min="10736" max="10978" width="9.140625" style="367"/>
    <col min="10979" max="10979" width="43.5703125" style="367" customWidth="1"/>
    <col min="10980" max="10986" width="0" style="367" hidden="1" customWidth="1"/>
    <col min="10987" max="10991" width="8.7109375" style="367" customWidth="1"/>
    <col min="10992" max="11234" width="9.140625" style="367"/>
    <col min="11235" max="11235" width="43.5703125" style="367" customWidth="1"/>
    <col min="11236" max="11242" width="0" style="367" hidden="1" customWidth="1"/>
    <col min="11243" max="11247" width="8.7109375" style="367" customWidth="1"/>
    <col min="11248" max="11490" width="9.140625" style="367"/>
    <col min="11491" max="11491" width="43.5703125" style="367" customWidth="1"/>
    <col min="11492" max="11498" width="0" style="367" hidden="1" customWidth="1"/>
    <col min="11499" max="11503" width="8.7109375" style="367" customWidth="1"/>
    <col min="11504" max="11746" width="9.140625" style="367"/>
    <col min="11747" max="11747" width="43.5703125" style="367" customWidth="1"/>
    <col min="11748" max="11754" width="0" style="367" hidden="1" customWidth="1"/>
    <col min="11755" max="11759" width="8.7109375" style="367" customWidth="1"/>
    <col min="11760" max="12002" width="9.140625" style="367"/>
    <col min="12003" max="12003" width="43.5703125" style="367" customWidth="1"/>
    <col min="12004" max="12010" width="0" style="367" hidden="1" customWidth="1"/>
    <col min="12011" max="12015" width="8.7109375" style="367" customWidth="1"/>
    <col min="12016" max="12258" width="9.140625" style="367"/>
    <col min="12259" max="12259" width="43.5703125" style="367" customWidth="1"/>
    <col min="12260" max="12266" width="0" style="367" hidden="1" customWidth="1"/>
    <col min="12267" max="12271" width="8.7109375" style="367" customWidth="1"/>
    <col min="12272" max="12514" width="9.140625" style="367"/>
    <col min="12515" max="12515" width="43.5703125" style="367" customWidth="1"/>
    <col min="12516" max="12522" width="0" style="367" hidden="1" customWidth="1"/>
    <col min="12523" max="12527" width="8.7109375" style="367" customWidth="1"/>
    <col min="12528" max="12770" width="9.140625" style="367"/>
    <col min="12771" max="12771" width="43.5703125" style="367" customWidth="1"/>
    <col min="12772" max="12778" width="0" style="367" hidden="1" customWidth="1"/>
    <col min="12779" max="12783" width="8.7109375" style="367" customWidth="1"/>
    <col min="12784" max="13026" width="9.140625" style="367"/>
    <col min="13027" max="13027" width="43.5703125" style="367" customWidth="1"/>
    <col min="13028" max="13034" width="0" style="367" hidden="1" customWidth="1"/>
    <col min="13035" max="13039" width="8.7109375" style="367" customWidth="1"/>
    <col min="13040" max="13282" width="9.140625" style="367"/>
    <col min="13283" max="13283" width="43.5703125" style="367" customWidth="1"/>
    <col min="13284" max="13290" width="0" style="367" hidden="1" customWidth="1"/>
    <col min="13291" max="13295" width="8.7109375" style="367" customWidth="1"/>
    <col min="13296" max="13538" width="9.140625" style="367"/>
    <col min="13539" max="13539" width="43.5703125" style="367" customWidth="1"/>
    <col min="13540" max="13546" width="0" style="367" hidden="1" customWidth="1"/>
    <col min="13547" max="13551" width="8.7109375" style="367" customWidth="1"/>
    <col min="13552" max="13794" width="9.140625" style="367"/>
    <col min="13795" max="13795" width="43.5703125" style="367" customWidth="1"/>
    <col min="13796" max="13802" width="0" style="367" hidden="1" customWidth="1"/>
    <col min="13803" max="13807" width="8.7109375" style="367" customWidth="1"/>
    <col min="13808" max="14050" width="9.140625" style="367"/>
    <col min="14051" max="14051" width="43.5703125" style="367" customWidth="1"/>
    <col min="14052" max="14058" width="0" style="367" hidden="1" customWidth="1"/>
    <col min="14059" max="14063" width="8.7109375" style="367" customWidth="1"/>
    <col min="14064" max="14306" width="9.140625" style="367"/>
    <col min="14307" max="14307" width="43.5703125" style="367" customWidth="1"/>
    <col min="14308" max="14314" width="0" style="367" hidden="1" customWidth="1"/>
    <col min="14315" max="14319" width="8.7109375" style="367" customWidth="1"/>
    <col min="14320" max="14562" width="9.140625" style="367"/>
    <col min="14563" max="14563" width="43.5703125" style="367" customWidth="1"/>
    <col min="14564" max="14570" width="0" style="367" hidden="1" customWidth="1"/>
    <col min="14571" max="14575" width="8.7109375" style="367" customWidth="1"/>
    <col min="14576" max="14818" width="9.140625" style="367"/>
    <col min="14819" max="14819" width="43.5703125" style="367" customWidth="1"/>
    <col min="14820" max="14826" width="0" style="367" hidden="1" customWidth="1"/>
    <col min="14827" max="14831" width="8.7109375" style="367" customWidth="1"/>
    <col min="14832" max="15074" width="9.140625" style="367"/>
    <col min="15075" max="15075" width="43.5703125" style="367" customWidth="1"/>
    <col min="15076" max="15082" width="0" style="367" hidden="1" customWidth="1"/>
    <col min="15083" max="15087" width="8.7109375" style="367" customWidth="1"/>
    <col min="15088" max="15330" width="9.140625" style="367"/>
    <col min="15331" max="15331" width="43.5703125" style="367" customWidth="1"/>
    <col min="15332" max="15338" width="0" style="367" hidden="1" customWidth="1"/>
    <col min="15339" max="15343" width="8.7109375" style="367" customWidth="1"/>
    <col min="15344" max="15586" width="9.140625" style="367"/>
    <col min="15587" max="15587" width="43.5703125" style="367" customWidth="1"/>
    <col min="15588" max="15594" width="0" style="367" hidden="1" customWidth="1"/>
    <col min="15595" max="15599" width="8.7109375" style="367" customWidth="1"/>
    <col min="15600" max="15842" width="9.140625" style="367"/>
    <col min="15843" max="15843" width="43.5703125" style="367" customWidth="1"/>
    <col min="15844" max="15850" width="0" style="367" hidden="1" customWidth="1"/>
    <col min="15851" max="15855" width="8.7109375" style="367" customWidth="1"/>
    <col min="15856" max="16098" width="9.140625" style="367"/>
    <col min="16099" max="16099" width="43.5703125" style="367" customWidth="1"/>
    <col min="16100" max="16106" width="0" style="367" hidden="1" customWidth="1"/>
    <col min="16107" max="16111" width="8.7109375" style="367" customWidth="1"/>
    <col min="16112" max="16354" width="9.140625" style="367"/>
    <col min="16355" max="16361" width="9.140625" style="367" customWidth="1"/>
    <col min="16362" max="16364" width="9.140625" style="367"/>
    <col min="16365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24" t="s">
        <v>396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</row>
    <row r="3" spans="1:13" ht="18" customHeight="1" thickBot="1" x14ac:dyDescent="0.25">
      <c r="A3" s="251" t="s">
        <v>397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</row>
    <row r="4" spans="1:13" s="414" customFormat="1" ht="18" customHeight="1" thickBot="1" x14ac:dyDescent="0.25">
      <c r="A4" s="427"/>
      <c r="B4" s="428">
        <v>2014</v>
      </c>
      <c r="C4" s="428">
        <v>2015</v>
      </c>
      <c r="D4" s="428">
        <v>2016</v>
      </c>
      <c r="E4" s="428">
        <v>2017</v>
      </c>
      <c r="F4" s="428">
        <v>2018</v>
      </c>
      <c r="G4" s="428">
        <v>2019</v>
      </c>
      <c r="H4" s="428">
        <v>2020</v>
      </c>
      <c r="I4" s="428">
        <v>2021</v>
      </c>
      <c r="J4" s="428">
        <v>2022</v>
      </c>
      <c r="K4" s="428">
        <v>2023</v>
      </c>
      <c r="L4" s="428">
        <v>2024</v>
      </c>
      <c r="M4" s="428">
        <v>2025</v>
      </c>
    </row>
    <row r="5" spans="1:13" s="414" customFormat="1" ht="12.75" customHeight="1" x14ac:dyDescent="0.2">
      <c r="A5" s="372"/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</row>
    <row r="6" spans="1:13" s="432" customFormat="1" ht="12.75" customHeight="1" x14ac:dyDescent="0.2">
      <c r="A6" s="430" t="s">
        <v>380</v>
      </c>
      <c r="B6" s="431">
        <v>105155</v>
      </c>
      <c r="C6" s="431">
        <v>114757.2</v>
      </c>
      <c r="D6" s="431">
        <v>129914.2</v>
      </c>
      <c r="E6" s="431">
        <v>122615.4</v>
      </c>
      <c r="F6" s="431">
        <v>115790.39999999999</v>
      </c>
      <c r="G6" s="431">
        <v>156352.70000000001</v>
      </c>
      <c r="H6" s="431">
        <v>173994.2</v>
      </c>
      <c r="I6" s="431">
        <v>224856.6</v>
      </c>
      <c r="J6" s="431">
        <v>305279.09999999998</v>
      </c>
      <c r="K6" s="431">
        <v>402022.5</v>
      </c>
      <c r="L6" s="431">
        <v>681660.8</v>
      </c>
      <c r="M6" s="431">
        <v>1502477</v>
      </c>
    </row>
    <row r="7" spans="1:13" s="434" customFormat="1" ht="12.75" customHeight="1" x14ac:dyDescent="0.2">
      <c r="A7" s="381" t="s">
        <v>356</v>
      </c>
      <c r="B7" s="433"/>
      <c r="C7" s="433"/>
      <c r="D7" s="433"/>
      <c r="E7" s="433"/>
      <c r="F7" s="433"/>
      <c r="G7" s="433"/>
      <c r="H7" s="433">
        <v>173994.2</v>
      </c>
      <c r="I7" s="433"/>
      <c r="J7" s="433"/>
      <c r="K7" s="433"/>
      <c r="L7" s="433"/>
      <c r="M7" s="433">
        <v>1502477.1</v>
      </c>
    </row>
    <row r="8" spans="1:13" ht="12.75" customHeight="1" x14ac:dyDescent="0.2">
      <c r="A8" s="401" t="s">
        <v>36</v>
      </c>
      <c r="B8" s="377">
        <v>426.4</v>
      </c>
      <c r="C8" s="377">
        <v>517</v>
      </c>
      <c r="D8" s="377">
        <v>771.9</v>
      </c>
      <c r="E8" s="377">
        <v>500.3</v>
      </c>
      <c r="F8" s="377">
        <v>585.5</v>
      </c>
      <c r="G8" s="377">
        <v>580.29999999999995</v>
      </c>
      <c r="H8" s="377">
        <v>479.5</v>
      </c>
      <c r="I8" s="377">
        <v>1098.5999999999999</v>
      </c>
      <c r="J8" s="377">
        <v>1391.4</v>
      </c>
      <c r="K8" s="377">
        <v>1687.9</v>
      </c>
      <c r="L8" s="377">
        <v>1362.5</v>
      </c>
      <c r="M8" s="377">
        <v>1999.6</v>
      </c>
    </row>
    <row r="9" spans="1:13" ht="12.75" customHeight="1" x14ac:dyDescent="0.2">
      <c r="A9" s="378" t="s">
        <v>37</v>
      </c>
      <c r="B9" s="377">
        <v>1487.1</v>
      </c>
      <c r="C9" s="377">
        <v>4698.8999999999996</v>
      </c>
      <c r="D9" s="377">
        <v>6466.1</v>
      </c>
      <c r="E9" s="377">
        <v>7758.6</v>
      </c>
      <c r="F9" s="377">
        <v>7105.9</v>
      </c>
      <c r="G9" s="377">
        <v>11276.2</v>
      </c>
      <c r="H9" s="377">
        <v>15001.8</v>
      </c>
      <c r="I9" s="377">
        <v>22873.1</v>
      </c>
      <c r="J9" s="377">
        <v>22296.400000000001</v>
      </c>
      <c r="K9" s="377">
        <v>28778</v>
      </c>
      <c r="L9" s="377">
        <v>21666.1</v>
      </c>
      <c r="M9" s="377">
        <v>29677.4</v>
      </c>
    </row>
    <row r="10" spans="1:13" ht="12.75" customHeight="1" x14ac:dyDescent="0.2">
      <c r="A10" s="378" t="s">
        <v>38</v>
      </c>
      <c r="B10" s="377">
        <v>30064.1</v>
      </c>
      <c r="C10" s="377">
        <v>25940.5</v>
      </c>
      <c r="D10" s="377">
        <v>21069.5</v>
      </c>
      <c r="E10" s="377">
        <v>22500.9</v>
      </c>
      <c r="F10" s="377">
        <v>20949.8</v>
      </c>
      <c r="G10" s="377">
        <v>24545.5</v>
      </c>
      <c r="H10" s="377">
        <v>28517.5</v>
      </c>
      <c r="I10" s="377">
        <v>38790.9</v>
      </c>
      <c r="J10" s="377">
        <v>62261.4</v>
      </c>
      <c r="K10" s="377">
        <v>67353.600000000006</v>
      </c>
      <c r="L10" s="377">
        <v>80761.5</v>
      </c>
      <c r="M10" s="377">
        <v>120055.8</v>
      </c>
    </row>
    <row r="11" spans="1:13" ht="12.75" customHeight="1" x14ac:dyDescent="0.2">
      <c r="A11" s="379" t="s">
        <v>39</v>
      </c>
      <c r="B11" s="377">
        <v>4154.1000000000004</v>
      </c>
      <c r="C11" s="377">
        <v>4112.1000000000004</v>
      </c>
      <c r="D11" s="377">
        <v>4767</v>
      </c>
      <c r="E11" s="377">
        <v>4906.3999999999996</v>
      </c>
      <c r="F11" s="377">
        <v>5784</v>
      </c>
      <c r="G11" s="377">
        <v>6425.9</v>
      </c>
      <c r="H11" s="377">
        <v>8248.1</v>
      </c>
      <c r="I11" s="377">
        <v>10079.5</v>
      </c>
      <c r="J11" s="377">
        <v>13241.2</v>
      </c>
      <c r="K11" s="377">
        <v>13842</v>
      </c>
      <c r="L11" s="377">
        <v>16355.3</v>
      </c>
      <c r="M11" s="377">
        <v>22657.4</v>
      </c>
    </row>
    <row r="12" spans="1:13" ht="12.75" customHeight="1" x14ac:dyDescent="0.2">
      <c r="A12" s="379" t="s">
        <v>40</v>
      </c>
      <c r="B12" s="377">
        <v>56.1</v>
      </c>
      <c r="C12" s="377">
        <v>30.3</v>
      </c>
      <c r="D12" s="377">
        <v>8.4</v>
      </c>
      <c r="E12" s="377">
        <v>5.4</v>
      </c>
      <c r="F12" s="377">
        <v>8.6</v>
      </c>
      <c r="G12" s="377">
        <v>11</v>
      </c>
      <c r="H12" s="377">
        <v>54.6</v>
      </c>
      <c r="I12" s="377">
        <v>45.4</v>
      </c>
      <c r="J12" s="377">
        <v>44.9</v>
      </c>
      <c r="K12" s="377">
        <v>34</v>
      </c>
      <c r="L12" s="377">
        <v>18.899999999999999</v>
      </c>
      <c r="M12" s="377">
        <v>30.8</v>
      </c>
    </row>
    <row r="13" spans="1:13" ht="24" customHeight="1" x14ac:dyDescent="0.2">
      <c r="A13" s="380" t="s">
        <v>41</v>
      </c>
      <c r="B13" s="377">
        <v>3832.1</v>
      </c>
      <c r="C13" s="377">
        <v>3556.9</v>
      </c>
      <c r="D13" s="377">
        <v>596.9</v>
      </c>
      <c r="E13" s="377">
        <v>647.70000000000005</v>
      </c>
      <c r="F13" s="377">
        <v>653</v>
      </c>
      <c r="G13" s="377">
        <v>891.2</v>
      </c>
      <c r="H13" s="377">
        <v>1258.3</v>
      </c>
      <c r="I13" s="377">
        <v>1820.8</v>
      </c>
      <c r="J13" s="377">
        <v>2397</v>
      </c>
      <c r="K13" s="377">
        <v>2645</v>
      </c>
      <c r="L13" s="377">
        <v>2478.8000000000002</v>
      </c>
      <c r="M13" s="377">
        <v>3271</v>
      </c>
    </row>
    <row r="14" spans="1:13" ht="24" x14ac:dyDescent="0.2">
      <c r="A14" s="380" t="s">
        <v>42</v>
      </c>
      <c r="B14" s="377">
        <v>602.9</v>
      </c>
      <c r="C14" s="377">
        <v>485.4</v>
      </c>
      <c r="D14" s="377">
        <v>558.4</v>
      </c>
      <c r="E14" s="377">
        <v>533.20000000000005</v>
      </c>
      <c r="F14" s="377">
        <v>477.3</v>
      </c>
      <c r="G14" s="377">
        <v>552.70000000000005</v>
      </c>
      <c r="H14" s="377">
        <v>880.3</v>
      </c>
      <c r="I14" s="377">
        <v>1053.0999999999999</v>
      </c>
      <c r="J14" s="377">
        <v>1086</v>
      </c>
      <c r="K14" s="377">
        <v>1214.9000000000001</v>
      </c>
      <c r="L14" s="377">
        <v>1851.6</v>
      </c>
      <c r="M14" s="377">
        <v>2076.8000000000002</v>
      </c>
    </row>
    <row r="15" spans="1:13" ht="12" customHeight="1" x14ac:dyDescent="0.2">
      <c r="A15" s="379" t="s">
        <v>43</v>
      </c>
      <c r="B15" s="377">
        <v>3310.3</v>
      </c>
      <c r="C15" s="377">
        <v>5654.2</v>
      </c>
      <c r="D15" s="377">
        <v>5875</v>
      </c>
      <c r="E15" s="377">
        <v>5623.9</v>
      </c>
      <c r="F15" s="377">
        <v>3610.7</v>
      </c>
      <c r="G15" s="377">
        <v>3478.4</v>
      </c>
      <c r="H15" s="377">
        <v>3369.6</v>
      </c>
      <c r="I15" s="377">
        <v>3317.2</v>
      </c>
      <c r="J15" s="377">
        <v>3755.6</v>
      </c>
      <c r="K15" s="377">
        <v>3285.4</v>
      </c>
      <c r="L15" s="377">
        <v>6973.2</v>
      </c>
      <c r="M15" s="377">
        <v>9601.2000000000007</v>
      </c>
    </row>
    <row r="16" spans="1:13" ht="12.75" customHeight="1" x14ac:dyDescent="0.2">
      <c r="A16" s="379" t="s">
        <v>44</v>
      </c>
      <c r="B16" s="377">
        <v>808.9</v>
      </c>
      <c r="C16" s="377">
        <v>985.8</v>
      </c>
      <c r="D16" s="377">
        <v>544.70000000000005</v>
      </c>
      <c r="E16" s="377">
        <v>485.4</v>
      </c>
      <c r="F16" s="377">
        <v>618.20000000000005</v>
      </c>
      <c r="G16" s="377">
        <v>600.20000000000005</v>
      </c>
      <c r="H16" s="377">
        <v>727.8</v>
      </c>
      <c r="I16" s="377">
        <v>576.4</v>
      </c>
      <c r="J16" s="377">
        <v>579.6</v>
      </c>
      <c r="K16" s="377">
        <v>715.1</v>
      </c>
      <c r="L16" s="377">
        <v>668.2</v>
      </c>
      <c r="M16" s="377">
        <v>748.7</v>
      </c>
    </row>
    <row r="17" spans="1:13" ht="12.75" customHeight="1" x14ac:dyDescent="0.2">
      <c r="A17" s="379" t="s">
        <v>45</v>
      </c>
      <c r="B17" s="377">
        <v>134</v>
      </c>
      <c r="C17" s="377">
        <v>142.19999999999999</v>
      </c>
      <c r="D17" s="377">
        <v>147.5</v>
      </c>
      <c r="E17" s="377">
        <v>121.2</v>
      </c>
      <c r="F17" s="377">
        <v>160</v>
      </c>
      <c r="G17" s="377">
        <v>268</v>
      </c>
      <c r="H17" s="377">
        <v>305.10000000000002</v>
      </c>
      <c r="I17" s="377">
        <v>512.9</v>
      </c>
      <c r="J17" s="377">
        <v>739.1</v>
      </c>
      <c r="K17" s="377">
        <v>370.2</v>
      </c>
      <c r="L17" s="377">
        <v>409.3</v>
      </c>
      <c r="M17" s="377">
        <v>1163.5999999999999</v>
      </c>
    </row>
    <row r="18" spans="1:13" ht="12.75" customHeight="1" x14ac:dyDescent="0.2">
      <c r="A18" s="379" t="s">
        <v>46</v>
      </c>
      <c r="B18" s="377">
        <v>740.8</v>
      </c>
      <c r="C18" s="377">
        <v>954.6</v>
      </c>
      <c r="D18" s="377">
        <v>1039.9000000000001</v>
      </c>
      <c r="E18" s="377">
        <v>1210</v>
      </c>
      <c r="F18" s="377">
        <v>1211.7</v>
      </c>
      <c r="G18" s="377">
        <v>1180.8</v>
      </c>
      <c r="H18" s="377">
        <v>1291.0999999999999</v>
      </c>
      <c r="I18" s="377">
        <v>1855.2</v>
      </c>
      <c r="J18" s="377">
        <v>1453.1</v>
      </c>
      <c r="K18" s="377">
        <v>1426.3</v>
      </c>
      <c r="L18" s="377">
        <v>2355.6</v>
      </c>
      <c r="M18" s="377">
        <v>4831.5</v>
      </c>
    </row>
    <row r="19" spans="1:13" x14ac:dyDescent="0.2">
      <c r="A19" s="379" t="s">
        <v>130</v>
      </c>
      <c r="B19" s="377">
        <v>2574.8000000000002</v>
      </c>
      <c r="C19" s="377">
        <v>3289.5</v>
      </c>
      <c r="D19" s="377">
        <v>2548.1999999999998</v>
      </c>
      <c r="E19" s="377">
        <v>4712.1000000000004</v>
      </c>
      <c r="F19" s="377">
        <v>4105.6000000000004</v>
      </c>
      <c r="G19" s="377">
        <v>4592.3</v>
      </c>
      <c r="H19" s="377">
        <v>4943.5</v>
      </c>
      <c r="I19" s="377">
        <v>6150.9</v>
      </c>
      <c r="J19" s="377">
        <v>8596</v>
      </c>
      <c r="K19" s="377">
        <v>10076</v>
      </c>
      <c r="L19" s="377">
        <v>9637.5</v>
      </c>
      <c r="M19" s="377">
        <v>15286.5</v>
      </c>
    </row>
    <row r="20" spans="1:13" ht="24" customHeight="1" x14ac:dyDescent="0.2">
      <c r="A20" s="380" t="s">
        <v>48</v>
      </c>
      <c r="B20" s="377">
        <v>12488</v>
      </c>
      <c r="C20" s="377">
        <v>4547.1000000000004</v>
      </c>
      <c r="D20" s="377">
        <v>2770.8</v>
      </c>
      <c r="E20" s="377">
        <v>1835.1</v>
      </c>
      <c r="F20" s="377">
        <v>2616</v>
      </c>
      <c r="G20" s="377">
        <v>4569.6000000000004</v>
      </c>
      <c r="H20" s="377">
        <v>4368.5</v>
      </c>
      <c r="I20" s="377">
        <v>8844.2000000000007</v>
      </c>
      <c r="J20" s="377">
        <v>27564.400000000001</v>
      </c>
      <c r="K20" s="377">
        <v>30341.9</v>
      </c>
      <c r="L20" s="377">
        <v>34925.699999999997</v>
      </c>
      <c r="M20" s="377">
        <v>53270.1</v>
      </c>
    </row>
    <row r="21" spans="1:13" ht="24" x14ac:dyDescent="0.2">
      <c r="A21" s="380" t="s">
        <v>49</v>
      </c>
      <c r="B21" s="377">
        <v>6.7</v>
      </c>
      <c r="C21" s="377">
        <v>819.5</v>
      </c>
      <c r="D21" s="377">
        <v>724.3</v>
      </c>
      <c r="E21" s="377">
        <v>713.8</v>
      </c>
      <c r="F21" s="377">
        <v>12.2</v>
      </c>
      <c r="G21" s="377">
        <v>11.1</v>
      </c>
      <c r="H21" s="377">
        <v>15.8</v>
      </c>
      <c r="I21" s="377">
        <v>174.7</v>
      </c>
      <c r="J21" s="377">
        <v>191.4</v>
      </c>
      <c r="K21" s="377">
        <v>232.2</v>
      </c>
      <c r="L21" s="377">
        <v>322.10000000000002</v>
      </c>
      <c r="M21" s="377">
        <v>421.1</v>
      </c>
    </row>
    <row r="22" spans="1:13" ht="12.75" customHeight="1" x14ac:dyDescent="0.2">
      <c r="A22" s="379" t="s">
        <v>50</v>
      </c>
      <c r="B22" s="377">
        <v>600.70000000000005</v>
      </c>
      <c r="C22" s="377">
        <v>626.5</v>
      </c>
      <c r="D22" s="377">
        <v>733.6</v>
      </c>
      <c r="E22" s="377">
        <v>685.4</v>
      </c>
      <c r="F22" s="377">
        <v>608.5</v>
      </c>
      <c r="G22" s="377">
        <v>650.9</v>
      </c>
      <c r="H22" s="377">
        <v>749.7</v>
      </c>
      <c r="I22" s="377">
        <v>908.8</v>
      </c>
      <c r="J22" s="377">
        <v>630.70000000000005</v>
      </c>
      <c r="K22" s="377">
        <v>1109.9000000000001</v>
      </c>
      <c r="L22" s="377">
        <v>671.7</v>
      </c>
      <c r="M22" s="377">
        <v>1064</v>
      </c>
    </row>
    <row r="23" spans="1:13" x14ac:dyDescent="0.2">
      <c r="A23" s="379" t="s">
        <v>51</v>
      </c>
      <c r="B23" s="377">
        <v>93.5</v>
      </c>
      <c r="C23" s="377">
        <v>101</v>
      </c>
      <c r="D23" s="377">
        <v>93.9</v>
      </c>
      <c r="E23" s="377">
        <v>161.80000000000001</v>
      </c>
      <c r="F23" s="377">
        <v>137.9</v>
      </c>
      <c r="G23" s="377">
        <v>83.7</v>
      </c>
      <c r="H23" s="377">
        <v>232.6</v>
      </c>
      <c r="I23" s="377">
        <v>246.9</v>
      </c>
      <c r="J23" s="377">
        <v>227.6</v>
      </c>
      <c r="K23" s="377">
        <v>275.89999999999998</v>
      </c>
      <c r="L23" s="377">
        <v>259.8</v>
      </c>
      <c r="M23" s="377">
        <v>311.3</v>
      </c>
    </row>
    <row r="24" spans="1:13" ht="12.75" customHeight="1" x14ac:dyDescent="0.2">
      <c r="A24" s="379" t="s">
        <v>52</v>
      </c>
      <c r="B24" s="377">
        <v>312.2</v>
      </c>
      <c r="C24" s="377">
        <v>325</v>
      </c>
      <c r="D24" s="377">
        <v>314.5</v>
      </c>
      <c r="E24" s="377">
        <v>441</v>
      </c>
      <c r="F24" s="377">
        <v>529.9</v>
      </c>
      <c r="G24" s="377">
        <v>816.1</v>
      </c>
      <c r="H24" s="377">
        <v>805.8</v>
      </c>
      <c r="I24" s="377">
        <v>624.20000000000005</v>
      </c>
      <c r="J24" s="377">
        <v>882.3</v>
      </c>
      <c r="K24" s="377">
        <v>941.1</v>
      </c>
      <c r="L24" s="377">
        <v>3022.7</v>
      </c>
      <c r="M24" s="377">
        <v>4247.2</v>
      </c>
    </row>
    <row r="25" spans="1:13" ht="24" x14ac:dyDescent="0.2">
      <c r="A25" s="380" t="s">
        <v>53</v>
      </c>
      <c r="B25" s="377">
        <v>349</v>
      </c>
      <c r="C25" s="377">
        <v>310.3</v>
      </c>
      <c r="D25" s="377">
        <v>346.4</v>
      </c>
      <c r="E25" s="377">
        <v>418.5</v>
      </c>
      <c r="F25" s="377">
        <v>416.2</v>
      </c>
      <c r="G25" s="377">
        <v>413.6</v>
      </c>
      <c r="H25" s="377">
        <v>1266.5999999999999</v>
      </c>
      <c r="I25" s="377">
        <v>2580.8000000000002</v>
      </c>
      <c r="J25" s="377">
        <v>872.6</v>
      </c>
      <c r="K25" s="377">
        <v>843.6</v>
      </c>
      <c r="L25" s="377">
        <v>811.3</v>
      </c>
      <c r="M25" s="377">
        <v>1074.7</v>
      </c>
    </row>
    <row r="26" spans="1:13" ht="24" x14ac:dyDescent="0.2">
      <c r="A26" s="381" t="s">
        <v>54</v>
      </c>
      <c r="B26" s="377">
        <v>21098.7</v>
      </c>
      <c r="C26" s="377">
        <v>24068.799999999999</v>
      </c>
      <c r="D26" s="377">
        <v>28775.8</v>
      </c>
      <c r="E26" s="377">
        <v>10911.7</v>
      </c>
      <c r="F26" s="377">
        <v>11004.6</v>
      </c>
      <c r="G26" s="377">
        <v>12211.6</v>
      </c>
      <c r="H26" s="377">
        <v>12013.6</v>
      </c>
      <c r="I26" s="377">
        <v>11870.4</v>
      </c>
      <c r="J26" s="377">
        <v>12708.8</v>
      </c>
      <c r="K26" s="377">
        <v>15108.5</v>
      </c>
      <c r="L26" s="377">
        <v>24045.3</v>
      </c>
      <c r="M26" s="377">
        <v>31790.9</v>
      </c>
    </row>
    <row r="27" spans="1:13" ht="24" x14ac:dyDescent="0.2">
      <c r="A27" s="380" t="s">
        <v>112</v>
      </c>
      <c r="B27" s="377">
        <v>16605.2</v>
      </c>
      <c r="C27" s="377">
        <v>18389.900000000001</v>
      </c>
      <c r="D27" s="377">
        <v>25624.5</v>
      </c>
      <c r="E27" s="377">
        <v>7016.9</v>
      </c>
      <c r="F27" s="377">
        <v>8486.1</v>
      </c>
      <c r="G27" s="377">
        <v>9825.5</v>
      </c>
      <c r="H27" s="377">
        <v>9070.9</v>
      </c>
      <c r="I27" s="377">
        <v>9190.7999999999993</v>
      </c>
      <c r="J27" s="377">
        <v>10349.4</v>
      </c>
      <c r="K27" s="377">
        <v>12379.7</v>
      </c>
      <c r="L27" s="377">
        <v>19279.3</v>
      </c>
      <c r="M27" s="377">
        <v>26910.2</v>
      </c>
    </row>
    <row r="28" spans="1:13" ht="24" x14ac:dyDescent="0.2">
      <c r="A28" s="380" t="s">
        <v>113</v>
      </c>
      <c r="B28" s="377">
        <v>3443.1</v>
      </c>
      <c r="C28" s="377">
        <v>4382.3</v>
      </c>
      <c r="D28" s="377">
        <v>1694</v>
      </c>
      <c r="E28" s="377">
        <v>2591.6999999999998</v>
      </c>
      <c r="F28" s="377">
        <v>1337.5</v>
      </c>
      <c r="G28" s="377">
        <v>1165.4000000000001</v>
      </c>
      <c r="H28" s="377">
        <v>1344.8</v>
      </c>
      <c r="I28" s="377">
        <v>997.4</v>
      </c>
      <c r="J28" s="377">
        <v>1149.5999999999999</v>
      </c>
      <c r="K28" s="377">
        <v>1378</v>
      </c>
      <c r="L28" s="377">
        <v>1959.7</v>
      </c>
      <c r="M28" s="377">
        <v>2386.4</v>
      </c>
    </row>
    <row r="29" spans="1:13" ht="24" x14ac:dyDescent="0.2">
      <c r="A29" s="380" t="s">
        <v>114</v>
      </c>
      <c r="B29" s="377">
        <v>1050.5</v>
      </c>
      <c r="C29" s="377">
        <v>1296.5999999999999</v>
      </c>
      <c r="D29" s="377">
        <v>1457.3</v>
      </c>
      <c r="E29" s="377">
        <v>1303.0999999999999</v>
      </c>
      <c r="F29" s="377">
        <v>1180.9000000000001</v>
      </c>
      <c r="G29" s="377">
        <v>1220.7</v>
      </c>
      <c r="H29" s="377">
        <v>1597.9</v>
      </c>
      <c r="I29" s="377">
        <v>1682.1</v>
      </c>
      <c r="J29" s="377">
        <v>1209.8</v>
      </c>
      <c r="K29" s="377">
        <v>1350.8</v>
      </c>
      <c r="L29" s="377">
        <v>2806.3</v>
      </c>
      <c r="M29" s="377">
        <v>2494.3000000000002</v>
      </c>
    </row>
    <row r="30" spans="1:13" ht="24" x14ac:dyDescent="0.2">
      <c r="A30" s="381" t="s">
        <v>58</v>
      </c>
      <c r="B30" s="377">
        <v>413.6</v>
      </c>
      <c r="C30" s="377">
        <v>448.9</v>
      </c>
      <c r="D30" s="377">
        <v>398.1</v>
      </c>
      <c r="E30" s="377">
        <v>405.1</v>
      </c>
      <c r="F30" s="377">
        <v>610.9</v>
      </c>
      <c r="G30" s="377">
        <v>1074.8</v>
      </c>
      <c r="H30" s="377">
        <v>952.3</v>
      </c>
      <c r="I30" s="377">
        <v>844.8</v>
      </c>
      <c r="J30" s="377">
        <v>1882.1</v>
      </c>
      <c r="K30" s="377">
        <v>2117.5</v>
      </c>
      <c r="L30" s="377">
        <v>2419</v>
      </c>
      <c r="M30" s="377">
        <v>1652.9</v>
      </c>
    </row>
    <row r="31" spans="1:13" ht="13.5" customHeight="1" x14ac:dyDescent="0.2">
      <c r="A31" s="378" t="s">
        <v>59</v>
      </c>
      <c r="B31" s="377">
        <v>6900.7</v>
      </c>
      <c r="C31" s="377">
        <v>7839.1</v>
      </c>
      <c r="D31" s="377">
        <v>8613.9</v>
      </c>
      <c r="E31" s="377">
        <v>12331.1</v>
      </c>
      <c r="F31" s="377">
        <v>13257.2</v>
      </c>
      <c r="G31" s="377">
        <v>23973</v>
      </c>
      <c r="H31" s="377">
        <v>25951.200000000001</v>
      </c>
      <c r="I31" s="377">
        <v>31041.3</v>
      </c>
      <c r="J31" s="377">
        <v>44909.8</v>
      </c>
      <c r="K31" s="377">
        <v>83796.3</v>
      </c>
      <c r="L31" s="377">
        <v>90463.8</v>
      </c>
      <c r="M31" s="377">
        <v>279517.7</v>
      </c>
    </row>
    <row r="32" spans="1:13" ht="24" x14ac:dyDescent="0.2">
      <c r="A32" s="381" t="s">
        <v>60</v>
      </c>
      <c r="B32" s="377">
        <v>16726.599999999999</v>
      </c>
      <c r="C32" s="377">
        <v>20597.5</v>
      </c>
      <c r="D32" s="377">
        <v>30676</v>
      </c>
      <c r="E32" s="377">
        <v>33559</v>
      </c>
      <c r="F32" s="377">
        <v>35329</v>
      </c>
      <c r="G32" s="377">
        <v>45887.3</v>
      </c>
      <c r="H32" s="377">
        <v>55618.6</v>
      </c>
      <c r="I32" s="377">
        <v>76697.899999999994</v>
      </c>
      <c r="J32" s="377">
        <v>109712.5</v>
      </c>
      <c r="K32" s="377">
        <v>136155</v>
      </c>
      <c r="L32" s="377">
        <v>217637.9</v>
      </c>
      <c r="M32" s="377">
        <v>332722.59999999998</v>
      </c>
    </row>
    <row r="33" spans="1:13" ht="12.75" customHeight="1" x14ac:dyDescent="0.2">
      <c r="A33" s="378" t="s">
        <v>61</v>
      </c>
      <c r="B33" s="377">
        <v>8106.2</v>
      </c>
      <c r="C33" s="377">
        <v>9234.9</v>
      </c>
      <c r="D33" s="377">
        <v>10594.7</v>
      </c>
      <c r="E33" s="377">
        <v>11144.9</v>
      </c>
      <c r="F33" s="377">
        <v>3828</v>
      </c>
      <c r="G33" s="377">
        <v>11071.5</v>
      </c>
      <c r="H33" s="377">
        <v>6923.1</v>
      </c>
      <c r="I33" s="377">
        <v>8785.7000000000007</v>
      </c>
      <c r="J33" s="377">
        <v>12101.2</v>
      </c>
      <c r="K33" s="377">
        <v>18572.3</v>
      </c>
      <c r="L33" s="377">
        <v>20439.5</v>
      </c>
      <c r="M33" s="377">
        <v>34677.199999999997</v>
      </c>
    </row>
    <row r="34" spans="1:13" ht="12.75" customHeight="1" x14ac:dyDescent="0.2">
      <c r="A34" s="378" t="s">
        <v>62</v>
      </c>
      <c r="B34" s="377">
        <v>706.3</v>
      </c>
      <c r="C34" s="377">
        <v>782.6</v>
      </c>
      <c r="D34" s="377">
        <v>983</v>
      </c>
      <c r="E34" s="377">
        <v>850.2</v>
      </c>
      <c r="F34" s="377">
        <v>505.8</v>
      </c>
      <c r="G34" s="377">
        <v>539.9</v>
      </c>
      <c r="H34" s="377">
        <v>460.1</v>
      </c>
      <c r="I34" s="377">
        <v>899.8</v>
      </c>
      <c r="J34" s="377">
        <v>1295</v>
      </c>
      <c r="K34" s="377">
        <v>1922.3</v>
      </c>
      <c r="L34" s="377">
        <v>1978.8</v>
      </c>
      <c r="M34" s="377">
        <v>3328.5</v>
      </c>
    </row>
    <row r="35" spans="1:13" ht="12.75" customHeight="1" x14ac:dyDescent="0.2">
      <c r="A35" s="378" t="s">
        <v>63</v>
      </c>
      <c r="B35" s="377">
        <v>330.1</v>
      </c>
      <c r="C35" s="377">
        <v>277.5</v>
      </c>
      <c r="D35" s="377">
        <v>279.10000000000002</v>
      </c>
      <c r="E35" s="377">
        <v>348.8</v>
      </c>
      <c r="F35" s="377">
        <v>618.6</v>
      </c>
      <c r="G35" s="377">
        <v>807.3</v>
      </c>
      <c r="H35" s="377">
        <v>1039.7</v>
      </c>
      <c r="I35" s="377">
        <v>1577.1</v>
      </c>
      <c r="J35" s="377">
        <v>2134.6999999999998</v>
      </c>
      <c r="K35" s="377">
        <v>3255.8</v>
      </c>
      <c r="L35" s="377">
        <v>10258.6</v>
      </c>
      <c r="M35" s="377">
        <v>11998.9</v>
      </c>
    </row>
    <row r="36" spans="1:13" ht="12.75" customHeight="1" x14ac:dyDescent="0.2">
      <c r="A36" s="378" t="s">
        <v>115</v>
      </c>
      <c r="B36" s="377">
        <v>3307.9</v>
      </c>
      <c r="C36" s="377">
        <v>4916.7</v>
      </c>
      <c r="D36" s="377">
        <v>4017.9</v>
      </c>
      <c r="E36" s="377">
        <v>4018</v>
      </c>
      <c r="F36" s="377">
        <v>3962.7</v>
      </c>
      <c r="G36" s="377">
        <v>4861.3</v>
      </c>
      <c r="H36" s="377">
        <v>4317.8999999999996</v>
      </c>
      <c r="I36" s="377">
        <v>5518.2</v>
      </c>
      <c r="J36" s="377">
        <v>4983</v>
      </c>
      <c r="K36" s="377">
        <v>7041.8</v>
      </c>
      <c r="L36" s="377">
        <v>8273.2999999999993</v>
      </c>
      <c r="M36" s="377">
        <v>8783.7999999999993</v>
      </c>
    </row>
    <row r="37" spans="1:13" ht="12.75" customHeight="1" x14ac:dyDescent="0.2">
      <c r="A37" s="378" t="s">
        <v>65</v>
      </c>
      <c r="B37" s="377">
        <v>137.6</v>
      </c>
      <c r="C37" s="377">
        <v>82.1</v>
      </c>
      <c r="D37" s="377">
        <v>324</v>
      </c>
      <c r="E37" s="377">
        <v>518.5</v>
      </c>
      <c r="F37" s="377">
        <v>472.9</v>
      </c>
      <c r="G37" s="377">
        <v>360</v>
      </c>
      <c r="H37" s="377">
        <v>544.79999999999995</v>
      </c>
      <c r="I37" s="377">
        <v>936</v>
      </c>
      <c r="J37" s="377">
        <v>1668.8</v>
      </c>
      <c r="K37" s="377">
        <v>7357.8</v>
      </c>
      <c r="L37" s="377">
        <v>170223.6</v>
      </c>
      <c r="M37" s="377">
        <v>602772.69999999995</v>
      </c>
    </row>
    <row r="38" spans="1:13" ht="12.75" customHeight="1" x14ac:dyDescent="0.2">
      <c r="A38" s="378" t="s">
        <v>71</v>
      </c>
      <c r="B38" s="377">
        <v>2426.1999999999998</v>
      </c>
      <c r="C38" s="377">
        <v>3201.1</v>
      </c>
      <c r="D38" s="377">
        <v>3425.3</v>
      </c>
      <c r="E38" s="377">
        <v>4090.5</v>
      </c>
      <c r="F38" s="377">
        <v>4366.8</v>
      </c>
      <c r="G38" s="377">
        <v>4399.8999999999996</v>
      </c>
      <c r="H38" s="377">
        <v>5696.5</v>
      </c>
      <c r="I38" s="377">
        <v>5713.6</v>
      </c>
      <c r="J38" s="377">
        <v>8768.7999999999993</v>
      </c>
      <c r="K38" s="377">
        <v>9695.6</v>
      </c>
      <c r="L38" s="377">
        <v>10991.5</v>
      </c>
      <c r="M38" s="377">
        <v>16791.400000000001</v>
      </c>
    </row>
    <row r="39" spans="1:13" ht="12.75" customHeight="1" x14ac:dyDescent="0.2">
      <c r="A39" s="378" t="s">
        <v>72</v>
      </c>
      <c r="B39" s="377">
        <v>11378.7</v>
      </c>
      <c r="C39" s="377">
        <v>10641.6</v>
      </c>
      <c r="D39" s="377">
        <v>11973.4</v>
      </c>
      <c r="E39" s="377">
        <v>12131.3</v>
      </c>
      <c r="F39" s="377">
        <v>12129.9</v>
      </c>
      <c r="G39" s="377">
        <v>13659.2</v>
      </c>
      <c r="H39" s="377">
        <v>14954.7</v>
      </c>
      <c r="I39" s="377">
        <v>15914.8</v>
      </c>
      <c r="J39" s="377">
        <v>15875.5</v>
      </c>
      <c r="K39" s="377">
        <v>15001.3</v>
      </c>
      <c r="L39" s="377">
        <v>13705.6</v>
      </c>
      <c r="M39" s="377">
        <v>17561.900000000001</v>
      </c>
    </row>
    <row r="40" spans="1:13" ht="12.75" customHeight="1" x14ac:dyDescent="0.2">
      <c r="A40" s="378" t="s">
        <v>73</v>
      </c>
      <c r="B40" s="377">
        <v>438.6</v>
      </c>
      <c r="C40" s="377">
        <v>351.9</v>
      </c>
      <c r="D40" s="377">
        <v>452.1</v>
      </c>
      <c r="E40" s="377">
        <v>551.20000000000005</v>
      </c>
      <c r="F40" s="377">
        <v>708.3</v>
      </c>
      <c r="G40" s="377">
        <v>506.6</v>
      </c>
      <c r="H40" s="377">
        <v>721.1</v>
      </c>
      <c r="I40" s="377">
        <v>1241.4000000000001</v>
      </c>
      <c r="J40" s="377">
        <v>1917.7</v>
      </c>
      <c r="K40" s="377">
        <v>2146.3000000000002</v>
      </c>
      <c r="L40" s="377">
        <v>4533.8999999999996</v>
      </c>
      <c r="M40" s="377">
        <v>4012.4</v>
      </c>
    </row>
    <row r="41" spans="1:13" ht="12.75" customHeight="1" x14ac:dyDescent="0.2">
      <c r="A41" s="378" t="s">
        <v>74</v>
      </c>
      <c r="B41" s="377">
        <v>13.8</v>
      </c>
      <c r="C41" s="377">
        <v>22.6</v>
      </c>
      <c r="D41" s="377">
        <v>25.8</v>
      </c>
      <c r="E41" s="377">
        <v>12.1</v>
      </c>
      <c r="F41" s="377">
        <v>14.7</v>
      </c>
      <c r="G41" s="377">
        <v>22.8</v>
      </c>
      <c r="H41" s="377">
        <v>26</v>
      </c>
      <c r="I41" s="377">
        <v>159.19999999999999</v>
      </c>
      <c r="J41" s="377">
        <v>277.89999999999998</v>
      </c>
      <c r="K41" s="377">
        <v>445.7</v>
      </c>
      <c r="L41" s="377">
        <v>488.1</v>
      </c>
      <c r="M41" s="377">
        <v>720.3</v>
      </c>
    </row>
    <row r="42" spans="1:13" ht="12.75" customHeight="1" x14ac:dyDescent="0.2">
      <c r="A42" s="378" t="s">
        <v>75</v>
      </c>
      <c r="B42" s="377">
        <v>823.3</v>
      </c>
      <c r="C42" s="377">
        <v>865.9</v>
      </c>
      <c r="D42" s="377">
        <v>872.2</v>
      </c>
      <c r="E42" s="377">
        <v>839.3</v>
      </c>
      <c r="F42" s="377">
        <v>186.3</v>
      </c>
      <c r="G42" s="377">
        <v>413</v>
      </c>
      <c r="H42" s="377">
        <v>557.9</v>
      </c>
      <c r="I42" s="377">
        <v>573.20000000000005</v>
      </c>
      <c r="J42" s="377">
        <v>695.6</v>
      </c>
      <c r="K42" s="377">
        <v>1101.9000000000001</v>
      </c>
      <c r="L42" s="377">
        <v>1439</v>
      </c>
      <c r="M42" s="377">
        <v>1920.6</v>
      </c>
    </row>
    <row r="43" spans="1:13" ht="12.75" customHeight="1" x14ac:dyDescent="0.2">
      <c r="A43" s="378" t="s">
        <v>76</v>
      </c>
      <c r="B43" s="377">
        <v>260.8</v>
      </c>
      <c r="C43" s="377">
        <v>214.5</v>
      </c>
      <c r="D43" s="377">
        <v>143.9</v>
      </c>
      <c r="E43" s="377">
        <v>99.1</v>
      </c>
      <c r="F43" s="377">
        <v>109.9</v>
      </c>
      <c r="G43" s="377">
        <v>132.19999999999999</v>
      </c>
      <c r="H43" s="377">
        <v>189.3</v>
      </c>
      <c r="I43" s="377">
        <v>283.8</v>
      </c>
      <c r="J43" s="377">
        <v>252.5</v>
      </c>
      <c r="K43" s="377">
        <v>375.5</v>
      </c>
      <c r="L43" s="377">
        <v>844.8</v>
      </c>
      <c r="M43" s="377">
        <v>2132.8000000000002</v>
      </c>
    </row>
    <row r="44" spans="1:13" ht="12.75" customHeight="1" x14ac:dyDescent="0.2">
      <c r="A44" s="378" t="s">
        <v>77</v>
      </c>
      <c r="B44" s="377">
        <v>108.3</v>
      </c>
      <c r="C44" s="377">
        <v>54.9</v>
      </c>
      <c r="D44" s="377">
        <v>51.4</v>
      </c>
      <c r="E44" s="377">
        <v>44.8</v>
      </c>
      <c r="F44" s="377">
        <v>43.6</v>
      </c>
      <c r="G44" s="377">
        <v>30.2</v>
      </c>
      <c r="H44" s="377">
        <v>28.8</v>
      </c>
      <c r="I44" s="377">
        <v>36.6</v>
      </c>
      <c r="J44" s="377">
        <v>145.9</v>
      </c>
      <c r="K44" s="377">
        <v>109.4</v>
      </c>
      <c r="L44" s="377">
        <v>127.9</v>
      </c>
      <c r="M44" s="377">
        <v>359.7</v>
      </c>
    </row>
    <row r="45" spans="1:13" ht="12.75" customHeight="1" thickBot="1" x14ac:dyDescent="0.25">
      <c r="A45" s="435"/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</row>
    <row r="46" spans="1:13" x14ac:dyDescent="0.2">
      <c r="A46" s="436"/>
      <c r="B46" s="377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</row>
    <row r="47" spans="1:13" x14ac:dyDescent="0.2">
      <c r="A47" s="436"/>
      <c r="B47" s="377"/>
      <c r="C47" s="377"/>
      <c r="D47" s="377"/>
      <c r="E47" s="377"/>
      <c r="F47" s="377"/>
      <c r="G47" s="377"/>
      <c r="H47" s="377"/>
      <c r="I47" s="377"/>
      <c r="J47" s="377"/>
      <c r="K47" s="377"/>
      <c r="L47" s="377"/>
      <c r="M47" s="377"/>
    </row>
    <row r="48" spans="1:13" x14ac:dyDescent="0.2">
      <c r="A48" s="437"/>
      <c r="B48" s="431"/>
      <c r="C48" s="431"/>
      <c r="D48" s="431"/>
      <c r="E48" s="431"/>
      <c r="F48" s="431"/>
      <c r="G48" s="431"/>
      <c r="H48" s="431"/>
      <c r="I48" s="431"/>
      <c r="J48" s="431"/>
      <c r="K48" s="431"/>
      <c r="L48" s="431"/>
      <c r="M48" s="431"/>
    </row>
    <row r="49" spans="1:13" x14ac:dyDescent="0.2">
      <c r="A49" s="438"/>
      <c r="B49" s="439"/>
      <c r="C49" s="439"/>
      <c r="D49" s="439"/>
      <c r="E49" s="439"/>
      <c r="F49" s="439"/>
      <c r="G49" s="439"/>
      <c r="H49" s="439"/>
      <c r="I49" s="439"/>
      <c r="J49" s="439"/>
      <c r="K49" s="439"/>
      <c r="L49" s="439"/>
      <c r="M49" s="439"/>
    </row>
    <row r="50" spans="1:13" x14ac:dyDescent="0.2">
      <c r="A50" s="438"/>
      <c r="B50" s="439"/>
      <c r="C50" s="439"/>
      <c r="D50" s="439"/>
      <c r="E50" s="439"/>
      <c r="F50" s="439"/>
      <c r="G50" s="439"/>
      <c r="H50" s="439"/>
      <c r="I50" s="439"/>
      <c r="J50" s="439"/>
      <c r="K50" s="439"/>
      <c r="L50" s="439"/>
      <c r="M50" s="439"/>
    </row>
    <row r="51" spans="1:13" x14ac:dyDescent="0.2">
      <c r="A51" s="438"/>
      <c r="B51" s="439"/>
      <c r="C51" s="439"/>
      <c r="D51" s="439"/>
      <c r="E51" s="439"/>
      <c r="F51" s="439"/>
      <c r="G51" s="439"/>
      <c r="H51" s="439"/>
      <c r="I51" s="439"/>
      <c r="J51" s="439"/>
      <c r="K51" s="439"/>
      <c r="L51" s="439"/>
      <c r="M51" s="439"/>
    </row>
    <row r="52" spans="1:13" x14ac:dyDescent="0.2">
      <c r="A52" s="438"/>
      <c r="B52" s="439"/>
      <c r="C52" s="439"/>
      <c r="D52" s="439"/>
      <c r="E52" s="439"/>
      <c r="F52" s="439"/>
      <c r="G52" s="439"/>
      <c r="H52" s="439"/>
      <c r="I52" s="439"/>
      <c r="J52" s="439"/>
      <c r="K52" s="439"/>
      <c r="L52" s="439"/>
      <c r="M52" s="439"/>
    </row>
    <row r="53" spans="1:13" x14ac:dyDescent="0.2">
      <c r="A53" s="438"/>
      <c r="B53" s="439"/>
      <c r="C53" s="439"/>
      <c r="D53" s="439"/>
      <c r="E53" s="439"/>
      <c r="F53" s="439"/>
      <c r="G53" s="439"/>
      <c r="H53" s="439"/>
      <c r="I53" s="439"/>
      <c r="J53" s="439"/>
      <c r="K53" s="439"/>
      <c r="L53" s="439"/>
      <c r="M53" s="439"/>
    </row>
    <row r="54" spans="1:13" x14ac:dyDescent="0.2">
      <c r="A54" s="438"/>
      <c r="B54" s="439"/>
      <c r="C54" s="439"/>
      <c r="D54" s="439"/>
      <c r="E54" s="439"/>
      <c r="F54" s="439"/>
      <c r="G54" s="439"/>
      <c r="H54" s="439"/>
      <c r="I54" s="439"/>
      <c r="J54" s="439"/>
      <c r="K54" s="439"/>
      <c r="L54" s="439"/>
      <c r="M54" s="439"/>
    </row>
    <row r="55" spans="1:13" x14ac:dyDescent="0.2">
      <c r="A55" s="438"/>
      <c r="B55" s="439"/>
      <c r="C55" s="439"/>
      <c r="D55" s="439"/>
      <c r="E55" s="439"/>
      <c r="F55" s="439"/>
      <c r="G55" s="439"/>
      <c r="H55" s="439"/>
      <c r="I55" s="439"/>
      <c r="J55" s="439"/>
      <c r="K55" s="439"/>
      <c r="L55" s="439"/>
      <c r="M55" s="439"/>
    </row>
    <row r="56" spans="1:13" x14ac:dyDescent="0.2">
      <c r="B56" s="439"/>
      <c r="C56" s="439"/>
      <c r="D56" s="439"/>
      <c r="E56" s="439"/>
      <c r="F56" s="439"/>
      <c r="G56" s="439"/>
      <c r="H56" s="439"/>
      <c r="I56" s="439"/>
      <c r="J56" s="439"/>
      <c r="K56" s="439"/>
      <c r="L56" s="439"/>
      <c r="M56" s="439"/>
    </row>
  </sheetData>
  <hyperlinks>
    <hyperlink ref="A1" location="Содержание!A1" display="Вернуться в СОДЕРЖАНИЕ" xr:uid="{00000000-0004-0000-6E00-000000000000}"/>
  </hyperlinks>
  <pageMargins left="0.78740157480314965" right="0.59055118110236227" top="0.98425196850393704" bottom="0.78740157480314965" header="0.31496062992125984" footer="0.31496062992125984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Лист111"/>
  <dimension ref="A1:M168"/>
  <sheetViews>
    <sheetView workbookViewId="0">
      <selection activeCell="A5" sqref="A5"/>
    </sheetView>
  </sheetViews>
  <sheetFormatPr defaultRowHeight="12" x14ac:dyDescent="0.2"/>
  <cols>
    <col min="1" max="1" width="43.85546875" style="367" customWidth="1"/>
    <col min="2" max="8" width="8.7109375" style="367" hidden="1" customWidth="1"/>
    <col min="9" max="9" width="8.7109375" style="367" customWidth="1"/>
    <col min="10" max="10" width="8.7109375" style="489" customWidth="1"/>
    <col min="11" max="12" width="8.7109375" style="367" customWidth="1"/>
    <col min="13" max="13" width="9" style="367" customWidth="1"/>
    <col min="14" max="217" width="9.140625" style="367"/>
    <col min="218" max="218" width="40.7109375" style="367" customWidth="1"/>
    <col min="219" max="225" width="0" style="367" hidden="1" customWidth="1"/>
    <col min="226" max="230" width="8.7109375" style="367" customWidth="1"/>
    <col min="231" max="473" width="9.140625" style="367"/>
    <col min="474" max="474" width="40.7109375" style="367" customWidth="1"/>
    <col min="475" max="481" width="0" style="367" hidden="1" customWidth="1"/>
    <col min="482" max="486" width="8.7109375" style="367" customWidth="1"/>
    <col min="487" max="729" width="9.140625" style="367"/>
    <col min="730" max="730" width="40.7109375" style="367" customWidth="1"/>
    <col min="731" max="737" width="0" style="367" hidden="1" customWidth="1"/>
    <col min="738" max="742" width="8.7109375" style="367" customWidth="1"/>
    <col min="743" max="985" width="9.140625" style="367"/>
    <col min="986" max="986" width="40.7109375" style="367" customWidth="1"/>
    <col min="987" max="993" width="0" style="367" hidden="1" customWidth="1"/>
    <col min="994" max="998" width="8.7109375" style="367" customWidth="1"/>
    <col min="999" max="1241" width="9.140625" style="367"/>
    <col min="1242" max="1242" width="40.7109375" style="367" customWidth="1"/>
    <col min="1243" max="1249" width="0" style="367" hidden="1" customWidth="1"/>
    <col min="1250" max="1254" width="8.7109375" style="367" customWidth="1"/>
    <col min="1255" max="1497" width="9.140625" style="367"/>
    <col min="1498" max="1498" width="40.7109375" style="367" customWidth="1"/>
    <col min="1499" max="1505" width="0" style="367" hidden="1" customWidth="1"/>
    <col min="1506" max="1510" width="8.7109375" style="367" customWidth="1"/>
    <col min="1511" max="1753" width="9.140625" style="367"/>
    <col min="1754" max="1754" width="40.7109375" style="367" customWidth="1"/>
    <col min="1755" max="1761" width="0" style="367" hidden="1" customWidth="1"/>
    <col min="1762" max="1766" width="8.7109375" style="367" customWidth="1"/>
    <col min="1767" max="2009" width="9.140625" style="367"/>
    <col min="2010" max="2010" width="40.7109375" style="367" customWidth="1"/>
    <col min="2011" max="2017" width="0" style="367" hidden="1" customWidth="1"/>
    <col min="2018" max="2022" width="8.7109375" style="367" customWidth="1"/>
    <col min="2023" max="2265" width="9.140625" style="367"/>
    <col min="2266" max="2266" width="40.7109375" style="367" customWidth="1"/>
    <col min="2267" max="2273" width="0" style="367" hidden="1" customWidth="1"/>
    <col min="2274" max="2278" width="8.7109375" style="367" customWidth="1"/>
    <col min="2279" max="2521" width="9.140625" style="367"/>
    <col min="2522" max="2522" width="40.7109375" style="367" customWidth="1"/>
    <col min="2523" max="2529" width="0" style="367" hidden="1" customWidth="1"/>
    <col min="2530" max="2534" width="8.7109375" style="367" customWidth="1"/>
    <col min="2535" max="2777" width="9.140625" style="367"/>
    <col min="2778" max="2778" width="40.7109375" style="367" customWidth="1"/>
    <col min="2779" max="2785" width="0" style="367" hidden="1" customWidth="1"/>
    <col min="2786" max="2790" width="8.7109375" style="367" customWidth="1"/>
    <col min="2791" max="3033" width="9.140625" style="367"/>
    <col min="3034" max="3034" width="40.7109375" style="367" customWidth="1"/>
    <col min="3035" max="3041" width="0" style="367" hidden="1" customWidth="1"/>
    <col min="3042" max="3046" width="8.7109375" style="367" customWidth="1"/>
    <col min="3047" max="3289" width="9.140625" style="367"/>
    <col min="3290" max="3290" width="40.7109375" style="367" customWidth="1"/>
    <col min="3291" max="3297" width="0" style="367" hidden="1" customWidth="1"/>
    <col min="3298" max="3302" width="8.7109375" style="367" customWidth="1"/>
    <col min="3303" max="3545" width="9.140625" style="367"/>
    <col min="3546" max="3546" width="40.7109375" style="367" customWidth="1"/>
    <col min="3547" max="3553" width="0" style="367" hidden="1" customWidth="1"/>
    <col min="3554" max="3558" width="8.7109375" style="367" customWidth="1"/>
    <col min="3559" max="3801" width="9.140625" style="367"/>
    <col min="3802" max="3802" width="40.7109375" style="367" customWidth="1"/>
    <col min="3803" max="3809" width="0" style="367" hidden="1" customWidth="1"/>
    <col min="3810" max="3814" width="8.7109375" style="367" customWidth="1"/>
    <col min="3815" max="4057" width="9.140625" style="367"/>
    <col min="4058" max="4058" width="40.7109375" style="367" customWidth="1"/>
    <col min="4059" max="4065" width="0" style="367" hidden="1" customWidth="1"/>
    <col min="4066" max="4070" width="8.7109375" style="367" customWidth="1"/>
    <col min="4071" max="4313" width="9.140625" style="367"/>
    <col min="4314" max="4314" width="40.7109375" style="367" customWidth="1"/>
    <col min="4315" max="4321" width="0" style="367" hidden="1" customWidth="1"/>
    <col min="4322" max="4326" width="8.7109375" style="367" customWidth="1"/>
    <col min="4327" max="4569" width="9.140625" style="367"/>
    <col min="4570" max="4570" width="40.7109375" style="367" customWidth="1"/>
    <col min="4571" max="4577" width="0" style="367" hidden="1" customWidth="1"/>
    <col min="4578" max="4582" width="8.7109375" style="367" customWidth="1"/>
    <col min="4583" max="4825" width="9.140625" style="367"/>
    <col min="4826" max="4826" width="40.7109375" style="367" customWidth="1"/>
    <col min="4827" max="4833" width="0" style="367" hidden="1" customWidth="1"/>
    <col min="4834" max="4838" width="8.7109375" style="367" customWidth="1"/>
    <col min="4839" max="5081" width="9.140625" style="367"/>
    <col min="5082" max="5082" width="40.7109375" style="367" customWidth="1"/>
    <col min="5083" max="5089" width="0" style="367" hidden="1" customWidth="1"/>
    <col min="5090" max="5094" width="8.7109375" style="367" customWidth="1"/>
    <col min="5095" max="5337" width="9.140625" style="367"/>
    <col min="5338" max="5338" width="40.7109375" style="367" customWidth="1"/>
    <col min="5339" max="5345" width="0" style="367" hidden="1" customWidth="1"/>
    <col min="5346" max="5350" width="8.7109375" style="367" customWidth="1"/>
    <col min="5351" max="5593" width="9.140625" style="367"/>
    <col min="5594" max="5594" width="40.7109375" style="367" customWidth="1"/>
    <col min="5595" max="5601" width="0" style="367" hidden="1" customWidth="1"/>
    <col min="5602" max="5606" width="8.7109375" style="367" customWidth="1"/>
    <col min="5607" max="5849" width="9.140625" style="367"/>
    <col min="5850" max="5850" width="40.7109375" style="367" customWidth="1"/>
    <col min="5851" max="5857" width="0" style="367" hidden="1" customWidth="1"/>
    <col min="5858" max="5862" width="8.7109375" style="367" customWidth="1"/>
    <col min="5863" max="6105" width="9.140625" style="367"/>
    <col min="6106" max="6106" width="40.7109375" style="367" customWidth="1"/>
    <col min="6107" max="6113" width="0" style="367" hidden="1" customWidth="1"/>
    <col min="6114" max="6118" width="8.7109375" style="367" customWidth="1"/>
    <col min="6119" max="6361" width="9.140625" style="367"/>
    <col min="6362" max="6362" width="40.7109375" style="367" customWidth="1"/>
    <col min="6363" max="6369" width="0" style="367" hidden="1" customWidth="1"/>
    <col min="6370" max="6374" width="8.7109375" style="367" customWidth="1"/>
    <col min="6375" max="6617" width="9.140625" style="367"/>
    <col min="6618" max="6618" width="40.7109375" style="367" customWidth="1"/>
    <col min="6619" max="6625" width="0" style="367" hidden="1" customWidth="1"/>
    <col min="6626" max="6630" width="8.7109375" style="367" customWidth="1"/>
    <col min="6631" max="6873" width="9.140625" style="367"/>
    <col min="6874" max="6874" width="40.7109375" style="367" customWidth="1"/>
    <col min="6875" max="6881" width="0" style="367" hidden="1" customWidth="1"/>
    <col min="6882" max="6886" width="8.7109375" style="367" customWidth="1"/>
    <col min="6887" max="7129" width="9.140625" style="367"/>
    <col min="7130" max="7130" width="40.7109375" style="367" customWidth="1"/>
    <col min="7131" max="7137" width="0" style="367" hidden="1" customWidth="1"/>
    <col min="7138" max="7142" width="8.7109375" style="367" customWidth="1"/>
    <col min="7143" max="7385" width="9.140625" style="367"/>
    <col min="7386" max="7386" width="40.7109375" style="367" customWidth="1"/>
    <col min="7387" max="7393" width="0" style="367" hidden="1" customWidth="1"/>
    <col min="7394" max="7398" width="8.7109375" style="367" customWidth="1"/>
    <col min="7399" max="7641" width="9.140625" style="367"/>
    <col min="7642" max="7642" width="40.7109375" style="367" customWidth="1"/>
    <col min="7643" max="7649" width="0" style="367" hidden="1" customWidth="1"/>
    <col min="7650" max="7654" width="8.7109375" style="367" customWidth="1"/>
    <col min="7655" max="7897" width="9.140625" style="367"/>
    <col min="7898" max="7898" width="40.7109375" style="367" customWidth="1"/>
    <col min="7899" max="7905" width="0" style="367" hidden="1" customWidth="1"/>
    <col min="7906" max="7910" width="8.7109375" style="367" customWidth="1"/>
    <col min="7911" max="8153" width="9.140625" style="367"/>
    <col min="8154" max="8154" width="40.7109375" style="367" customWidth="1"/>
    <col min="8155" max="8161" width="0" style="367" hidden="1" customWidth="1"/>
    <col min="8162" max="8166" width="8.7109375" style="367" customWidth="1"/>
    <col min="8167" max="8409" width="9.140625" style="367"/>
    <col min="8410" max="8410" width="40.7109375" style="367" customWidth="1"/>
    <col min="8411" max="8417" width="0" style="367" hidden="1" customWidth="1"/>
    <col min="8418" max="8422" width="8.7109375" style="367" customWidth="1"/>
    <col min="8423" max="8665" width="9.140625" style="367"/>
    <col min="8666" max="8666" width="40.7109375" style="367" customWidth="1"/>
    <col min="8667" max="8673" width="0" style="367" hidden="1" customWidth="1"/>
    <col min="8674" max="8678" width="8.7109375" style="367" customWidth="1"/>
    <col min="8679" max="8921" width="9.140625" style="367"/>
    <col min="8922" max="8922" width="40.7109375" style="367" customWidth="1"/>
    <col min="8923" max="8929" width="0" style="367" hidden="1" customWidth="1"/>
    <col min="8930" max="8934" width="8.7109375" style="367" customWidth="1"/>
    <col min="8935" max="9177" width="9.140625" style="367"/>
    <col min="9178" max="9178" width="40.7109375" style="367" customWidth="1"/>
    <col min="9179" max="9185" width="0" style="367" hidden="1" customWidth="1"/>
    <col min="9186" max="9190" width="8.7109375" style="367" customWidth="1"/>
    <col min="9191" max="9433" width="9.140625" style="367"/>
    <col min="9434" max="9434" width="40.7109375" style="367" customWidth="1"/>
    <col min="9435" max="9441" width="0" style="367" hidden="1" customWidth="1"/>
    <col min="9442" max="9446" width="8.7109375" style="367" customWidth="1"/>
    <col min="9447" max="9689" width="9.140625" style="367"/>
    <col min="9690" max="9690" width="40.7109375" style="367" customWidth="1"/>
    <col min="9691" max="9697" width="0" style="367" hidden="1" customWidth="1"/>
    <col min="9698" max="9702" width="8.7109375" style="367" customWidth="1"/>
    <col min="9703" max="9945" width="9.140625" style="367"/>
    <col min="9946" max="9946" width="40.7109375" style="367" customWidth="1"/>
    <col min="9947" max="9953" width="0" style="367" hidden="1" customWidth="1"/>
    <col min="9954" max="9958" width="8.7109375" style="367" customWidth="1"/>
    <col min="9959" max="10201" width="9.140625" style="367"/>
    <col min="10202" max="10202" width="40.7109375" style="367" customWidth="1"/>
    <col min="10203" max="10209" width="0" style="367" hidden="1" customWidth="1"/>
    <col min="10210" max="10214" width="8.7109375" style="367" customWidth="1"/>
    <col min="10215" max="10457" width="9.140625" style="367"/>
    <col min="10458" max="10458" width="40.7109375" style="367" customWidth="1"/>
    <col min="10459" max="10465" width="0" style="367" hidden="1" customWidth="1"/>
    <col min="10466" max="10470" width="8.7109375" style="367" customWidth="1"/>
    <col min="10471" max="10713" width="9.140625" style="367"/>
    <col min="10714" max="10714" width="40.7109375" style="367" customWidth="1"/>
    <col min="10715" max="10721" width="0" style="367" hidden="1" customWidth="1"/>
    <col min="10722" max="10726" width="8.7109375" style="367" customWidth="1"/>
    <col min="10727" max="10969" width="9.140625" style="367"/>
    <col min="10970" max="10970" width="40.7109375" style="367" customWidth="1"/>
    <col min="10971" max="10977" width="0" style="367" hidden="1" customWidth="1"/>
    <col min="10978" max="10982" width="8.7109375" style="367" customWidth="1"/>
    <col min="10983" max="11225" width="9.140625" style="367"/>
    <col min="11226" max="11226" width="40.7109375" style="367" customWidth="1"/>
    <col min="11227" max="11233" width="0" style="367" hidden="1" customWidth="1"/>
    <col min="11234" max="11238" width="8.7109375" style="367" customWidth="1"/>
    <col min="11239" max="11481" width="9.140625" style="367"/>
    <col min="11482" max="11482" width="40.7109375" style="367" customWidth="1"/>
    <col min="11483" max="11489" width="0" style="367" hidden="1" customWidth="1"/>
    <col min="11490" max="11494" width="8.7109375" style="367" customWidth="1"/>
    <col min="11495" max="11737" width="9.140625" style="367"/>
    <col min="11738" max="11738" width="40.7109375" style="367" customWidth="1"/>
    <col min="11739" max="11745" width="0" style="367" hidden="1" customWidth="1"/>
    <col min="11746" max="11750" width="8.7109375" style="367" customWidth="1"/>
    <col min="11751" max="11993" width="9.140625" style="367"/>
    <col min="11994" max="11994" width="40.7109375" style="367" customWidth="1"/>
    <col min="11995" max="12001" width="0" style="367" hidden="1" customWidth="1"/>
    <col min="12002" max="12006" width="8.7109375" style="367" customWidth="1"/>
    <col min="12007" max="12249" width="9.140625" style="367"/>
    <col min="12250" max="12250" width="40.7109375" style="367" customWidth="1"/>
    <col min="12251" max="12257" width="0" style="367" hidden="1" customWidth="1"/>
    <col min="12258" max="12262" width="8.7109375" style="367" customWidth="1"/>
    <col min="12263" max="12505" width="9.140625" style="367"/>
    <col min="12506" max="12506" width="40.7109375" style="367" customWidth="1"/>
    <col min="12507" max="12513" width="0" style="367" hidden="1" customWidth="1"/>
    <col min="12514" max="12518" width="8.7109375" style="367" customWidth="1"/>
    <col min="12519" max="12761" width="9.140625" style="367"/>
    <col min="12762" max="12762" width="40.7109375" style="367" customWidth="1"/>
    <col min="12763" max="12769" width="0" style="367" hidden="1" customWidth="1"/>
    <col min="12770" max="12774" width="8.7109375" style="367" customWidth="1"/>
    <col min="12775" max="13017" width="9.140625" style="367"/>
    <col min="13018" max="13018" width="40.7109375" style="367" customWidth="1"/>
    <col min="13019" max="13025" width="0" style="367" hidden="1" customWidth="1"/>
    <col min="13026" max="13030" width="8.7109375" style="367" customWidth="1"/>
    <col min="13031" max="13273" width="9.140625" style="367"/>
    <col min="13274" max="13274" width="40.7109375" style="367" customWidth="1"/>
    <col min="13275" max="13281" width="0" style="367" hidden="1" customWidth="1"/>
    <col min="13282" max="13286" width="8.7109375" style="367" customWidth="1"/>
    <col min="13287" max="13529" width="9.140625" style="367"/>
    <col min="13530" max="13530" width="40.7109375" style="367" customWidth="1"/>
    <col min="13531" max="13537" width="0" style="367" hidden="1" customWidth="1"/>
    <col min="13538" max="13542" width="8.7109375" style="367" customWidth="1"/>
    <col min="13543" max="13785" width="9.140625" style="367"/>
    <col min="13786" max="13786" width="40.7109375" style="367" customWidth="1"/>
    <col min="13787" max="13793" width="0" style="367" hidden="1" customWidth="1"/>
    <col min="13794" max="13798" width="8.7109375" style="367" customWidth="1"/>
    <col min="13799" max="14041" width="9.140625" style="367"/>
    <col min="14042" max="14042" width="40.7109375" style="367" customWidth="1"/>
    <col min="14043" max="14049" width="0" style="367" hidden="1" customWidth="1"/>
    <col min="14050" max="14054" width="8.7109375" style="367" customWidth="1"/>
    <col min="14055" max="14297" width="9.140625" style="367"/>
    <col min="14298" max="14298" width="40.7109375" style="367" customWidth="1"/>
    <col min="14299" max="14305" width="0" style="367" hidden="1" customWidth="1"/>
    <col min="14306" max="14310" width="8.7109375" style="367" customWidth="1"/>
    <col min="14311" max="14553" width="9.140625" style="367"/>
    <col min="14554" max="14554" width="40.7109375" style="367" customWidth="1"/>
    <col min="14555" max="14561" width="0" style="367" hidden="1" customWidth="1"/>
    <col min="14562" max="14566" width="8.7109375" style="367" customWidth="1"/>
    <col min="14567" max="14809" width="9.140625" style="367"/>
    <col min="14810" max="14810" width="40.7109375" style="367" customWidth="1"/>
    <col min="14811" max="14817" width="0" style="367" hidden="1" customWidth="1"/>
    <col min="14818" max="14822" width="8.7109375" style="367" customWidth="1"/>
    <col min="14823" max="15065" width="9.140625" style="367"/>
    <col min="15066" max="15066" width="40.7109375" style="367" customWidth="1"/>
    <col min="15067" max="15073" width="0" style="367" hidden="1" customWidth="1"/>
    <col min="15074" max="15078" width="8.7109375" style="367" customWidth="1"/>
    <col min="15079" max="15321" width="9.140625" style="367"/>
    <col min="15322" max="15322" width="40.7109375" style="367" customWidth="1"/>
    <col min="15323" max="15329" width="0" style="367" hidden="1" customWidth="1"/>
    <col min="15330" max="15334" width="8.7109375" style="367" customWidth="1"/>
    <col min="15335" max="15577" width="9.140625" style="367"/>
    <col min="15578" max="15578" width="40.7109375" style="367" customWidth="1"/>
    <col min="15579" max="15585" width="0" style="367" hidden="1" customWidth="1"/>
    <col min="15586" max="15590" width="8.7109375" style="367" customWidth="1"/>
    <col min="15591" max="15833" width="9.140625" style="367"/>
    <col min="15834" max="15834" width="40.7109375" style="367" customWidth="1"/>
    <col min="15835" max="15841" width="0" style="367" hidden="1" customWidth="1"/>
    <col min="15842" max="15846" width="8.7109375" style="367" customWidth="1"/>
    <col min="15847" max="16089" width="9.140625" style="367"/>
    <col min="16090" max="16090" width="40.7109375" style="367" customWidth="1"/>
    <col min="16091" max="16097" width="0" style="367" hidden="1" customWidth="1"/>
    <col min="16098" max="16102" width="8.7109375" style="367" customWidth="1"/>
    <col min="16103" max="16345" width="9.140625" style="367"/>
    <col min="16346" max="16352" width="9.140625" style="367" customWidth="1"/>
    <col min="16353" max="16358" width="9.140625" style="367"/>
    <col min="16359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25" t="s">
        <v>398</v>
      </c>
    </row>
    <row r="3" spans="1:13" ht="18" customHeight="1" thickBot="1" x14ac:dyDescent="0.25">
      <c r="A3" s="251" t="s">
        <v>397</v>
      </c>
    </row>
    <row r="4" spans="1:13" s="369" customFormat="1" ht="18" customHeight="1" thickBot="1" x14ac:dyDescent="0.25">
      <c r="A4" s="440"/>
      <c r="B4" s="428">
        <v>2014</v>
      </c>
      <c r="C4" s="428">
        <v>2015</v>
      </c>
      <c r="D4" s="428">
        <v>2016</v>
      </c>
      <c r="E4" s="428">
        <v>2017</v>
      </c>
      <c r="F4" s="428">
        <v>2018</v>
      </c>
      <c r="G4" s="428">
        <v>2019</v>
      </c>
      <c r="H4" s="428">
        <v>2020</v>
      </c>
      <c r="I4" s="428">
        <v>2021</v>
      </c>
      <c r="J4" s="428">
        <v>2022</v>
      </c>
      <c r="K4" s="428">
        <v>2023</v>
      </c>
      <c r="L4" s="428">
        <v>2024</v>
      </c>
      <c r="M4" s="428">
        <v>2025</v>
      </c>
    </row>
    <row r="5" spans="1:13" s="414" customFormat="1" ht="12.75" customHeight="1" x14ac:dyDescent="0.2">
      <c r="A5" s="372"/>
      <c r="B5" s="441"/>
      <c r="C5" s="441"/>
      <c r="D5" s="441"/>
      <c r="E5" s="441"/>
      <c r="F5" s="441"/>
      <c r="G5" s="441"/>
      <c r="H5" s="441"/>
      <c r="I5" s="441"/>
      <c r="J5" s="917"/>
      <c r="K5" s="441"/>
      <c r="L5" s="441"/>
      <c r="M5" s="441"/>
    </row>
    <row r="6" spans="1:13" s="432" customFormat="1" ht="12.75" customHeight="1" x14ac:dyDescent="0.2">
      <c r="A6" s="372" t="s">
        <v>380</v>
      </c>
      <c r="B6" s="431">
        <v>134171</v>
      </c>
      <c r="C6" s="431">
        <v>162168.70000000001</v>
      </c>
      <c r="D6" s="431">
        <v>186282.8</v>
      </c>
      <c r="E6" s="431">
        <v>201326.9</v>
      </c>
      <c r="F6" s="431">
        <v>211567.5</v>
      </c>
      <c r="G6" s="431">
        <v>246009.4</v>
      </c>
      <c r="H6" s="431">
        <v>265101.3</v>
      </c>
      <c r="I6" s="431">
        <v>311589</v>
      </c>
      <c r="J6" s="431">
        <v>399042.9</v>
      </c>
      <c r="K6" s="431">
        <v>536394.1</v>
      </c>
      <c r="L6" s="431">
        <v>790529.9</v>
      </c>
      <c r="M6" s="431">
        <v>1422508.4</v>
      </c>
    </row>
    <row r="7" spans="1:13" s="414" customFormat="1" ht="12.75" customHeight="1" x14ac:dyDescent="0.2">
      <c r="A7" s="381" t="s">
        <v>356</v>
      </c>
      <c r="B7" s="442"/>
      <c r="C7" s="442"/>
      <c r="D7" s="442"/>
      <c r="E7" s="442"/>
      <c r="F7" s="442"/>
      <c r="G7" s="442"/>
      <c r="H7" s="442"/>
      <c r="I7" s="454"/>
      <c r="J7" s="454"/>
      <c r="K7" s="454"/>
      <c r="L7" s="454"/>
      <c r="M7" s="454"/>
    </row>
    <row r="8" spans="1:13" ht="12.75" customHeight="1" x14ac:dyDescent="0.2">
      <c r="A8" s="401" t="s">
        <v>36</v>
      </c>
      <c r="B8" s="377">
        <v>939.8</v>
      </c>
      <c r="C8" s="377">
        <v>1038.5</v>
      </c>
      <c r="D8" s="377">
        <v>1084.9000000000001</v>
      </c>
      <c r="E8" s="377">
        <v>892.7</v>
      </c>
      <c r="F8" s="377">
        <v>793.6</v>
      </c>
      <c r="G8" s="377">
        <v>875.1</v>
      </c>
      <c r="H8" s="377">
        <v>949</v>
      </c>
      <c r="I8" s="377">
        <v>1025.5</v>
      </c>
      <c r="J8" s="377">
        <v>1229</v>
      </c>
      <c r="K8" s="377">
        <v>2104.1999999999998</v>
      </c>
      <c r="L8" s="377">
        <v>2373.4</v>
      </c>
      <c r="M8" s="377">
        <v>3425.9</v>
      </c>
    </row>
    <row r="9" spans="1:13" ht="12.75" customHeight="1" x14ac:dyDescent="0.2">
      <c r="A9" s="378" t="s">
        <v>37</v>
      </c>
      <c r="B9" s="377">
        <v>4465.2</v>
      </c>
      <c r="C9" s="377">
        <v>12139.7</v>
      </c>
      <c r="D9" s="377">
        <v>23944.799999999999</v>
      </c>
      <c r="E9" s="377">
        <v>28401.8</v>
      </c>
      <c r="F9" s="377">
        <v>27743.7</v>
      </c>
      <c r="G9" s="377">
        <v>23454.3</v>
      </c>
      <c r="H9" s="377">
        <v>22850.2</v>
      </c>
      <c r="I9" s="377">
        <v>24613</v>
      </c>
      <c r="J9" s="377">
        <v>27185.4</v>
      </c>
      <c r="K9" s="377">
        <v>32690.6</v>
      </c>
      <c r="L9" s="377">
        <v>31737.599999999999</v>
      </c>
      <c r="M9" s="377">
        <v>40685.699999999997</v>
      </c>
    </row>
    <row r="10" spans="1:13" ht="12.75" customHeight="1" x14ac:dyDescent="0.2">
      <c r="A10" s="378" t="s">
        <v>38</v>
      </c>
      <c r="B10" s="377">
        <v>26130.400000000001</v>
      </c>
      <c r="C10" s="377">
        <v>31735.200000000001</v>
      </c>
      <c r="D10" s="377">
        <v>31010.799999999999</v>
      </c>
      <c r="E10" s="377">
        <v>31147.4</v>
      </c>
      <c r="F10" s="377">
        <v>34573.800000000003</v>
      </c>
      <c r="G10" s="377">
        <v>43311.8</v>
      </c>
      <c r="H10" s="377">
        <v>50052.2</v>
      </c>
      <c r="I10" s="377">
        <v>62625.599999999999</v>
      </c>
      <c r="J10" s="377">
        <v>62389.9</v>
      </c>
      <c r="K10" s="377">
        <v>75672.3</v>
      </c>
      <c r="L10" s="377">
        <v>99740.6</v>
      </c>
      <c r="M10" s="377">
        <v>155396.4</v>
      </c>
    </row>
    <row r="11" spans="1:13" ht="12.75" customHeight="1" x14ac:dyDescent="0.2">
      <c r="A11" s="379" t="s">
        <v>39</v>
      </c>
      <c r="B11" s="377">
        <v>3786.5</v>
      </c>
      <c r="C11" s="377">
        <v>3113.6</v>
      </c>
      <c r="D11" s="377">
        <v>4424.8999999999996</v>
      </c>
      <c r="E11" s="377">
        <v>4801.8999999999996</v>
      </c>
      <c r="F11" s="377">
        <v>5072.3999999999996</v>
      </c>
      <c r="G11" s="377">
        <v>6660.6</v>
      </c>
      <c r="H11" s="377">
        <v>7964</v>
      </c>
      <c r="I11" s="377">
        <v>8514.4</v>
      </c>
      <c r="J11" s="377">
        <v>12815.5</v>
      </c>
      <c r="K11" s="377">
        <v>13453.2</v>
      </c>
      <c r="L11" s="377">
        <v>16747.599999999999</v>
      </c>
      <c r="M11" s="377">
        <v>18034.900000000001</v>
      </c>
    </row>
    <row r="12" spans="1:13" ht="12.75" customHeight="1" x14ac:dyDescent="0.2">
      <c r="A12" s="379" t="s">
        <v>40</v>
      </c>
      <c r="B12" s="377">
        <v>113.8</v>
      </c>
      <c r="C12" s="377">
        <v>24.5</v>
      </c>
      <c r="D12" s="377">
        <v>16.8</v>
      </c>
      <c r="E12" s="377">
        <v>6.7</v>
      </c>
      <c r="F12" s="377">
        <v>10.8</v>
      </c>
      <c r="G12" s="377">
        <v>10.9</v>
      </c>
      <c r="H12" s="377">
        <v>18.5</v>
      </c>
      <c r="I12" s="377">
        <v>19</v>
      </c>
      <c r="J12" s="377">
        <v>23.8</v>
      </c>
      <c r="K12" s="377">
        <v>12.7</v>
      </c>
      <c r="L12" s="377">
        <v>16.7</v>
      </c>
      <c r="M12" s="377">
        <v>4.8</v>
      </c>
    </row>
    <row r="13" spans="1:13" ht="24" customHeight="1" x14ac:dyDescent="0.2">
      <c r="A13" s="380" t="s">
        <v>41</v>
      </c>
      <c r="B13" s="377">
        <v>840.7</v>
      </c>
      <c r="C13" s="377">
        <v>1366</v>
      </c>
      <c r="D13" s="377">
        <v>1618.1</v>
      </c>
      <c r="E13" s="377">
        <v>919.3</v>
      </c>
      <c r="F13" s="377">
        <v>1511.6</v>
      </c>
      <c r="G13" s="377">
        <v>1553.5</v>
      </c>
      <c r="H13" s="377">
        <v>2073.1999999999998</v>
      </c>
      <c r="I13" s="377">
        <v>2545.8000000000002</v>
      </c>
      <c r="J13" s="377">
        <v>2783.7</v>
      </c>
      <c r="K13" s="377">
        <v>3156.4</v>
      </c>
      <c r="L13" s="377">
        <v>4487</v>
      </c>
      <c r="M13" s="377">
        <v>6074.9</v>
      </c>
    </row>
    <row r="14" spans="1:13" ht="24" x14ac:dyDescent="0.2">
      <c r="A14" s="380" t="s">
        <v>42</v>
      </c>
      <c r="B14" s="377">
        <v>664.4</v>
      </c>
      <c r="C14" s="377">
        <v>588.9</v>
      </c>
      <c r="D14" s="377">
        <v>549.9</v>
      </c>
      <c r="E14" s="377">
        <v>563.5</v>
      </c>
      <c r="F14" s="377">
        <v>536.70000000000005</v>
      </c>
      <c r="G14" s="377">
        <v>517.70000000000005</v>
      </c>
      <c r="H14" s="377">
        <v>688.5</v>
      </c>
      <c r="I14" s="377">
        <v>756.4</v>
      </c>
      <c r="J14" s="377">
        <v>892.7</v>
      </c>
      <c r="K14" s="377">
        <v>1339</v>
      </c>
      <c r="L14" s="377">
        <v>1512.2</v>
      </c>
      <c r="M14" s="377">
        <v>2916.7</v>
      </c>
    </row>
    <row r="15" spans="1:13" ht="12.75" customHeight="1" x14ac:dyDescent="0.2">
      <c r="A15" s="379" t="s">
        <v>43</v>
      </c>
      <c r="B15" s="377">
        <v>4679.8999999999996</v>
      </c>
      <c r="C15" s="377">
        <v>5390.8</v>
      </c>
      <c r="D15" s="377">
        <v>3679.8</v>
      </c>
      <c r="E15" s="377">
        <v>2869</v>
      </c>
      <c r="F15" s="377">
        <v>4638.8999999999996</v>
      </c>
      <c r="G15" s="377">
        <v>5764.7</v>
      </c>
      <c r="H15" s="377">
        <v>8692.7999999999993</v>
      </c>
      <c r="I15" s="377">
        <v>11867.3</v>
      </c>
      <c r="J15" s="377">
        <v>14079.5</v>
      </c>
      <c r="K15" s="377">
        <v>17286.3</v>
      </c>
      <c r="L15" s="377">
        <v>23928</v>
      </c>
      <c r="M15" s="377">
        <v>30864.799999999999</v>
      </c>
    </row>
    <row r="16" spans="1:13" ht="12.75" customHeight="1" x14ac:dyDescent="0.2">
      <c r="A16" s="379" t="s">
        <v>44</v>
      </c>
      <c r="B16" s="377">
        <v>646.79999999999995</v>
      </c>
      <c r="C16" s="377">
        <v>768.2</v>
      </c>
      <c r="D16" s="377">
        <v>534.5</v>
      </c>
      <c r="E16" s="377">
        <v>505.9</v>
      </c>
      <c r="F16" s="377">
        <v>559.29999999999995</v>
      </c>
      <c r="G16" s="377">
        <v>691.9</v>
      </c>
      <c r="H16" s="377">
        <v>903.8</v>
      </c>
      <c r="I16" s="377">
        <v>1276.2</v>
      </c>
      <c r="J16" s="377">
        <v>1399.8</v>
      </c>
      <c r="K16" s="377">
        <v>892.3</v>
      </c>
      <c r="L16" s="377">
        <v>606.79999999999995</v>
      </c>
      <c r="M16" s="377">
        <v>712.5</v>
      </c>
    </row>
    <row r="17" spans="1:13" ht="12.75" customHeight="1" x14ac:dyDescent="0.2">
      <c r="A17" s="379" t="s">
        <v>45</v>
      </c>
      <c r="B17" s="377">
        <v>162.1</v>
      </c>
      <c r="C17" s="377">
        <v>231.9</v>
      </c>
      <c r="D17" s="377">
        <v>252.5</v>
      </c>
      <c r="E17" s="377">
        <v>254.6</v>
      </c>
      <c r="F17" s="377">
        <v>183.6</v>
      </c>
      <c r="G17" s="377">
        <v>258.10000000000002</v>
      </c>
      <c r="H17" s="377">
        <v>284.7</v>
      </c>
      <c r="I17" s="377">
        <v>438.7</v>
      </c>
      <c r="J17" s="377">
        <v>488.4</v>
      </c>
      <c r="K17" s="377">
        <v>322.3</v>
      </c>
      <c r="L17" s="377">
        <v>323.10000000000002</v>
      </c>
      <c r="M17" s="377">
        <v>1344.8</v>
      </c>
    </row>
    <row r="18" spans="1:13" x14ac:dyDescent="0.2">
      <c r="A18" s="379" t="s">
        <v>46</v>
      </c>
      <c r="B18" s="377">
        <v>917.1</v>
      </c>
      <c r="C18" s="377">
        <v>1022.1</v>
      </c>
      <c r="D18" s="377">
        <v>799.7</v>
      </c>
      <c r="E18" s="377">
        <v>1065.2</v>
      </c>
      <c r="F18" s="377">
        <v>1083.9000000000001</v>
      </c>
      <c r="G18" s="377">
        <v>1213.7</v>
      </c>
      <c r="H18" s="377">
        <v>1347.6</v>
      </c>
      <c r="I18" s="377">
        <v>1471.8</v>
      </c>
      <c r="J18" s="377">
        <v>1649.2</v>
      </c>
      <c r="K18" s="377">
        <v>2980.2</v>
      </c>
      <c r="L18" s="377">
        <v>3071.4</v>
      </c>
      <c r="M18" s="377">
        <v>6035</v>
      </c>
    </row>
    <row r="19" spans="1:13" x14ac:dyDescent="0.2">
      <c r="A19" s="379" t="s">
        <v>130</v>
      </c>
      <c r="B19" s="377">
        <v>3727.4</v>
      </c>
      <c r="C19" s="377">
        <v>4464.3</v>
      </c>
      <c r="D19" s="377">
        <v>5512.6</v>
      </c>
      <c r="E19" s="377">
        <v>5925.9</v>
      </c>
      <c r="F19" s="377">
        <v>7800</v>
      </c>
      <c r="G19" s="377">
        <v>8324.6</v>
      </c>
      <c r="H19" s="377">
        <v>8590.7000000000007</v>
      </c>
      <c r="I19" s="377">
        <v>10689.9</v>
      </c>
      <c r="J19" s="377">
        <v>11572.3</v>
      </c>
      <c r="K19" s="377">
        <v>10862.9</v>
      </c>
      <c r="L19" s="377">
        <v>11039.7</v>
      </c>
      <c r="M19" s="377">
        <v>17402.7</v>
      </c>
    </row>
    <row r="20" spans="1:13" ht="24" customHeight="1" x14ac:dyDescent="0.2">
      <c r="A20" s="380" t="s">
        <v>48</v>
      </c>
      <c r="B20" s="377">
        <v>8471.2000000000007</v>
      </c>
      <c r="C20" s="377">
        <v>12878.3</v>
      </c>
      <c r="D20" s="377">
        <v>11744.1</v>
      </c>
      <c r="E20" s="377">
        <v>12293.3</v>
      </c>
      <c r="F20" s="377">
        <v>11560.5</v>
      </c>
      <c r="G20" s="377">
        <v>16329.1</v>
      </c>
      <c r="H20" s="377">
        <v>16381.2</v>
      </c>
      <c r="I20" s="377">
        <v>20301.7</v>
      </c>
      <c r="J20" s="377">
        <v>13043.6</v>
      </c>
      <c r="K20" s="377">
        <v>20790.2</v>
      </c>
      <c r="L20" s="377">
        <v>31686.3</v>
      </c>
      <c r="M20" s="377">
        <v>64356.7</v>
      </c>
    </row>
    <row r="21" spans="1:13" ht="24" x14ac:dyDescent="0.2">
      <c r="A21" s="380" t="s">
        <v>49</v>
      </c>
      <c r="B21" s="377">
        <v>61.6</v>
      </c>
      <c r="C21" s="377">
        <v>70.900000000000006</v>
      </c>
      <c r="D21" s="377">
        <v>78.5</v>
      </c>
      <c r="E21" s="377">
        <v>20.3</v>
      </c>
      <c r="F21" s="377">
        <v>16.600000000000001</v>
      </c>
      <c r="G21" s="377">
        <v>17.2</v>
      </c>
      <c r="H21" s="377">
        <v>14.8</v>
      </c>
      <c r="I21" s="377">
        <v>134.30000000000001</v>
      </c>
      <c r="J21" s="377">
        <v>172.9</v>
      </c>
      <c r="K21" s="377">
        <v>124.4</v>
      </c>
      <c r="L21" s="377">
        <v>301.7</v>
      </c>
      <c r="M21" s="377">
        <v>351.8</v>
      </c>
    </row>
    <row r="22" spans="1:13" ht="12.75" customHeight="1" x14ac:dyDescent="0.2">
      <c r="A22" s="379" t="s">
        <v>50</v>
      </c>
      <c r="B22" s="377">
        <v>626.1</v>
      </c>
      <c r="C22" s="377">
        <v>602.20000000000005</v>
      </c>
      <c r="D22" s="377">
        <v>608.70000000000005</v>
      </c>
      <c r="E22" s="377">
        <v>586.79999999999995</v>
      </c>
      <c r="F22" s="377">
        <v>597.9</v>
      </c>
      <c r="G22" s="377">
        <v>555.20000000000005</v>
      </c>
      <c r="H22" s="377">
        <v>578.20000000000005</v>
      </c>
      <c r="I22" s="377">
        <v>592.20000000000005</v>
      </c>
      <c r="J22" s="377">
        <v>731.5</v>
      </c>
      <c r="K22" s="377">
        <v>1172.5</v>
      </c>
      <c r="L22" s="377">
        <v>782.1</v>
      </c>
      <c r="M22" s="377">
        <v>985.6</v>
      </c>
    </row>
    <row r="23" spans="1:13" x14ac:dyDescent="0.2">
      <c r="A23" s="379" t="s">
        <v>51</v>
      </c>
      <c r="B23" s="377">
        <v>141.30000000000001</v>
      </c>
      <c r="C23" s="377">
        <v>133.69999999999999</v>
      </c>
      <c r="D23" s="377">
        <v>99.3</v>
      </c>
      <c r="E23" s="377">
        <v>245.7</v>
      </c>
      <c r="F23" s="377">
        <v>82.7</v>
      </c>
      <c r="G23" s="377">
        <v>85.6</v>
      </c>
      <c r="H23" s="377">
        <v>80.400000000000006</v>
      </c>
      <c r="I23" s="377">
        <v>69.900000000000006</v>
      </c>
      <c r="J23" s="377">
        <v>97.3</v>
      </c>
      <c r="K23" s="377">
        <v>169.3</v>
      </c>
      <c r="L23" s="377">
        <v>193.6</v>
      </c>
      <c r="M23" s="377">
        <v>326.39999999999998</v>
      </c>
    </row>
    <row r="24" spans="1:13" ht="12.75" customHeight="1" x14ac:dyDescent="0.2">
      <c r="A24" s="379" t="s">
        <v>52</v>
      </c>
      <c r="B24" s="377">
        <v>544.4</v>
      </c>
      <c r="C24" s="377">
        <v>390.7</v>
      </c>
      <c r="D24" s="377">
        <v>419.4</v>
      </c>
      <c r="E24" s="377">
        <v>298.3</v>
      </c>
      <c r="F24" s="377">
        <v>349.6</v>
      </c>
      <c r="G24" s="377">
        <v>580.4</v>
      </c>
      <c r="H24" s="377">
        <v>669.6</v>
      </c>
      <c r="I24" s="377">
        <v>768.4</v>
      </c>
      <c r="J24" s="377">
        <v>1170.4000000000001</v>
      </c>
      <c r="K24" s="377">
        <v>1323.8</v>
      </c>
      <c r="L24" s="377">
        <v>3525.2</v>
      </c>
      <c r="M24" s="377">
        <v>4062.5</v>
      </c>
    </row>
    <row r="25" spans="1:13" ht="24" x14ac:dyDescent="0.2">
      <c r="A25" s="380" t="s">
        <v>53</v>
      </c>
      <c r="B25" s="377">
        <v>747.3</v>
      </c>
      <c r="C25" s="377">
        <v>689.2</v>
      </c>
      <c r="D25" s="377">
        <v>672</v>
      </c>
      <c r="E25" s="377">
        <v>791</v>
      </c>
      <c r="F25" s="377">
        <v>569.29999999999995</v>
      </c>
      <c r="G25" s="377">
        <v>748.8</v>
      </c>
      <c r="H25" s="377">
        <v>1764</v>
      </c>
      <c r="I25" s="377">
        <v>3179.5</v>
      </c>
      <c r="J25" s="377">
        <v>1469.3</v>
      </c>
      <c r="K25" s="377">
        <v>1786.7</v>
      </c>
      <c r="L25" s="377">
        <v>1519.2</v>
      </c>
      <c r="M25" s="377">
        <v>1922.3</v>
      </c>
    </row>
    <row r="26" spans="1:13" ht="24" x14ac:dyDescent="0.2">
      <c r="A26" s="381" t="s">
        <v>54</v>
      </c>
      <c r="B26" s="377">
        <v>12645.4</v>
      </c>
      <c r="C26" s="377">
        <v>13624.8</v>
      </c>
      <c r="D26" s="377">
        <v>11307.6</v>
      </c>
      <c r="E26" s="377">
        <v>16691.900000000001</v>
      </c>
      <c r="F26" s="377">
        <v>11486</v>
      </c>
      <c r="G26" s="377">
        <v>10669.1</v>
      </c>
      <c r="H26" s="377">
        <v>11614.6</v>
      </c>
      <c r="I26" s="377">
        <v>11025.8</v>
      </c>
      <c r="J26" s="377">
        <v>12324.5</v>
      </c>
      <c r="K26" s="377">
        <v>17301</v>
      </c>
      <c r="L26" s="377">
        <v>27447.4</v>
      </c>
      <c r="M26" s="377">
        <v>26237.1</v>
      </c>
    </row>
    <row r="27" spans="1:13" ht="24" x14ac:dyDescent="0.2">
      <c r="A27" s="380" t="s">
        <v>112</v>
      </c>
      <c r="B27" s="377">
        <v>7843.9</v>
      </c>
      <c r="C27" s="377">
        <v>9360.2999999999993</v>
      </c>
      <c r="D27" s="377">
        <v>8024.5</v>
      </c>
      <c r="E27" s="377">
        <v>14233.5</v>
      </c>
      <c r="F27" s="377">
        <v>8599.1</v>
      </c>
      <c r="G27" s="377">
        <v>7718</v>
      </c>
      <c r="H27" s="377">
        <v>7678.7</v>
      </c>
      <c r="I27" s="377">
        <v>7012.3</v>
      </c>
      <c r="J27" s="377">
        <v>9085.9</v>
      </c>
      <c r="K27" s="377">
        <v>13098.2</v>
      </c>
      <c r="L27" s="377">
        <v>19895.099999999999</v>
      </c>
      <c r="M27" s="377">
        <v>16497.2</v>
      </c>
    </row>
    <row r="28" spans="1:13" ht="24" x14ac:dyDescent="0.2">
      <c r="A28" s="380" t="s">
        <v>113</v>
      </c>
      <c r="B28" s="377">
        <v>3153</v>
      </c>
      <c r="C28" s="377">
        <v>1948.3</v>
      </c>
      <c r="D28" s="377">
        <v>1070.0999999999999</v>
      </c>
      <c r="E28" s="377">
        <v>698.8</v>
      </c>
      <c r="F28" s="377">
        <v>1197.7</v>
      </c>
      <c r="G28" s="377">
        <v>1206.5</v>
      </c>
      <c r="H28" s="377">
        <v>1729.7</v>
      </c>
      <c r="I28" s="377">
        <v>1738.6</v>
      </c>
      <c r="J28" s="377">
        <v>1292.3</v>
      </c>
      <c r="K28" s="377">
        <v>1505.7</v>
      </c>
      <c r="L28" s="377">
        <v>2013.7</v>
      </c>
      <c r="M28" s="377">
        <v>1950.1</v>
      </c>
    </row>
    <row r="29" spans="1:13" ht="24" x14ac:dyDescent="0.2">
      <c r="A29" s="380" t="s">
        <v>114</v>
      </c>
      <c r="B29" s="377">
        <v>1648.5</v>
      </c>
      <c r="C29" s="377">
        <v>2316.3000000000002</v>
      </c>
      <c r="D29" s="377">
        <v>2213</v>
      </c>
      <c r="E29" s="377">
        <v>1759.6</v>
      </c>
      <c r="F29" s="377">
        <v>1689.2</v>
      </c>
      <c r="G29" s="377">
        <v>1744.5</v>
      </c>
      <c r="H29" s="377">
        <v>2206.1999999999998</v>
      </c>
      <c r="I29" s="377">
        <v>2274.9</v>
      </c>
      <c r="J29" s="377">
        <v>1946.3</v>
      </c>
      <c r="K29" s="377">
        <v>2697.1</v>
      </c>
      <c r="L29" s="377">
        <v>5538.6</v>
      </c>
      <c r="M29" s="377">
        <v>7789.8</v>
      </c>
    </row>
    <row r="30" spans="1:13" ht="24" x14ac:dyDescent="0.2">
      <c r="A30" s="381" t="s">
        <v>58</v>
      </c>
      <c r="B30" s="377">
        <v>538.1</v>
      </c>
      <c r="C30" s="377">
        <v>615.6</v>
      </c>
      <c r="D30" s="377">
        <v>526</v>
      </c>
      <c r="E30" s="377">
        <v>462.2</v>
      </c>
      <c r="F30" s="377">
        <v>786.7</v>
      </c>
      <c r="G30" s="377">
        <v>896.1</v>
      </c>
      <c r="H30" s="377">
        <v>767</v>
      </c>
      <c r="I30" s="377">
        <v>987.5</v>
      </c>
      <c r="J30" s="377">
        <v>1466.6</v>
      </c>
      <c r="K30" s="377">
        <v>1722.1</v>
      </c>
      <c r="L30" s="377">
        <v>2151.9</v>
      </c>
      <c r="M30" s="377">
        <v>3533.7</v>
      </c>
    </row>
    <row r="31" spans="1:13" ht="12.75" customHeight="1" x14ac:dyDescent="0.2">
      <c r="A31" s="378" t="s">
        <v>59</v>
      </c>
      <c r="B31" s="377">
        <v>22583.200000000001</v>
      </c>
      <c r="C31" s="377">
        <v>29080.7</v>
      </c>
      <c r="D31" s="377">
        <v>34846.699999999997</v>
      </c>
      <c r="E31" s="377">
        <v>37234.300000000003</v>
      </c>
      <c r="F31" s="377">
        <v>44341.3</v>
      </c>
      <c r="G31" s="377">
        <v>66487.3</v>
      </c>
      <c r="H31" s="377">
        <v>68604.899999999994</v>
      </c>
      <c r="I31" s="377">
        <v>77816</v>
      </c>
      <c r="J31" s="377">
        <v>99771.8</v>
      </c>
      <c r="K31" s="377">
        <v>154909.4</v>
      </c>
      <c r="L31" s="377">
        <v>220190.1</v>
      </c>
      <c r="M31" s="377">
        <v>466358.5</v>
      </c>
    </row>
    <row r="32" spans="1:13" ht="24" x14ac:dyDescent="0.2">
      <c r="A32" s="381" t="s">
        <v>60</v>
      </c>
      <c r="B32" s="377">
        <v>27758.9</v>
      </c>
      <c r="C32" s="377">
        <v>34179.4</v>
      </c>
      <c r="D32" s="377">
        <v>40163.599999999999</v>
      </c>
      <c r="E32" s="377">
        <v>43701.3</v>
      </c>
      <c r="F32" s="377">
        <v>50965.2</v>
      </c>
      <c r="G32" s="377">
        <v>57319.8</v>
      </c>
      <c r="H32" s="377">
        <v>65752.399999999994</v>
      </c>
      <c r="I32" s="377">
        <v>85633.3</v>
      </c>
      <c r="J32" s="377">
        <v>116722</v>
      </c>
      <c r="K32" s="377">
        <v>152517.79999999999</v>
      </c>
      <c r="L32" s="377">
        <v>261998.3</v>
      </c>
      <c r="M32" s="377">
        <v>342134.6</v>
      </c>
    </row>
    <row r="33" spans="1:13" ht="12.75" customHeight="1" x14ac:dyDescent="0.2">
      <c r="A33" s="378" t="s">
        <v>61</v>
      </c>
      <c r="B33" s="377">
        <v>11857.9</v>
      </c>
      <c r="C33" s="377">
        <v>12043.3</v>
      </c>
      <c r="D33" s="377">
        <v>13826.3</v>
      </c>
      <c r="E33" s="377">
        <v>12808.1</v>
      </c>
      <c r="F33" s="377">
        <v>11603.3</v>
      </c>
      <c r="G33" s="377">
        <v>11478.8</v>
      </c>
      <c r="H33" s="377">
        <v>6051.3</v>
      </c>
      <c r="I33" s="377">
        <v>7704</v>
      </c>
      <c r="J33" s="377">
        <v>10342.200000000001</v>
      </c>
      <c r="K33" s="377">
        <v>16258.8</v>
      </c>
      <c r="L33" s="377">
        <v>23466.400000000001</v>
      </c>
      <c r="M33" s="377">
        <v>26382</v>
      </c>
    </row>
    <row r="34" spans="1:13" ht="12.75" customHeight="1" x14ac:dyDescent="0.2">
      <c r="A34" s="378" t="s">
        <v>62</v>
      </c>
      <c r="B34" s="377">
        <v>1446.8</v>
      </c>
      <c r="C34" s="377">
        <v>1505.2</v>
      </c>
      <c r="D34" s="377">
        <v>1807.3</v>
      </c>
      <c r="E34" s="377">
        <v>1447.4</v>
      </c>
      <c r="F34" s="377">
        <v>942.4</v>
      </c>
      <c r="G34" s="377">
        <v>899.4</v>
      </c>
      <c r="H34" s="377">
        <v>1197.2</v>
      </c>
      <c r="I34" s="377">
        <v>1734.2</v>
      </c>
      <c r="J34" s="377">
        <v>1958.9</v>
      </c>
      <c r="K34" s="377">
        <v>2851.9</v>
      </c>
      <c r="L34" s="377">
        <v>2999.9</v>
      </c>
      <c r="M34" s="377">
        <v>3659.7</v>
      </c>
    </row>
    <row r="35" spans="1:13" ht="12.75" customHeight="1" x14ac:dyDescent="0.2">
      <c r="A35" s="378" t="s">
        <v>63</v>
      </c>
      <c r="B35" s="377">
        <v>459.8</v>
      </c>
      <c r="C35" s="377">
        <v>420.9</v>
      </c>
      <c r="D35" s="377">
        <v>462.6</v>
      </c>
      <c r="E35" s="377">
        <v>504.6</v>
      </c>
      <c r="F35" s="377">
        <v>790.4</v>
      </c>
      <c r="G35" s="377">
        <v>1004.5</v>
      </c>
      <c r="H35" s="377">
        <v>1668.8</v>
      </c>
      <c r="I35" s="377">
        <v>1943.4</v>
      </c>
      <c r="J35" s="377">
        <v>2805.3</v>
      </c>
      <c r="K35" s="377">
        <v>5770.1</v>
      </c>
      <c r="L35" s="377">
        <v>13186.7</v>
      </c>
      <c r="M35" s="377">
        <v>21322.6</v>
      </c>
    </row>
    <row r="36" spans="1:13" ht="12.75" customHeight="1" x14ac:dyDescent="0.2">
      <c r="A36" s="378" t="s">
        <v>115</v>
      </c>
      <c r="B36" s="377">
        <v>10454.700000000001</v>
      </c>
      <c r="C36" s="377">
        <v>12440.4</v>
      </c>
      <c r="D36" s="377">
        <v>13816.5</v>
      </c>
      <c r="E36" s="377">
        <v>10716.6</v>
      </c>
      <c r="F36" s="377">
        <v>10770.4</v>
      </c>
      <c r="G36" s="377">
        <v>12638</v>
      </c>
      <c r="H36" s="377">
        <v>12798.2</v>
      </c>
      <c r="I36" s="377">
        <v>11931.2</v>
      </c>
      <c r="J36" s="377">
        <v>12466.4</v>
      </c>
      <c r="K36" s="377">
        <v>13628.1</v>
      </c>
      <c r="L36" s="377">
        <v>14593.1</v>
      </c>
      <c r="M36" s="377">
        <v>17836.3</v>
      </c>
    </row>
    <row r="37" spans="1:13" ht="12.75" customHeight="1" x14ac:dyDescent="0.2">
      <c r="A37" s="378" t="s">
        <v>65</v>
      </c>
      <c r="B37" s="377">
        <v>195.1</v>
      </c>
      <c r="C37" s="377">
        <v>225.5</v>
      </c>
      <c r="D37" s="377">
        <v>309.8</v>
      </c>
      <c r="E37" s="377">
        <v>273.89999999999998</v>
      </c>
      <c r="F37" s="377">
        <v>413.5</v>
      </c>
      <c r="G37" s="377">
        <v>478.3</v>
      </c>
      <c r="H37" s="377">
        <v>582.9</v>
      </c>
      <c r="I37" s="377">
        <v>1225.0999999999999</v>
      </c>
      <c r="J37" s="377">
        <v>25596.6</v>
      </c>
      <c r="K37" s="377">
        <v>32170.400000000001</v>
      </c>
      <c r="L37" s="377">
        <v>55052.7</v>
      </c>
      <c r="M37" s="377">
        <v>264770.3</v>
      </c>
    </row>
    <row r="38" spans="1:13" ht="12.75" customHeight="1" x14ac:dyDescent="0.2">
      <c r="A38" s="378" t="s">
        <v>71</v>
      </c>
      <c r="B38" s="377">
        <v>3736.1</v>
      </c>
      <c r="C38" s="377">
        <v>4821.3999999999996</v>
      </c>
      <c r="D38" s="377">
        <v>6145.3</v>
      </c>
      <c r="E38" s="377">
        <v>9827.2000000000007</v>
      </c>
      <c r="F38" s="377">
        <v>6279.5</v>
      </c>
      <c r="G38" s="377">
        <v>8012.7</v>
      </c>
      <c r="H38" s="377">
        <v>10493.1</v>
      </c>
      <c r="I38" s="377">
        <v>9051.7000000000007</v>
      </c>
      <c r="J38" s="377">
        <v>11360.2</v>
      </c>
      <c r="K38" s="377">
        <v>13953.8</v>
      </c>
      <c r="L38" s="377">
        <v>15739.3</v>
      </c>
      <c r="M38" s="377">
        <v>25048.6</v>
      </c>
    </row>
    <row r="39" spans="1:13" ht="12.75" customHeight="1" x14ac:dyDescent="0.2">
      <c r="A39" s="378" t="s">
        <v>72</v>
      </c>
      <c r="B39" s="377">
        <v>9136.7000000000007</v>
      </c>
      <c r="C39" s="377">
        <v>6643.2</v>
      </c>
      <c r="D39" s="377">
        <v>4601.8</v>
      </c>
      <c r="E39" s="377">
        <v>5569.7</v>
      </c>
      <c r="F39" s="377">
        <v>8144.3</v>
      </c>
      <c r="G39" s="377">
        <v>6173.9</v>
      </c>
      <c r="H39" s="377">
        <v>9244.1</v>
      </c>
      <c r="I39" s="377">
        <v>11465.7</v>
      </c>
      <c r="J39" s="377">
        <v>8912.7999999999993</v>
      </c>
      <c r="K39" s="377">
        <v>9860.6</v>
      </c>
      <c r="L39" s="377">
        <v>10796.1</v>
      </c>
      <c r="M39" s="377">
        <v>14318.4</v>
      </c>
    </row>
    <row r="40" spans="1:13" ht="12.75" customHeight="1" x14ac:dyDescent="0.2">
      <c r="A40" s="378" t="s">
        <v>73</v>
      </c>
      <c r="B40" s="377">
        <v>748.5</v>
      </c>
      <c r="C40" s="377">
        <v>654.6</v>
      </c>
      <c r="D40" s="377">
        <v>1242.8</v>
      </c>
      <c r="E40" s="377">
        <v>681.9</v>
      </c>
      <c r="F40" s="377">
        <v>778.3</v>
      </c>
      <c r="G40" s="377">
        <v>863.9</v>
      </c>
      <c r="H40" s="377">
        <v>941.7</v>
      </c>
      <c r="I40" s="377">
        <v>1190.8</v>
      </c>
      <c r="J40" s="377">
        <v>1876.9</v>
      </c>
      <c r="K40" s="377">
        <v>2397.1</v>
      </c>
      <c r="L40" s="377">
        <v>5096.6000000000004</v>
      </c>
      <c r="M40" s="377">
        <v>6305.5</v>
      </c>
    </row>
    <row r="41" spans="1:13" ht="12.75" customHeight="1" x14ac:dyDescent="0.2">
      <c r="A41" s="378" t="s">
        <v>74</v>
      </c>
      <c r="B41" s="377">
        <v>83.2</v>
      </c>
      <c r="C41" s="377">
        <v>85.5</v>
      </c>
      <c r="D41" s="377">
        <v>108.8</v>
      </c>
      <c r="E41" s="377">
        <v>98.3</v>
      </c>
      <c r="F41" s="377">
        <v>100</v>
      </c>
      <c r="G41" s="377">
        <v>93.6</v>
      </c>
      <c r="H41" s="377">
        <v>127.4</v>
      </c>
      <c r="I41" s="377">
        <v>161.4</v>
      </c>
      <c r="J41" s="377">
        <v>184.4</v>
      </c>
      <c r="K41" s="377">
        <v>299.10000000000002</v>
      </c>
      <c r="L41" s="377">
        <v>627.1</v>
      </c>
      <c r="M41" s="377">
        <v>1140.5</v>
      </c>
    </row>
    <row r="42" spans="1:13" ht="12.75" customHeight="1" x14ac:dyDescent="0.2">
      <c r="A42" s="378" t="s">
        <v>75</v>
      </c>
      <c r="B42" s="377">
        <v>287.7</v>
      </c>
      <c r="C42" s="377">
        <v>386.3</v>
      </c>
      <c r="D42" s="377">
        <v>461.4</v>
      </c>
      <c r="E42" s="377">
        <v>460.2</v>
      </c>
      <c r="F42" s="377">
        <v>621.9</v>
      </c>
      <c r="G42" s="377">
        <v>932.8</v>
      </c>
      <c r="H42" s="377">
        <v>991.1</v>
      </c>
      <c r="I42" s="377">
        <v>1004.3</v>
      </c>
      <c r="J42" s="377">
        <v>1229</v>
      </c>
      <c r="K42" s="377">
        <v>1615.8</v>
      </c>
      <c r="L42" s="377">
        <v>2245.3000000000002</v>
      </c>
      <c r="M42" s="377">
        <v>1989.6</v>
      </c>
    </row>
    <row r="43" spans="1:13" ht="12.75" customHeight="1" x14ac:dyDescent="0.2">
      <c r="A43" s="378" t="s">
        <v>76</v>
      </c>
      <c r="B43" s="377">
        <v>576.9</v>
      </c>
      <c r="C43" s="377">
        <v>485.8</v>
      </c>
      <c r="D43" s="377">
        <v>560.79999999999995</v>
      </c>
      <c r="E43" s="377">
        <v>352.4</v>
      </c>
      <c r="F43" s="377">
        <v>402.3</v>
      </c>
      <c r="G43" s="377">
        <v>365.6</v>
      </c>
      <c r="H43" s="377">
        <v>381</v>
      </c>
      <c r="I43" s="377">
        <v>390.1</v>
      </c>
      <c r="J43" s="377">
        <v>482.6</v>
      </c>
      <c r="K43" s="377">
        <v>545.79999999999995</v>
      </c>
      <c r="L43" s="377">
        <v>851.2</v>
      </c>
      <c r="M43" s="377">
        <v>1695.7</v>
      </c>
    </row>
    <row r="44" spans="1:13" ht="12.75" customHeight="1" x14ac:dyDescent="0.2">
      <c r="A44" s="378" t="s">
        <v>77</v>
      </c>
      <c r="B44" s="377">
        <v>126.9</v>
      </c>
      <c r="C44" s="377">
        <v>42.8</v>
      </c>
      <c r="D44" s="377">
        <v>55.3</v>
      </c>
      <c r="E44" s="377">
        <v>54.9</v>
      </c>
      <c r="F44" s="377">
        <v>31.1</v>
      </c>
      <c r="G44" s="377">
        <v>54.3</v>
      </c>
      <c r="H44" s="377">
        <v>34.4</v>
      </c>
      <c r="I44" s="377">
        <v>60.3</v>
      </c>
      <c r="J44" s="377">
        <v>738.2</v>
      </c>
      <c r="K44" s="377">
        <v>125.2</v>
      </c>
      <c r="L44" s="377">
        <v>236.2</v>
      </c>
      <c r="M44" s="377">
        <v>267.39999999999998</v>
      </c>
    </row>
    <row r="45" spans="1:13" ht="6.75" customHeight="1" thickBot="1" x14ac:dyDescent="0.25">
      <c r="A45" s="444"/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</row>
    <row r="46" spans="1:13" x14ac:dyDescent="0.2">
      <c r="B46" s="439"/>
      <c r="C46" s="439"/>
      <c r="D46" s="439"/>
      <c r="E46" s="439"/>
      <c r="F46" s="439"/>
      <c r="G46" s="439"/>
      <c r="H46" s="439"/>
      <c r="I46" s="439"/>
      <c r="J46" s="512"/>
      <c r="K46" s="439"/>
      <c r="L46" s="439"/>
      <c r="M46" s="439"/>
    </row>
    <row r="47" spans="1:13" x14ac:dyDescent="0.2">
      <c r="B47" s="439"/>
      <c r="C47" s="439"/>
      <c r="D47" s="439"/>
      <c r="E47" s="439"/>
      <c r="F47" s="439"/>
      <c r="G47" s="439"/>
      <c r="H47" s="439"/>
      <c r="I47" s="439"/>
      <c r="J47" s="512"/>
      <c r="K47" s="439"/>
      <c r="L47" s="439"/>
      <c r="M47" s="439"/>
    </row>
    <row r="48" spans="1:13" x14ac:dyDescent="0.2">
      <c r="B48" s="439"/>
      <c r="C48" s="439"/>
      <c r="D48" s="439"/>
      <c r="E48" s="439"/>
      <c r="F48" s="439"/>
      <c r="G48" s="439"/>
      <c r="H48" s="439"/>
      <c r="I48" s="439"/>
      <c r="J48" s="512"/>
      <c r="K48" s="439"/>
      <c r="L48" s="439"/>
      <c r="M48" s="439"/>
    </row>
    <row r="49" spans="2:13" x14ac:dyDescent="0.2">
      <c r="B49" s="439"/>
      <c r="C49" s="439"/>
      <c r="D49" s="439"/>
      <c r="E49" s="439"/>
      <c r="F49" s="439"/>
      <c r="G49" s="439"/>
      <c r="H49" s="439"/>
      <c r="I49" s="439"/>
      <c r="J49" s="512"/>
      <c r="K49" s="439"/>
      <c r="L49" s="439"/>
      <c r="M49" s="439"/>
    </row>
    <row r="50" spans="2:13" x14ac:dyDescent="0.2">
      <c r="B50" s="439"/>
      <c r="C50" s="439"/>
      <c r="D50" s="439"/>
      <c r="E50" s="439"/>
      <c r="F50" s="439"/>
      <c r="G50" s="439"/>
      <c r="H50" s="439"/>
      <c r="I50" s="439"/>
      <c r="J50" s="512"/>
      <c r="K50" s="439"/>
      <c r="L50" s="439"/>
      <c r="M50" s="439"/>
    </row>
    <row r="51" spans="2:13" x14ac:dyDescent="0.2">
      <c r="B51" s="439"/>
      <c r="C51" s="439"/>
      <c r="D51" s="439"/>
      <c r="E51" s="439"/>
      <c r="F51" s="439"/>
      <c r="G51" s="439"/>
      <c r="H51" s="439"/>
      <c r="I51" s="439"/>
      <c r="J51" s="512"/>
      <c r="K51" s="439"/>
      <c r="L51" s="439"/>
      <c r="M51" s="439"/>
    </row>
    <row r="52" spans="2:13" x14ac:dyDescent="0.2">
      <c r="B52" s="439"/>
      <c r="C52" s="439"/>
      <c r="D52" s="439"/>
      <c r="E52" s="439"/>
      <c r="F52" s="439"/>
      <c r="G52" s="439"/>
      <c r="H52" s="439"/>
      <c r="I52" s="439"/>
      <c r="J52" s="512"/>
      <c r="K52" s="439"/>
      <c r="L52" s="439"/>
      <c r="M52" s="439"/>
    </row>
    <row r="53" spans="2:13" x14ac:dyDescent="0.2">
      <c r="B53" s="439"/>
      <c r="C53" s="439"/>
      <c r="D53" s="439"/>
      <c r="E53" s="439"/>
      <c r="F53" s="439"/>
      <c r="G53" s="439"/>
      <c r="H53" s="439"/>
      <c r="I53" s="439"/>
      <c r="J53" s="512"/>
      <c r="K53" s="439"/>
      <c r="L53" s="439"/>
      <c r="M53" s="439"/>
    </row>
    <row r="54" spans="2:13" x14ac:dyDescent="0.2">
      <c r="B54" s="439"/>
      <c r="C54" s="439"/>
      <c r="D54" s="439"/>
      <c r="E54" s="439"/>
      <c r="F54" s="439"/>
      <c r="G54" s="439"/>
      <c r="H54" s="439"/>
      <c r="I54" s="439"/>
      <c r="J54" s="512"/>
      <c r="K54" s="439"/>
      <c r="L54" s="439"/>
      <c r="M54" s="439"/>
    </row>
    <row r="55" spans="2:13" x14ac:dyDescent="0.2">
      <c r="B55" s="439"/>
      <c r="C55" s="439"/>
      <c r="D55" s="439"/>
      <c r="E55" s="439"/>
      <c r="F55" s="439"/>
      <c r="G55" s="439"/>
      <c r="H55" s="439"/>
      <c r="I55" s="439"/>
      <c r="J55" s="512"/>
      <c r="K55" s="439"/>
      <c r="L55" s="439"/>
      <c r="M55" s="439"/>
    </row>
    <row r="56" spans="2:13" x14ac:dyDescent="0.2">
      <c r="B56" s="439"/>
      <c r="C56" s="439"/>
      <c r="D56" s="439"/>
      <c r="E56" s="439"/>
      <c r="F56" s="439"/>
      <c r="G56" s="439"/>
      <c r="H56" s="439"/>
      <c r="I56" s="439"/>
      <c r="J56" s="512"/>
      <c r="K56" s="439"/>
      <c r="L56" s="439"/>
      <c r="M56" s="439"/>
    </row>
    <row r="57" spans="2:13" x14ac:dyDescent="0.2">
      <c r="B57" s="439"/>
      <c r="C57" s="439"/>
      <c r="D57" s="439"/>
      <c r="E57" s="439"/>
      <c r="F57" s="439"/>
      <c r="G57" s="439"/>
      <c r="H57" s="439"/>
      <c r="I57" s="439"/>
      <c r="J57" s="512"/>
      <c r="K57" s="439"/>
      <c r="L57" s="439"/>
      <c r="M57" s="439"/>
    </row>
    <row r="58" spans="2:13" x14ac:dyDescent="0.2">
      <c r="B58" s="439"/>
      <c r="C58" s="439"/>
      <c r="D58" s="439"/>
      <c r="E58" s="439"/>
      <c r="F58" s="439"/>
      <c r="G58" s="439"/>
      <c r="H58" s="439"/>
      <c r="I58" s="439"/>
      <c r="J58" s="512"/>
      <c r="K58" s="439"/>
      <c r="L58" s="439"/>
      <c r="M58" s="439"/>
    </row>
    <row r="59" spans="2:13" x14ac:dyDescent="0.2">
      <c r="B59" s="439"/>
      <c r="C59" s="439"/>
      <c r="D59" s="439"/>
      <c r="E59" s="439"/>
      <c r="F59" s="439"/>
      <c r="G59" s="439"/>
      <c r="H59" s="439"/>
      <c r="I59" s="439"/>
      <c r="J59" s="512"/>
      <c r="K59" s="439"/>
      <c r="L59" s="439"/>
      <c r="M59" s="439"/>
    </row>
    <row r="60" spans="2:13" x14ac:dyDescent="0.2">
      <c r="B60" s="439"/>
      <c r="C60" s="439"/>
      <c r="D60" s="439"/>
      <c r="E60" s="439"/>
      <c r="F60" s="439"/>
      <c r="G60" s="439"/>
      <c r="H60" s="439"/>
      <c r="I60" s="439"/>
      <c r="J60" s="512"/>
      <c r="K60" s="439"/>
      <c r="L60" s="439"/>
      <c r="M60" s="439"/>
    </row>
    <row r="61" spans="2:13" x14ac:dyDescent="0.2">
      <c r="B61" s="439"/>
      <c r="C61" s="439"/>
      <c r="D61" s="439"/>
      <c r="E61" s="439"/>
      <c r="F61" s="439"/>
      <c r="G61" s="439"/>
      <c r="H61" s="439"/>
      <c r="I61" s="439"/>
      <c r="J61" s="512"/>
      <c r="K61" s="439"/>
      <c r="L61" s="439"/>
      <c r="M61" s="439"/>
    </row>
    <row r="62" spans="2:13" x14ac:dyDescent="0.2">
      <c r="B62" s="439"/>
      <c r="C62" s="439"/>
      <c r="D62" s="439"/>
      <c r="E62" s="439"/>
      <c r="F62" s="439"/>
      <c r="G62" s="439"/>
      <c r="H62" s="439"/>
      <c r="I62" s="439"/>
      <c r="J62" s="512"/>
      <c r="K62" s="439"/>
      <c r="L62" s="439"/>
      <c r="M62" s="439"/>
    </row>
    <row r="63" spans="2:13" x14ac:dyDescent="0.2">
      <c r="B63" s="439"/>
      <c r="C63" s="439"/>
      <c r="D63" s="439"/>
      <c r="E63" s="439"/>
      <c r="F63" s="439"/>
      <c r="G63" s="439"/>
      <c r="H63" s="439"/>
      <c r="I63" s="439"/>
      <c r="J63" s="512"/>
      <c r="K63" s="439"/>
      <c r="L63" s="439"/>
      <c r="M63" s="439"/>
    </row>
    <row r="64" spans="2:13" x14ac:dyDescent="0.2">
      <c r="B64" s="439"/>
      <c r="C64" s="439"/>
      <c r="D64" s="439"/>
      <c r="E64" s="439"/>
      <c r="F64" s="439"/>
      <c r="G64" s="439"/>
      <c r="H64" s="439"/>
      <c r="I64" s="439"/>
      <c r="J64" s="512"/>
      <c r="K64" s="439"/>
      <c r="L64" s="439"/>
      <c r="M64" s="439"/>
    </row>
    <row r="65" spans="2:13" x14ac:dyDescent="0.2">
      <c r="B65" s="439"/>
      <c r="C65" s="439"/>
      <c r="D65" s="439"/>
      <c r="E65" s="439"/>
      <c r="F65" s="439"/>
      <c r="G65" s="439"/>
      <c r="H65" s="439"/>
      <c r="I65" s="439"/>
      <c r="J65" s="512"/>
      <c r="K65" s="439"/>
      <c r="L65" s="439"/>
      <c r="M65" s="439"/>
    </row>
    <row r="66" spans="2:13" x14ac:dyDescent="0.2">
      <c r="B66" s="439"/>
      <c r="C66" s="439"/>
      <c r="D66" s="439"/>
      <c r="E66" s="439"/>
      <c r="F66" s="439"/>
      <c r="G66" s="439"/>
      <c r="H66" s="439"/>
      <c r="I66" s="439"/>
      <c r="J66" s="512"/>
      <c r="K66" s="439"/>
      <c r="L66" s="439"/>
      <c r="M66" s="439"/>
    </row>
    <row r="67" spans="2:13" x14ac:dyDescent="0.2">
      <c r="B67" s="439"/>
      <c r="C67" s="439"/>
      <c r="D67" s="439"/>
      <c r="E67" s="439"/>
      <c r="F67" s="439"/>
      <c r="G67" s="439"/>
      <c r="H67" s="439"/>
      <c r="I67" s="439"/>
      <c r="J67" s="512"/>
      <c r="K67" s="439"/>
      <c r="L67" s="439"/>
      <c r="M67" s="439"/>
    </row>
    <row r="68" spans="2:13" x14ac:dyDescent="0.2">
      <c r="B68" s="439"/>
      <c r="C68" s="439"/>
      <c r="D68" s="439"/>
      <c r="E68" s="439"/>
      <c r="F68" s="439"/>
      <c r="G68" s="439"/>
      <c r="H68" s="439"/>
      <c r="I68" s="439"/>
      <c r="J68" s="512"/>
      <c r="K68" s="439"/>
      <c r="L68" s="439"/>
      <c r="M68" s="439"/>
    </row>
    <row r="69" spans="2:13" x14ac:dyDescent="0.2">
      <c r="B69" s="439"/>
      <c r="C69" s="439"/>
      <c r="D69" s="439"/>
      <c r="E69" s="439"/>
      <c r="F69" s="439"/>
      <c r="G69" s="439"/>
      <c r="H69" s="439"/>
      <c r="I69" s="439"/>
      <c r="J69" s="512"/>
      <c r="K69" s="439"/>
      <c r="L69" s="439"/>
      <c r="M69" s="439"/>
    </row>
    <row r="70" spans="2:13" x14ac:dyDescent="0.2">
      <c r="B70" s="439"/>
      <c r="C70" s="439"/>
      <c r="D70" s="439"/>
      <c r="E70" s="439"/>
      <c r="F70" s="439"/>
      <c r="G70" s="439"/>
      <c r="H70" s="439"/>
      <c r="I70" s="439"/>
      <c r="J70" s="512"/>
      <c r="K70" s="439"/>
      <c r="L70" s="439"/>
      <c r="M70" s="439"/>
    </row>
    <row r="71" spans="2:13" x14ac:dyDescent="0.2">
      <c r="B71" s="439"/>
      <c r="C71" s="439"/>
      <c r="D71" s="439"/>
      <c r="E71" s="439"/>
      <c r="F71" s="439"/>
      <c r="G71" s="439"/>
      <c r="H71" s="439"/>
      <c r="I71" s="439"/>
      <c r="J71" s="512"/>
      <c r="K71" s="439"/>
      <c r="L71" s="439"/>
      <c r="M71" s="439"/>
    </row>
    <row r="72" spans="2:13" x14ac:dyDescent="0.2">
      <c r="B72" s="439"/>
      <c r="C72" s="439"/>
      <c r="D72" s="439"/>
      <c r="E72" s="439"/>
      <c r="F72" s="439"/>
      <c r="G72" s="439"/>
      <c r="H72" s="439"/>
      <c r="I72" s="439"/>
      <c r="J72" s="512"/>
      <c r="K72" s="439"/>
      <c r="L72" s="439"/>
      <c r="M72" s="439"/>
    </row>
    <row r="73" spans="2:13" x14ac:dyDescent="0.2">
      <c r="B73" s="439"/>
      <c r="C73" s="439"/>
      <c r="D73" s="439"/>
      <c r="E73" s="439"/>
      <c r="F73" s="439"/>
      <c r="G73" s="439"/>
      <c r="H73" s="439"/>
      <c r="I73" s="439"/>
      <c r="J73" s="512"/>
      <c r="K73" s="439"/>
      <c r="L73" s="439"/>
      <c r="M73" s="439"/>
    </row>
    <row r="74" spans="2:13" x14ac:dyDescent="0.2">
      <c r="B74" s="439"/>
      <c r="C74" s="439"/>
      <c r="D74" s="439"/>
      <c r="E74" s="439"/>
      <c r="F74" s="439"/>
      <c r="G74" s="439"/>
      <c r="H74" s="439"/>
      <c r="I74" s="439"/>
      <c r="J74" s="512"/>
      <c r="K74" s="439"/>
      <c r="L74" s="439"/>
      <c r="M74" s="439"/>
    </row>
    <row r="75" spans="2:13" x14ac:dyDescent="0.2">
      <c r="B75" s="439"/>
      <c r="C75" s="439"/>
      <c r="D75" s="439"/>
      <c r="E75" s="439"/>
      <c r="F75" s="439"/>
      <c r="G75" s="439"/>
      <c r="H75" s="439"/>
      <c r="I75" s="439"/>
      <c r="J75" s="512"/>
      <c r="K75" s="439"/>
      <c r="L75" s="439"/>
      <c r="M75" s="439"/>
    </row>
    <row r="76" spans="2:13" x14ac:dyDescent="0.2">
      <c r="B76" s="439"/>
      <c r="C76" s="439"/>
      <c r="D76" s="439"/>
      <c r="E76" s="439"/>
      <c r="F76" s="439"/>
      <c r="G76" s="439"/>
      <c r="H76" s="439"/>
      <c r="I76" s="439"/>
      <c r="J76" s="512"/>
      <c r="K76" s="439"/>
      <c r="L76" s="439"/>
      <c r="M76" s="439"/>
    </row>
    <row r="77" spans="2:13" x14ac:dyDescent="0.2">
      <c r="B77" s="439"/>
      <c r="C77" s="439"/>
      <c r="D77" s="439"/>
      <c r="E77" s="439"/>
      <c r="F77" s="439"/>
      <c r="G77" s="439"/>
      <c r="H77" s="439"/>
      <c r="I77" s="439"/>
      <c r="J77" s="512"/>
      <c r="K77" s="439"/>
      <c r="L77" s="439"/>
      <c r="M77" s="439"/>
    </row>
    <row r="78" spans="2:13" x14ac:dyDescent="0.2">
      <c r="B78" s="439"/>
      <c r="C78" s="439"/>
      <c r="D78" s="439"/>
      <c r="E78" s="439"/>
      <c r="F78" s="439"/>
      <c r="G78" s="439"/>
      <c r="H78" s="439"/>
      <c r="I78" s="439"/>
      <c r="J78" s="512"/>
      <c r="K78" s="439"/>
      <c r="L78" s="439"/>
      <c r="M78" s="439"/>
    </row>
    <row r="79" spans="2:13" x14ac:dyDescent="0.2">
      <c r="B79" s="439"/>
      <c r="C79" s="439"/>
      <c r="D79" s="439"/>
      <c r="E79" s="439"/>
      <c r="F79" s="439"/>
      <c r="G79" s="439"/>
      <c r="H79" s="439"/>
      <c r="I79" s="439"/>
      <c r="J79" s="512"/>
      <c r="K79" s="439"/>
      <c r="L79" s="439"/>
      <c r="M79" s="439"/>
    </row>
    <row r="80" spans="2:13" x14ac:dyDescent="0.2">
      <c r="B80" s="439"/>
      <c r="C80" s="439"/>
      <c r="D80" s="439"/>
      <c r="E80" s="439"/>
      <c r="F80" s="439"/>
      <c r="G80" s="439"/>
      <c r="H80" s="439"/>
      <c r="I80" s="439"/>
      <c r="J80" s="512"/>
      <c r="K80" s="439"/>
      <c r="L80" s="439"/>
      <c r="M80" s="439"/>
    </row>
    <row r="81" spans="2:13" x14ac:dyDescent="0.2">
      <c r="B81" s="439"/>
      <c r="C81" s="439"/>
      <c r="D81" s="439"/>
      <c r="E81" s="439"/>
      <c r="F81" s="439"/>
      <c r="G81" s="439"/>
      <c r="H81" s="439"/>
      <c r="I81" s="439"/>
      <c r="J81" s="512"/>
      <c r="K81" s="439"/>
      <c r="L81" s="439"/>
      <c r="M81" s="439"/>
    </row>
    <row r="82" spans="2:13" x14ac:dyDescent="0.2">
      <c r="B82" s="439"/>
      <c r="C82" s="439"/>
      <c r="D82" s="439"/>
      <c r="E82" s="439"/>
      <c r="F82" s="439"/>
      <c r="G82" s="439"/>
      <c r="H82" s="439"/>
      <c r="I82" s="439"/>
      <c r="J82" s="512"/>
      <c r="K82" s="439"/>
      <c r="L82" s="439"/>
      <c r="M82" s="439"/>
    </row>
    <row r="83" spans="2:13" x14ac:dyDescent="0.2">
      <c r="B83" s="439"/>
      <c r="C83" s="439"/>
      <c r="D83" s="439"/>
      <c r="E83" s="439"/>
      <c r="F83" s="439"/>
      <c r="G83" s="439"/>
      <c r="H83" s="439"/>
      <c r="I83" s="439"/>
      <c r="J83" s="512"/>
      <c r="K83" s="439"/>
      <c r="L83" s="439"/>
      <c r="M83" s="439"/>
    </row>
    <row r="84" spans="2:13" x14ac:dyDescent="0.2">
      <c r="B84" s="439"/>
      <c r="C84" s="439"/>
      <c r="D84" s="439"/>
      <c r="E84" s="439"/>
      <c r="F84" s="439"/>
      <c r="G84" s="439"/>
      <c r="H84" s="439"/>
      <c r="I84" s="439"/>
      <c r="J84" s="512"/>
      <c r="K84" s="439"/>
      <c r="L84" s="439"/>
      <c r="M84" s="439"/>
    </row>
    <row r="85" spans="2:13" x14ac:dyDescent="0.2">
      <c r="B85" s="439"/>
      <c r="C85" s="439"/>
      <c r="D85" s="439"/>
      <c r="E85" s="439"/>
      <c r="F85" s="439"/>
      <c r="G85" s="439"/>
      <c r="H85" s="439"/>
      <c r="I85" s="439"/>
      <c r="J85" s="512"/>
      <c r="K85" s="439"/>
      <c r="L85" s="439"/>
      <c r="M85" s="439"/>
    </row>
    <row r="86" spans="2:13" x14ac:dyDescent="0.2">
      <c r="B86" s="439"/>
      <c r="C86" s="439"/>
      <c r="D86" s="439"/>
      <c r="E86" s="439"/>
      <c r="F86" s="439"/>
      <c r="G86" s="439"/>
      <c r="H86" s="439"/>
      <c r="I86" s="439"/>
      <c r="J86" s="512"/>
      <c r="K86" s="439"/>
      <c r="L86" s="439"/>
      <c r="M86" s="439"/>
    </row>
    <row r="87" spans="2:13" x14ac:dyDescent="0.2">
      <c r="B87" s="439"/>
      <c r="C87" s="439"/>
      <c r="D87" s="439"/>
      <c r="E87" s="439"/>
      <c r="F87" s="439"/>
      <c r="G87" s="439"/>
      <c r="H87" s="439"/>
      <c r="I87" s="439"/>
      <c r="J87" s="512"/>
      <c r="K87" s="439"/>
      <c r="L87" s="439"/>
      <c r="M87" s="439"/>
    </row>
    <row r="88" spans="2:13" x14ac:dyDescent="0.2">
      <c r="B88" s="439"/>
      <c r="C88" s="439"/>
      <c r="D88" s="439"/>
      <c r="E88" s="439"/>
      <c r="F88" s="439"/>
      <c r="G88" s="439"/>
      <c r="H88" s="439"/>
      <c r="I88" s="439"/>
      <c r="J88" s="512"/>
      <c r="K88" s="439"/>
      <c r="L88" s="439"/>
      <c r="M88" s="439"/>
    </row>
    <row r="89" spans="2:13" x14ac:dyDescent="0.2">
      <c r="B89" s="439"/>
      <c r="C89" s="439"/>
      <c r="D89" s="439"/>
      <c r="E89" s="439"/>
      <c r="F89" s="439"/>
      <c r="G89" s="439"/>
      <c r="H89" s="439"/>
      <c r="I89" s="439"/>
      <c r="J89" s="512"/>
      <c r="K89" s="439"/>
      <c r="L89" s="439"/>
      <c r="M89" s="439"/>
    </row>
    <row r="90" spans="2:13" x14ac:dyDescent="0.2">
      <c r="B90" s="439"/>
      <c r="C90" s="439"/>
      <c r="D90" s="439"/>
      <c r="E90" s="439"/>
      <c r="F90" s="439"/>
      <c r="G90" s="439"/>
      <c r="H90" s="439"/>
      <c r="I90" s="439"/>
      <c r="J90" s="512"/>
      <c r="K90" s="439"/>
      <c r="L90" s="439"/>
      <c r="M90" s="439"/>
    </row>
    <row r="91" spans="2:13" x14ac:dyDescent="0.2">
      <c r="B91" s="439"/>
      <c r="C91" s="439"/>
      <c r="D91" s="439"/>
      <c r="E91" s="439"/>
      <c r="F91" s="439"/>
      <c r="G91" s="439"/>
      <c r="H91" s="439"/>
      <c r="I91" s="439"/>
      <c r="J91" s="512"/>
      <c r="K91" s="439"/>
      <c r="L91" s="439"/>
      <c r="M91" s="439"/>
    </row>
    <row r="92" spans="2:13" x14ac:dyDescent="0.2">
      <c r="B92" s="439"/>
      <c r="C92" s="439"/>
      <c r="D92" s="439"/>
      <c r="E92" s="439"/>
      <c r="F92" s="439"/>
      <c r="G92" s="439"/>
      <c r="H92" s="439"/>
      <c r="I92" s="439"/>
      <c r="J92" s="512"/>
      <c r="K92" s="439"/>
      <c r="L92" s="439"/>
      <c r="M92" s="439"/>
    </row>
    <row r="93" spans="2:13" x14ac:dyDescent="0.2">
      <c r="B93" s="439"/>
      <c r="C93" s="439"/>
      <c r="D93" s="439"/>
      <c r="E93" s="439"/>
      <c r="F93" s="439"/>
      <c r="G93" s="439"/>
      <c r="H93" s="439"/>
      <c r="I93" s="439"/>
      <c r="J93" s="512"/>
      <c r="K93" s="439"/>
      <c r="L93" s="439"/>
      <c r="M93" s="439"/>
    </row>
    <row r="94" spans="2:13" x14ac:dyDescent="0.2">
      <c r="B94" s="439"/>
      <c r="C94" s="439"/>
      <c r="D94" s="439"/>
      <c r="E94" s="439"/>
      <c r="F94" s="439"/>
      <c r="G94" s="439"/>
      <c r="H94" s="439"/>
      <c r="I94" s="439"/>
      <c r="J94" s="512"/>
      <c r="K94" s="439"/>
      <c r="L94" s="439"/>
      <c r="M94" s="439"/>
    </row>
    <row r="95" spans="2:13" x14ac:dyDescent="0.2">
      <c r="B95" s="439"/>
      <c r="C95" s="439"/>
      <c r="D95" s="439"/>
      <c r="E95" s="439"/>
      <c r="F95" s="439"/>
      <c r="G95" s="439"/>
      <c r="H95" s="439"/>
      <c r="I95" s="439"/>
      <c r="J95" s="512"/>
      <c r="K95" s="439"/>
      <c r="L95" s="439"/>
      <c r="M95" s="439"/>
    </row>
    <row r="96" spans="2:13" x14ac:dyDescent="0.2">
      <c r="B96" s="439"/>
      <c r="C96" s="439"/>
      <c r="D96" s="439"/>
      <c r="E96" s="439"/>
      <c r="F96" s="439"/>
      <c r="G96" s="439"/>
      <c r="H96" s="439"/>
      <c r="I96" s="439"/>
      <c r="J96" s="512"/>
      <c r="K96" s="439"/>
      <c r="L96" s="439"/>
      <c r="M96" s="439"/>
    </row>
    <row r="97" spans="2:13" x14ac:dyDescent="0.2">
      <c r="B97" s="439"/>
      <c r="C97" s="439"/>
      <c r="D97" s="439"/>
      <c r="E97" s="439"/>
      <c r="F97" s="439"/>
      <c r="G97" s="439"/>
      <c r="H97" s="439"/>
      <c r="I97" s="439"/>
      <c r="J97" s="512"/>
      <c r="K97" s="439"/>
      <c r="L97" s="439"/>
      <c r="M97" s="439"/>
    </row>
    <row r="98" spans="2:13" x14ac:dyDescent="0.2">
      <c r="B98" s="439"/>
      <c r="C98" s="439"/>
      <c r="D98" s="439"/>
      <c r="E98" s="439"/>
      <c r="F98" s="439"/>
      <c r="G98" s="439"/>
      <c r="H98" s="439"/>
      <c r="I98" s="439"/>
      <c r="J98" s="512"/>
      <c r="K98" s="439"/>
      <c r="L98" s="439"/>
      <c r="M98" s="439"/>
    </row>
    <row r="99" spans="2:13" x14ac:dyDescent="0.2">
      <c r="B99" s="439"/>
      <c r="C99" s="439"/>
      <c r="D99" s="439"/>
      <c r="E99" s="439"/>
      <c r="F99" s="439"/>
      <c r="G99" s="439"/>
      <c r="H99" s="439"/>
      <c r="I99" s="439"/>
      <c r="J99" s="512"/>
      <c r="K99" s="439"/>
      <c r="L99" s="439"/>
      <c r="M99" s="439"/>
    </row>
    <row r="100" spans="2:13" x14ac:dyDescent="0.2">
      <c r="B100" s="439"/>
      <c r="C100" s="439"/>
      <c r="D100" s="439"/>
      <c r="E100" s="439"/>
      <c r="F100" s="439"/>
      <c r="G100" s="439"/>
      <c r="H100" s="439"/>
      <c r="I100" s="439"/>
      <c r="J100" s="512"/>
      <c r="K100" s="439"/>
      <c r="L100" s="439"/>
      <c r="M100" s="439"/>
    </row>
    <row r="101" spans="2:13" x14ac:dyDescent="0.2">
      <c r="B101" s="439"/>
      <c r="C101" s="439"/>
      <c r="D101" s="439"/>
      <c r="E101" s="439"/>
      <c r="F101" s="439"/>
      <c r="G101" s="439"/>
      <c r="H101" s="439"/>
      <c r="I101" s="439"/>
      <c r="J101" s="512"/>
      <c r="K101" s="439"/>
      <c r="L101" s="439"/>
      <c r="M101" s="439"/>
    </row>
    <row r="102" spans="2:13" x14ac:dyDescent="0.2">
      <c r="B102" s="439"/>
      <c r="C102" s="439"/>
      <c r="D102" s="439"/>
      <c r="E102" s="439"/>
      <c r="F102" s="439"/>
      <c r="G102" s="439"/>
      <c r="H102" s="439"/>
      <c r="I102" s="439"/>
      <c r="J102" s="512"/>
      <c r="K102" s="439"/>
      <c r="L102" s="439"/>
      <c r="M102" s="439"/>
    </row>
    <row r="103" spans="2:13" x14ac:dyDescent="0.2">
      <c r="B103" s="439"/>
      <c r="C103" s="439"/>
      <c r="D103" s="439"/>
      <c r="E103" s="439"/>
      <c r="F103" s="439"/>
      <c r="G103" s="439"/>
      <c r="H103" s="439"/>
      <c r="I103" s="439"/>
      <c r="J103" s="512"/>
      <c r="K103" s="439"/>
      <c r="L103" s="439"/>
      <c r="M103" s="439"/>
    </row>
    <row r="104" spans="2:13" x14ac:dyDescent="0.2">
      <c r="B104" s="439"/>
      <c r="C104" s="439"/>
      <c r="D104" s="439"/>
      <c r="E104" s="439"/>
      <c r="F104" s="439"/>
      <c r="G104" s="439"/>
      <c r="H104" s="439"/>
      <c r="I104" s="439"/>
      <c r="J104" s="512"/>
      <c r="K104" s="439"/>
      <c r="L104" s="439"/>
      <c r="M104" s="439"/>
    </row>
    <row r="105" spans="2:13" x14ac:dyDescent="0.2">
      <c r="B105" s="439"/>
      <c r="C105" s="439"/>
      <c r="D105" s="439"/>
      <c r="E105" s="439"/>
      <c r="F105" s="439"/>
      <c r="G105" s="439"/>
      <c r="H105" s="439"/>
      <c r="I105" s="439"/>
      <c r="J105" s="512"/>
      <c r="K105" s="439"/>
      <c r="L105" s="439"/>
      <c r="M105" s="439"/>
    </row>
    <row r="106" spans="2:13" x14ac:dyDescent="0.2">
      <c r="B106" s="439"/>
      <c r="C106" s="439"/>
      <c r="D106" s="439"/>
      <c r="E106" s="439"/>
      <c r="F106" s="439"/>
      <c r="G106" s="439"/>
      <c r="H106" s="439"/>
      <c r="I106" s="439"/>
      <c r="J106" s="512"/>
      <c r="K106" s="439"/>
      <c r="L106" s="439"/>
      <c r="M106" s="439"/>
    </row>
    <row r="107" spans="2:13" x14ac:dyDescent="0.2">
      <c r="B107" s="439"/>
      <c r="C107" s="439"/>
      <c r="D107" s="439"/>
      <c r="E107" s="439"/>
      <c r="F107" s="439"/>
      <c r="G107" s="439"/>
      <c r="H107" s="439"/>
      <c r="I107" s="439"/>
      <c r="J107" s="512"/>
      <c r="K107" s="439"/>
      <c r="L107" s="439"/>
      <c r="M107" s="439"/>
    </row>
    <row r="108" spans="2:13" x14ac:dyDescent="0.2">
      <c r="B108" s="439"/>
      <c r="C108" s="439"/>
      <c r="D108" s="439"/>
      <c r="E108" s="439"/>
      <c r="F108" s="439"/>
      <c r="G108" s="439"/>
      <c r="H108" s="439"/>
      <c r="I108" s="439"/>
      <c r="J108" s="512"/>
      <c r="K108" s="439"/>
      <c r="L108" s="439"/>
      <c r="M108" s="439"/>
    </row>
    <row r="109" spans="2:13" x14ac:dyDescent="0.2">
      <c r="B109" s="439"/>
      <c r="C109" s="439"/>
      <c r="D109" s="439"/>
      <c r="E109" s="439"/>
      <c r="F109" s="439"/>
      <c r="G109" s="439"/>
      <c r="H109" s="439"/>
      <c r="I109" s="439"/>
      <c r="J109" s="512"/>
      <c r="K109" s="439"/>
      <c r="L109" s="439"/>
      <c r="M109" s="439"/>
    </row>
    <row r="110" spans="2:13" x14ac:dyDescent="0.2">
      <c r="B110" s="439"/>
      <c r="C110" s="439"/>
      <c r="D110" s="439"/>
      <c r="E110" s="439"/>
      <c r="F110" s="439"/>
      <c r="G110" s="439"/>
      <c r="H110" s="439"/>
      <c r="I110" s="439"/>
      <c r="J110" s="512"/>
      <c r="K110" s="439"/>
      <c r="L110" s="439"/>
      <c r="M110" s="439"/>
    </row>
    <row r="111" spans="2:13" x14ac:dyDescent="0.2">
      <c r="B111" s="439"/>
      <c r="C111" s="439"/>
      <c r="D111" s="439"/>
      <c r="E111" s="439"/>
      <c r="F111" s="439"/>
      <c r="G111" s="439"/>
      <c r="H111" s="439"/>
      <c r="I111" s="439"/>
      <c r="J111" s="512"/>
      <c r="K111" s="439"/>
      <c r="L111" s="439"/>
      <c r="M111" s="439"/>
    </row>
    <row r="112" spans="2:13" x14ac:dyDescent="0.2">
      <c r="B112" s="439"/>
      <c r="C112" s="439"/>
      <c r="D112" s="439"/>
      <c r="E112" s="439"/>
      <c r="F112" s="439"/>
      <c r="G112" s="439"/>
      <c r="H112" s="439"/>
      <c r="I112" s="439"/>
      <c r="J112" s="512"/>
      <c r="K112" s="439"/>
      <c r="L112" s="439"/>
      <c r="M112" s="439"/>
    </row>
    <row r="113" spans="2:13" x14ac:dyDescent="0.2">
      <c r="B113" s="439"/>
      <c r="C113" s="439"/>
      <c r="D113" s="439"/>
      <c r="E113" s="439"/>
      <c r="F113" s="439"/>
      <c r="G113" s="439"/>
      <c r="H113" s="439"/>
      <c r="I113" s="439"/>
      <c r="J113" s="512"/>
      <c r="K113" s="439"/>
      <c r="L113" s="439"/>
      <c r="M113" s="439"/>
    </row>
    <row r="114" spans="2:13" x14ac:dyDescent="0.2">
      <c r="B114" s="439"/>
      <c r="C114" s="439"/>
      <c r="D114" s="439"/>
      <c r="E114" s="439"/>
      <c r="F114" s="439"/>
      <c r="G114" s="439"/>
      <c r="H114" s="439"/>
      <c r="I114" s="439"/>
      <c r="J114" s="512"/>
      <c r="K114" s="439"/>
      <c r="L114" s="439"/>
      <c r="M114" s="439"/>
    </row>
    <row r="115" spans="2:13" x14ac:dyDescent="0.2">
      <c r="B115" s="439"/>
      <c r="C115" s="439"/>
      <c r="D115" s="439"/>
      <c r="E115" s="439"/>
      <c r="F115" s="439"/>
      <c r="G115" s="439"/>
      <c r="H115" s="439"/>
      <c r="I115" s="439"/>
      <c r="J115" s="512"/>
      <c r="K115" s="439"/>
      <c r="L115" s="439"/>
      <c r="M115" s="439"/>
    </row>
    <row r="116" spans="2:13" x14ac:dyDescent="0.2">
      <c r="B116" s="439"/>
      <c r="C116" s="439"/>
      <c r="D116" s="439"/>
      <c r="E116" s="439"/>
      <c r="F116" s="439"/>
      <c r="G116" s="439"/>
      <c r="H116" s="439"/>
      <c r="I116" s="439"/>
      <c r="J116" s="512"/>
      <c r="K116" s="439"/>
      <c r="L116" s="439"/>
      <c r="M116" s="439"/>
    </row>
    <row r="117" spans="2:13" x14ac:dyDescent="0.2">
      <c r="B117" s="439"/>
      <c r="C117" s="439"/>
      <c r="D117" s="439"/>
      <c r="E117" s="439"/>
      <c r="F117" s="439"/>
      <c r="G117" s="439"/>
      <c r="H117" s="439"/>
      <c r="I117" s="439"/>
      <c r="J117" s="512"/>
      <c r="K117" s="439"/>
      <c r="L117" s="439"/>
      <c r="M117" s="439"/>
    </row>
    <row r="118" spans="2:13" x14ac:dyDescent="0.2">
      <c r="B118" s="439"/>
      <c r="C118" s="439"/>
      <c r="D118" s="439"/>
      <c r="E118" s="439"/>
      <c r="F118" s="439"/>
      <c r="G118" s="439"/>
      <c r="H118" s="439"/>
      <c r="I118" s="439"/>
      <c r="J118" s="512"/>
      <c r="K118" s="439"/>
      <c r="L118" s="439"/>
      <c r="M118" s="439"/>
    </row>
    <row r="119" spans="2:13" x14ac:dyDescent="0.2">
      <c r="B119" s="439"/>
      <c r="C119" s="439"/>
      <c r="D119" s="439"/>
      <c r="E119" s="439"/>
      <c r="F119" s="439"/>
      <c r="G119" s="439"/>
      <c r="H119" s="439"/>
      <c r="I119" s="439"/>
      <c r="J119" s="512"/>
      <c r="K119" s="439"/>
      <c r="L119" s="439"/>
      <c r="M119" s="439"/>
    </row>
    <row r="120" spans="2:13" x14ac:dyDescent="0.2">
      <c r="B120" s="439"/>
      <c r="C120" s="439"/>
      <c r="D120" s="439"/>
      <c r="E120" s="439"/>
      <c r="F120" s="439"/>
      <c r="G120" s="439"/>
      <c r="H120" s="439"/>
      <c r="I120" s="439"/>
      <c r="J120" s="512"/>
      <c r="K120" s="439"/>
      <c r="L120" s="439"/>
      <c r="M120" s="439"/>
    </row>
    <row r="121" spans="2:13" x14ac:dyDescent="0.2">
      <c r="B121" s="439"/>
      <c r="C121" s="439"/>
      <c r="D121" s="439"/>
      <c r="E121" s="439"/>
      <c r="F121" s="439"/>
      <c r="G121" s="439"/>
      <c r="H121" s="439"/>
      <c r="I121" s="439"/>
      <c r="J121" s="512"/>
      <c r="K121" s="439"/>
      <c r="L121" s="439"/>
      <c r="M121" s="439"/>
    </row>
    <row r="122" spans="2:13" x14ac:dyDescent="0.2">
      <c r="B122" s="439"/>
      <c r="C122" s="439"/>
      <c r="D122" s="439"/>
      <c r="E122" s="439"/>
      <c r="F122" s="439"/>
      <c r="G122" s="439"/>
      <c r="H122" s="439"/>
      <c r="I122" s="439"/>
      <c r="J122" s="512"/>
      <c r="K122" s="439"/>
      <c r="L122" s="439"/>
      <c r="M122" s="439"/>
    </row>
    <row r="123" spans="2:13" x14ac:dyDescent="0.2">
      <c r="B123" s="439"/>
      <c r="C123" s="439"/>
      <c r="D123" s="439"/>
      <c r="E123" s="439"/>
      <c r="F123" s="439"/>
      <c r="G123" s="439"/>
      <c r="H123" s="439"/>
      <c r="I123" s="439"/>
      <c r="J123" s="512"/>
      <c r="K123" s="439"/>
      <c r="L123" s="439"/>
      <c r="M123" s="439"/>
    </row>
    <row r="124" spans="2:13" x14ac:dyDescent="0.2">
      <c r="B124" s="439"/>
      <c r="C124" s="439"/>
      <c r="D124" s="439"/>
      <c r="E124" s="439"/>
      <c r="F124" s="439"/>
      <c r="G124" s="439"/>
      <c r="H124" s="439"/>
      <c r="I124" s="439"/>
      <c r="J124" s="512"/>
      <c r="K124" s="439"/>
      <c r="L124" s="439"/>
      <c r="M124" s="439"/>
    </row>
    <row r="125" spans="2:13" x14ac:dyDescent="0.2">
      <c r="B125" s="439"/>
      <c r="C125" s="439"/>
      <c r="D125" s="439"/>
      <c r="E125" s="439"/>
      <c r="F125" s="439"/>
      <c r="G125" s="439"/>
      <c r="H125" s="439"/>
      <c r="I125" s="439"/>
      <c r="J125" s="512"/>
      <c r="K125" s="439"/>
      <c r="L125" s="439"/>
      <c r="M125" s="439"/>
    </row>
    <row r="126" spans="2:13" x14ac:dyDescent="0.2">
      <c r="B126" s="439"/>
      <c r="C126" s="439"/>
      <c r="D126" s="439"/>
      <c r="E126" s="439"/>
      <c r="F126" s="439"/>
      <c r="G126" s="439"/>
      <c r="H126" s="439"/>
      <c r="I126" s="439"/>
      <c r="J126" s="512"/>
      <c r="K126" s="439"/>
      <c r="L126" s="439"/>
      <c r="M126" s="439"/>
    </row>
    <row r="127" spans="2:13" x14ac:dyDescent="0.2">
      <c r="B127" s="439"/>
      <c r="C127" s="439"/>
      <c r="D127" s="439"/>
      <c r="E127" s="439"/>
      <c r="F127" s="439"/>
      <c r="G127" s="439"/>
      <c r="H127" s="439"/>
      <c r="I127" s="439"/>
      <c r="J127" s="512"/>
      <c r="K127" s="439"/>
      <c r="L127" s="439"/>
      <c r="M127" s="439"/>
    </row>
    <row r="128" spans="2:13" x14ac:dyDescent="0.2">
      <c r="B128" s="439"/>
      <c r="C128" s="439"/>
      <c r="D128" s="439"/>
      <c r="E128" s="439"/>
      <c r="F128" s="439"/>
      <c r="G128" s="439"/>
      <c r="H128" s="439"/>
      <c r="I128" s="439"/>
      <c r="J128" s="512"/>
      <c r="K128" s="439"/>
      <c r="L128" s="439"/>
      <c r="M128" s="439"/>
    </row>
    <row r="129" spans="2:13" x14ac:dyDescent="0.2">
      <c r="B129" s="439"/>
      <c r="C129" s="439"/>
      <c r="D129" s="439"/>
      <c r="E129" s="439"/>
      <c r="F129" s="439"/>
      <c r="G129" s="439"/>
      <c r="H129" s="439"/>
      <c r="I129" s="439"/>
      <c r="J129" s="512"/>
      <c r="K129" s="439"/>
      <c r="L129" s="439"/>
      <c r="M129" s="439"/>
    </row>
    <row r="130" spans="2:13" x14ac:dyDescent="0.2">
      <c r="B130" s="439"/>
      <c r="C130" s="439"/>
      <c r="D130" s="439"/>
      <c r="E130" s="439"/>
      <c r="F130" s="439"/>
      <c r="G130" s="439"/>
      <c r="H130" s="439"/>
      <c r="I130" s="439"/>
      <c r="J130" s="512"/>
      <c r="K130" s="439"/>
      <c r="L130" s="439"/>
      <c r="M130" s="439"/>
    </row>
    <row r="131" spans="2:13" x14ac:dyDescent="0.2">
      <c r="B131" s="439"/>
      <c r="C131" s="439"/>
      <c r="D131" s="439"/>
      <c r="E131" s="439"/>
      <c r="F131" s="439"/>
      <c r="G131" s="439"/>
      <c r="H131" s="439"/>
      <c r="I131" s="439"/>
      <c r="J131" s="512"/>
      <c r="K131" s="439"/>
      <c r="L131" s="439"/>
      <c r="M131" s="439"/>
    </row>
    <row r="132" spans="2:13" x14ac:dyDescent="0.2">
      <c r="B132" s="439"/>
      <c r="C132" s="439"/>
      <c r="D132" s="439"/>
      <c r="E132" s="439"/>
      <c r="F132" s="439"/>
      <c r="G132" s="439"/>
      <c r="H132" s="439"/>
      <c r="I132" s="439"/>
      <c r="J132" s="512"/>
      <c r="K132" s="439"/>
      <c r="L132" s="439"/>
      <c r="M132" s="439"/>
    </row>
    <row r="133" spans="2:13" x14ac:dyDescent="0.2">
      <c r="B133" s="439"/>
      <c r="C133" s="439"/>
      <c r="D133" s="439"/>
      <c r="E133" s="439"/>
      <c r="F133" s="439"/>
      <c r="G133" s="439"/>
      <c r="H133" s="439"/>
      <c r="I133" s="439"/>
      <c r="J133" s="512"/>
      <c r="K133" s="439"/>
      <c r="L133" s="439"/>
      <c r="M133" s="439"/>
    </row>
    <row r="134" spans="2:13" x14ac:dyDescent="0.2">
      <c r="B134" s="439"/>
      <c r="C134" s="439"/>
      <c r="D134" s="439"/>
      <c r="E134" s="439"/>
      <c r="F134" s="439"/>
      <c r="G134" s="439"/>
      <c r="H134" s="439"/>
      <c r="I134" s="439"/>
      <c r="J134" s="512"/>
      <c r="K134" s="439"/>
      <c r="L134" s="439"/>
      <c r="M134" s="439"/>
    </row>
    <row r="135" spans="2:13" x14ac:dyDescent="0.2">
      <c r="B135" s="439"/>
      <c r="C135" s="439"/>
      <c r="D135" s="439"/>
      <c r="E135" s="439"/>
      <c r="F135" s="439"/>
      <c r="G135" s="439"/>
      <c r="H135" s="439"/>
      <c r="I135" s="439"/>
      <c r="J135" s="512"/>
      <c r="K135" s="439"/>
      <c r="L135" s="439"/>
      <c r="M135" s="439"/>
    </row>
    <row r="136" spans="2:13" x14ac:dyDescent="0.2">
      <c r="B136" s="439"/>
      <c r="C136" s="439"/>
      <c r="D136" s="439"/>
      <c r="E136" s="439"/>
      <c r="F136" s="439"/>
      <c r="G136" s="439"/>
      <c r="H136" s="439"/>
      <c r="I136" s="439"/>
      <c r="J136" s="512"/>
      <c r="K136" s="439"/>
      <c r="L136" s="439"/>
      <c r="M136" s="439"/>
    </row>
    <row r="137" spans="2:13" x14ac:dyDescent="0.2">
      <c r="B137" s="439"/>
      <c r="C137" s="439"/>
      <c r="D137" s="439"/>
      <c r="E137" s="439"/>
      <c r="F137" s="439"/>
      <c r="G137" s="439"/>
      <c r="H137" s="439"/>
      <c r="I137" s="439"/>
      <c r="J137" s="512"/>
      <c r="K137" s="439"/>
      <c r="L137" s="439"/>
      <c r="M137" s="439"/>
    </row>
    <row r="138" spans="2:13" x14ac:dyDescent="0.2">
      <c r="B138" s="439"/>
      <c r="C138" s="439"/>
      <c r="D138" s="439"/>
      <c r="E138" s="439"/>
      <c r="F138" s="439"/>
      <c r="G138" s="439"/>
      <c r="H138" s="439"/>
      <c r="I138" s="439"/>
      <c r="J138" s="512"/>
      <c r="K138" s="439"/>
      <c r="L138" s="439"/>
      <c r="M138" s="439"/>
    </row>
    <row r="139" spans="2:13" x14ac:dyDescent="0.2">
      <c r="B139" s="439"/>
      <c r="C139" s="439"/>
      <c r="D139" s="439"/>
      <c r="E139" s="439"/>
      <c r="F139" s="439"/>
      <c r="G139" s="439"/>
      <c r="H139" s="439"/>
      <c r="I139" s="439"/>
      <c r="J139" s="512"/>
      <c r="K139" s="439"/>
      <c r="L139" s="439"/>
      <c r="M139" s="439"/>
    </row>
    <row r="140" spans="2:13" x14ac:dyDescent="0.2">
      <c r="B140" s="439"/>
      <c r="C140" s="439"/>
      <c r="D140" s="439"/>
      <c r="E140" s="439"/>
      <c r="F140" s="439"/>
      <c r="G140" s="439"/>
      <c r="H140" s="439"/>
      <c r="I140" s="439"/>
      <c r="J140" s="512"/>
      <c r="K140" s="439"/>
      <c r="L140" s="439"/>
      <c r="M140" s="439"/>
    </row>
    <row r="141" spans="2:13" x14ac:dyDescent="0.2">
      <c r="B141" s="439"/>
      <c r="C141" s="439"/>
      <c r="D141" s="439"/>
      <c r="E141" s="439"/>
      <c r="F141" s="439"/>
      <c r="G141" s="439"/>
      <c r="H141" s="439"/>
      <c r="I141" s="439"/>
      <c r="J141" s="512"/>
      <c r="K141" s="439"/>
      <c r="L141" s="439"/>
      <c r="M141" s="439"/>
    </row>
    <row r="142" spans="2:13" x14ac:dyDescent="0.2">
      <c r="B142" s="439"/>
      <c r="C142" s="439"/>
      <c r="D142" s="439"/>
      <c r="E142" s="439"/>
      <c r="F142" s="439"/>
      <c r="G142" s="439"/>
      <c r="H142" s="439"/>
      <c r="I142" s="439"/>
      <c r="J142" s="512"/>
      <c r="K142" s="439"/>
      <c r="L142" s="439"/>
      <c r="M142" s="439"/>
    </row>
    <row r="143" spans="2:13" x14ac:dyDescent="0.2">
      <c r="B143" s="439"/>
      <c r="C143" s="439"/>
      <c r="D143" s="439"/>
      <c r="E143" s="439"/>
      <c r="F143" s="439"/>
      <c r="G143" s="439"/>
      <c r="H143" s="439"/>
      <c r="I143" s="439"/>
      <c r="J143" s="512"/>
      <c r="K143" s="439"/>
      <c r="L143" s="439"/>
      <c r="M143" s="439"/>
    </row>
    <row r="144" spans="2:13" x14ac:dyDescent="0.2">
      <c r="B144" s="439"/>
      <c r="C144" s="439"/>
      <c r="D144" s="439"/>
      <c r="E144" s="439"/>
      <c r="F144" s="439"/>
      <c r="G144" s="439"/>
      <c r="H144" s="439"/>
      <c r="I144" s="439"/>
      <c r="J144" s="512"/>
      <c r="K144" s="439"/>
      <c r="L144" s="439"/>
      <c r="M144" s="439"/>
    </row>
    <row r="145" spans="2:13" x14ac:dyDescent="0.2">
      <c r="B145" s="439"/>
      <c r="C145" s="439"/>
      <c r="D145" s="439"/>
      <c r="E145" s="439"/>
      <c r="F145" s="439"/>
      <c r="G145" s="439"/>
      <c r="H145" s="439"/>
      <c r="I145" s="439"/>
      <c r="J145" s="512"/>
      <c r="K145" s="439"/>
      <c r="L145" s="439"/>
      <c r="M145" s="439"/>
    </row>
    <row r="146" spans="2:13" x14ac:dyDescent="0.2">
      <c r="B146" s="439"/>
      <c r="C146" s="439"/>
      <c r="D146" s="439"/>
      <c r="E146" s="439"/>
      <c r="F146" s="439"/>
      <c r="G146" s="439"/>
      <c r="H146" s="439"/>
      <c r="I146" s="439"/>
      <c r="J146" s="512"/>
      <c r="K146" s="439"/>
      <c r="L146" s="439"/>
      <c r="M146" s="439"/>
    </row>
    <row r="147" spans="2:13" x14ac:dyDescent="0.2">
      <c r="B147" s="439"/>
      <c r="C147" s="439"/>
      <c r="D147" s="439"/>
      <c r="E147" s="439"/>
      <c r="F147" s="439"/>
      <c r="G147" s="439"/>
      <c r="H147" s="439"/>
      <c r="I147" s="439"/>
      <c r="J147" s="512"/>
      <c r="K147" s="439"/>
      <c r="L147" s="439"/>
      <c r="M147" s="439"/>
    </row>
    <row r="148" spans="2:13" x14ac:dyDescent="0.2">
      <c r="B148" s="439"/>
      <c r="C148" s="439"/>
      <c r="D148" s="439"/>
      <c r="E148" s="439"/>
      <c r="F148" s="439"/>
      <c r="G148" s="439"/>
      <c r="H148" s="439"/>
      <c r="I148" s="439"/>
      <c r="J148" s="512"/>
      <c r="K148" s="439"/>
      <c r="L148" s="439"/>
      <c r="M148" s="439"/>
    </row>
    <row r="149" spans="2:13" x14ac:dyDescent="0.2">
      <c r="B149" s="439"/>
      <c r="C149" s="439"/>
      <c r="D149" s="439"/>
      <c r="E149" s="439"/>
      <c r="F149" s="439"/>
      <c r="G149" s="439"/>
      <c r="H149" s="439"/>
      <c r="I149" s="439"/>
      <c r="J149" s="512"/>
      <c r="K149" s="439"/>
      <c r="L149" s="439"/>
      <c r="M149" s="439"/>
    </row>
    <row r="150" spans="2:13" x14ac:dyDescent="0.2">
      <c r="B150" s="439"/>
      <c r="C150" s="439"/>
      <c r="D150" s="439"/>
      <c r="E150" s="439"/>
      <c r="F150" s="439"/>
      <c r="G150" s="439"/>
      <c r="H150" s="439"/>
      <c r="I150" s="439"/>
      <c r="J150" s="512"/>
      <c r="K150" s="439"/>
      <c r="L150" s="439"/>
      <c r="M150" s="439"/>
    </row>
    <row r="151" spans="2:13" x14ac:dyDescent="0.2">
      <c r="B151" s="439"/>
      <c r="C151" s="439"/>
      <c r="D151" s="439"/>
      <c r="E151" s="439"/>
      <c r="F151" s="439"/>
      <c r="G151" s="439"/>
      <c r="H151" s="439"/>
      <c r="I151" s="439"/>
      <c r="J151" s="512"/>
      <c r="K151" s="439"/>
      <c r="L151" s="439"/>
      <c r="M151" s="439"/>
    </row>
    <row r="152" spans="2:13" x14ac:dyDescent="0.2">
      <c r="B152" s="439"/>
      <c r="C152" s="439"/>
      <c r="D152" s="439"/>
      <c r="E152" s="439"/>
      <c r="F152" s="439"/>
      <c r="G152" s="439"/>
      <c r="H152" s="439"/>
      <c r="I152" s="439"/>
      <c r="J152" s="512"/>
      <c r="K152" s="439"/>
      <c r="L152" s="439"/>
      <c r="M152" s="439"/>
    </row>
    <row r="153" spans="2:13" x14ac:dyDescent="0.2">
      <c r="B153" s="439"/>
      <c r="C153" s="439"/>
      <c r="D153" s="439"/>
      <c r="E153" s="439"/>
      <c r="F153" s="439"/>
      <c r="G153" s="439"/>
      <c r="H153" s="439"/>
      <c r="I153" s="439"/>
      <c r="J153" s="512"/>
      <c r="K153" s="439"/>
      <c r="L153" s="439"/>
      <c r="M153" s="439"/>
    </row>
    <row r="154" spans="2:13" x14ac:dyDescent="0.2">
      <c r="B154" s="439"/>
      <c r="C154" s="439"/>
      <c r="D154" s="439"/>
      <c r="E154" s="439"/>
      <c r="F154" s="439"/>
      <c r="G154" s="439"/>
      <c r="H154" s="439"/>
      <c r="I154" s="439"/>
      <c r="J154" s="512"/>
      <c r="K154" s="439"/>
      <c r="L154" s="439"/>
      <c r="M154" s="439"/>
    </row>
    <row r="155" spans="2:13" x14ac:dyDescent="0.2">
      <c r="B155" s="439"/>
      <c r="C155" s="439"/>
      <c r="D155" s="439"/>
      <c r="E155" s="439"/>
      <c r="F155" s="439"/>
      <c r="G155" s="439"/>
      <c r="H155" s="439"/>
      <c r="I155" s="439"/>
      <c r="J155" s="512"/>
      <c r="K155" s="439"/>
      <c r="L155" s="439"/>
      <c r="M155" s="439"/>
    </row>
    <row r="156" spans="2:13" x14ac:dyDescent="0.2">
      <c r="B156" s="439"/>
      <c r="C156" s="439"/>
      <c r="D156" s="439"/>
      <c r="E156" s="439"/>
      <c r="F156" s="439"/>
      <c r="G156" s="439"/>
      <c r="H156" s="439"/>
      <c r="I156" s="439"/>
      <c r="J156" s="512"/>
      <c r="K156" s="439"/>
      <c r="L156" s="439"/>
      <c r="M156" s="439"/>
    </row>
    <row r="157" spans="2:13" x14ac:dyDescent="0.2">
      <c r="B157" s="439"/>
      <c r="C157" s="439"/>
      <c r="D157" s="439"/>
      <c r="E157" s="439"/>
      <c r="F157" s="439"/>
      <c r="G157" s="439"/>
      <c r="H157" s="439"/>
      <c r="I157" s="439"/>
      <c r="J157" s="512"/>
      <c r="K157" s="439"/>
      <c r="L157" s="439"/>
      <c r="M157" s="439"/>
    </row>
    <row r="158" spans="2:13" x14ac:dyDescent="0.2">
      <c r="B158" s="439"/>
      <c r="C158" s="439"/>
      <c r="D158" s="439"/>
      <c r="E158" s="439"/>
      <c r="F158" s="439"/>
      <c r="G158" s="439"/>
      <c r="H158" s="439"/>
      <c r="I158" s="439"/>
      <c r="J158" s="512"/>
      <c r="K158" s="439"/>
      <c r="L158" s="439"/>
      <c r="M158" s="439"/>
    </row>
    <row r="159" spans="2:13" x14ac:dyDescent="0.2">
      <c r="B159" s="439"/>
      <c r="C159" s="439"/>
      <c r="D159" s="439"/>
      <c r="E159" s="439"/>
      <c r="F159" s="439"/>
      <c r="G159" s="439"/>
      <c r="H159" s="439"/>
      <c r="I159" s="439"/>
      <c r="J159" s="512"/>
      <c r="K159" s="439"/>
      <c r="L159" s="439"/>
      <c r="M159" s="439"/>
    </row>
    <row r="160" spans="2:13" x14ac:dyDescent="0.2">
      <c r="B160" s="439"/>
      <c r="C160" s="439"/>
      <c r="D160" s="439"/>
      <c r="E160" s="439"/>
      <c r="F160" s="439"/>
      <c r="G160" s="439"/>
      <c r="H160" s="439"/>
      <c r="I160" s="439"/>
      <c r="J160" s="512"/>
      <c r="K160" s="439"/>
      <c r="L160" s="439"/>
      <c r="M160" s="439"/>
    </row>
    <row r="161" spans="2:13" x14ac:dyDescent="0.2">
      <c r="B161" s="439"/>
      <c r="C161" s="439"/>
      <c r="D161" s="439"/>
      <c r="E161" s="439"/>
      <c r="F161" s="439"/>
      <c r="G161" s="439"/>
      <c r="H161" s="439"/>
      <c r="I161" s="439"/>
      <c r="J161" s="512"/>
      <c r="K161" s="439"/>
      <c r="L161" s="439"/>
      <c r="M161" s="439"/>
    </row>
    <row r="162" spans="2:13" x14ac:dyDescent="0.2">
      <c r="B162" s="439"/>
      <c r="C162" s="439"/>
      <c r="D162" s="439"/>
      <c r="E162" s="439"/>
      <c r="F162" s="439"/>
      <c r="G162" s="439"/>
      <c r="H162" s="439"/>
      <c r="I162" s="439"/>
      <c r="J162" s="512"/>
      <c r="K162" s="439"/>
      <c r="L162" s="439"/>
      <c r="M162" s="439"/>
    </row>
    <row r="163" spans="2:13" x14ac:dyDescent="0.2">
      <c r="B163" s="439"/>
      <c r="C163" s="439"/>
      <c r="D163" s="439"/>
      <c r="E163" s="439"/>
      <c r="F163" s="439"/>
      <c r="G163" s="439"/>
      <c r="H163" s="439"/>
      <c r="I163" s="439"/>
      <c r="J163" s="512"/>
      <c r="K163" s="439"/>
      <c r="L163" s="439"/>
      <c r="M163" s="439"/>
    </row>
    <row r="164" spans="2:13" x14ac:dyDescent="0.2">
      <c r="B164" s="439"/>
      <c r="C164" s="439"/>
      <c r="D164" s="439"/>
      <c r="E164" s="439"/>
      <c r="F164" s="439"/>
      <c r="G164" s="439"/>
      <c r="H164" s="439"/>
      <c r="I164" s="439"/>
      <c r="J164" s="512"/>
      <c r="K164" s="439"/>
      <c r="L164" s="439"/>
      <c r="M164" s="439"/>
    </row>
    <row r="165" spans="2:13" x14ac:dyDescent="0.2">
      <c r="B165" s="439"/>
      <c r="C165" s="439"/>
      <c r="D165" s="439"/>
      <c r="E165" s="439"/>
      <c r="F165" s="439"/>
      <c r="G165" s="439"/>
      <c r="H165" s="439"/>
      <c r="I165" s="439"/>
      <c r="J165" s="512"/>
      <c r="K165" s="439"/>
      <c r="L165" s="439"/>
      <c r="M165" s="439"/>
    </row>
    <row r="166" spans="2:13" x14ac:dyDescent="0.2">
      <c r="B166" s="439"/>
      <c r="C166" s="439"/>
      <c r="D166" s="439"/>
      <c r="E166" s="439"/>
      <c r="F166" s="439"/>
      <c r="G166" s="439"/>
      <c r="H166" s="439"/>
      <c r="I166" s="439"/>
      <c r="J166" s="512"/>
      <c r="K166" s="439"/>
      <c r="L166" s="439"/>
      <c r="M166" s="439"/>
    </row>
    <row r="167" spans="2:13" x14ac:dyDescent="0.2">
      <c r="B167" s="439"/>
      <c r="C167" s="439"/>
      <c r="D167" s="439"/>
      <c r="E167" s="439"/>
      <c r="F167" s="439"/>
      <c r="G167" s="439"/>
      <c r="H167" s="439"/>
      <c r="I167" s="439"/>
      <c r="J167" s="512"/>
      <c r="K167" s="439"/>
      <c r="L167" s="439"/>
      <c r="M167" s="439"/>
    </row>
    <row r="168" spans="2:13" x14ac:dyDescent="0.2">
      <c r="B168" s="439"/>
      <c r="C168" s="439"/>
      <c r="D168" s="439"/>
      <c r="E168" s="439"/>
      <c r="F168" s="439"/>
      <c r="G168" s="439"/>
      <c r="H168" s="439"/>
      <c r="I168" s="439"/>
      <c r="J168" s="512"/>
      <c r="K168" s="439"/>
      <c r="L168" s="439"/>
      <c r="M168" s="439"/>
    </row>
  </sheetData>
  <hyperlinks>
    <hyperlink ref="A1" location="Содержание!A1" display="Вернуться в СОДЕРЖАНИЕ" xr:uid="{00000000-0004-0000-6F00-000000000000}"/>
  </hyperlinks>
  <pageMargins left="0.78740157480314965" right="0.78740157480314965" top="0.98425196850393704" bottom="0.78740157480314965" header="0.31496062992125984" footer="0.31496062992125984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Лист112"/>
  <dimension ref="A1:M97"/>
  <sheetViews>
    <sheetView workbookViewId="0">
      <selection activeCell="A5" sqref="A5"/>
    </sheetView>
  </sheetViews>
  <sheetFormatPr defaultRowHeight="12" x14ac:dyDescent="0.2"/>
  <cols>
    <col min="1" max="1" width="39.7109375" style="367" customWidth="1"/>
    <col min="2" max="8" width="8.7109375" style="367" hidden="1" customWidth="1"/>
    <col min="9" max="12" width="8.7109375" style="367" customWidth="1"/>
    <col min="13" max="13" width="9.140625" style="367" customWidth="1"/>
    <col min="14" max="215" width="9.140625" style="367"/>
    <col min="216" max="216" width="43.5703125" style="367" customWidth="1"/>
    <col min="217" max="223" width="0" style="367" hidden="1" customWidth="1"/>
    <col min="224" max="228" width="8.7109375" style="367" customWidth="1"/>
    <col min="229" max="471" width="9.140625" style="367"/>
    <col min="472" max="472" width="43.5703125" style="367" customWidth="1"/>
    <col min="473" max="479" width="0" style="367" hidden="1" customWidth="1"/>
    <col min="480" max="484" width="8.7109375" style="367" customWidth="1"/>
    <col min="485" max="727" width="9.140625" style="367"/>
    <col min="728" max="728" width="43.5703125" style="367" customWidth="1"/>
    <col min="729" max="735" width="0" style="367" hidden="1" customWidth="1"/>
    <col min="736" max="740" width="8.7109375" style="367" customWidth="1"/>
    <col min="741" max="983" width="9.140625" style="367"/>
    <col min="984" max="984" width="43.5703125" style="367" customWidth="1"/>
    <col min="985" max="991" width="0" style="367" hidden="1" customWidth="1"/>
    <col min="992" max="996" width="8.7109375" style="367" customWidth="1"/>
    <col min="997" max="1239" width="9.140625" style="367"/>
    <col min="1240" max="1240" width="43.5703125" style="367" customWidth="1"/>
    <col min="1241" max="1247" width="0" style="367" hidden="1" customWidth="1"/>
    <col min="1248" max="1252" width="8.7109375" style="367" customWidth="1"/>
    <col min="1253" max="1495" width="9.140625" style="367"/>
    <col min="1496" max="1496" width="43.5703125" style="367" customWidth="1"/>
    <col min="1497" max="1503" width="0" style="367" hidden="1" customWidth="1"/>
    <col min="1504" max="1508" width="8.7109375" style="367" customWidth="1"/>
    <col min="1509" max="1751" width="9.140625" style="367"/>
    <col min="1752" max="1752" width="43.5703125" style="367" customWidth="1"/>
    <col min="1753" max="1759" width="0" style="367" hidden="1" customWidth="1"/>
    <col min="1760" max="1764" width="8.7109375" style="367" customWidth="1"/>
    <col min="1765" max="2007" width="9.140625" style="367"/>
    <col min="2008" max="2008" width="43.5703125" style="367" customWidth="1"/>
    <col min="2009" max="2015" width="0" style="367" hidden="1" customWidth="1"/>
    <col min="2016" max="2020" width="8.7109375" style="367" customWidth="1"/>
    <col min="2021" max="2263" width="9.140625" style="367"/>
    <col min="2264" max="2264" width="43.5703125" style="367" customWidth="1"/>
    <col min="2265" max="2271" width="0" style="367" hidden="1" customWidth="1"/>
    <col min="2272" max="2276" width="8.7109375" style="367" customWidth="1"/>
    <col min="2277" max="2519" width="9.140625" style="367"/>
    <col min="2520" max="2520" width="43.5703125" style="367" customWidth="1"/>
    <col min="2521" max="2527" width="0" style="367" hidden="1" customWidth="1"/>
    <col min="2528" max="2532" width="8.7109375" style="367" customWidth="1"/>
    <col min="2533" max="2775" width="9.140625" style="367"/>
    <col min="2776" max="2776" width="43.5703125" style="367" customWidth="1"/>
    <col min="2777" max="2783" width="0" style="367" hidden="1" customWidth="1"/>
    <col min="2784" max="2788" width="8.7109375" style="367" customWidth="1"/>
    <col min="2789" max="3031" width="9.140625" style="367"/>
    <col min="3032" max="3032" width="43.5703125" style="367" customWidth="1"/>
    <col min="3033" max="3039" width="0" style="367" hidden="1" customWidth="1"/>
    <col min="3040" max="3044" width="8.7109375" style="367" customWidth="1"/>
    <col min="3045" max="3287" width="9.140625" style="367"/>
    <col min="3288" max="3288" width="43.5703125" style="367" customWidth="1"/>
    <col min="3289" max="3295" width="0" style="367" hidden="1" customWidth="1"/>
    <col min="3296" max="3300" width="8.7109375" style="367" customWidth="1"/>
    <col min="3301" max="3543" width="9.140625" style="367"/>
    <col min="3544" max="3544" width="43.5703125" style="367" customWidth="1"/>
    <col min="3545" max="3551" width="0" style="367" hidden="1" customWidth="1"/>
    <col min="3552" max="3556" width="8.7109375" style="367" customWidth="1"/>
    <col min="3557" max="3799" width="9.140625" style="367"/>
    <col min="3800" max="3800" width="43.5703125" style="367" customWidth="1"/>
    <col min="3801" max="3807" width="0" style="367" hidden="1" customWidth="1"/>
    <col min="3808" max="3812" width="8.7109375" style="367" customWidth="1"/>
    <col min="3813" max="4055" width="9.140625" style="367"/>
    <col min="4056" max="4056" width="43.5703125" style="367" customWidth="1"/>
    <col min="4057" max="4063" width="0" style="367" hidden="1" customWidth="1"/>
    <col min="4064" max="4068" width="8.7109375" style="367" customWidth="1"/>
    <col min="4069" max="4311" width="9.140625" style="367"/>
    <col min="4312" max="4312" width="43.5703125" style="367" customWidth="1"/>
    <col min="4313" max="4319" width="0" style="367" hidden="1" customWidth="1"/>
    <col min="4320" max="4324" width="8.7109375" style="367" customWidth="1"/>
    <col min="4325" max="4567" width="9.140625" style="367"/>
    <col min="4568" max="4568" width="43.5703125" style="367" customWidth="1"/>
    <col min="4569" max="4575" width="0" style="367" hidden="1" customWidth="1"/>
    <col min="4576" max="4580" width="8.7109375" style="367" customWidth="1"/>
    <col min="4581" max="4823" width="9.140625" style="367"/>
    <col min="4824" max="4824" width="43.5703125" style="367" customWidth="1"/>
    <col min="4825" max="4831" width="0" style="367" hidden="1" customWidth="1"/>
    <col min="4832" max="4836" width="8.7109375" style="367" customWidth="1"/>
    <col min="4837" max="5079" width="9.140625" style="367"/>
    <col min="5080" max="5080" width="43.5703125" style="367" customWidth="1"/>
    <col min="5081" max="5087" width="0" style="367" hidden="1" customWidth="1"/>
    <col min="5088" max="5092" width="8.7109375" style="367" customWidth="1"/>
    <col min="5093" max="5335" width="9.140625" style="367"/>
    <col min="5336" max="5336" width="43.5703125" style="367" customWidth="1"/>
    <col min="5337" max="5343" width="0" style="367" hidden="1" customWidth="1"/>
    <col min="5344" max="5348" width="8.7109375" style="367" customWidth="1"/>
    <col min="5349" max="5591" width="9.140625" style="367"/>
    <col min="5592" max="5592" width="43.5703125" style="367" customWidth="1"/>
    <col min="5593" max="5599" width="0" style="367" hidden="1" customWidth="1"/>
    <col min="5600" max="5604" width="8.7109375" style="367" customWidth="1"/>
    <col min="5605" max="5847" width="9.140625" style="367"/>
    <col min="5848" max="5848" width="43.5703125" style="367" customWidth="1"/>
    <col min="5849" max="5855" width="0" style="367" hidden="1" customWidth="1"/>
    <col min="5856" max="5860" width="8.7109375" style="367" customWidth="1"/>
    <col min="5861" max="6103" width="9.140625" style="367"/>
    <col min="6104" max="6104" width="43.5703125" style="367" customWidth="1"/>
    <col min="6105" max="6111" width="0" style="367" hidden="1" customWidth="1"/>
    <col min="6112" max="6116" width="8.7109375" style="367" customWidth="1"/>
    <col min="6117" max="6359" width="9.140625" style="367"/>
    <col min="6360" max="6360" width="43.5703125" style="367" customWidth="1"/>
    <col min="6361" max="6367" width="0" style="367" hidden="1" customWidth="1"/>
    <col min="6368" max="6372" width="8.7109375" style="367" customWidth="1"/>
    <col min="6373" max="6615" width="9.140625" style="367"/>
    <col min="6616" max="6616" width="43.5703125" style="367" customWidth="1"/>
    <col min="6617" max="6623" width="0" style="367" hidden="1" customWidth="1"/>
    <col min="6624" max="6628" width="8.7109375" style="367" customWidth="1"/>
    <col min="6629" max="6871" width="9.140625" style="367"/>
    <col min="6872" max="6872" width="43.5703125" style="367" customWidth="1"/>
    <col min="6873" max="6879" width="0" style="367" hidden="1" customWidth="1"/>
    <col min="6880" max="6884" width="8.7109375" style="367" customWidth="1"/>
    <col min="6885" max="7127" width="9.140625" style="367"/>
    <col min="7128" max="7128" width="43.5703125" style="367" customWidth="1"/>
    <col min="7129" max="7135" width="0" style="367" hidden="1" customWidth="1"/>
    <col min="7136" max="7140" width="8.7109375" style="367" customWidth="1"/>
    <col min="7141" max="7383" width="9.140625" style="367"/>
    <col min="7384" max="7384" width="43.5703125" style="367" customWidth="1"/>
    <col min="7385" max="7391" width="0" style="367" hidden="1" customWidth="1"/>
    <col min="7392" max="7396" width="8.7109375" style="367" customWidth="1"/>
    <col min="7397" max="7639" width="9.140625" style="367"/>
    <col min="7640" max="7640" width="43.5703125" style="367" customWidth="1"/>
    <col min="7641" max="7647" width="0" style="367" hidden="1" customWidth="1"/>
    <col min="7648" max="7652" width="8.7109375" style="367" customWidth="1"/>
    <col min="7653" max="7895" width="9.140625" style="367"/>
    <col min="7896" max="7896" width="43.5703125" style="367" customWidth="1"/>
    <col min="7897" max="7903" width="0" style="367" hidden="1" customWidth="1"/>
    <col min="7904" max="7908" width="8.7109375" style="367" customWidth="1"/>
    <col min="7909" max="8151" width="9.140625" style="367"/>
    <col min="8152" max="8152" width="43.5703125" style="367" customWidth="1"/>
    <col min="8153" max="8159" width="0" style="367" hidden="1" customWidth="1"/>
    <col min="8160" max="8164" width="8.7109375" style="367" customWidth="1"/>
    <col min="8165" max="8407" width="9.140625" style="367"/>
    <col min="8408" max="8408" width="43.5703125" style="367" customWidth="1"/>
    <col min="8409" max="8415" width="0" style="367" hidden="1" customWidth="1"/>
    <col min="8416" max="8420" width="8.7109375" style="367" customWidth="1"/>
    <col min="8421" max="8663" width="9.140625" style="367"/>
    <col min="8664" max="8664" width="43.5703125" style="367" customWidth="1"/>
    <col min="8665" max="8671" width="0" style="367" hidden="1" customWidth="1"/>
    <col min="8672" max="8676" width="8.7109375" style="367" customWidth="1"/>
    <col min="8677" max="8919" width="9.140625" style="367"/>
    <col min="8920" max="8920" width="43.5703125" style="367" customWidth="1"/>
    <col min="8921" max="8927" width="0" style="367" hidden="1" customWidth="1"/>
    <col min="8928" max="8932" width="8.7109375" style="367" customWidth="1"/>
    <col min="8933" max="9175" width="9.140625" style="367"/>
    <col min="9176" max="9176" width="43.5703125" style="367" customWidth="1"/>
    <col min="9177" max="9183" width="0" style="367" hidden="1" customWidth="1"/>
    <col min="9184" max="9188" width="8.7109375" style="367" customWidth="1"/>
    <col min="9189" max="9431" width="9.140625" style="367"/>
    <col min="9432" max="9432" width="43.5703125" style="367" customWidth="1"/>
    <col min="9433" max="9439" width="0" style="367" hidden="1" customWidth="1"/>
    <col min="9440" max="9444" width="8.7109375" style="367" customWidth="1"/>
    <col min="9445" max="9687" width="9.140625" style="367"/>
    <col min="9688" max="9688" width="43.5703125" style="367" customWidth="1"/>
    <col min="9689" max="9695" width="0" style="367" hidden="1" customWidth="1"/>
    <col min="9696" max="9700" width="8.7109375" style="367" customWidth="1"/>
    <col min="9701" max="9943" width="9.140625" style="367"/>
    <col min="9944" max="9944" width="43.5703125" style="367" customWidth="1"/>
    <col min="9945" max="9951" width="0" style="367" hidden="1" customWidth="1"/>
    <col min="9952" max="9956" width="8.7109375" style="367" customWidth="1"/>
    <col min="9957" max="10199" width="9.140625" style="367"/>
    <col min="10200" max="10200" width="43.5703125" style="367" customWidth="1"/>
    <col min="10201" max="10207" width="0" style="367" hidden="1" customWidth="1"/>
    <col min="10208" max="10212" width="8.7109375" style="367" customWidth="1"/>
    <col min="10213" max="10455" width="9.140625" style="367"/>
    <col min="10456" max="10456" width="43.5703125" style="367" customWidth="1"/>
    <col min="10457" max="10463" width="0" style="367" hidden="1" customWidth="1"/>
    <col min="10464" max="10468" width="8.7109375" style="367" customWidth="1"/>
    <col min="10469" max="10711" width="9.140625" style="367"/>
    <col min="10712" max="10712" width="43.5703125" style="367" customWidth="1"/>
    <col min="10713" max="10719" width="0" style="367" hidden="1" customWidth="1"/>
    <col min="10720" max="10724" width="8.7109375" style="367" customWidth="1"/>
    <col min="10725" max="10967" width="9.140625" style="367"/>
    <col min="10968" max="10968" width="43.5703125" style="367" customWidth="1"/>
    <col min="10969" max="10975" width="0" style="367" hidden="1" customWidth="1"/>
    <col min="10976" max="10980" width="8.7109375" style="367" customWidth="1"/>
    <col min="10981" max="11223" width="9.140625" style="367"/>
    <col min="11224" max="11224" width="43.5703125" style="367" customWidth="1"/>
    <col min="11225" max="11231" width="0" style="367" hidden="1" customWidth="1"/>
    <col min="11232" max="11236" width="8.7109375" style="367" customWidth="1"/>
    <col min="11237" max="11479" width="9.140625" style="367"/>
    <col min="11480" max="11480" width="43.5703125" style="367" customWidth="1"/>
    <col min="11481" max="11487" width="0" style="367" hidden="1" customWidth="1"/>
    <col min="11488" max="11492" width="8.7109375" style="367" customWidth="1"/>
    <col min="11493" max="11735" width="9.140625" style="367"/>
    <col min="11736" max="11736" width="43.5703125" style="367" customWidth="1"/>
    <col min="11737" max="11743" width="0" style="367" hidden="1" customWidth="1"/>
    <col min="11744" max="11748" width="8.7109375" style="367" customWidth="1"/>
    <col min="11749" max="11991" width="9.140625" style="367"/>
    <col min="11992" max="11992" width="43.5703125" style="367" customWidth="1"/>
    <col min="11993" max="11999" width="0" style="367" hidden="1" customWidth="1"/>
    <col min="12000" max="12004" width="8.7109375" style="367" customWidth="1"/>
    <col min="12005" max="12247" width="9.140625" style="367"/>
    <col min="12248" max="12248" width="43.5703125" style="367" customWidth="1"/>
    <col min="12249" max="12255" width="0" style="367" hidden="1" customWidth="1"/>
    <col min="12256" max="12260" width="8.7109375" style="367" customWidth="1"/>
    <col min="12261" max="12503" width="9.140625" style="367"/>
    <col min="12504" max="12504" width="43.5703125" style="367" customWidth="1"/>
    <col min="12505" max="12511" width="0" style="367" hidden="1" customWidth="1"/>
    <col min="12512" max="12516" width="8.7109375" style="367" customWidth="1"/>
    <col min="12517" max="12759" width="9.140625" style="367"/>
    <col min="12760" max="12760" width="43.5703125" style="367" customWidth="1"/>
    <col min="12761" max="12767" width="0" style="367" hidden="1" customWidth="1"/>
    <col min="12768" max="12772" width="8.7109375" style="367" customWidth="1"/>
    <col min="12773" max="13015" width="9.140625" style="367"/>
    <col min="13016" max="13016" width="43.5703125" style="367" customWidth="1"/>
    <col min="13017" max="13023" width="0" style="367" hidden="1" customWidth="1"/>
    <col min="13024" max="13028" width="8.7109375" style="367" customWidth="1"/>
    <col min="13029" max="13271" width="9.140625" style="367"/>
    <col min="13272" max="13272" width="43.5703125" style="367" customWidth="1"/>
    <col min="13273" max="13279" width="0" style="367" hidden="1" customWidth="1"/>
    <col min="13280" max="13284" width="8.7109375" style="367" customWidth="1"/>
    <col min="13285" max="13527" width="9.140625" style="367"/>
    <col min="13528" max="13528" width="43.5703125" style="367" customWidth="1"/>
    <col min="13529" max="13535" width="0" style="367" hidden="1" customWidth="1"/>
    <col min="13536" max="13540" width="8.7109375" style="367" customWidth="1"/>
    <col min="13541" max="13783" width="9.140625" style="367"/>
    <col min="13784" max="13784" width="43.5703125" style="367" customWidth="1"/>
    <col min="13785" max="13791" width="0" style="367" hidden="1" customWidth="1"/>
    <col min="13792" max="13796" width="8.7109375" style="367" customWidth="1"/>
    <col min="13797" max="14039" width="9.140625" style="367"/>
    <col min="14040" max="14040" width="43.5703125" style="367" customWidth="1"/>
    <col min="14041" max="14047" width="0" style="367" hidden="1" customWidth="1"/>
    <col min="14048" max="14052" width="8.7109375" style="367" customWidth="1"/>
    <col min="14053" max="14295" width="9.140625" style="367"/>
    <col min="14296" max="14296" width="43.5703125" style="367" customWidth="1"/>
    <col min="14297" max="14303" width="0" style="367" hidden="1" customWidth="1"/>
    <col min="14304" max="14308" width="8.7109375" style="367" customWidth="1"/>
    <col min="14309" max="14551" width="9.140625" style="367"/>
    <col min="14552" max="14552" width="43.5703125" style="367" customWidth="1"/>
    <col min="14553" max="14559" width="0" style="367" hidden="1" customWidth="1"/>
    <col min="14560" max="14564" width="8.7109375" style="367" customWidth="1"/>
    <col min="14565" max="14807" width="9.140625" style="367"/>
    <col min="14808" max="14808" width="43.5703125" style="367" customWidth="1"/>
    <col min="14809" max="14815" width="0" style="367" hidden="1" customWidth="1"/>
    <col min="14816" max="14820" width="8.7109375" style="367" customWidth="1"/>
    <col min="14821" max="15063" width="9.140625" style="367"/>
    <col min="15064" max="15064" width="43.5703125" style="367" customWidth="1"/>
    <col min="15065" max="15071" width="0" style="367" hidden="1" customWidth="1"/>
    <col min="15072" max="15076" width="8.7109375" style="367" customWidth="1"/>
    <col min="15077" max="15319" width="9.140625" style="367"/>
    <col min="15320" max="15320" width="43.5703125" style="367" customWidth="1"/>
    <col min="15321" max="15327" width="0" style="367" hidden="1" customWidth="1"/>
    <col min="15328" max="15332" width="8.7109375" style="367" customWidth="1"/>
    <col min="15333" max="15575" width="9.140625" style="367"/>
    <col min="15576" max="15576" width="43.5703125" style="367" customWidth="1"/>
    <col min="15577" max="15583" width="0" style="367" hidden="1" customWidth="1"/>
    <col min="15584" max="15588" width="8.7109375" style="367" customWidth="1"/>
    <col min="15589" max="15831" width="9.140625" style="367"/>
    <col min="15832" max="15832" width="43.5703125" style="367" customWidth="1"/>
    <col min="15833" max="15839" width="0" style="367" hidden="1" customWidth="1"/>
    <col min="15840" max="15844" width="8.7109375" style="367" customWidth="1"/>
    <col min="15845" max="16087" width="9.140625" style="367"/>
    <col min="16088" max="16088" width="43.5703125" style="367" customWidth="1"/>
    <col min="16089" max="16095" width="0" style="367" hidden="1" customWidth="1"/>
    <col min="16096" max="16100" width="8.7109375" style="367" customWidth="1"/>
    <col min="16101" max="16343" width="9.140625" style="367"/>
    <col min="16344" max="16350" width="9.140625" style="367" customWidth="1"/>
    <col min="16351" max="16357" width="9.140625" style="367"/>
    <col min="16358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45" t="s">
        <v>399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</row>
    <row r="3" spans="1:13" ht="18" customHeight="1" thickBot="1" x14ac:dyDescent="0.25">
      <c r="A3" s="251" t="s">
        <v>397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</row>
    <row r="4" spans="1:13" s="447" customFormat="1" ht="18" customHeight="1" thickBot="1" x14ac:dyDescent="0.25">
      <c r="A4" s="446"/>
      <c r="B4" s="428">
        <v>2014</v>
      </c>
      <c r="C4" s="428">
        <v>2015</v>
      </c>
      <c r="D4" s="428">
        <v>2016</v>
      </c>
      <c r="E4" s="428">
        <v>2017</v>
      </c>
      <c r="F4" s="428">
        <v>2018</v>
      </c>
      <c r="G4" s="428">
        <v>2019</v>
      </c>
      <c r="H4" s="428">
        <v>2020</v>
      </c>
      <c r="I4" s="428">
        <v>2021</v>
      </c>
      <c r="J4" s="428">
        <v>2022</v>
      </c>
      <c r="K4" s="428">
        <v>2023</v>
      </c>
      <c r="L4" s="428">
        <v>2024</v>
      </c>
      <c r="M4" s="428">
        <v>2025</v>
      </c>
    </row>
    <row r="5" spans="1:13" s="432" customFormat="1" ht="12.75" customHeight="1" x14ac:dyDescent="0.2">
      <c r="A5" s="448"/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</row>
    <row r="6" spans="1:13" s="432" customFormat="1" ht="12.75" customHeight="1" x14ac:dyDescent="0.2">
      <c r="A6" s="448" t="s">
        <v>380</v>
      </c>
      <c r="B6" s="431">
        <v>105155</v>
      </c>
      <c r="C6" s="431">
        <v>114757.2</v>
      </c>
      <c r="D6" s="431">
        <v>129914.2</v>
      </c>
      <c r="E6" s="431">
        <v>122615.4</v>
      </c>
      <c r="F6" s="431">
        <v>115790.39999999999</v>
      </c>
      <c r="G6" s="431">
        <v>156352.70000000001</v>
      </c>
      <c r="H6" s="431">
        <v>173994.2</v>
      </c>
      <c r="I6" s="431">
        <v>224856.6</v>
      </c>
      <c r="J6" s="431">
        <v>305279.09999999998</v>
      </c>
      <c r="K6" s="431">
        <v>402022.5</v>
      </c>
      <c r="L6" s="431">
        <v>681660.8</v>
      </c>
      <c r="M6" s="431">
        <v>1502477</v>
      </c>
    </row>
    <row r="7" spans="1:13" s="434" customFormat="1" ht="12.75" customHeight="1" x14ac:dyDescent="0.2">
      <c r="A7" s="450" t="s">
        <v>400</v>
      </c>
      <c r="B7" s="431"/>
      <c r="C7" s="431"/>
      <c r="D7" s="431"/>
      <c r="E7" s="431"/>
      <c r="F7" s="431"/>
      <c r="G7" s="431"/>
      <c r="H7" s="431"/>
      <c r="I7" s="431"/>
      <c r="J7" s="431"/>
      <c r="K7" s="431"/>
      <c r="L7" s="431"/>
      <c r="M7" s="431"/>
    </row>
    <row r="8" spans="1:13" ht="12.75" customHeight="1" x14ac:dyDescent="0.2">
      <c r="A8" s="451" t="s">
        <v>381</v>
      </c>
      <c r="B8" s="422">
        <v>7.6</v>
      </c>
      <c r="C8" s="422">
        <v>3.9</v>
      </c>
      <c r="D8" s="422">
        <v>16.8</v>
      </c>
      <c r="E8" s="422">
        <v>9.8000000000000007</v>
      </c>
      <c r="F8" s="422">
        <v>25.5</v>
      </c>
      <c r="G8" s="422">
        <v>54.2</v>
      </c>
      <c r="H8" s="422">
        <v>66.3</v>
      </c>
      <c r="I8" s="422">
        <v>46.9</v>
      </c>
      <c r="J8" s="422">
        <v>77.599999999999994</v>
      </c>
      <c r="K8" s="422">
        <v>68.400000000000006</v>
      </c>
      <c r="L8" s="422">
        <v>81</v>
      </c>
      <c r="M8" s="422">
        <v>71.900000000000006</v>
      </c>
    </row>
    <row r="9" spans="1:13" ht="12.75" customHeight="1" x14ac:dyDescent="0.2">
      <c r="A9" s="451" t="s">
        <v>382</v>
      </c>
      <c r="B9" s="422">
        <v>0</v>
      </c>
      <c r="C9" s="422">
        <v>0</v>
      </c>
      <c r="D9" s="422">
        <v>0</v>
      </c>
      <c r="E9" s="422">
        <v>0.1</v>
      </c>
      <c r="F9" s="422">
        <v>0.9</v>
      </c>
      <c r="G9" s="422">
        <v>2.2999999999999998</v>
      </c>
      <c r="H9" s="422">
        <v>0.3</v>
      </c>
      <c r="I9" s="422">
        <v>0</v>
      </c>
      <c r="J9" s="422">
        <v>13</v>
      </c>
      <c r="K9" s="422">
        <v>278.10000000000002</v>
      </c>
      <c r="L9" s="422">
        <v>78.5</v>
      </c>
      <c r="M9" s="422">
        <v>47.1</v>
      </c>
    </row>
    <row r="10" spans="1:13" ht="12.75" customHeight="1" x14ac:dyDescent="0.2">
      <c r="A10" s="451" t="s">
        <v>383</v>
      </c>
      <c r="B10" s="422">
        <v>97.3</v>
      </c>
      <c r="C10" s="422">
        <v>18.3</v>
      </c>
      <c r="D10" s="422">
        <v>142.19999999999999</v>
      </c>
      <c r="E10" s="422">
        <v>112.4</v>
      </c>
      <c r="F10" s="422">
        <v>239.6</v>
      </c>
      <c r="G10" s="422">
        <v>281.60000000000002</v>
      </c>
      <c r="H10" s="422">
        <v>264.3</v>
      </c>
      <c r="I10" s="422">
        <v>431.1</v>
      </c>
      <c r="J10" s="422">
        <v>1325</v>
      </c>
      <c r="K10" s="422">
        <v>3080.8</v>
      </c>
      <c r="L10" s="422">
        <v>2655.2</v>
      </c>
      <c r="M10" s="422">
        <v>5570.4</v>
      </c>
    </row>
    <row r="11" spans="1:13" ht="12.75" customHeight="1" x14ac:dyDescent="0.2">
      <c r="A11" s="451" t="s">
        <v>384</v>
      </c>
      <c r="B11" s="422">
        <v>4.3</v>
      </c>
      <c r="C11" s="422">
        <v>0.3</v>
      </c>
      <c r="D11" s="422">
        <v>16.399999999999999</v>
      </c>
      <c r="E11" s="422">
        <v>11.4</v>
      </c>
      <c r="F11" s="422">
        <v>39</v>
      </c>
      <c r="G11" s="422">
        <v>26.1</v>
      </c>
      <c r="H11" s="422">
        <v>18.899999999999999</v>
      </c>
      <c r="I11" s="422">
        <v>47.7</v>
      </c>
      <c r="J11" s="422">
        <v>48.6</v>
      </c>
      <c r="K11" s="422">
        <v>67.400000000000006</v>
      </c>
      <c r="L11" s="422">
        <v>90.1</v>
      </c>
      <c r="M11" s="422">
        <v>266.8</v>
      </c>
    </row>
    <row r="12" spans="1:13" ht="12.75" customHeight="1" x14ac:dyDescent="0.2">
      <c r="A12" s="451" t="s">
        <v>385</v>
      </c>
      <c r="B12" s="422">
        <v>4028.6</v>
      </c>
      <c r="C12" s="422">
        <v>3237.6</v>
      </c>
      <c r="D12" s="422">
        <v>4893.8</v>
      </c>
      <c r="E12" s="422">
        <v>4238.1000000000004</v>
      </c>
      <c r="F12" s="422">
        <v>4941.7</v>
      </c>
      <c r="G12" s="422">
        <v>9415.5</v>
      </c>
      <c r="H12" s="422">
        <v>9751.4</v>
      </c>
      <c r="I12" s="422">
        <v>14413.7</v>
      </c>
      <c r="J12" s="422">
        <v>15808.9</v>
      </c>
      <c r="K12" s="422">
        <v>17275.099999999999</v>
      </c>
      <c r="L12" s="422">
        <v>19059.599999999999</v>
      </c>
      <c r="M12" s="422">
        <v>26038.3</v>
      </c>
    </row>
    <row r="13" spans="1:13" ht="12.75" customHeight="1" x14ac:dyDescent="0.2">
      <c r="A13" s="452" t="s">
        <v>386</v>
      </c>
      <c r="B13" s="422">
        <v>63197.599999999999</v>
      </c>
      <c r="C13" s="422">
        <v>76162.100000000006</v>
      </c>
      <c r="D13" s="422">
        <v>82802.5</v>
      </c>
      <c r="E13" s="422">
        <v>95642.1</v>
      </c>
      <c r="F13" s="422">
        <v>87326.6</v>
      </c>
      <c r="G13" s="422">
        <v>117084.2</v>
      </c>
      <c r="H13" s="422">
        <v>131795.1</v>
      </c>
      <c r="I13" s="422">
        <v>165023.1</v>
      </c>
      <c r="J13" s="422">
        <v>228903.5</v>
      </c>
      <c r="K13" s="422">
        <v>303490.5</v>
      </c>
      <c r="L13" s="422">
        <v>537665</v>
      </c>
      <c r="M13" s="422">
        <v>1311029.7</v>
      </c>
    </row>
    <row r="14" spans="1:13" ht="12.75" customHeight="1" x14ac:dyDescent="0.2">
      <c r="A14" s="451" t="s">
        <v>387</v>
      </c>
      <c r="B14" s="422">
        <v>153.6</v>
      </c>
      <c r="C14" s="422">
        <v>2.2999999999999998</v>
      </c>
      <c r="D14" s="422">
        <v>531.5</v>
      </c>
      <c r="E14" s="422">
        <v>3.4</v>
      </c>
      <c r="F14" s="422">
        <v>10.3</v>
      </c>
      <c r="G14" s="422">
        <v>7.1</v>
      </c>
      <c r="H14" s="422">
        <v>2.9</v>
      </c>
      <c r="I14" s="422">
        <v>4.3</v>
      </c>
      <c r="J14" s="422">
        <v>2.8</v>
      </c>
      <c r="K14" s="422">
        <v>7.2</v>
      </c>
      <c r="L14" s="422">
        <v>0.8</v>
      </c>
      <c r="M14" s="422">
        <v>4</v>
      </c>
    </row>
    <row r="15" spans="1:13" ht="12.75" customHeight="1" x14ac:dyDescent="0.2">
      <c r="A15" s="451" t="s">
        <v>388</v>
      </c>
      <c r="B15" s="422">
        <v>5944.4</v>
      </c>
      <c r="C15" s="422">
        <v>5293.3</v>
      </c>
      <c r="D15" s="422">
        <v>7235.6</v>
      </c>
      <c r="E15" s="422">
        <v>7027</v>
      </c>
      <c r="F15" s="422">
        <v>5837.8</v>
      </c>
      <c r="G15" s="422">
        <v>10550.9</v>
      </c>
      <c r="H15" s="422">
        <v>10464.4</v>
      </c>
      <c r="I15" s="422">
        <v>15134.3</v>
      </c>
      <c r="J15" s="422">
        <v>23378.400000000001</v>
      </c>
      <c r="K15" s="422">
        <v>28359</v>
      </c>
      <c r="L15" s="422">
        <v>53648.5</v>
      </c>
      <c r="M15" s="422">
        <v>58060.800000000003</v>
      </c>
    </row>
    <row r="16" spans="1:13" ht="12.75" customHeight="1" x14ac:dyDescent="0.2">
      <c r="A16" s="451" t="s">
        <v>389</v>
      </c>
      <c r="B16" s="422">
        <v>368.9</v>
      </c>
      <c r="C16" s="422">
        <v>521.5</v>
      </c>
      <c r="D16" s="422">
        <v>555.70000000000005</v>
      </c>
      <c r="E16" s="422">
        <v>637.5</v>
      </c>
      <c r="F16" s="422">
        <v>1302.3</v>
      </c>
      <c r="G16" s="422">
        <v>1052.7</v>
      </c>
      <c r="H16" s="422">
        <v>1110.4000000000001</v>
      </c>
      <c r="I16" s="422">
        <v>1605.7</v>
      </c>
      <c r="J16" s="422">
        <v>1762.6</v>
      </c>
      <c r="K16" s="422">
        <v>2372.1999999999998</v>
      </c>
      <c r="L16" s="422">
        <v>3506.6</v>
      </c>
      <c r="M16" s="422">
        <v>4112.1000000000004</v>
      </c>
    </row>
    <row r="17" spans="1:13" ht="12.75" customHeight="1" x14ac:dyDescent="0.2">
      <c r="A17" s="451" t="s">
        <v>390</v>
      </c>
      <c r="B17" s="422">
        <v>16.399999999999999</v>
      </c>
      <c r="C17" s="422">
        <v>21</v>
      </c>
      <c r="D17" s="422">
        <v>9.4</v>
      </c>
      <c r="E17" s="422">
        <v>7.8</v>
      </c>
      <c r="F17" s="422">
        <v>33.799999999999997</v>
      </c>
      <c r="G17" s="422">
        <v>33.4</v>
      </c>
      <c r="H17" s="422">
        <v>5</v>
      </c>
      <c r="I17" s="422">
        <v>10.9</v>
      </c>
      <c r="J17" s="422">
        <v>10.5</v>
      </c>
      <c r="K17" s="422">
        <v>757.4</v>
      </c>
      <c r="L17" s="422">
        <v>804.7</v>
      </c>
      <c r="M17" s="422">
        <v>762.3</v>
      </c>
    </row>
    <row r="18" spans="1:13" ht="12.75" customHeight="1" x14ac:dyDescent="0.2">
      <c r="A18" s="451" t="s">
        <v>391</v>
      </c>
      <c r="B18" s="422">
        <v>628.5</v>
      </c>
      <c r="C18" s="422">
        <v>533.20000000000005</v>
      </c>
      <c r="D18" s="422">
        <v>547.6</v>
      </c>
      <c r="E18" s="422">
        <v>600.79999999999995</v>
      </c>
      <c r="F18" s="422">
        <v>768.2</v>
      </c>
      <c r="G18" s="422">
        <v>956.2</v>
      </c>
      <c r="H18" s="422">
        <v>2007.7</v>
      </c>
      <c r="I18" s="422">
        <v>1582.2</v>
      </c>
      <c r="J18" s="422">
        <v>1953.8</v>
      </c>
      <c r="K18" s="422">
        <v>2289.6999999999998</v>
      </c>
      <c r="L18" s="422">
        <v>8489.5</v>
      </c>
      <c r="M18" s="422">
        <v>9370.7000000000007</v>
      </c>
    </row>
    <row r="19" spans="1:13" ht="12.75" customHeight="1" x14ac:dyDescent="0.2">
      <c r="A19" s="451" t="s">
        <v>392</v>
      </c>
      <c r="B19" s="422">
        <v>82.4</v>
      </c>
      <c r="C19" s="422">
        <v>29.5</v>
      </c>
      <c r="D19" s="422">
        <v>73.599999999999994</v>
      </c>
      <c r="E19" s="422">
        <v>69.5</v>
      </c>
      <c r="F19" s="422">
        <v>99.7</v>
      </c>
      <c r="G19" s="422">
        <v>158.9</v>
      </c>
      <c r="H19" s="422">
        <v>161.9</v>
      </c>
      <c r="I19" s="422">
        <v>273.8</v>
      </c>
      <c r="J19" s="422">
        <v>149.9</v>
      </c>
      <c r="K19" s="422">
        <v>226</v>
      </c>
      <c r="L19" s="422">
        <v>350.7</v>
      </c>
      <c r="M19" s="422">
        <v>126.2</v>
      </c>
    </row>
    <row r="20" spans="1:13" ht="12.75" customHeight="1" x14ac:dyDescent="0.2">
      <c r="A20" s="451" t="s">
        <v>393</v>
      </c>
      <c r="B20" s="422">
        <v>30625.3</v>
      </c>
      <c r="C20" s="422">
        <v>28934.2</v>
      </c>
      <c r="D20" s="422">
        <v>33089.1</v>
      </c>
      <c r="E20" s="422">
        <v>14255.5</v>
      </c>
      <c r="F20" s="422">
        <v>15165</v>
      </c>
      <c r="G20" s="422">
        <v>16729.7</v>
      </c>
      <c r="H20" s="422">
        <v>18345.7</v>
      </c>
      <c r="I20" s="422">
        <v>26282.9</v>
      </c>
      <c r="J20" s="422">
        <v>31844.5</v>
      </c>
      <c r="K20" s="422">
        <v>43750.7</v>
      </c>
      <c r="L20" s="422">
        <v>55230.5</v>
      </c>
      <c r="M20" s="422">
        <v>87016.8</v>
      </c>
    </row>
    <row r="21" spans="1:13" ht="12.75" customHeight="1" thickBot="1" x14ac:dyDescent="0.25">
      <c r="A21" s="435"/>
      <c r="B21" s="453"/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453"/>
    </row>
    <row r="22" spans="1:13" ht="12.75" customHeight="1" x14ac:dyDescent="0.2">
      <c r="A22" s="436"/>
      <c r="B22" s="439"/>
      <c r="C22" s="439"/>
      <c r="D22" s="439"/>
      <c r="E22" s="439"/>
      <c r="F22" s="439"/>
      <c r="G22" s="439"/>
      <c r="H22" s="439"/>
      <c r="I22" s="439"/>
      <c r="J22" s="439"/>
      <c r="K22" s="439"/>
      <c r="L22" s="439"/>
      <c r="M22" s="439"/>
    </row>
    <row r="23" spans="1:13" ht="12.75" customHeight="1" x14ac:dyDescent="0.2">
      <c r="A23" s="436"/>
      <c r="B23" s="454"/>
      <c r="C23" s="454"/>
      <c r="D23" s="454"/>
      <c r="E23" s="454"/>
      <c r="F23" s="454"/>
      <c r="G23" s="454"/>
      <c r="H23" s="454"/>
      <c r="I23" s="454"/>
      <c r="J23" s="454"/>
      <c r="K23" s="454"/>
      <c r="L23" s="454"/>
      <c r="M23" s="454"/>
    </row>
    <row r="24" spans="1:13" ht="12.75" customHeight="1" x14ac:dyDescent="0.2">
      <c r="A24" s="436"/>
      <c r="B24" s="439"/>
      <c r="C24" s="439"/>
      <c r="D24" s="439"/>
      <c r="E24" s="439"/>
      <c r="F24" s="439"/>
      <c r="G24" s="439"/>
      <c r="H24" s="439"/>
      <c r="I24" s="439"/>
      <c r="J24" s="439"/>
      <c r="K24" s="439"/>
      <c r="L24" s="439"/>
      <c r="M24" s="439"/>
    </row>
    <row r="25" spans="1:13" ht="12.75" customHeight="1" x14ac:dyDescent="0.2">
      <c r="A25" s="436"/>
      <c r="B25" s="439"/>
      <c r="C25" s="439"/>
      <c r="D25" s="439"/>
      <c r="E25" s="439"/>
      <c r="F25" s="439"/>
      <c r="G25" s="439"/>
      <c r="H25" s="439"/>
      <c r="I25" s="439"/>
      <c r="J25" s="439"/>
      <c r="K25" s="439"/>
      <c r="L25" s="439"/>
      <c r="M25" s="439"/>
    </row>
    <row r="26" spans="1:13" ht="12.75" customHeight="1" x14ac:dyDescent="0.2">
      <c r="A26" s="436"/>
      <c r="B26" s="439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39"/>
    </row>
    <row r="27" spans="1:13" ht="18" customHeight="1" x14ac:dyDescent="0.25">
      <c r="A27" s="445" t="s">
        <v>401</v>
      </c>
      <c r="B27" s="425"/>
      <c r="C27" s="425"/>
      <c r="D27" s="425"/>
      <c r="E27" s="425"/>
      <c r="F27" s="425"/>
      <c r="G27" s="425"/>
      <c r="H27" s="425"/>
      <c r="I27" s="425"/>
      <c r="J27" s="425"/>
      <c r="K27" s="425"/>
      <c r="L27" s="425"/>
      <c r="M27" s="425"/>
    </row>
    <row r="28" spans="1:13" ht="18" customHeight="1" thickBot="1" x14ac:dyDescent="0.25">
      <c r="A28" s="251" t="s">
        <v>397</v>
      </c>
      <c r="B28" s="426"/>
      <c r="C28" s="426"/>
      <c r="D28" s="426"/>
      <c r="E28" s="426"/>
      <c r="F28" s="426"/>
      <c r="G28" s="426"/>
      <c r="H28" s="426"/>
      <c r="I28" s="426"/>
      <c r="J28" s="426"/>
      <c r="K28" s="426"/>
      <c r="L28" s="426"/>
      <c r="M28" s="426"/>
    </row>
    <row r="29" spans="1:13" s="447" customFormat="1" ht="18" customHeight="1" thickBot="1" x14ac:dyDescent="0.25">
      <c r="A29" s="446"/>
      <c r="B29" s="455">
        <v>2014</v>
      </c>
      <c r="C29" s="455">
        <v>2015</v>
      </c>
      <c r="D29" s="428">
        <v>2016</v>
      </c>
      <c r="E29" s="428">
        <v>2017</v>
      </c>
      <c r="F29" s="428">
        <v>2018</v>
      </c>
      <c r="G29" s="428">
        <v>2019</v>
      </c>
      <c r="H29" s="428">
        <v>2020</v>
      </c>
      <c r="I29" s="428">
        <v>2021</v>
      </c>
      <c r="J29" s="428">
        <v>2022</v>
      </c>
      <c r="K29" s="428">
        <v>2023</v>
      </c>
      <c r="L29" s="428">
        <v>2024</v>
      </c>
      <c r="M29" s="428">
        <v>2025</v>
      </c>
    </row>
    <row r="30" spans="1:13" s="432" customFormat="1" ht="12.75" customHeight="1" x14ac:dyDescent="0.2">
      <c r="A30" s="448"/>
    </row>
    <row r="31" spans="1:13" s="432" customFormat="1" ht="12.75" customHeight="1" x14ac:dyDescent="0.2">
      <c r="A31" s="448" t="s">
        <v>380</v>
      </c>
      <c r="B31" s="431">
        <v>134171</v>
      </c>
      <c r="C31" s="431">
        <v>162168.70000000001</v>
      </c>
      <c r="D31" s="431">
        <v>186282.8</v>
      </c>
      <c r="E31" s="431">
        <v>201326.9</v>
      </c>
      <c r="F31" s="431">
        <v>211567.5</v>
      </c>
      <c r="G31" s="431">
        <v>246009.4</v>
      </c>
      <c r="H31" s="431">
        <v>265101.3</v>
      </c>
      <c r="I31" s="431">
        <v>311589</v>
      </c>
      <c r="J31" s="431">
        <v>399042.9</v>
      </c>
      <c r="K31" s="431">
        <v>536394.1</v>
      </c>
      <c r="L31" s="431">
        <v>790529.9</v>
      </c>
      <c r="M31" s="431">
        <v>1418561.4</v>
      </c>
    </row>
    <row r="32" spans="1:13" s="434" customFormat="1" ht="12.75" customHeight="1" x14ac:dyDescent="0.2">
      <c r="A32" s="450" t="s">
        <v>400</v>
      </c>
      <c r="B32" s="456"/>
      <c r="C32" s="456"/>
      <c r="D32" s="456"/>
      <c r="E32" s="456"/>
      <c r="F32" s="456"/>
      <c r="G32" s="456"/>
      <c r="H32" s="456"/>
      <c r="I32" s="456"/>
      <c r="J32" s="456"/>
      <c r="K32" s="456"/>
      <c r="L32" s="456"/>
      <c r="M32" s="456"/>
    </row>
    <row r="33" spans="1:13" ht="12.75" customHeight="1" x14ac:dyDescent="0.2">
      <c r="A33" s="451" t="s">
        <v>381</v>
      </c>
      <c r="B33" s="422">
        <v>25.6</v>
      </c>
      <c r="C33" s="422">
        <v>4.5999999999999996</v>
      </c>
      <c r="D33" s="422">
        <v>3.1</v>
      </c>
      <c r="E33" s="422">
        <v>0.6</v>
      </c>
      <c r="F33" s="422">
        <v>4.4000000000000004</v>
      </c>
      <c r="G33" s="422">
        <v>5.5</v>
      </c>
      <c r="H33" s="422">
        <v>7.7</v>
      </c>
      <c r="I33" s="422">
        <v>4.7</v>
      </c>
      <c r="J33" s="422">
        <v>23.2</v>
      </c>
      <c r="K33" s="422">
        <v>5.7</v>
      </c>
      <c r="L33" s="422">
        <v>11.3</v>
      </c>
      <c r="M33" s="422">
        <v>6.1</v>
      </c>
    </row>
    <row r="34" spans="1:13" ht="12.75" customHeight="1" x14ac:dyDescent="0.2">
      <c r="A34" s="451" t="s">
        <v>382</v>
      </c>
      <c r="B34" s="422">
        <v>13.6</v>
      </c>
      <c r="C34" s="422">
        <v>0.1</v>
      </c>
      <c r="D34" s="422">
        <v>13.5</v>
      </c>
      <c r="E34" s="422">
        <v>13.9</v>
      </c>
      <c r="F34" s="422">
        <v>14.5</v>
      </c>
      <c r="G34" s="422">
        <v>23.1</v>
      </c>
      <c r="H34" s="422">
        <v>20.6</v>
      </c>
      <c r="I34" s="422">
        <v>20</v>
      </c>
      <c r="J34" s="422">
        <v>33</v>
      </c>
      <c r="K34" s="422">
        <v>121.9</v>
      </c>
      <c r="L34" s="422">
        <v>17.5</v>
      </c>
      <c r="M34" s="422">
        <v>87</v>
      </c>
    </row>
    <row r="35" spans="1:13" ht="12.75" customHeight="1" x14ac:dyDescent="0.2">
      <c r="A35" s="451" t="s">
        <v>383</v>
      </c>
      <c r="B35" s="422">
        <v>879.3</v>
      </c>
      <c r="C35" s="422">
        <v>1390.8</v>
      </c>
      <c r="D35" s="422">
        <v>98.9</v>
      </c>
      <c r="E35" s="422">
        <v>111</v>
      </c>
      <c r="F35" s="422">
        <v>166</v>
      </c>
      <c r="G35" s="422">
        <v>74.599999999999994</v>
      </c>
      <c r="H35" s="422">
        <v>135.1</v>
      </c>
      <c r="I35" s="422">
        <v>297.60000000000002</v>
      </c>
      <c r="J35" s="422">
        <v>1381.6</v>
      </c>
      <c r="K35" s="422">
        <v>2983.3</v>
      </c>
      <c r="L35" s="422">
        <v>4134.8999999999996</v>
      </c>
      <c r="M35" s="422">
        <v>4777.6000000000004</v>
      </c>
    </row>
    <row r="36" spans="1:13" ht="12.75" customHeight="1" x14ac:dyDescent="0.2">
      <c r="A36" s="451" t="s">
        <v>384</v>
      </c>
      <c r="B36" s="422">
        <v>22.6</v>
      </c>
      <c r="C36" s="422">
        <v>25.2</v>
      </c>
      <c r="D36" s="422">
        <v>38.4</v>
      </c>
      <c r="E36" s="422">
        <v>51.9</v>
      </c>
      <c r="F36" s="422">
        <v>568.20000000000005</v>
      </c>
      <c r="G36" s="422">
        <v>441.4</v>
      </c>
      <c r="H36" s="422">
        <v>609.9</v>
      </c>
      <c r="I36" s="422">
        <v>1569</v>
      </c>
      <c r="J36" s="422">
        <v>819.8</v>
      </c>
      <c r="K36" s="422">
        <v>794</v>
      </c>
      <c r="L36" s="422">
        <v>1752.5</v>
      </c>
      <c r="M36" s="422">
        <v>3308.3</v>
      </c>
    </row>
    <row r="37" spans="1:13" ht="12.75" customHeight="1" x14ac:dyDescent="0.2">
      <c r="A37" s="451" t="s">
        <v>385</v>
      </c>
      <c r="B37" s="422">
        <v>4780.3999999999996</v>
      </c>
      <c r="C37" s="422">
        <v>4978.2</v>
      </c>
      <c r="D37" s="422">
        <v>4039.4</v>
      </c>
      <c r="E37" s="422">
        <v>4746.8</v>
      </c>
      <c r="F37" s="422">
        <v>5978</v>
      </c>
      <c r="G37" s="422">
        <v>12039.1</v>
      </c>
      <c r="H37" s="422">
        <v>9407.2999999999993</v>
      </c>
      <c r="I37" s="422">
        <v>11221.1</v>
      </c>
      <c r="J37" s="422">
        <v>7661.3</v>
      </c>
      <c r="K37" s="422">
        <v>14824.4</v>
      </c>
      <c r="L37" s="422">
        <v>17655.2</v>
      </c>
      <c r="M37" s="422">
        <v>24239.599999999999</v>
      </c>
    </row>
    <row r="38" spans="1:13" ht="12.75" customHeight="1" x14ac:dyDescent="0.2">
      <c r="A38" s="451" t="s">
        <v>386</v>
      </c>
      <c r="B38" s="422">
        <v>93737</v>
      </c>
      <c r="C38" s="422">
        <v>115209.2</v>
      </c>
      <c r="D38" s="422">
        <v>134807.1</v>
      </c>
      <c r="E38" s="422">
        <v>149860.20000000001</v>
      </c>
      <c r="F38" s="422">
        <v>151647.1</v>
      </c>
      <c r="G38" s="422">
        <v>171323.9</v>
      </c>
      <c r="H38" s="422">
        <v>192676.1</v>
      </c>
      <c r="I38" s="422">
        <v>232986.7</v>
      </c>
      <c r="J38" s="422">
        <v>304507.59999999998</v>
      </c>
      <c r="K38" s="422">
        <v>392757.1</v>
      </c>
      <c r="L38" s="422">
        <v>566341.9</v>
      </c>
      <c r="M38" s="422">
        <v>1084448.7</v>
      </c>
    </row>
    <row r="39" spans="1:13" ht="12.75" customHeight="1" x14ac:dyDescent="0.2">
      <c r="A39" s="451" t="s">
        <v>387</v>
      </c>
      <c r="B39" s="422">
        <v>2.5</v>
      </c>
      <c r="C39" s="422">
        <v>39.1</v>
      </c>
      <c r="D39" s="422">
        <v>105.3</v>
      </c>
      <c r="E39" s="422">
        <v>41.8</v>
      </c>
      <c r="F39" s="422">
        <v>1157</v>
      </c>
      <c r="G39" s="422">
        <v>1277.5</v>
      </c>
      <c r="H39" s="422">
        <v>1186.3</v>
      </c>
      <c r="I39" s="422">
        <v>1277</v>
      </c>
      <c r="J39" s="422">
        <v>1319.4</v>
      </c>
      <c r="K39" s="422">
        <v>1172.5999999999999</v>
      </c>
      <c r="L39" s="422">
        <v>1171.8</v>
      </c>
      <c r="M39" s="422">
        <v>1177.8</v>
      </c>
    </row>
    <row r="40" spans="1:13" ht="12.75" customHeight="1" x14ac:dyDescent="0.2">
      <c r="A40" s="451" t="s">
        <v>388</v>
      </c>
      <c r="B40" s="422">
        <v>4312.8</v>
      </c>
      <c r="C40" s="422">
        <v>5812.3</v>
      </c>
      <c r="D40" s="422">
        <v>5079.1000000000004</v>
      </c>
      <c r="E40" s="422">
        <v>4398.3999999999996</v>
      </c>
      <c r="F40" s="422">
        <v>6679.9</v>
      </c>
      <c r="G40" s="422">
        <v>6547</v>
      </c>
      <c r="H40" s="422">
        <v>9531.2000000000007</v>
      </c>
      <c r="I40" s="422">
        <v>12669.5</v>
      </c>
      <c r="J40" s="422">
        <v>19266.3</v>
      </c>
      <c r="K40" s="422">
        <v>31598.7</v>
      </c>
      <c r="L40" s="422">
        <v>53842.6</v>
      </c>
      <c r="M40" s="422">
        <v>124367.4</v>
      </c>
    </row>
    <row r="41" spans="1:13" ht="12.75" customHeight="1" x14ac:dyDescent="0.2">
      <c r="A41" s="451" t="s">
        <v>389</v>
      </c>
      <c r="B41" s="422">
        <v>119.1</v>
      </c>
      <c r="C41" s="422">
        <v>78.3</v>
      </c>
      <c r="D41" s="422">
        <v>83.6</v>
      </c>
      <c r="E41" s="422">
        <v>215.3</v>
      </c>
      <c r="F41" s="422">
        <v>100.4</v>
      </c>
      <c r="G41" s="422">
        <v>381.5</v>
      </c>
      <c r="H41" s="422">
        <v>218.2</v>
      </c>
      <c r="I41" s="422">
        <v>336.4</v>
      </c>
      <c r="J41" s="422">
        <v>556.1</v>
      </c>
      <c r="K41" s="422">
        <v>471.5</v>
      </c>
      <c r="L41" s="422">
        <v>573.9</v>
      </c>
      <c r="M41" s="422">
        <v>502.5</v>
      </c>
    </row>
    <row r="42" spans="1:13" ht="12.75" customHeight="1" x14ac:dyDescent="0.2">
      <c r="A42" s="451" t="s">
        <v>390</v>
      </c>
      <c r="B42" s="422">
        <v>5.6</v>
      </c>
      <c r="C42" s="422">
        <v>4</v>
      </c>
      <c r="D42" s="422">
        <v>20.5</v>
      </c>
      <c r="E42" s="422">
        <v>140.19999999999999</v>
      </c>
      <c r="F42" s="422">
        <v>76.599999999999994</v>
      </c>
      <c r="G42" s="422">
        <v>74.400000000000006</v>
      </c>
      <c r="H42" s="422">
        <v>1.2</v>
      </c>
      <c r="I42" s="422">
        <v>167.9</v>
      </c>
      <c r="J42" s="422">
        <v>630.20000000000005</v>
      </c>
      <c r="K42" s="422">
        <v>919.9</v>
      </c>
      <c r="L42" s="422">
        <v>903.6</v>
      </c>
      <c r="M42" s="422">
        <v>859.8</v>
      </c>
    </row>
    <row r="43" spans="1:13" ht="12.75" customHeight="1" x14ac:dyDescent="0.2">
      <c r="A43" s="451" t="s">
        <v>391</v>
      </c>
      <c r="B43" s="422">
        <v>1192.7</v>
      </c>
      <c r="C43" s="422">
        <v>551.4</v>
      </c>
      <c r="D43" s="422">
        <v>506.5</v>
      </c>
      <c r="E43" s="422">
        <v>465.6</v>
      </c>
      <c r="F43" s="422">
        <v>974.7</v>
      </c>
      <c r="G43" s="422">
        <v>1013.4</v>
      </c>
      <c r="H43" s="422">
        <v>1607.2</v>
      </c>
      <c r="I43" s="422">
        <v>883.4</v>
      </c>
      <c r="J43" s="422">
        <v>1132.3</v>
      </c>
      <c r="K43" s="422">
        <v>1202.8</v>
      </c>
      <c r="L43" s="422">
        <v>7253.1</v>
      </c>
      <c r="M43" s="422">
        <v>9046.2999999999993</v>
      </c>
    </row>
    <row r="44" spans="1:13" ht="12.75" customHeight="1" x14ac:dyDescent="0.2">
      <c r="A44" s="451" t="s">
        <v>392</v>
      </c>
      <c r="B44" s="422">
        <v>151.4</v>
      </c>
      <c r="C44" s="422">
        <v>182.5</v>
      </c>
      <c r="D44" s="422">
        <v>244.6</v>
      </c>
      <c r="E44" s="422">
        <v>276.89999999999998</v>
      </c>
      <c r="F44" s="422">
        <v>297.8</v>
      </c>
      <c r="G44" s="422">
        <v>226.7</v>
      </c>
      <c r="H44" s="422">
        <v>209.5</v>
      </c>
      <c r="I44" s="422">
        <v>300.5</v>
      </c>
      <c r="J44" s="422">
        <v>228.8</v>
      </c>
      <c r="K44" s="422">
        <v>199.3</v>
      </c>
      <c r="L44" s="422">
        <v>226.4</v>
      </c>
      <c r="M44" s="422">
        <v>228</v>
      </c>
    </row>
    <row r="45" spans="1:13" ht="12.75" customHeight="1" x14ac:dyDescent="0.2">
      <c r="A45" s="451" t="s">
        <v>402</v>
      </c>
      <c r="B45" s="422">
        <v>28928.400000000001</v>
      </c>
      <c r="C45" s="422">
        <v>33893</v>
      </c>
      <c r="D45" s="422">
        <v>41242.9</v>
      </c>
      <c r="E45" s="422">
        <v>41004.199999999997</v>
      </c>
      <c r="F45" s="422">
        <v>43902.7</v>
      </c>
      <c r="G45" s="422">
        <v>52581.4</v>
      </c>
      <c r="H45" s="422">
        <v>49491</v>
      </c>
      <c r="I45" s="422">
        <v>49855.1</v>
      </c>
      <c r="J45" s="422">
        <v>61483.3</v>
      </c>
      <c r="K45" s="422">
        <v>89342.7</v>
      </c>
      <c r="L45" s="422">
        <v>136645.1</v>
      </c>
      <c r="M45" s="422">
        <v>165512.29999999999</v>
      </c>
    </row>
    <row r="46" spans="1:13" ht="12.75" customHeight="1" thickBot="1" x14ac:dyDescent="0.25">
      <c r="A46" s="423"/>
      <c r="B46" s="457"/>
      <c r="C46" s="457"/>
      <c r="D46" s="457"/>
      <c r="E46" s="457"/>
      <c r="F46" s="457"/>
      <c r="G46" s="457"/>
      <c r="H46" s="457"/>
      <c r="I46" s="457"/>
      <c r="J46" s="457"/>
      <c r="K46" s="457"/>
      <c r="L46" s="457"/>
      <c r="M46" s="457"/>
    </row>
    <row r="47" spans="1:13" x14ac:dyDescent="0.2">
      <c r="A47" s="458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439"/>
      <c r="M47" s="439"/>
    </row>
    <row r="48" spans="1:13" x14ac:dyDescent="0.2">
      <c r="A48" s="436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439"/>
      <c r="M48" s="439"/>
    </row>
    <row r="49" spans="1:13" x14ac:dyDescent="0.2">
      <c r="A49" s="436"/>
      <c r="B49" s="439"/>
      <c r="C49" s="439"/>
      <c r="D49" s="439"/>
      <c r="E49" s="439"/>
      <c r="F49" s="439"/>
      <c r="G49" s="439"/>
      <c r="H49" s="439"/>
      <c r="I49" s="439"/>
      <c r="J49" s="439"/>
      <c r="K49" s="439"/>
      <c r="L49" s="439"/>
      <c r="M49" s="439"/>
    </row>
    <row r="50" spans="1:13" x14ac:dyDescent="0.2">
      <c r="A50" s="436"/>
      <c r="B50" s="439"/>
      <c r="C50" s="439"/>
      <c r="D50" s="439"/>
      <c r="E50" s="439"/>
      <c r="F50" s="439"/>
      <c r="G50" s="439"/>
      <c r="H50" s="439"/>
      <c r="I50" s="439"/>
      <c r="J50" s="439"/>
      <c r="K50" s="439"/>
      <c r="L50" s="439"/>
      <c r="M50" s="439"/>
    </row>
    <row r="51" spans="1:13" x14ac:dyDescent="0.2">
      <c r="A51" s="436"/>
      <c r="B51" s="439"/>
      <c r="C51" s="439"/>
      <c r="D51" s="439"/>
      <c r="E51" s="439"/>
      <c r="F51" s="439"/>
      <c r="G51" s="439"/>
      <c r="H51" s="439"/>
      <c r="I51" s="439"/>
      <c r="J51" s="439"/>
      <c r="K51" s="439"/>
      <c r="L51" s="439"/>
      <c r="M51" s="439"/>
    </row>
    <row r="52" spans="1:13" x14ac:dyDescent="0.2">
      <c r="A52" s="436"/>
      <c r="B52" s="439"/>
      <c r="C52" s="439"/>
      <c r="D52" s="439"/>
      <c r="E52" s="439"/>
      <c r="F52" s="439"/>
      <c r="G52" s="439"/>
      <c r="H52" s="439"/>
      <c r="I52" s="439"/>
      <c r="J52" s="439"/>
      <c r="K52" s="439"/>
      <c r="L52" s="439"/>
      <c r="M52" s="439"/>
    </row>
    <row r="53" spans="1:13" x14ac:dyDescent="0.2">
      <c r="A53" s="436"/>
      <c r="B53" s="439"/>
      <c r="C53" s="439"/>
      <c r="D53" s="439"/>
      <c r="E53" s="439"/>
      <c r="F53" s="439"/>
      <c r="G53" s="439"/>
      <c r="H53" s="439"/>
      <c r="I53" s="439"/>
      <c r="J53" s="439"/>
      <c r="K53" s="439"/>
      <c r="L53" s="439"/>
      <c r="M53" s="439"/>
    </row>
    <row r="54" spans="1:13" x14ac:dyDescent="0.2">
      <c r="A54" s="436"/>
      <c r="B54" s="439"/>
      <c r="C54" s="439"/>
      <c r="D54" s="439"/>
      <c r="E54" s="439"/>
      <c r="F54" s="439"/>
      <c r="G54" s="439"/>
      <c r="H54" s="439"/>
      <c r="I54" s="439"/>
      <c r="J54" s="439"/>
      <c r="K54" s="439"/>
      <c r="L54" s="439"/>
      <c r="M54" s="439"/>
    </row>
    <row r="55" spans="1:13" x14ac:dyDescent="0.2">
      <c r="A55" s="436"/>
      <c r="B55" s="439"/>
      <c r="C55" s="439"/>
      <c r="D55" s="439"/>
      <c r="E55" s="439"/>
      <c r="F55" s="439"/>
      <c r="G55" s="439"/>
      <c r="H55" s="439"/>
      <c r="I55" s="439"/>
      <c r="J55" s="439"/>
      <c r="K55" s="439"/>
      <c r="L55" s="439"/>
      <c r="M55" s="439"/>
    </row>
    <row r="56" spans="1:13" x14ac:dyDescent="0.2">
      <c r="A56" s="436"/>
      <c r="B56" s="439"/>
      <c r="C56" s="439"/>
      <c r="D56" s="439"/>
      <c r="E56" s="439"/>
      <c r="F56" s="439"/>
      <c r="G56" s="439"/>
      <c r="H56" s="439"/>
      <c r="I56" s="439"/>
      <c r="J56" s="439"/>
      <c r="K56" s="439"/>
      <c r="L56" s="439"/>
      <c r="M56" s="439"/>
    </row>
    <row r="57" spans="1:13" x14ac:dyDescent="0.2">
      <c r="A57" s="436"/>
      <c r="B57" s="439"/>
      <c r="C57" s="439"/>
      <c r="D57" s="439"/>
      <c r="E57" s="439"/>
      <c r="F57" s="439"/>
      <c r="G57" s="439"/>
      <c r="H57" s="439"/>
      <c r="I57" s="439"/>
      <c r="J57" s="439"/>
      <c r="K57" s="439"/>
      <c r="L57" s="439"/>
      <c r="M57" s="439"/>
    </row>
    <row r="58" spans="1:13" x14ac:dyDescent="0.2">
      <c r="A58" s="436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39"/>
      <c r="M58" s="439"/>
    </row>
    <row r="59" spans="1:13" x14ac:dyDescent="0.2">
      <c r="A59" s="436"/>
      <c r="B59" s="439"/>
      <c r="C59" s="439"/>
      <c r="D59" s="439"/>
      <c r="E59" s="439"/>
      <c r="F59" s="439"/>
      <c r="G59" s="439"/>
      <c r="H59" s="439"/>
      <c r="I59" s="439"/>
      <c r="J59" s="439"/>
      <c r="K59" s="439"/>
      <c r="L59" s="439"/>
      <c r="M59" s="439"/>
    </row>
    <row r="60" spans="1:13" x14ac:dyDescent="0.2">
      <c r="A60" s="436"/>
      <c r="B60" s="439"/>
      <c r="C60" s="439"/>
      <c r="D60" s="439"/>
      <c r="E60" s="439"/>
      <c r="F60" s="439"/>
      <c r="G60" s="439"/>
      <c r="H60" s="439"/>
      <c r="I60" s="439"/>
      <c r="J60" s="439"/>
      <c r="K60" s="439"/>
      <c r="L60" s="439"/>
      <c r="M60" s="439"/>
    </row>
    <row r="61" spans="1:13" x14ac:dyDescent="0.2">
      <c r="A61" s="436"/>
      <c r="B61" s="439"/>
      <c r="C61" s="439"/>
      <c r="D61" s="439"/>
      <c r="E61" s="439"/>
      <c r="F61" s="439"/>
      <c r="G61" s="439"/>
      <c r="H61" s="439"/>
      <c r="I61" s="439"/>
      <c r="J61" s="439"/>
      <c r="K61" s="439"/>
      <c r="L61" s="439"/>
      <c r="M61" s="439"/>
    </row>
    <row r="62" spans="1:13" x14ac:dyDescent="0.2">
      <c r="A62" s="436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39"/>
      <c r="M62" s="439"/>
    </row>
    <row r="63" spans="1:13" x14ac:dyDescent="0.2">
      <c r="A63" s="436"/>
      <c r="B63" s="439"/>
      <c r="C63" s="439"/>
      <c r="D63" s="439"/>
      <c r="E63" s="439"/>
      <c r="F63" s="439"/>
      <c r="G63" s="439"/>
      <c r="H63" s="439"/>
      <c r="I63" s="439"/>
      <c r="J63" s="439"/>
      <c r="K63" s="439"/>
      <c r="L63" s="439"/>
      <c r="M63" s="439"/>
    </row>
    <row r="64" spans="1:13" x14ac:dyDescent="0.2">
      <c r="A64" s="436"/>
      <c r="B64" s="439"/>
      <c r="C64" s="439"/>
      <c r="D64" s="439"/>
      <c r="E64" s="439"/>
      <c r="F64" s="439"/>
      <c r="G64" s="439"/>
      <c r="H64" s="439"/>
      <c r="I64" s="439"/>
      <c r="J64" s="439"/>
      <c r="K64" s="439"/>
      <c r="L64" s="439"/>
      <c r="M64" s="439"/>
    </row>
    <row r="65" spans="1:13" x14ac:dyDescent="0.2">
      <c r="A65" s="436"/>
      <c r="B65" s="439"/>
      <c r="C65" s="439"/>
      <c r="D65" s="439"/>
      <c r="E65" s="439"/>
      <c r="F65" s="439"/>
      <c r="G65" s="439"/>
      <c r="H65" s="439"/>
      <c r="I65" s="439"/>
      <c r="J65" s="439"/>
      <c r="K65" s="439"/>
      <c r="L65" s="439"/>
      <c r="M65" s="439"/>
    </row>
    <row r="66" spans="1:13" x14ac:dyDescent="0.2">
      <c r="A66" s="436"/>
      <c r="B66" s="439"/>
      <c r="C66" s="439"/>
      <c r="D66" s="439"/>
      <c r="E66" s="439"/>
      <c r="F66" s="439"/>
      <c r="G66" s="439"/>
      <c r="H66" s="439"/>
      <c r="I66" s="439"/>
      <c r="J66" s="439"/>
      <c r="K66" s="439"/>
      <c r="L66" s="439"/>
      <c r="M66" s="439"/>
    </row>
    <row r="67" spans="1:13" x14ac:dyDescent="0.2">
      <c r="A67" s="436"/>
      <c r="B67" s="439"/>
      <c r="C67" s="439"/>
      <c r="D67" s="439"/>
      <c r="E67" s="439"/>
      <c r="F67" s="439"/>
      <c r="G67" s="439"/>
      <c r="H67" s="439"/>
      <c r="I67" s="439"/>
      <c r="J67" s="439"/>
      <c r="K67" s="439"/>
      <c r="L67" s="439"/>
      <c r="M67" s="439"/>
    </row>
    <row r="68" spans="1:13" x14ac:dyDescent="0.2"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39"/>
      <c r="M68" s="439"/>
    </row>
    <row r="69" spans="1:13" s="414" customFormat="1" x14ac:dyDescent="0.2">
      <c r="A69" s="41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39"/>
      <c r="M69" s="439"/>
    </row>
    <row r="70" spans="1:13" x14ac:dyDescent="0.2">
      <c r="A70" s="374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39"/>
      <c r="M70" s="439"/>
    </row>
    <row r="71" spans="1:13" x14ac:dyDescent="0.2">
      <c r="A71" s="374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39"/>
      <c r="M71" s="439"/>
    </row>
    <row r="72" spans="1:13" x14ac:dyDescent="0.2">
      <c r="A72" s="45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39"/>
      <c r="M72" s="439"/>
    </row>
    <row r="73" spans="1:13" x14ac:dyDescent="0.2">
      <c r="A73" s="45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39"/>
      <c r="M73" s="439"/>
    </row>
    <row r="74" spans="1:13" x14ac:dyDescent="0.2">
      <c r="A74" s="45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39"/>
      <c r="M74" s="439"/>
    </row>
    <row r="75" spans="1:13" x14ac:dyDescent="0.2">
      <c r="A75" s="374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39"/>
      <c r="M75" s="439"/>
    </row>
    <row r="76" spans="1:13" x14ac:dyDescent="0.2">
      <c r="A76" s="374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39"/>
      <c r="M76" s="439"/>
    </row>
    <row r="77" spans="1:13" x14ac:dyDescent="0.2">
      <c r="A77" s="374"/>
      <c r="B77" s="439"/>
      <c r="C77" s="439"/>
      <c r="D77" s="439"/>
      <c r="E77" s="439"/>
      <c r="F77" s="439"/>
      <c r="G77" s="439"/>
      <c r="H77" s="439"/>
      <c r="I77" s="439"/>
      <c r="J77" s="439"/>
      <c r="K77" s="439"/>
      <c r="L77" s="439"/>
      <c r="M77" s="439"/>
    </row>
    <row r="78" spans="1:13" x14ac:dyDescent="0.2">
      <c r="A78" s="460"/>
      <c r="B78" s="439"/>
      <c r="C78" s="439"/>
      <c r="D78" s="439"/>
      <c r="E78" s="439"/>
      <c r="F78" s="439"/>
      <c r="G78" s="439"/>
      <c r="H78" s="439"/>
      <c r="I78" s="439"/>
      <c r="J78" s="439"/>
      <c r="K78" s="439"/>
      <c r="L78" s="439"/>
      <c r="M78" s="439"/>
    </row>
    <row r="79" spans="1:13" x14ac:dyDescent="0.2">
      <c r="A79" s="438"/>
      <c r="B79" s="439"/>
      <c r="C79" s="439"/>
      <c r="D79" s="439"/>
      <c r="E79" s="439"/>
      <c r="F79" s="439"/>
      <c r="G79" s="439"/>
      <c r="H79" s="439"/>
      <c r="I79" s="439"/>
      <c r="J79" s="439"/>
      <c r="K79" s="439"/>
      <c r="L79" s="439"/>
      <c r="M79" s="439"/>
    </row>
    <row r="80" spans="1:13" x14ac:dyDescent="0.2">
      <c r="A80" s="459"/>
      <c r="B80" s="439"/>
      <c r="C80" s="439"/>
      <c r="D80" s="439"/>
      <c r="E80" s="439"/>
      <c r="F80" s="439"/>
      <c r="G80" s="439"/>
      <c r="H80" s="439"/>
      <c r="I80" s="439"/>
      <c r="J80" s="439"/>
      <c r="K80" s="439"/>
      <c r="L80" s="439"/>
      <c r="M80" s="439"/>
    </row>
    <row r="81" spans="1:13" x14ac:dyDescent="0.2">
      <c r="A81" s="459"/>
      <c r="B81" s="439"/>
      <c r="C81" s="439"/>
      <c r="D81" s="439"/>
      <c r="E81" s="439"/>
      <c r="F81" s="439"/>
      <c r="G81" s="439"/>
      <c r="H81" s="439"/>
      <c r="I81" s="439"/>
      <c r="J81" s="439"/>
      <c r="K81" s="439"/>
      <c r="L81" s="439"/>
      <c r="M81" s="439"/>
    </row>
    <row r="82" spans="1:13" s="414" customFormat="1" x14ac:dyDescent="0.2">
      <c r="A82" s="415"/>
      <c r="B82" s="439"/>
      <c r="C82" s="439"/>
      <c r="D82" s="439"/>
      <c r="E82" s="439"/>
      <c r="F82" s="439"/>
      <c r="G82" s="439"/>
      <c r="H82" s="439"/>
      <c r="I82" s="439"/>
      <c r="J82" s="439"/>
      <c r="K82" s="439"/>
      <c r="L82" s="439"/>
      <c r="M82" s="439"/>
    </row>
    <row r="83" spans="1:13" x14ac:dyDescent="0.2">
      <c r="A83" s="438"/>
      <c r="B83" s="439"/>
      <c r="C83" s="439"/>
      <c r="D83" s="439"/>
      <c r="E83" s="439"/>
      <c r="F83" s="439"/>
      <c r="G83" s="439"/>
      <c r="H83" s="439"/>
      <c r="I83" s="439"/>
      <c r="J83" s="439"/>
      <c r="K83" s="439"/>
      <c r="L83" s="439"/>
      <c r="M83" s="439"/>
    </row>
    <row r="84" spans="1:13" x14ac:dyDescent="0.2">
      <c r="A84" s="438"/>
      <c r="B84" s="439"/>
      <c r="C84" s="439"/>
      <c r="D84" s="439"/>
      <c r="E84" s="439"/>
      <c r="F84" s="439"/>
      <c r="G84" s="439"/>
      <c r="H84" s="439"/>
      <c r="I84" s="439"/>
      <c r="J84" s="439"/>
      <c r="K84" s="439"/>
      <c r="L84" s="439"/>
      <c r="M84" s="439"/>
    </row>
    <row r="85" spans="1:13" x14ac:dyDescent="0.2">
      <c r="A85" s="438"/>
      <c r="B85" s="439"/>
      <c r="C85" s="439"/>
      <c r="D85" s="439"/>
      <c r="E85" s="439"/>
      <c r="F85" s="439"/>
      <c r="G85" s="439"/>
      <c r="H85" s="439"/>
      <c r="I85" s="439"/>
      <c r="J85" s="439"/>
      <c r="K85" s="439"/>
      <c r="L85" s="439"/>
      <c r="M85" s="439"/>
    </row>
    <row r="86" spans="1:13" x14ac:dyDescent="0.2">
      <c r="A86" s="438"/>
      <c r="B86" s="439"/>
      <c r="C86" s="439"/>
      <c r="D86" s="439"/>
      <c r="E86" s="439"/>
      <c r="F86" s="439"/>
      <c r="G86" s="439"/>
      <c r="H86" s="439"/>
      <c r="I86" s="439"/>
      <c r="J86" s="439"/>
      <c r="K86" s="439"/>
      <c r="L86" s="439"/>
      <c r="M86" s="439"/>
    </row>
    <row r="87" spans="1:13" x14ac:dyDescent="0.2">
      <c r="A87" s="438"/>
      <c r="B87" s="439"/>
      <c r="C87" s="439"/>
      <c r="D87" s="439"/>
      <c r="E87" s="439"/>
      <c r="F87" s="439"/>
      <c r="G87" s="439"/>
      <c r="H87" s="439"/>
      <c r="I87" s="439"/>
      <c r="J87" s="439"/>
      <c r="K87" s="439"/>
      <c r="L87" s="439"/>
      <c r="M87" s="439"/>
    </row>
    <row r="88" spans="1:13" x14ac:dyDescent="0.2">
      <c r="A88" s="438"/>
      <c r="B88" s="439"/>
      <c r="C88" s="439"/>
      <c r="D88" s="439"/>
      <c r="E88" s="439"/>
      <c r="F88" s="439"/>
      <c r="G88" s="439"/>
      <c r="H88" s="439"/>
      <c r="I88" s="439"/>
      <c r="J88" s="439"/>
      <c r="K88" s="439"/>
      <c r="L88" s="439"/>
      <c r="M88" s="439"/>
    </row>
    <row r="89" spans="1:13" x14ac:dyDescent="0.2">
      <c r="A89" s="438"/>
      <c r="B89" s="439"/>
      <c r="C89" s="439"/>
      <c r="D89" s="439"/>
      <c r="E89" s="439"/>
      <c r="F89" s="439"/>
      <c r="G89" s="439"/>
      <c r="H89" s="439"/>
      <c r="I89" s="439"/>
      <c r="J89" s="439"/>
      <c r="K89" s="439"/>
      <c r="L89" s="439"/>
      <c r="M89" s="439"/>
    </row>
    <row r="90" spans="1:13" x14ac:dyDescent="0.2">
      <c r="A90" s="438"/>
      <c r="B90" s="439"/>
      <c r="C90" s="439"/>
      <c r="D90" s="439"/>
      <c r="E90" s="439"/>
      <c r="F90" s="439"/>
      <c r="G90" s="439"/>
      <c r="H90" s="439"/>
      <c r="I90" s="439"/>
      <c r="J90" s="439"/>
      <c r="K90" s="439"/>
      <c r="L90" s="439"/>
      <c r="M90" s="439"/>
    </row>
    <row r="91" spans="1:13" x14ac:dyDescent="0.2">
      <c r="A91" s="438"/>
      <c r="B91" s="439"/>
      <c r="C91" s="439"/>
      <c r="D91" s="439"/>
      <c r="E91" s="439"/>
      <c r="F91" s="439"/>
      <c r="G91" s="439"/>
      <c r="H91" s="439"/>
      <c r="I91" s="439"/>
      <c r="J91" s="439"/>
      <c r="K91" s="439"/>
      <c r="L91" s="439"/>
      <c r="M91" s="439"/>
    </row>
    <row r="92" spans="1:13" x14ac:dyDescent="0.2">
      <c r="A92" s="438"/>
      <c r="B92" s="439"/>
      <c r="C92" s="439"/>
      <c r="D92" s="439"/>
      <c r="E92" s="439"/>
      <c r="F92" s="439"/>
      <c r="G92" s="439"/>
      <c r="H92" s="439"/>
      <c r="I92" s="439"/>
      <c r="J92" s="439"/>
      <c r="K92" s="439"/>
      <c r="L92" s="439"/>
      <c r="M92" s="439"/>
    </row>
    <row r="93" spans="1:13" x14ac:dyDescent="0.2">
      <c r="A93" s="438"/>
      <c r="B93" s="439"/>
      <c r="C93" s="439"/>
      <c r="D93" s="439"/>
      <c r="E93" s="439"/>
      <c r="F93" s="439"/>
      <c r="G93" s="439"/>
      <c r="H93" s="439"/>
      <c r="I93" s="439"/>
      <c r="J93" s="439"/>
      <c r="K93" s="439"/>
      <c r="L93" s="439"/>
      <c r="M93" s="439"/>
    </row>
    <row r="94" spans="1:13" x14ac:dyDescent="0.2">
      <c r="A94" s="438"/>
      <c r="B94" s="439"/>
      <c r="C94" s="439"/>
      <c r="D94" s="439"/>
      <c r="E94" s="439"/>
      <c r="F94" s="439"/>
      <c r="G94" s="439"/>
      <c r="H94" s="439"/>
      <c r="I94" s="439"/>
      <c r="J94" s="439"/>
      <c r="K94" s="439"/>
      <c r="L94" s="439"/>
      <c r="M94" s="439"/>
    </row>
    <row r="95" spans="1:13" x14ac:dyDescent="0.2">
      <c r="A95" s="438"/>
      <c r="B95" s="439"/>
      <c r="C95" s="439"/>
      <c r="D95" s="439"/>
      <c r="E95" s="439"/>
      <c r="F95" s="439"/>
      <c r="G95" s="439"/>
      <c r="H95" s="439"/>
      <c r="I95" s="439"/>
      <c r="J95" s="439"/>
      <c r="K95" s="439"/>
      <c r="L95" s="439"/>
      <c r="M95" s="439"/>
    </row>
    <row r="96" spans="1:13" x14ac:dyDescent="0.2">
      <c r="A96" s="438"/>
      <c r="B96" s="439"/>
      <c r="C96" s="439"/>
      <c r="D96" s="439"/>
      <c r="E96" s="439"/>
      <c r="F96" s="439"/>
      <c r="G96" s="439"/>
      <c r="H96" s="439"/>
      <c r="I96" s="439"/>
      <c r="J96" s="439"/>
      <c r="K96" s="439"/>
      <c r="L96" s="439"/>
      <c r="M96" s="439"/>
    </row>
    <row r="97" spans="2:13" x14ac:dyDescent="0.2">
      <c r="B97" s="439"/>
      <c r="C97" s="439"/>
      <c r="D97" s="439"/>
      <c r="E97" s="439"/>
      <c r="F97" s="439"/>
      <c r="G97" s="439"/>
      <c r="H97" s="439"/>
      <c r="I97" s="439"/>
      <c r="J97" s="439"/>
      <c r="K97" s="439"/>
      <c r="L97" s="439"/>
      <c r="M97" s="439"/>
    </row>
  </sheetData>
  <hyperlinks>
    <hyperlink ref="A1" location="Содержание!A1" display="Вернуться в СОДЕРЖАНИЕ" xr:uid="{00000000-0004-0000-7000-000000000000}"/>
  </hyperlinks>
  <pageMargins left="0.78740157480314965" right="0.59055118110236227" top="0.98425196850393704" bottom="0.78740157480314965" header="0.31496062992125984" footer="0.31496062992125984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Лист113"/>
  <dimension ref="A1:M53"/>
  <sheetViews>
    <sheetView workbookViewId="0">
      <selection activeCell="A5" sqref="A5"/>
    </sheetView>
  </sheetViews>
  <sheetFormatPr defaultRowHeight="12" x14ac:dyDescent="0.2"/>
  <cols>
    <col min="1" max="1" width="44.5703125" style="367" customWidth="1"/>
    <col min="2" max="8" width="8.7109375" style="462" hidden="1" customWidth="1"/>
    <col min="9" max="13" width="8.7109375" style="462" customWidth="1"/>
    <col min="14" max="226" width="9.140625" style="367"/>
    <col min="227" max="227" width="41.85546875" style="367" customWidth="1"/>
    <col min="228" max="234" width="0" style="367" hidden="1" customWidth="1"/>
    <col min="235" max="239" width="8.7109375" style="367" customWidth="1"/>
    <col min="240" max="482" width="9.140625" style="367"/>
    <col min="483" max="483" width="41.85546875" style="367" customWidth="1"/>
    <col min="484" max="490" width="0" style="367" hidden="1" customWidth="1"/>
    <col min="491" max="495" width="8.7109375" style="367" customWidth="1"/>
    <col min="496" max="738" width="9.140625" style="367"/>
    <col min="739" max="739" width="41.85546875" style="367" customWidth="1"/>
    <col min="740" max="746" width="0" style="367" hidden="1" customWidth="1"/>
    <col min="747" max="751" width="8.7109375" style="367" customWidth="1"/>
    <col min="752" max="994" width="9.140625" style="367"/>
    <col min="995" max="995" width="41.85546875" style="367" customWidth="1"/>
    <col min="996" max="1002" width="0" style="367" hidden="1" customWidth="1"/>
    <col min="1003" max="1007" width="8.7109375" style="367" customWidth="1"/>
    <col min="1008" max="1250" width="9.140625" style="367"/>
    <col min="1251" max="1251" width="41.85546875" style="367" customWidth="1"/>
    <col min="1252" max="1258" width="0" style="367" hidden="1" customWidth="1"/>
    <col min="1259" max="1263" width="8.7109375" style="367" customWidth="1"/>
    <col min="1264" max="1506" width="9.140625" style="367"/>
    <col min="1507" max="1507" width="41.85546875" style="367" customWidth="1"/>
    <col min="1508" max="1514" width="0" style="367" hidden="1" customWidth="1"/>
    <col min="1515" max="1519" width="8.7109375" style="367" customWidth="1"/>
    <col min="1520" max="1762" width="9.140625" style="367"/>
    <col min="1763" max="1763" width="41.85546875" style="367" customWidth="1"/>
    <col min="1764" max="1770" width="0" style="367" hidden="1" customWidth="1"/>
    <col min="1771" max="1775" width="8.7109375" style="367" customWidth="1"/>
    <col min="1776" max="2018" width="9.140625" style="367"/>
    <col min="2019" max="2019" width="41.85546875" style="367" customWidth="1"/>
    <col min="2020" max="2026" width="0" style="367" hidden="1" customWidth="1"/>
    <col min="2027" max="2031" width="8.7109375" style="367" customWidth="1"/>
    <col min="2032" max="2274" width="9.140625" style="367"/>
    <col min="2275" max="2275" width="41.85546875" style="367" customWidth="1"/>
    <col min="2276" max="2282" width="0" style="367" hidden="1" customWidth="1"/>
    <col min="2283" max="2287" width="8.7109375" style="367" customWidth="1"/>
    <col min="2288" max="2530" width="9.140625" style="367"/>
    <col min="2531" max="2531" width="41.85546875" style="367" customWidth="1"/>
    <col min="2532" max="2538" width="0" style="367" hidden="1" customWidth="1"/>
    <col min="2539" max="2543" width="8.7109375" style="367" customWidth="1"/>
    <col min="2544" max="2786" width="9.140625" style="367"/>
    <col min="2787" max="2787" width="41.85546875" style="367" customWidth="1"/>
    <col min="2788" max="2794" width="0" style="367" hidden="1" customWidth="1"/>
    <col min="2795" max="2799" width="8.7109375" style="367" customWidth="1"/>
    <col min="2800" max="3042" width="9.140625" style="367"/>
    <col min="3043" max="3043" width="41.85546875" style="367" customWidth="1"/>
    <col min="3044" max="3050" width="0" style="367" hidden="1" customWidth="1"/>
    <col min="3051" max="3055" width="8.7109375" style="367" customWidth="1"/>
    <col min="3056" max="3298" width="9.140625" style="367"/>
    <col min="3299" max="3299" width="41.85546875" style="367" customWidth="1"/>
    <col min="3300" max="3306" width="0" style="367" hidden="1" customWidth="1"/>
    <col min="3307" max="3311" width="8.7109375" style="367" customWidth="1"/>
    <col min="3312" max="3554" width="9.140625" style="367"/>
    <col min="3555" max="3555" width="41.85546875" style="367" customWidth="1"/>
    <col min="3556" max="3562" width="0" style="367" hidden="1" customWidth="1"/>
    <col min="3563" max="3567" width="8.7109375" style="367" customWidth="1"/>
    <col min="3568" max="3810" width="9.140625" style="367"/>
    <col min="3811" max="3811" width="41.85546875" style="367" customWidth="1"/>
    <col min="3812" max="3818" width="0" style="367" hidden="1" customWidth="1"/>
    <col min="3819" max="3823" width="8.7109375" style="367" customWidth="1"/>
    <col min="3824" max="4066" width="9.140625" style="367"/>
    <col min="4067" max="4067" width="41.85546875" style="367" customWidth="1"/>
    <col min="4068" max="4074" width="0" style="367" hidden="1" customWidth="1"/>
    <col min="4075" max="4079" width="8.7109375" style="367" customWidth="1"/>
    <col min="4080" max="4322" width="9.140625" style="367"/>
    <col min="4323" max="4323" width="41.85546875" style="367" customWidth="1"/>
    <col min="4324" max="4330" width="0" style="367" hidden="1" customWidth="1"/>
    <col min="4331" max="4335" width="8.7109375" style="367" customWidth="1"/>
    <col min="4336" max="4578" width="9.140625" style="367"/>
    <col min="4579" max="4579" width="41.85546875" style="367" customWidth="1"/>
    <col min="4580" max="4586" width="0" style="367" hidden="1" customWidth="1"/>
    <col min="4587" max="4591" width="8.7109375" style="367" customWidth="1"/>
    <col min="4592" max="4834" width="9.140625" style="367"/>
    <col min="4835" max="4835" width="41.85546875" style="367" customWidth="1"/>
    <col min="4836" max="4842" width="0" style="367" hidden="1" customWidth="1"/>
    <col min="4843" max="4847" width="8.7109375" style="367" customWidth="1"/>
    <col min="4848" max="5090" width="9.140625" style="367"/>
    <col min="5091" max="5091" width="41.85546875" style="367" customWidth="1"/>
    <col min="5092" max="5098" width="0" style="367" hidden="1" customWidth="1"/>
    <col min="5099" max="5103" width="8.7109375" style="367" customWidth="1"/>
    <col min="5104" max="5346" width="9.140625" style="367"/>
    <col min="5347" max="5347" width="41.85546875" style="367" customWidth="1"/>
    <col min="5348" max="5354" width="0" style="367" hidden="1" customWidth="1"/>
    <col min="5355" max="5359" width="8.7109375" style="367" customWidth="1"/>
    <col min="5360" max="5602" width="9.140625" style="367"/>
    <col min="5603" max="5603" width="41.85546875" style="367" customWidth="1"/>
    <col min="5604" max="5610" width="0" style="367" hidden="1" customWidth="1"/>
    <col min="5611" max="5615" width="8.7109375" style="367" customWidth="1"/>
    <col min="5616" max="5858" width="9.140625" style="367"/>
    <col min="5859" max="5859" width="41.85546875" style="367" customWidth="1"/>
    <col min="5860" max="5866" width="0" style="367" hidden="1" customWidth="1"/>
    <col min="5867" max="5871" width="8.7109375" style="367" customWidth="1"/>
    <col min="5872" max="6114" width="9.140625" style="367"/>
    <col min="6115" max="6115" width="41.85546875" style="367" customWidth="1"/>
    <col min="6116" max="6122" width="0" style="367" hidden="1" customWidth="1"/>
    <col min="6123" max="6127" width="8.7109375" style="367" customWidth="1"/>
    <col min="6128" max="6370" width="9.140625" style="367"/>
    <col min="6371" max="6371" width="41.85546875" style="367" customWidth="1"/>
    <col min="6372" max="6378" width="0" style="367" hidden="1" customWidth="1"/>
    <col min="6379" max="6383" width="8.7109375" style="367" customWidth="1"/>
    <col min="6384" max="6626" width="9.140625" style="367"/>
    <col min="6627" max="6627" width="41.85546875" style="367" customWidth="1"/>
    <col min="6628" max="6634" width="0" style="367" hidden="1" customWidth="1"/>
    <col min="6635" max="6639" width="8.7109375" style="367" customWidth="1"/>
    <col min="6640" max="6882" width="9.140625" style="367"/>
    <col min="6883" max="6883" width="41.85546875" style="367" customWidth="1"/>
    <col min="6884" max="6890" width="0" style="367" hidden="1" customWidth="1"/>
    <col min="6891" max="6895" width="8.7109375" style="367" customWidth="1"/>
    <col min="6896" max="7138" width="9.140625" style="367"/>
    <col min="7139" max="7139" width="41.85546875" style="367" customWidth="1"/>
    <col min="7140" max="7146" width="0" style="367" hidden="1" customWidth="1"/>
    <col min="7147" max="7151" width="8.7109375" style="367" customWidth="1"/>
    <col min="7152" max="7394" width="9.140625" style="367"/>
    <col min="7395" max="7395" width="41.85546875" style="367" customWidth="1"/>
    <col min="7396" max="7402" width="0" style="367" hidden="1" customWidth="1"/>
    <col min="7403" max="7407" width="8.7109375" style="367" customWidth="1"/>
    <col min="7408" max="7650" width="9.140625" style="367"/>
    <col min="7651" max="7651" width="41.85546875" style="367" customWidth="1"/>
    <col min="7652" max="7658" width="0" style="367" hidden="1" customWidth="1"/>
    <col min="7659" max="7663" width="8.7109375" style="367" customWidth="1"/>
    <col min="7664" max="7906" width="9.140625" style="367"/>
    <col min="7907" max="7907" width="41.85546875" style="367" customWidth="1"/>
    <col min="7908" max="7914" width="0" style="367" hidden="1" customWidth="1"/>
    <col min="7915" max="7919" width="8.7109375" style="367" customWidth="1"/>
    <col min="7920" max="8162" width="9.140625" style="367"/>
    <col min="8163" max="8163" width="41.85546875" style="367" customWidth="1"/>
    <col min="8164" max="8170" width="0" style="367" hidden="1" customWidth="1"/>
    <col min="8171" max="8175" width="8.7109375" style="367" customWidth="1"/>
    <col min="8176" max="8418" width="9.140625" style="367"/>
    <col min="8419" max="8419" width="41.85546875" style="367" customWidth="1"/>
    <col min="8420" max="8426" width="0" style="367" hidden="1" customWidth="1"/>
    <col min="8427" max="8431" width="8.7109375" style="367" customWidth="1"/>
    <col min="8432" max="8674" width="9.140625" style="367"/>
    <col min="8675" max="8675" width="41.85546875" style="367" customWidth="1"/>
    <col min="8676" max="8682" width="0" style="367" hidden="1" customWidth="1"/>
    <col min="8683" max="8687" width="8.7109375" style="367" customWidth="1"/>
    <col min="8688" max="8930" width="9.140625" style="367"/>
    <col min="8931" max="8931" width="41.85546875" style="367" customWidth="1"/>
    <col min="8932" max="8938" width="0" style="367" hidden="1" customWidth="1"/>
    <col min="8939" max="8943" width="8.7109375" style="367" customWidth="1"/>
    <col min="8944" max="9186" width="9.140625" style="367"/>
    <col min="9187" max="9187" width="41.85546875" style="367" customWidth="1"/>
    <col min="9188" max="9194" width="0" style="367" hidden="1" customWidth="1"/>
    <col min="9195" max="9199" width="8.7109375" style="367" customWidth="1"/>
    <col min="9200" max="9442" width="9.140625" style="367"/>
    <col min="9443" max="9443" width="41.85546875" style="367" customWidth="1"/>
    <col min="9444" max="9450" width="0" style="367" hidden="1" customWidth="1"/>
    <col min="9451" max="9455" width="8.7109375" style="367" customWidth="1"/>
    <col min="9456" max="9698" width="9.140625" style="367"/>
    <col min="9699" max="9699" width="41.85546875" style="367" customWidth="1"/>
    <col min="9700" max="9706" width="0" style="367" hidden="1" customWidth="1"/>
    <col min="9707" max="9711" width="8.7109375" style="367" customWidth="1"/>
    <col min="9712" max="9954" width="9.140625" style="367"/>
    <col min="9955" max="9955" width="41.85546875" style="367" customWidth="1"/>
    <col min="9956" max="9962" width="0" style="367" hidden="1" customWidth="1"/>
    <col min="9963" max="9967" width="8.7109375" style="367" customWidth="1"/>
    <col min="9968" max="10210" width="9.140625" style="367"/>
    <col min="10211" max="10211" width="41.85546875" style="367" customWidth="1"/>
    <col min="10212" max="10218" width="0" style="367" hidden="1" customWidth="1"/>
    <col min="10219" max="10223" width="8.7109375" style="367" customWidth="1"/>
    <col min="10224" max="10466" width="9.140625" style="367"/>
    <col min="10467" max="10467" width="41.85546875" style="367" customWidth="1"/>
    <col min="10468" max="10474" width="0" style="367" hidden="1" customWidth="1"/>
    <col min="10475" max="10479" width="8.7109375" style="367" customWidth="1"/>
    <col min="10480" max="10722" width="9.140625" style="367"/>
    <col min="10723" max="10723" width="41.85546875" style="367" customWidth="1"/>
    <col min="10724" max="10730" width="0" style="367" hidden="1" customWidth="1"/>
    <col min="10731" max="10735" width="8.7109375" style="367" customWidth="1"/>
    <col min="10736" max="10978" width="9.140625" style="367"/>
    <col min="10979" max="10979" width="41.85546875" style="367" customWidth="1"/>
    <col min="10980" max="10986" width="0" style="367" hidden="1" customWidth="1"/>
    <col min="10987" max="10991" width="8.7109375" style="367" customWidth="1"/>
    <col min="10992" max="11234" width="9.140625" style="367"/>
    <col min="11235" max="11235" width="41.85546875" style="367" customWidth="1"/>
    <col min="11236" max="11242" width="0" style="367" hidden="1" customWidth="1"/>
    <col min="11243" max="11247" width="8.7109375" style="367" customWidth="1"/>
    <col min="11248" max="11490" width="9.140625" style="367"/>
    <col min="11491" max="11491" width="41.85546875" style="367" customWidth="1"/>
    <col min="11492" max="11498" width="0" style="367" hidden="1" customWidth="1"/>
    <col min="11499" max="11503" width="8.7109375" style="367" customWidth="1"/>
    <col min="11504" max="11746" width="9.140625" style="367"/>
    <col min="11747" max="11747" width="41.85546875" style="367" customWidth="1"/>
    <col min="11748" max="11754" width="0" style="367" hidden="1" customWidth="1"/>
    <col min="11755" max="11759" width="8.7109375" style="367" customWidth="1"/>
    <col min="11760" max="12002" width="9.140625" style="367"/>
    <col min="12003" max="12003" width="41.85546875" style="367" customWidth="1"/>
    <col min="12004" max="12010" width="0" style="367" hidden="1" customWidth="1"/>
    <col min="12011" max="12015" width="8.7109375" style="367" customWidth="1"/>
    <col min="12016" max="12258" width="9.140625" style="367"/>
    <col min="12259" max="12259" width="41.85546875" style="367" customWidth="1"/>
    <col min="12260" max="12266" width="0" style="367" hidden="1" customWidth="1"/>
    <col min="12267" max="12271" width="8.7109375" style="367" customWidth="1"/>
    <col min="12272" max="12514" width="9.140625" style="367"/>
    <col min="12515" max="12515" width="41.85546875" style="367" customWidth="1"/>
    <col min="12516" max="12522" width="0" style="367" hidden="1" customWidth="1"/>
    <col min="12523" max="12527" width="8.7109375" style="367" customWidth="1"/>
    <col min="12528" max="12770" width="9.140625" style="367"/>
    <col min="12771" max="12771" width="41.85546875" style="367" customWidth="1"/>
    <col min="12772" max="12778" width="0" style="367" hidden="1" customWidth="1"/>
    <col min="12779" max="12783" width="8.7109375" style="367" customWidth="1"/>
    <col min="12784" max="13026" width="9.140625" style="367"/>
    <col min="13027" max="13027" width="41.85546875" style="367" customWidth="1"/>
    <col min="13028" max="13034" width="0" style="367" hidden="1" customWidth="1"/>
    <col min="13035" max="13039" width="8.7109375" style="367" customWidth="1"/>
    <col min="13040" max="13282" width="9.140625" style="367"/>
    <col min="13283" max="13283" width="41.85546875" style="367" customWidth="1"/>
    <col min="13284" max="13290" width="0" style="367" hidden="1" customWidth="1"/>
    <col min="13291" max="13295" width="8.7109375" style="367" customWidth="1"/>
    <col min="13296" max="13538" width="9.140625" style="367"/>
    <col min="13539" max="13539" width="41.85546875" style="367" customWidth="1"/>
    <col min="13540" max="13546" width="0" style="367" hidden="1" customWidth="1"/>
    <col min="13547" max="13551" width="8.7109375" style="367" customWidth="1"/>
    <col min="13552" max="13794" width="9.140625" style="367"/>
    <col min="13795" max="13795" width="41.85546875" style="367" customWidth="1"/>
    <col min="13796" max="13802" width="0" style="367" hidden="1" customWidth="1"/>
    <col min="13803" max="13807" width="8.7109375" style="367" customWidth="1"/>
    <col min="13808" max="14050" width="9.140625" style="367"/>
    <col min="14051" max="14051" width="41.85546875" style="367" customWidth="1"/>
    <col min="14052" max="14058" width="0" style="367" hidden="1" customWidth="1"/>
    <col min="14059" max="14063" width="8.7109375" style="367" customWidth="1"/>
    <col min="14064" max="14306" width="9.140625" style="367"/>
    <col min="14307" max="14307" width="41.85546875" style="367" customWidth="1"/>
    <col min="14308" max="14314" width="0" style="367" hidden="1" customWidth="1"/>
    <col min="14315" max="14319" width="8.7109375" style="367" customWidth="1"/>
    <col min="14320" max="14562" width="9.140625" style="367"/>
    <col min="14563" max="14563" width="41.85546875" style="367" customWidth="1"/>
    <col min="14564" max="14570" width="0" style="367" hidden="1" customWidth="1"/>
    <col min="14571" max="14575" width="8.7109375" style="367" customWidth="1"/>
    <col min="14576" max="14818" width="9.140625" style="367"/>
    <col min="14819" max="14819" width="41.85546875" style="367" customWidth="1"/>
    <col min="14820" max="14826" width="0" style="367" hidden="1" customWidth="1"/>
    <col min="14827" max="14831" width="8.7109375" style="367" customWidth="1"/>
    <col min="14832" max="15074" width="9.140625" style="367"/>
    <col min="15075" max="15075" width="41.85546875" style="367" customWidth="1"/>
    <col min="15076" max="15082" width="0" style="367" hidden="1" customWidth="1"/>
    <col min="15083" max="15087" width="8.7109375" style="367" customWidth="1"/>
    <col min="15088" max="15330" width="9.140625" style="367"/>
    <col min="15331" max="15331" width="41.85546875" style="367" customWidth="1"/>
    <col min="15332" max="15338" width="0" style="367" hidden="1" customWidth="1"/>
    <col min="15339" max="15343" width="8.7109375" style="367" customWidth="1"/>
    <col min="15344" max="15586" width="9.140625" style="367"/>
    <col min="15587" max="15587" width="41.85546875" style="367" customWidth="1"/>
    <col min="15588" max="15594" width="0" style="367" hidden="1" customWidth="1"/>
    <col min="15595" max="15599" width="8.7109375" style="367" customWidth="1"/>
    <col min="15600" max="15842" width="9.140625" style="367"/>
    <col min="15843" max="15843" width="41.85546875" style="367" customWidth="1"/>
    <col min="15844" max="15850" width="0" style="367" hidden="1" customWidth="1"/>
    <col min="15851" max="15855" width="8.7109375" style="367" customWidth="1"/>
    <col min="15856" max="16098" width="9.140625" style="367"/>
    <col min="16099" max="16099" width="41.85546875" style="367" customWidth="1"/>
    <col min="16100" max="16106" width="0" style="367" hidden="1" customWidth="1"/>
    <col min="16107" max="16111" width="8.7109375" style="367" customWidth="1"/>
    <col min="16112" max="16354" width="9.140625" style="367"/>
    <col min="16355" max="16361" width="9.140625" style="367" customWidth="1"/>
    <col min="16362" max="16364" width="9.140625" style="367"/>
    <col min="16365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61" t="s">
        <v>403</v>
      </c>
    </row>
    <row r="3" spans="1:13" ht="18" customHeight="1" x14ac:dyDescent="0.25">
      <c r="A3" s="461" t="s">
        <v>404</v>
      </c>
    </row>
    <row r="4" spans="1:13" ht="18" customHeight="1" thickBot="1" x14ac:dyDescent="0.25">
      <c r="A4" s="251" t="s">
        <v>405</v>
      </c>
    </row>
    <row r="5" spans="1:13" s="369" customFormat="1" ht="18" customHeight="1" thickBot="1" x14ac:dyDescent="0.25">
      <c r="A5" s="368"/>
      <c r="B5" s="463">
        <v>2014</v>
      </c>
      <c r="C5" s="463">
        <v>2015</v>
      </c>
      <c r="D5" s="463">
        <v>2016</v>
      </c>
      <c r="E5" s="463">
        <v>2017</v>
      </c>
      <c r="F5" s="463">
        <v>2018</v>
      </c>
      <c r="G5" s="463">
        <v>2019</v>
      </c>
      <c r="H5" s="463">
        <v>2020</v>
      </c>
      <c r="I5" s="463">
        <v>2021</v>
      </c>
      <c r="J5" s="463">
        <v>2022</v>
      </c>
      <c r="K5" s="463">
        <v>2023</v>
      </c>
      <c r="L5" s="463">
        <v>2024</v>
      </c>
      <c r="M5" s="463">
        <v>2025</v>
      </c>
    </row>
    <row r="6" spans="1:13" ht="12.75" customHeight="1" x14ac:dyDescent="0.2">
      <c r="A6" s="371"/>
      <c r="B6" s="464"/>
      <c r="C6" s="464"/>
      <c r="D6" s="464"/>
      <c r="E6" s="464"/>
      <c r="F6" s="464"/>
      <c r="G6" s="464"/>
      <c r="H6" s="464"/>
      <c r="I6" s="464"/>
      <c r="J6" s="464"/>
      <c r="K6" s="464"/>
      <c r="L6" s="464"/>
      <c r="M6" s="464"/>
    </row>
    <row r="7" spans="1:13" s="414" customFormat="1" ht="12.75" customHeight="1" x14ac:dyDescent="0.2">
      <c r="A7" s="430" t="s">
        <v>380</v>
      </c>
      <c r="B7" s="431">
        <v>13553.7</v>
      </c>
      <c r="C7" s="431">
        <v>14665.4</v>
      </c>
      <c r="D7" s="431">
        <v>4896.7</v>
      </c>
      <c r="E7" s="431">
        <v>3332.8</v>
      </c>
      <c r="F7" s="431">
        <v>4328.2</v>
      </c>
      <c r="G7" s="431">
        <v>4178.5</v>
      </c>
      <c r="H7" s="431">
        <v>7382.7</v>
      </c>
      <c r="I7" s="431">
        <v>6980.4</v>
      </c>
      <c r="J7" s="431">
        <v>7205.4</v>
      </c>
      <c r="K7" s="431">
        <v>6521</v>
      </c>
      <c r="L7" s="431">
        <v>8939.7999999999993</v>
      </c>
      <c r="M7" s="431">
        <v>11951.5</v>
      </c>
    </row>
    <row r="8" spans="1:13" s="465" customFormat="1" ht="12.75" customHeight="1" x14ac:dyDescent="0.2">
      <c r="A8" s="381" t="s">
        <v>356</v>
      </c>
      <c r="B8" s="454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</row>
    <row r="9" spans="1:13" ht="12.75" customHeight="1" x14ac:dyDescent="0.2">
      <c r="A9" s="401" t="s">
        <v>36</v>
      </c>
      <c r="B9" s="377">
        <v>6.8</v>
      </c>
      <c r="C9" s="377">
        <v>5.5</v>
      </c>
      <c r="D9" s="377">
        <v>15.1</v>
      </c>
      <c r="E9" s="377">
        <v>18.7</v>
      </c>
      <c r="F9" s="377">
        <v>14.6</v>
      </c>
      <c r="G9" s="377">
        <v>10.7</v>
      </c>
      <c r="H9" s="377">
        <v>11.6</v>
      </c>
      <c r="I9" s="377">
        <v>3.1</v>
      </c>
      <c r="J9" s="377">
        <v>3.7</v>
      </c>
      <c r="K9" s="377">
        <v>5.6</v>
      </c>
      <c r="L9" s="377">
        <v>1.4</v>
      </c>
      <c r="M9" s="377">
        <v>4</v>
      </c>
    </row>
    <row r="10" spans="1:13" ht="12.75" customHeight="1" x14ac:dyDescent="0.2">
      <c r="A10" s="378" t="s">
        <v>37</v>
      </c>
      <c r="B10" s="377">
        <v>51.5</v>
      </c>
      <c r="C10" s="377">
        <v>25.3</v>
      </c>
      <c r="D10" s="377">
        <v>67.3</v>
      </c>
      <c r="E10" s="377">
        <v>98.7</v>
      </c>
      <c r="F10" s="377">
        <v>75.099999999999994</v>
      </c>
      <c r="G10" s="377">
        <v>104.1</v>
      </c>
      <c r="H10" s="377">
        <v>89.7</v>
      </c>
      <c r="I10" s="377">
        <v>119.7</v>
      </c>
      <c r="J10" s="377">
        <v>145.69999999999999</v>
      </c>
      <c r="K10" s="377">
        <v>139.1</v>
      </c>
      <c r="L10" s="377">
        <v>106.6</v>
      </c>
      <c r="M10" s="377">
        <v>58.5</v>
      </c>
    </row>
    <row r="11" spans="1:13" ht="12.75" customHeight="1" x14ac:dyDescent="0.2">
      <c r="A11" s="378" t="s">
        <v>38</v>
      </c>
      <c r="B11" s="377">
        <v>1430.9</v>
      </c>
      <c r="C11" s="377">
        <v>1913.3</v>
      </c>
      <c r="D11" s="377">
        <v>774.6</v>
      </c>
      <c r="E11" s="377">
        <v>855.4</v>
      </c>
      <c r="F11" s="377">
        <v>1084.2</v>
      </c>
      <c r="G11" s="377">
        <v>1868.2</v>
      </c>
      <c r="H11" s="377">
        <v>4141.7</v>
      </c>
      <c r="I11" s="377">
        <v>3999.7</v>
      </c>
      <c r="J11" s="377">
        <v>2980.6</v>
      </c>
      <c r="K11" s="377">
        <v>2529.3000000000002</v>
      </c>
      <c r="L11" s="377">
        <v>2607.1</v>
      </c>
      <c r="M11" s="377">
        <v>957.5</v>
      </c>
    </row>
    <row r="12" spans="1:13" ht="12.75" customHeight="1" x14ac:dyDescent="0.2">
      <c r="A12" s="379" t="s">
        <v>39</v>
      </c>
      <c r="B12" s="377">
        <v>454.7</v>
      </c>
      <c r="C12" s="377">
        <v>452.4</v>
      </c>
      <c r="D12" s="377">
        <v>47</v>
      </c>
      <c r="E12" s="377">
        <v>42.5</v>
      </c>
      <c r="F12" s="377">
        <v>75.7</v>
      </c>
      <c r="G12" s="377">
        <v>61.9</v>
      </c>
      <c r="H12" s="377">
        <v>28.6</v>
      </c>
      <c r="I12" s="377">
        <v>16.7</v>
      </c>
      <c r="J12" s="377">
        <v>37</v>
      </c>
      <c r="K12" s="377">
        <v>20</v>
      </c>
      <c r="L12" s="377">
        <v>18.899999999999999</v>
      </c>
      <c r="M12" s="377">
        <v>178.4</v>
      </c>
    </row>
    <row r="13" spans="1:13" ht="12.75" customHeight="1" x14ac:dyDescent="0.2">
      <c r="A13" s="379" t="s">
        <v>40</v>
      </c>
      <c r="B13" s="377" t="s">
        <v>26</v>
      </c>
      <c r="C13" s="377" t="s">
        <v>26</v>
      </c>
      <c r="D13" s="377" t="s">
        <v>26</v>
      </c>
      <c r="E13" s="377" t="s">
        <v>26</v>
      </c>
      <c r="F13" s="377" t="s">
        <v>26</v>
      </c>
      <c r="G13" s="377" t="s">
        <v>26</v>
      </c>
      <c r="H13" s="377" t="s">
        <v>26</v>
      </c>
      <c r="I13" s="377" t="s">
        <v>26</v>
      </c>
      <c r="J13" s="377" t="s">
        <v>26</v>
      </c>
      <c r="K13" s="377" t="s">
        <v>26</v>
      </c>
      <c r="L13" s="377" t="s">
        <v>26</v>
      </c>
      <c r="M13" s="377" t="s">
        <v>26</v>
      </c>
    </row>
    <row r="14" spans="1:13" ht="24.75" customHeight="1" x14ac:dyDescent="0.2">
      <c r="A14" s="380" t="s">
        <v>41</v>
      </c>
      <c r="B14" s="377">
        <v>13.4</v>
      </c>
      <c r="C14" s="377">
        <v>6.1</v>
      </c>
      <c r="D14" s="377">
        <v>5.6</v>
      </c>
      <c r="E14" s="377">
        <v>16.2</v>
      </c>
      <c r="F14" s="377">
        <v>10.8</v>
      </c>
      <c r="G14" s="377">
        <v>11.5</v>
      </c>
      <c r="H14" s="377">
        <v>12.4</v>
      </c>
      <c r="I14" s="377">
        <v>20</v>
      </c>
      <c r="J14" s="377">
        <v>41.1</v>
      </c>
      <c r="K14" s="377">
        <v>46.4</v>
      </c>
      <c r="L14" s="377">
        <v>43.7</v>
      </c>
      <c r="M14" s="377">
        <v>41.1</v>
      </c>
    </row>
    <row r="15" spans="1:13" ht="24" x14ac:dyDescent="0.2">
      <c r="A15" s="380" t="s">
        <v>42</v>
      </c>
      <c r="B15" s="377">
        <v>13.8</v>
      </c>
      <c r="C15" s="377">
        <v>11.7</v>
      </c>
      <c r="D15" s="377">
        <v>9.6999999999999993</v>
      </c>
      <c r="E15" s="377">
        <v>10.1</v>
      </c>
      <c r="F15" s="377">
        <v>10</v>
      </c>
      <c r="G15" s="377">
        <v>8.6999999999999993</v>
      </c>
      <c r="H15" s="377">
        <v>9.4</v>
      </c>
      <c r="I15" s="377">
        <v>2.2999999999999998</v>
      </c>
      <c r="J15" s="377">
        <v>4.5999999999999996</v>
      </c>
      <c r="K15" s="377">
        <v>0.8</v>
      </c>
      <c r="L15" s="377" t="s">
        <v>26</v>
      </c>
      <c r="M15" s="377" t="s">
        <v>26</v>
      </c>
    </row>
    <row r="16" spans="1:13" ht="12.75" customHeight="1" x14ac:dyDescent="0.2">
      <c r="A16" s="379" t="s">
        <v>43</v>
      </c>
      <c r="B16" s="377">
        <v>0.4</v>
      </c>
      <c r="C16" s="377">
        <v>0.4</v>
      </c>
      <c r="D16" s="377" t="s">
        <v>26</v>
      </c>
      <c r="E16" s="377" t="s">
        <v>26</v>
      </c>
      <c r="F16" s="377">
        <v>43.5</v>
      </c>
      <c r="G16" s="377">
        <v>891.2</v>
      </c>
      <c r="H16" s="377">
        <v>3209.4</v>
      </c>
      <c r="I16" s="377">
        <v>3177.8</v>
      </c>
      <c r="J16" s="377">
        <v>2516.6999999999998</v>
      </c>
      <c r="K16" s="377">
        <v>2044.5</v>
      </c>
      <c r="L16" s="377">
        <v>2044.5</v>
      </c>
      <c r="M16" s="377">
        <v>329.4</v>
      </c>
    </row>
    <row r="17" spans="1:13" ht="12.75" customHeight="1" x14ac:dyDescent="0.2">
      <c r="A17" s="379" t="s">
        <v>44</v>
      </c>
      <c r="B17" s="377">
        <v>289.3</v>
      </c>
      <c r="C17" s="377">
        <v>383.5</v>
      </c>
      <c r="D17" s="377">
        <v>8</v>
      </c>
      <c r="E17" s="377">
        <v>0</v>
      </c>
      <c r="F17" s="377">
        <v>2.7</v>
      </c>
      <c r="G17" s="377">
        <v>2.7</v>
      </c>
      <c r="H17" s="377">
        <v>8.1</v>
      </c>
      <c r="I17" s="377">
        <v>34.299999999999997</v>
      </c>
      <c r="J17" s="377">
        <v>32.1</v>
      </c>
      <c r="K17" s="377">
        <v>31.7</v>
      </c>
      <c r="L17" s="377">
        <v>10.199999999999999</v>
      </c>
      <c r="M17" s="377">
        <v>0.1</v>
      </c>
    </row>
    <row r="18" spans="1:13" ht="12.75" customHeight="1" x14ac:dyDescent="0.2">
      <c r="A18" s="379" t="s">
        <v>45</v>
      </c>
      <c r="B18" s="377" t="s">
        <v>26</v>
      </c>
      <c r="C18" s="377" t="s">
        <v>26</v>
      </c>
      <c r="D18" s="377">
        <v>3.5</v>
      </c>
      <c r="E18" s="377" t="s">
        <v>26</v>
      </c>
      <c r="F18" s="377" t="s">
        <v>26</v>
      </c>
      <c r="G18" s="377">
        <v>7</v>
      </c>
      <c r="H18" s="377">
        <v>7</v>
      </c>
      <c r="I18" s="377" t="s">
        <v>26</v>
      </c>
      <c r="J18" s="377" t="s">
        <v>26</v>
      </c>
      <c r="K18" s="377" t="s">
        <v>26</v>
      </c>
      <c r="L18" s="377">
        <v>3.8</v>
      </c>
      <c r="M18" s="377">
        <v>0.3</v>
      </c>
    </row>
    <row r="19" spans="1:13" ht="12.75" customHeight="1" x14ac:dyDescent="0.2">
      <c r="A19" s="379" t="s">
        <v>46</v>
      </c>
      <c r="B19" s="377">
        <v>16.7</v>
      </c>
      <c r="C19" s="377">
        <v>12.3</v>
      </c>
      <c r="D19" s="377">
        <v>0.1</v>
      </c>
      <c r="E19" s="377">
        <v>6.9</v>
      </c>
      <c r="F19" s="377" t="s">
        <v>26</v>
      </c>
      <c r="G19" s="377">
        <v>9.8000000000000007</v>
      </c>
      <c r="H19" s="377">
        <v>19.3</v>
      </c>
      <c r="I19" s="377">
        <v>21.5</v>
      </c>
      <c r="J19" s="377">
        <v>8.1999999999999993</v>
      </c>
      <c r="K19" s="377">
        <v>8</v>
      </c>
      <c r="L19" s="377">
        <v>0.3</v>
      </c>
      <c r="M19" s="377">
        <v>8</v>
      </c>
    </row>
    <row r="20" spans="1:13" ht="12.75" customHeight="1" x14ac:dyDescent="0.2">
      <c r="A20" s="379" t="s">
        <v>130</v>
      </c>
      <c r="B20" s="377">
        <v>61.7</v>
      </c>
      <c r="C20" s="377">
        <v>400.3</v>
      </c>
      <c r="D20" s="377">
        <v>75.3</v>
      </c>
      <c r="E20" s="377">
        <v>124</v>
      </c>
      <c r="F20" s="377">
        <v>109.7</v>
      </c>
      <c r="G20" s="377">
        <v>38.4</v>
      </c>
      <c r="H20" s="377">
        <v>39.5</v>
      </c>
      <c r="I20" s="377">
        <v>34.200000000000003</v>
      </c>
      <c r="J20" s="377">
        <v>29.8</v>
      </c>
      <c r="K20" s="377">
        <v>56</v>
      </c>
      <c r="L20" s="377">
        <v>11.9</v>
      </c>
      <c r="M20" s="377">
        <v>0.5</v>
      </c>
    </row>
    <row r="21" spans="1:13" ht="24.75" customHeight="1" x14ac:dyDescent="0.2">
      <c r="A21" s="380" t="s">
        <v>48</v>
      </c>
      <c r="B21" s="377">
        <v>192.5</v>
      </c>
      <c r="C21" s="377">
        <v>217.8</v>
      </c>
      <c r="D21" s="377">
        <v>194.4</v>
      </c>
      <c r="E21" s="377">
        <v>222.2</v>
      </c>
      <c r="F21" s="377">
        <v>392.6</v>
      </c>
      <c r="G21" s="377">
        <v>382.2</v>
      </c>
      <c r="H21" s="377">
        <v>350.5</v>
      </c>
      <c r="I21" s="377">
        <v>319</v>
      </c>
      <c r="J21" s="377">
        <v>308.89999999999998</v>
      </c>
      <c r="K21" s="377">
        <v>317.2</v>
      </c>
      <c r="L21" s="377">
        <v>472.1</v>
      </c>
      <c r="M21" s="377">
        <v>398.3</v>
      </c>
    </row>
    <row r="22" spans="1:13" ht="24" x14ac:dyDescent="0.2">
      <c r="A22" s="380" t="s">
        <v>49</v>
      </c>
      <c r="B22" s="377">
        <v>0.1</v>
      </c>
      <c r="C22" s="377">
        <v>0.1</v>
      </c>
      <c r="D22" s="377">
        <v>0.1</v>
      </c>
      <c r="E22" s="377">
        <v>0.1</v>
      </c>
      <c r="F22" s="377">
        <v>0.2</v>
      </c>
      <c r="G22" s="377">
        <v>0.2</v>
      </c>
      <c r="H22" s="377">
        <v>0.2</v>
      </c>
      <c r="I22" s="377">
        <v>0.2</v>
      </c>
      <c r="J22" s="377">
        <v>0.2</v>
      </c>
      <c r="K22" s="377">
        <v>0.2</v>
      </c>
      <c r="L22" s="377">
        <v>0.2</v>
      </c>
      <c r="M22" s="377">
        <v>0</v>
      </c>
    </row>
    <row r="23" spans="1:13" ht="12.75" customHeight="1" x14ac:dyDescent="0.2">
      <c r="A23" s="379" t="s">
        <v>50</v>
      </c>
      <c r="B23" s="377">
        <v>374.6</v>
      </c>
      <c r="C23" s="377">
        <v>417.3</v>
      </c>
      <c r="D23" s="377">
        <v>430.4</v>
      </c>
      <c r="E23" s="377">
        <v>432.4</v>
      </c>
      <c r="F23" s="377">
        <v>438.4</v>
      </c>
      <c r="G23" s="377">
        <v>454.3</v>
      </c>
      <c r="H23" s="377">
        <v>456.2</v>
      </c>
      <c r="I23" s="377">
        <v>372.5</v>
      </c>
      <c r="J23" s="377">
        <v>0.5</v>
      </c>
      <c r="K23" s="377">
        <v>3.1</v>
      </c>
      <c r="L23" s="377" t="s">
        <v>26</v>
      </c>
      <c r="M23" s="377" t="s">
        <v>26</v>
      </c>
    </row>
    <row r="24" spans="1:13" x14ac:dyDescent="0.2">
      <c r="A24" s="379" t="s">
        <v>51</v>
      </c>
      <c r="B24" s="377">
        <v>0</v>
      </c>
      <c r="C24" s="377" t="s">
        <v>26</v>
      </c>
      <c r="D24" s="377" t="s">
        <v>26</v>
      </c>
      <c r="E24" s="377" t="s">
        <v>26</v>
      </c>
      <c r="F24" s="377">
        <v>0.6</v>
      </c>
      <c r="G24" s="377">
        <v>0.2</v>
      </c>
      <c r="H24" s="377">
        <v>1</v>
      </c>
      <c r="I24" s="377">
        <v>1.1000000000000001</v>
      </c>
      <c r="J24" s="377">
        <v>1.3</v>
      </c>
      <c r="K24" s="377">
        <v>1.3</v>
      </c>
      <c r="L24" s="377">
        <v>1.5</v>
      </c>
      <c r="M24" s="377">
        <v>1.5</v>
      </c>
    </row>
    <row r="25" spans="1:13" ht="12.75" customHeight="1" x14ac:dyDescent="0.2">
      <c r="A25" s="379" t="s">
        <v>52</v>
      </c>
      <c r="B25" s="377">
        <v>0</v>
      </c>
      <c r="C25" s="377">
        <v>0</v>
      </c>
      <c r="D25" s="377">
        <v>0</v>
      </c>
      <c r="E25" s="377" t="s">
        <v>26</v>
      </c>
      <c r="F25" s="377" t="s">
        <v>26</v>
      </c>
      <c r="G25" s="377" t="s">
        <v>26</v>
      </c>
      <c r="H25" s="377" t="s">
        <v>26</v>
      </c>
      <c r="I25" s="377" t="s">
        <v>26</v>
      </c>
      <c r="J25" s="377" t="s">
        <v>26</v>
      </c>
      <c r="K25" s="377" t="s">
        <v>26</v>
      </c>
      <c r="L25" s="377" t="s">
        <v>26</v>
      </c>
      <c r="M25" s="377" t="s">
        <v>26</v>
      </c>
    </row>
    <row r="26" spans="1:13" ht="24" x14ac:dyDescent="0.2">
      <c r="A26" s="380" t="s">
        <v>53</v>
      </c>
      <c r="B26" s="377">
        <v>13.9</v>
      </c>
      <c r="C26" s="377">
        <v>11.4</v>
      </c>
      <c r="D26" s="377">
        <v>0.4</v>
      </c>
      <c r="E26" s="377">
        <v>0.9</v>
      </c>
      <c r="F26" s="377" t="s">
        <v>26</v>
      </c>
      <c r="G26" s="377">
        <v>0.2</v>
      </c>
      <c r="H26" s="377">
        <v>0.2</v>
      </c>
      <c r="I26" s="377">
        <v>0.2</v>
      </c>
      <c r="J26" s="377">
        <v>0</v>
      </c>
      <c r="K26" s="377">
        <v>0</v>
      </c>
      <c r="L26" s="377">
        <v>0</v>
      </c>
      <c r="M26" s="377">
        <v>0</v>
      </c>
    </row>
    <row r="27" spans="1:13" ht="24" x14ac:dyDescent="0.2">
      <c r="A27" s="381" t="s">
        <v>54</v>
      </c>
      <c r="B27" s="377">
        <v>4351</v>
      </c>
      <c r="C27" s="377">
        <v>5097.5</v>
      </c>
      <c r="D27" s="377">
        <v>2927.6</v>
      </c>
      <c r="E27" s="377">
        <v>1707.8</v>
      </c>
      <c r="F27" s="377">
        <v>2537.3000000000002</v>
      </c>
      <c r="G27" s="377">
        <v>1311.6</v>
      </c>
      <c r="H27" s="377">
        <v>1256.4000000000001</v>
      </c>
      <c r="I27" s="377">
        <v>911.2</v>
      </c>
      <c r="J27" s="377">
        <v>1996.8</v>
      </c>
      <c r="K27" s="377">
        <v>1721.2</v>
      </c>
      <c r="L27" s="377">
        <v>1941.5</v>
      </c>
      <c r="M27" s="377">
        <v>2847.3</v>
      </c>
    </row>
    <row r="28" spans="1:13" ht="24" x14ac:dyDescent="0.2">
      <c r="A28" s="380" t="s">
        <v>112</v>
      </c>
      <c r="B28" s="377">
        <v>1687.8</v>
      </c>
      <c r="C28" s="377">
        <v>1892.9</v>
      </c>
      <c r="D28" s="377">
        <v>2038.8</v>
      </c>
      <c r="E28" s="377">
        <v>1028.5</v>
      </c>
      <c r="F28" s="377">
        <v>2024.3</v>
      </c>
      <c r="G28" s="377">
        <v>968.8</v>
      </c>
      <c r="H28" s="377">
        <v>911.8</v>
      </c>
      <c r="I28" s="377">
        <v>860.6</v>
      </c>
      <c r="J28" s="377">
        <v>1940.1</v>
      </c>
      <c r="K28" s="377">
        <v>1640.9</v>
      </c>
      <c r="L28" s="377">
        <v>1667.3</v>
      </c>
      <c r="M28" s="377">
        <v>2579.3000000000002</v>
      </c>
    </row>
    <row r="29" spans="1:13" ht="24" x14ac:dyDescent="0.2">
      <c r="A29" s="380" t="s">
        <v>113</v>
      </c>
      <c r="B29" s="377">
        <v>2587.3000000000002</v>
      </c>
      <c r="C29" s="377">
        <v>3080.9</v>
      </c>
      <c r="D29" s="377">
        <v>737.8</v>
      </c>
      <c r="E29" s="377">
        <v>600.20000000000005</v>
      </c>
      <c r="F29" s="377">
        <v>458.1</v>
      </c>
      <c r="G29" s="377">
        <v>269.5</v>
      </c>
      <c r="H29" s="377">
        <v>278.5</v>
      </c>
      <c r="I29" s="377">
        <v>12.8</v>
      </c>
      <c r="J29" s="377">
        <v>14.9</v>
      </c>
      <c r="K29" s="377">
        <v>7.3</v>
      </c>
      <c r="L29" s="377">
        <v>10</v>
      </c>
      <c r="M29" s="377">
        <v>12.7</v>
      </c>
    </row>
    <row r="30" spans="1:13" ht="24" x14ac:dyDescent="0.2">
      <c r="A30" s="380" t="s">
        <v>114</v>
      </c>
      <c r="B30" s="377">
        <v>75.900000000000006</v>
      </c>
      <c r="C30" s="377">
        <v>123.7</v>
      </c>
      <c r="D30" s="377">
        <v>150.9</v>
      </c>
      <c r="E30" s="377">
        <v>79</v>
      </c>
      <c r="F30" s="377">
        <v>54.8</v>
      </c>
      <c r="G30" s="377">
        <v>73.3</v>
      </c>
      <c r="H30" s="377">
        <v>66</v>
      </c>
      <c r="I30" s="377">
        <v>37.799999999999997</v>
      </c>
      <c r="J30" s="377">
        <v>41.8</v>
      </c>
      <c r="K30" s="377">
        <v>73</v>
      </c>
      <c r="L30" s="377">
        <v>264.2</v>
      </c>
      <c r="M30" s="377">
        <v>255.3</v>
      </c>
    </row>
    <row r="31" spans="1:13" ht="24" x14ac:dyDescent="0.2">
      <c r="A31" s="381" t="s">
        <v>58</v>
      </c>
      <c r="B31" s="377">
        <v>55</v>
      </c>
      <c r="C31" s="377">
        <v>50.2</v>
      </c>
      <c r="D31" s="377">
        <v>49.8</v>
      </c>
      <c r="E31" s="377">
        <v>47.9</v>
      </c>
      <c r="F31" s="377">
        <v>86.3</v>
      </c>
      <c r="G31" s="377">
        <v>104.9</v>
      </c>
      <c r="H31" s="377">
        <v>319.8</v>
      </c>
      <c r="I31" s="377">
        <v>340.7</v>
      </c>
      <c r="J31" s="377">
        <v>406.7</v>
      </c>
      <c r="K31" s="377">
        <v>464.1</v>
      </c>
      <c r="L31" s="377">
        <v>544.29999999999995</v>
      </c>
      <c r="M31" s="377">
        <v>480.8</v>
      </c>
    </row>
    <row r="32" spans="1:13" ht="12.75" customHeight="1" x14ac:dyDescent="0.2">
      <c r="A32" s="378" t="s">
        <v>59</v>
      </c>
      <c r="B32" s="377">
        <v>185</v>
      </c>
      <c r="C32" s="377">
        <v>300.5</v>
      </c>
      <c r="D32" s="377">
        <v>297</v>
      </c>
      <c r="E32" s="377">
        <v>228.4</v>
      </c>
      <c r="F32" s="377">
        <v>187.5</v>
      </c>
      <c r="G32" s="377">
        <v>237.1</v>
      </c>
      <c r="H32" s="377">
        <v>633.1</v>
      </c>
      <c r="I32" s="377">
        <v>237.1</v>
      </c>
      <c r="J32" s="377">
        <v>162</v>
      </c>
      <c r="K32" s="377">
        <v>125.5</v>
      </c>
      <c r="L32" s="377">
        <v>128.6</v>
      </c>
      <c r="M32" s="377">
        <v>174.1</v>
      </c>
    </row>
    <row r="33" spans="1:13" ht="24" x14ac:dyDescent="0.2">
      <c r="A33" s="381" t="s">
        <v>60</v>
      </c>
      <c r="B33" s="377">
        <v>749.3</v>
      </c>
      <c r="C33" s="377">
        <v>426.1</v>
      </c>
      <c r="D33" s="377">
        <v>193</v>
      </c>
      <c r="E33" s="377">
        <v>134.5</v>
      </c>
      <c r="F33" s="377">
        <v>156.4</v>
      </c>
      <c r="G33" s="377">
        <v>154.19999999999999</v>
      </c>
      <c r="H33" s="377">
        <v>464.8</v>
      </c>
      <c r="I33" s="377">
        <v>776</v>
      </c>
      <c r="J33" s="377">
        <v>587.29999999999995</v>
      </c>
      <c r="K33" s="377">
        <v>497.7</v>
      </c>
      <c r="L33" s="377">
        <v>511.2</v>
      </c>
      <c r="M33" s="377">
        <v>655.9</v>
      </c>
    </row>
    <row r="34" spans="1:13" ht="12.75" customHeight="1" x14ac:dyDescent="0.2">
      <c r="A34" s="378" t="s">
        <v>61</v>
      </c>
      <c r="B34" s="377">
        <v>675.5</v>
      </c>
      <c r="C34" s="377">
        <v>737.2</v>
      </c>
      <c r="D34" s="377">
        <v>159.6</v>
      </c>
      <c r="E34" s="377">
        <v>134.19999999999999</v>
      </c>
      <c r="F34" s="377">
        <v>78.599999999999994</v>
      </c>
      <c r="G34" s="377">
        <v>121.2</v>
      </c>
      <c r="H34" s="377">
        <v>173.1</v>
      </c>
      <c r="I34" s="377">
        <v>205.3</v>
      </c>
      <c r="J34" s="377">
        <v>283.5</v>
      </c>
      <c r="K34" s="377">
        <v>433.8</v>
      </c>
      <c r="L34" s="377">
        <v>2373.9</v>
      </c>
      <c r="M34" s="377">
        <v>6174.1</v>
      </c>
    </row>
    <row r="35" spans="1:13" ht="12.75" customHeight="1" x14ac:dyDescent="0.2">
      <c r="A35" s="378" t="s">
        <v>62</v>
      </c>
      <c r="B35" s="377" t="s">
        <v>26</v>
      </c>
      <c r="C35" s="377" t="s">
        <v>26</v>
      </c>
      <c r="D35" s="377" t="s">
        <v>26</v>
      </c>
      <c r="E35" s="377" t="s">
        <v>26</v>
      </c>
      <c r="F35" s="377" t="s">
        <v>26</v>
      </c>
      <c r="G35" s="377">
        <v>0.2</v>
      </c>
      <c r="H35" s="377">
        <v>0</v>
      </c>
      <c r="I35" s="377">
        <v>0</v>
      </c>
      <c r="J35" s="377">
        <v>0</v>
      </c>
      <c r="K35" s="377">
        <v>0</v>
      </c>
      <c r="L35" s="377" t="s">
        <v>26</v>
      </c>
      <c r="M35" s="377">
        <v>1.4</v>
      </c>
    </row>
    <row r="36" spans="1:13" ht="12.75" customHeight="1" x14ac:dyDescent="0.2">
      <c r="A36" s="378" t="s">
        <v>63</v>
      </c>
      <c r="B36" s="377">
        <v>16</v>
      </c>
      <c r="C36" s="377">
        <v>7.9</v>
      </c>
      <c r="D36" s="377">
        <v>8.1</v>
      </c>
      <c r="E36" s="377">
        <v>14.8</v>
      </c>
      <c r="F36" s="377">
        <v>15</v>
      </c>
      <c r="G36" s="377">
        <v>11</v>
      </c>
      <c r="H36" s="377">
        <v>17.2</v>
      </c>
      <c r="I36" s="377">
        <v>16.5</v>
      </c>
      <c r="J36" s="377">
        <v>5</v>
      </c>
      <c r="K36" s="377">
        <v>5.0999999999999996</v>
      </c>
      <c r="L36" s="377">
        <v>2</v>
      </c>
      <c r="M36" s="377">
        <v>2.1</v>
      </c>
    </row>
    <row r="37" spans="1:13" ht="12.75" customHeight="1" x14ac:dyDescent="0.2">
      <c r="A37" s="378" t="s">
        <v>115</v>
      </c>
      <c r="B37" s="377">
        <v>5.9</v>
      </c>
      <c r="C37" s="377">
        <v>3.3</v>
      </c>
      <c r="D37" s="377">
        <v>2.5</v>
      </c>
      <c r="E37" s="377">
        <v>10.1</v>
      </c>
      <c r="F37" s="377">
        <v>10.4</v>
      </c>
      <c r="G37" s="377">
        <v>0.3</v>
      </c>
      <c r="H37" s="377">
        <v>13.2</v>
      </c>
      <c r="I37" s="377">
        <v>0.1</v>
      </c>
      <c r="J37" s="377">
        <v>0.9</v>
      </c>
      <c r="K37" s="377">
        <v>0.4</v>
      </c>
      <c r="L37" s="377">
        <v>2.5</v>
      </c>
      <c r="M37" s="377">
        <v>0.6</v>
      </c>
    </row>
    <row r="38" spans="1:13" ht="12.75" customHeight="1" x14ac:dyDescent="0.2">
      <c r="A38" s="378" t="s">
        <v>65</v>
      </c>
      <c r="B38" s="377">
        <v>0.2</v>
      </c>
      <c r="C38" s="377">
        <v>0.1</v>
      </c>
      <c r="D38" s="377">
        <v>16.3</v>
      </c>
      <c r="E38" s="377">
        <v>9.5</v>
      </c>
      <c r="F38" s="377">
        <v>4.3</v>
      </c>
      <c r="G38" s="377">
        <v>3.3</v>
      </c>
      <c r="H38" s="377">
        <v>0.3</v>
      </c>
      <c r="I38" s="377">
        <v>2.6</v>
      </c>
      <c r="J38" s="377">
        <v>2.2000000000000002</v>
      </c>
      <c r="K38" s="377">
        <v>0.9</v>
      </c>
      <c r="L38" s="377">
        <v>142.1</v>
      </c>
      <c r="M38" s="377">
        <v>37.9</v>
      </c>
    </row>
    <row r="39" spans="1:13" ht="12.75" customHeight="1" x14ac:dyDescent="0.2">
      <c r="A39" s="378" t="s">
        <v>71</v>
      </c>
      <c r="B39" s="377">
        <v>173.4</v>
      </c>
      <c r="C39" s="377">
        <v>194.1</v>
      </c>
      <c r="D39" s="377">
        <v>67</v>
      </c>
      <c r="E39" s="377">
        <v>19.8</v>
      </c>
      <c r="F39" s="377">
        <v>33.299999999999997</v>
      </c>
      <c r="G39" s="377">
        <v>193.3</v>
      </c>
      <c r="H39" s="377">
        <v>202.5</v>
      </c>
      <c r="I39" s="377">
        <v>280.39999999999998</v>
      </c>
      <c r="J39" s="377">
        <v>551.20000000000005</v>
      </c>
      <c r="K39" s="377">
        <v>478.3</v>
      </c>
      <c r="L39" s="377">
        <v>461.7</v>
      </c>
      <c r="M39" s="377">
        <v>431.4</v>
      </c>
    </row>
    <row r="40" spans="1:13" ht="12.75" customHeight="1" x14ac:dyDescent="0.2">
      <c r="A40" s="378" t="s">
        <v>72</v>
      </c>
      <c r="B40" s="377">
        <v>5849</v>
      </c>
      <c r="C40" s="377">
        <v>5867.7</v>
      </c>
      <c r="D40" s="377">
        <v>302.89999999999998</v>
      </c>
      <c r="E40" s="377">
        <v>38.4</v>
      </c>
      <c r="F40" s="377">
        <v>33.799999999999997</v>
      </c>
      <c r="G40" s="377">
        <v>48</v>
      </c>
      <c r="H40" s="377">
        <v>45.3</v>
      </c>
      <c r="I40" s="377">
        <v>59.8</v>
      </c>
      <c r="J40" s="377">
        <v>53.1</v>
      </c>
      <c r="K40" s="377">
        <v>74.3</v>
      </c>
      <c r="L40" s="377">
        <v>81.8</v>
      </c>
      <c r="M40" s="377">
        <v>103</v>
      </c>
    </row>
    <row r="41" spans="1:13" ht="12.75" customHeight="1" x14ac:dyDescent="0.2">
      <c r="A41" s="378" t="s">
        <v>73</v>
      </c>
      <c r="B41" s="377">
        <v>2.8</v>
      </c>
      <c r="C41" s="377">
        <v>4.5</v>
      </c>
      <c r="D41" s="377">
        <v>12.6</v>
      </c>
      <c r="E41" s="377">
        <v>12</v>
      </c>
      <c r="F41" s="377">
        <v>8.5</v>
      </c>
      <c r="G41" s="377">
        <v>8.4</v>
      </c>
      <c r="H41" s="377">
        <v>12</v>
      </c>
      <c r="I41" s="377">
        <v>11.7</v>
      </c>
      <c r="J41" s="377">
        <v>20.2</v>
      </c>
      <c r="K41" s="377">
        <v>24.4</v>
      </c>
      <c r="L41" s="377">
        <v>14.1</v>
      </c>
      <c r="M41" s="377">
        <v>13.4</v>
      </c>
    </row>
    <row r="42" spans="1:13" ht="12.75" customHeight="1" x14ac:dyDescent="0.2">
      <c r="A42" s="378" t="s">
        <v>74</v>
      </c>
      <c r="B42" s="377">
        <v>0.3</v>
      </c>
      <c r="C42" s="377">
        <v>0.3</v>
      </c>
      <c r="D42" s="377">
        <v>0.3</v>
      </c>
      <c r="E42" s="377">
        <v>0.4</v>
      </c>
      <c r="F42" s="377">
        <v>0.4</v>
      </c>
      <c r="G42" s="377">
        <v>0.2</v>
      </c>
      <c r="H42" s="377">
        <v>0.2</v>
      </c>
      <c r="I42" s="377" t="s">
        <v>26</v>
      </c>
      <c r="J42" s="377" t="s">
        <v>26</v>
      </c>
      <c r="K42" s="377" t="s">
        <v>26</v>
      </c>
      <c r="L42" s="377" t="s">
        <v>26</v>
      </c>
      <c r="M42" s="377" t="s">
        <v>26</v>
      </c>
    </row>
    <row r="43" spans="1:13" ht="12.75" customHeight="1" x14ac:dyDescent="0.2">
      <c r="A43" s="378" t="s">
        <v>75</v>
      </c>
      <c r="B43" s="377">
        <v>0.9</v>
      </c>
      <c r="C43" s="377">
        <v>0.9</v>
      </c>
      <c r="D43" s="377">
        <v>0.9</v>
      </c>
      <c r="E43" s="377">
        <v>0.7</v>
      </c>
      <c r="F43" s="377">
        <v>0.9</v>
      </c>
      <c r="G43" s="377">
        <v>0.9</v>
      </c>
      <c r="H43" s="377">
        <v>0.9</v>
      </c>
      <c r="I43" s="377">
        <v>6.1</v>
      </c>
      <c r="J43" s="377" t="s">
        <v>26</v>
      </c>
      <c r="K43" s="377">
        <v>14.9</v>
      </c>
      <c r="L43" s="377">
        <v>12.9</v>
      </c>
      <c r="M43" s="377">
        <v>1.3</v>
      </c>
    </row>
    <row r="44" spans="1:13" ht="12.75" customHeight="1" x14ac:dyDescent="0.2">
      <c r="A44" s="378" t="s">
        <v>76</v>
      </c>
      <c r="B44" s="377">
        <v>0.1</v>
      </c>
      <c r="C44" s="377">
        <v>31.1</v>
      </c>
      <c r="D44" s="377">
        <v>2.2000000000000002</v>
      </c>
      <c r="E44" s="377">
        <v>1.6</v>
      </c>
      <c r="F44" s="377">
        <v>1.7</v>
      </c>
      <c r="G44" s="377">
        <v>0.8</v>
      </c>
      <c r="H44" s="377">
        <v>0.8</v>
      </c>
      <c r="I44" s="377">
        <v>10.199999999999999</v>
      </c>
      <c r="J44" s="377">
        <v>6.4</v>
      </c>
      <c r="K44" s="377">
        <v>6.4</v>
      </c>
      <c r="L44" s="377">
        <v>8.1</v>
      </c>
      <c r="M44" s="377">
        <v>8.1999999999999993</v>
      </c>
    </row>
    <row r="45" spans="1:13" ht="12.75" customHeight="1" x14ac:dyDescent="0.2">
      <c r="A45" s="378" t="s">
        <v>77</v>
      </c>
      <c r="B45" s="377">
        <v>0</v>
      </c>
      <c r="C45" s="377" t="s">
        <v>26</v>
      </c>
      <c r="D45" s="377" t="s">
        <v>26</v>
      </c>
      <c r="E45" s="377">
        <v>0</v>
      </c>
      <c r="F45" s="377" t="s">
        <v>26</v>
      </c>
      <c r="G45" s="377" t="s">
        <v>26</v>
      </c>
      <c r="H45" s="377" t="s">
        <v>26</v>
      </c>
      <c r="I45" s="377" t="s">
        <v>26</v>
      </c>
      <c r="J45" s="377">
        <v>0</v>
      </c>
      <c r="K45" s="377" t="s">
        <v>26</v>
      </c>
      <c r="L45" s="377" t="s">
        <v>26</v>
      </c>
      <c r="M45" s="377" t="s">
        <v>26</v>
      </c>
    </row>
    <row r="46" spans="1:13" ht="7.5" customHeight="1" thickBot="1" x14ac:dyDescent="0.25">
      <c r="A46" s="423"/>
      <c r="B46" s="466"/>
      <c r="C46" s="466"/>
      <c r="D46" s="466"/>
      <c r="E46" s="466"/>
      <c r="F46" s="466"/>
      <c r="G46" s="466"/>
      <c r="H46" s="466"/>
      <c r="I46" s="466"/>
      <c r="J46" s="466"/>
      <c r="K46" s="466"/>
      <c r="L46" s="466"/>
      <c r="M46" s="466"/>
    </row>
    <row r="47" spans="1:13" s="414" customFormat="1" x14ac:dyDescent="0.2">
      <c r="A47" s="415"/>
      <c r="B47" s="467"/>
      <c r="C47" s="467"/>
      <c r="D47" s="467"/>
      <c r="E47" s="467"/>
      <c r="F47" s="467"/>
      <c r="G47" s="467"/>
      <c r="H47" s="467"/>
      <c r="I47" s="467"/>
      <c r="J47" s="467"/>
      <c r="K47" s="467"/>
      <c r="L47" s="467"/>
      <c r="M47" s="467"/>
    </row>
    <row r="48" spans="1:13" x14ac:dyDescent="0.2">
      <c r="B48" s="468"/>
      <c r="C48" s="468"/>
      <c r="D48" s="468"/>
      <c r="E48" s="468"/>
      <c r="F48" s="468"/>
      <c r="G48" s="468"/>
      <c r="H48" s="468"/>
      <c r="I48" s="468"/>
      <c r="J48" s="468"/>
      <c r="K48" s="468"/>
      <c r="L48" s="468"/>
      <c r="M48" s="468"/>
    </row>
    <row r="49" spans="2:13" x14ac:dyDescent="0.2">
      <c r="B49" s="468"/>
      <c r="C49" s="468"/>
      <c r="D49" s="468"/>
      <c r="E49" s="468"/>
      <c r="F49" s="468"/>
      <c r="G49" s="468"/>
      <c r="H49" s="468"/>
      <c r="I49" s="468"/>
      <c r="J49" s="468"/>
      <c r="K49" s="468"/>
      <c r="L49" s="468"/>
      <c r="M49" s="468"/>
    </row>
    <row r="50" spans="2:13" x14ac:dyDescent="0.2">
      <c r="B50" s="468"/>
      <c r="C50" s="468"/>
      <c r="D50" s="468"/>
      <c r="E50" s="468"/>
      <c r="F50" s="468"/>
      <c r="G50" s="468"/>
      <c r="H50" s="468"/>
      <c r="I50" s="468"/>
      <c r="J50" s="468"/>
      <c r="K50" s="468"/>
      <c r="L50" s="468"/>
      <c r="M50" s="468"/>
    </row>
    <row r="51" spans="2:13" x14ac:dyDescent="0.2">
      <c r="B51" s="468"/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</row>
    <row r="52" spans="2:13" x14ac:dyDescent="0.2">
      <c r="B52" s="468"/>
      <c r="C52" s="468"/>
      <c r="D52" s="468"/>
      <c r="E52" s="468"/>
      <c r="F52" s="468"/>
      <c r="G52" s="468"/>
      <c r="H52" s="468"/>
      <c r="I52" s="468"/>
      <c r="J52" s="468"/>
      <c r="K52" s="468"/>
      <c r="L52" s="468"/>
      <c r="M52" s="468"/>
    </row>
    <row r="53" spans="2:13" x14ac:dyDescent="0.2">
      <c r="B53" s="468"/>
      <c r="C53" s="468"/>
      <c r="D53" s="468"/>
      <c r="E53" s="468"/>
      <c r="F53" s="468"/>
      <c r="G53" s="468"/>
      <c r="H53" s="468"/>
      <c r="I53" s="468"/>
      <c r="J53" s="468"/>
      <c r="K53" s="468"/>
      <c r="L53" s="468"/>
      <c r="M53" s="468"/>
    </row>
  </sheetData>
  <hyperlinks>
    <hyperlink ref="A1" location="Содержание!A1" display="Вернуться в СОДЕРЖАНИЕ" xr:uid="{00000000-0004-0000-7100-000000000000}"/>
  </hyperlinks>
  <pageMargins left="0.78740157480314965" right="0.6692913385826772" top="0.98425196850393704" bottom="0.78740157480314965" header="0.31496062992125984" footer="0.31496062992125984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Лист114"/>
  <dimension ref="A1:M93"/>
  <sheetViews>
    <sheetView workbookViewId="0">
      <selection activeCell="A5" sqref="A5"/>
    </sheetView>
  </sheetViews>
  <sheetFormatPr defaultRowHeight="12" x14ac:dyDescent="0.2"/>
  <cols>
    <col min="1" max="1" width="45" style="367" customWidth="1"/>
    <col min="2" max="8" width="8.7109375" style="462" hidden="1" customWidth="1"/>
    <col min="9" max="13" width="8.7109375" style="462" customWidth="1"/>
    <col min="14" max="227" width="9.140625" style="367"/>
    <col min="228" max="228" width="42.42578125" style="367" customWidth="1"/>
    <col min="229" max="235" width="0" style="367" hidden="1" customWidth="1"/>
    <col min="236" max="240" width="8.7109375" style="367" customWidth="1"/>
    <col min="241" max="483" width="9.140625" style="367"/>
    <col min="484" max="484" width="42.42578125" style="367" customWidth="1"/>
    <col min="485" max="491" width="0" style="367" hidden="1" customWidth="1"/>
    <col min="492" max="496" width="8.7109375" style="367" customWidth="1"/>
    <col min="497" max="739" width="9.140625" style="367"/>
    <col min="740" max="740" width="42.42578125" style="367" customWidth="1"/>
    <col min="741" max="747" width="0" style="367" hidden="1" customWidth="1"/>
    <col min="748" max="752" width="8.7109375" style="367" customWidth="1"/>
    <col min="753" max="995" width="9.140625" style="367"/>
    <col min="996" max="996" width="42.42578125" style="367" customWidth="1"/>
    <col min="997" max="1003" width="0" style="367" hidden="1" customWidth="1"/>
    <col min="1004" max="1008" width="8.7109375" style="367" customWidth="1"/>
    <col min="1009" max="1251" width="9.140625" style="367"/>
    <col min="1252" max="1252" width="42.42578125" style="367" customWidth="1"/>
    <col min="1253" max="1259" width="0" style="367" hidden="1" customWidth="1"/>
    <col min="1260" max="1264" width="8.7109375" style="367" customWidth="1"/>
    <col min="1265" max="1507" width="9.140625" style="367"/>
    <col min="1508" max="1508" width="42.42578125" style="367" customWidth="1"/>
    <col min="1509" max="1515" width="0" style="367" hidden="1" customWidth="1"/>
    <col min="1516" max="1520" width="8.7109375" style="367" customWidth="1"/>
    <col min="1521" max="1763" width="9.140625" style="367"/>
    <col min="1764" max="1764" width="42.42578125" style="367" customWidth="1"/>
    <col min="1765" max="1771" width="0" style="367" hidden="1" customWidth="1"/>
    <col min="1772" max="1776" width="8.7109375" style="367" customWidth="1"/>
    <col min="1777" max="2019" width="9.140625" style="367"/>
    <col min="2020" max="2020" width="42.42578125" style="367" customWidth="1"/>
    <col min="2021" max="2027" width="0" style="367" hidden="1" customWidth="1"/>
    <col min="2028" max="2032" width="8.7109375" style="367" customWidth="1"/>
    <col min="2033" max="2275" width="9.140625" style="367"/>
    <col min="2276" max="2276" width="42.42578125" style="367" customWidth="1"/>
    <col min="2277" max="2283" width="0" style="367" hidden="1" customWidth="1"/>
    <col min="2284" max="2288" width="8.7109375" style="367" customWidth="1"/>
    <col min="2289" max="2531" width="9.140625" style="367"/>
    <col min="2532" max="2532" width="42.42578125" style="367" customWidth="1"/>
    <col min="2533" max="2539" width="0" style="367" hidden="1" customWidth="1"/>
    <col min="2540" max="2544" width="8.7109375" style="367" customWidth="1"/>
    <col min="2545" max="2787" width="9.140625" style="367"/>
    <col min="2788" max="2788" width="42.42578125" style="367" customWidth="1"/>
    <col min="2789" max="2795" width="0" style="367" hidden="1" customWidth="1"/>
    <col min="2796" max="2800" width="8.7109375" style="367" customWidth="1"/>
    <col min="2801" max="3043" width="9.140625" style="367"/>
    <col min="3044" max="3044" width="42.42578125" style="367" customWidth="1"/>
    <col min="3045" max="3051" width="0" style="367" hidden="1" customWidth="1"/>
    <col min="3052" max="3056" width="8.7109375" style="367" customWidth="1"/>
    <col min="3057" max="3299" width="9.140625" style="367"/>
    <col min="3300" max="3300" width="42.42578125" style="367" customWidth="1"/>
    <col min="3301" max="3307" width="0" style="367" hidden="1" customWidth="1"/>
    <col min="3308" max="3312" width="8.7109375" style="367" customWidth="1"/>
    <col min="3313" max="3555" width="9.140625" style="367"/>
    <col min="3556" max="3556" width="42.42578125" style="367" customWidth="1"/>
    <col min="3557" max="3563" width="0" style="367" hidden="1" customWidth="1"/>
    <col min="3564" max="3568" width="8.7109375" style="367" customWidth="1"/>
    <col min="3569" max="3811" width="9.140625" style="367"/>
    <col min="3812" max="3812" width="42.42578125" style="367" customWidth="1"/>
    <col min="3813" max="3819" width="0" style="367" hidden="1" customWidth="1"/>
    <col min="3820" max="3824" width="8.7109375" style="367" customWidth="1"/>
    <col min="3825" max="4067" width="9.140625" style="367"/>
    <col min="4068" max="4068" width="42.42578125" style="367" customWidth="1"/>
    <col min="4069" max="4075" width="0" style="367" hidden="1" customWidth="1"/>
    <col min="4076" max="4080" width="8.7109375" style="367" customWidth="1"/>
    <col min="4081" max="4323" width="9.140625" style="367"/>
    <col min="4324" max="4324" width="42.42578125" style="367" customWidth="1"/>
    <col min="4325" max="4331" width="0" style="367" hidden="1" customWidth="1"/>
    <col min="4332" max="4336" width="8.7109375" style="367" customWidth="1"/>
    <col min="4337" max="4579" width="9.140625" style="367"/>
    <col min="4580" max="4580" width="42.42578125" style="367" customWidth="1"/>
    <col min="4581" max="4587" width="0" style="367" hidden="1" customWidth="1"/>
    <col min="4588" max="4592" width="8.7109375" style="367" customWidth="1"/>
    <col min="4593" max="4835" width="9.140625" style="367"/>
    <col min="4836" max="4836" width="42.42578125" style="367" customWidth="1"/>
    <col min="4837" max="4843" width="0" style="367" hidden="1" customWidth="1"/>
    <col min="4844" max="4848" width="8.7109375" style="367" customWidth="1"/>
    <col min="4849" max="5091" width="9.140625" style="367"/>
    <col min="5092" max="5092" width="42.42578125" style="367" customWidth="1"/>
    <col min="5093" max="5099" width="0" style="367" hidden="1" customWidth="1"/>
    <col min="5100" max="5104" width="8.7109375" style="367" customWidth="1"/>
    <col min="5105" max="5347" width="9.140625" style="367"/>
    <col min="5348" max="5348" width="42.42578125" style="367" customWidth="1"/>
    <col min="5349" max="5355" width="0" style="367" hidden="1" customWidth="1"/>
    <col min="5356" max="5360" width="8.7109375" style="367" customWidth="1"/>
    <col min="5361" max="5603" width="9.140625" style="367"/>
    <col min="5604" max="5604" width="42.42578125" style="367" customWidth="1"/>
    <col min="5605" max="5611" width="0" style="367" hidden="1" customWidth="1"/>
    <col min="5612" max="5616" width="8.7109375" style="367" customWidth="1"/>
    <col min="5617" max="5859" width="9.140625" style="367"/>
    <col min="5860" max="5860" width="42.42578125" style="367" customWidth="1"/>
    <col min="5861" max="5867" width="0" style="367" hidden="1" customWidth="1"/>
    <col min="5868" max="5872" width="8.7109375" style="367" customWidth="1"/>
    <col min="5873" max="6115" width="9.140625" style="367"/>
    <col min="6116" max="6116" width="42.42578125" style="367" customWidth="1"/>
    <col min="6117" max="6123" width="0" style="367" hidden="1" customWidth="1"/>
    <col min="6124" max="6128" width="8.7109375" style="367" customWidth="1"/>
    <col min="6129" max="6371" width="9.140625" style="367"/>
    <col min="6372" max="6372" width="42.42578125" style="367" customWidth="1"/>
    <col min="6373" max="6379" width="0" style="367" hidden="1" customWidth="1"/>
    <col min="6380" max="6384" width="8.7109375" style="367" customWidth="1"/>
    <col min="6385" max="6627" width="9.140625" style="367"/>
    <col min="6628" max="6628" width="42.42578125" style="367" customWidth="1"/>
    <col min="6629" max="6635" width="0" style="367" hidden="1" customWidth="1"/>
    <col min="6636" max="6640" width="8.7109375" style="367" customWidth="1"/>
    <col min="6641" max="6883" width="9.140625" style="367"/>
    <col min="6884" max="6884" width="42.42578125" style="367" customWidth="1"/>
    <col min="6885" max="6891" width="0" style="367" hidden="1" customWidth="1"/>
    <col min="6892" max="6896" width="8.7109375" style="367" customWidth="1"/>
    <col min="6897" max="7139" width="9.140625" style="367"/>
    <col min="7140" max="7140" width="42.42578125" style="367" customWidth="1"/>
    <col min="7141" max="7147" width="0" style="367" hidden="1" customWidth="1"/>
    <col min="7148" max="7152" width="8.7109375" style="367" customWidth="1"/>
    <col min="7153" max="7395" width="9.140625" style="367"/>
    <col min="7396" max="7396" width="42.42578125" style="367" customWidth="1"/>
    <col min="7397" max="7403" width="0" style="367" hidden="1" customWidth="1"/>
    <col min="7404" max="7408" width="8.7109375" style="367" customWidth="1"/>
    <col min="7409" max="7651" width="9.140625" style="367"/>
    <col min="7652" max="7652" width="42.42578125" style="367" customWidth="1"/>
    <col min="7653" max="7659" width="0" style="367" hidden="1" customWidth="1"/>
    <col min="7660" max="7664" width="8.7109375" style="367" customWidth="1"/>
    <col min="7665" max="7907" width="9.140625" style="367"/>
    <col min="7908" max="7908" width="42.42578125" style="367" customWidth="1"/>
    <col min="7909" max="7915" width="0" style="367" hidden="1" customWidth="1"/>
    <col min="7916" max="7920" width="8.7109375" style="367" customWidth="1"/>
    <col min="7921" max="8163" width="9.140625" style="367"/>
    <col min="8164" max="8164" width="42.42578125" style="367" customWidth="1"/>
    <col min="8165" max="8171" width="0" style="367" hidden="1" customWidth="1"/>
    <col min="8172" max="8176" width="8.7109375" style="367" customWidth="1"/>
    <col min="8177" max="8419" width="9.140625" style="367"/>
    <col min="8420" max="8420" width="42.42578125" style="367" customWidth="1"/>
    <col min="8421" max="8427" width="0" style="367" hidden="1" customWidth="1"/>
    <col min="8428" max="8432" width="8.7109375" style="367" customWidth="1"/>
    <col min="8433" max="8675" width="9.140625" style="367"/>
    <col min="8676" max="8676" width="42.42578125" style="367" customWidth="1"/>
    <col min="8677" max="8683" width="0" style="367" hidden="1" customWidth="1"/>
    <col min="8684" max="8688" width="8.7109375" style="367" customWidth="1"/>
    <col min="8689" max="8931" width="9.140625" style="367"/>
    <col min="8932" max="8932" width="42.42578125" style="367" customWidth="1"/>
    <col min="8933" max="8939" width="0" style="367" hidden="1" customWidth="1"/>
    <col min="8940" max="8944" width="8.7109375" style="367" customWidth="1"/>
    <col min="8945" max="9187" width="9.140625" style="367"/>
    <col min="9188" max="9188" width="42.42578125" style="367" customWidth="1"/>
    <col min="9189" max="9195" width="0" style="367" hidden="1" customWidth="1"/>
    <col min="9196" max="9200" width="8.7109375" style="367" customWidth="1"/>
    <col min="9201" max="9443" width="9.140625" style="367"/>
    <col min="9444" max="9444" width="42.42578125" style="367" customWidth="1"/>
    <col min="9445" max="9451" width="0" style="367" hidden="1" customWidth="1"/>
    <col min="9452" max="9456" width="8.7109375" style="367" customWidth="1"/>
    <col min="9457" max="9699" width="9.140625" style="367"/>
    <col min="9700" max="9700" width="42.42578125" style="367" customWidth="1"/>
    <col min="9701" max="9707" width="0" style="367" hidden="1" customWidth="1"/>
    <col min="9708" max="9712" width="8.7109375" style="367" customWidth="1"/>
    <col min="9713" max="9955" width="9.140625" style="367"/>
    <col min="9956" max="9956" width="42.42578125" style="367" customWidth="1"/>
    <col min="9957" max="9963" width="0" style="367" hidden="1" customWidth="1"/>
    <col min="9964" max="9968" width="8.7109375" style="367" customWidth="1"/>
    <col min="9969" max="10211" width="9.140625" style="367"/>
    <col min="10212" max="10212" width="42.42578125" style="367" customWidth="1"/>
    <col min="10213" max="10219" width="0" style="367" hidden="1" customWidth="1"/>
    <col min="10220" max="10224" width="8.7109375" style="367" customWidth="1"/>
    <col min="10225" max="10467" width="9.140625" style="367"/>
    <col min="10468" max="10468" width="42.42578125" style="367" customWidth="1"/>
    <col min="10469" max="10475" width="0" style="367" hidden="1" customWidth="1"/>
    <col min="10476" max="10480" width="8.7109375" style="367" customWidth="1"/>
    <col min="10481" max="10723" width="9.140625" style="367"/>
    <col min="10724" max="10724" width="42.42578125" style="367" customWidth="1"/>
    <col min="10725" max="10731" width="0" style="367" hidden="1" customWidth="1"/>
    <col min="10732" max="10736" width="8.7109375" style="367" customWidth="1"/>
    <col min="10737" max="10979" width="9.140625" style="367"/>
    <col min="10980" max="10980" width="42.42578125" style="367" customWidth="1"/>
    <col min="10981" max="10987" width="0" style="367" hidden="1" customWidth="1"/>
    <col min="10988" max="10992" width="8.7109375" style="367" customWidth="1"/>
    <col min="10993" max="11235" width="9.140625" style="367"/>
    <col min="11236" max="11236" width="42.42578125" style="367" customWidth="1"/>
    <col min="11237" max="11243" width="0" style="367" hidden="1" customWidth="1"/>
    <col min="11244" max="11248" width="8.7109375" style="367" customWidth="1"/>
    <col min="11249" max="11491" width="9.140625" style="367"/>
    <col min="11492" max="11492" width="42.42578125" style="367" customWidth="1"/>
    <col min="11493" max="11499" width="0" style="367" hidden="1" customWidth="1"/>
    <col min="11500" max="11504" width="8.7109375" style="367" customWidth="1"/>
    <col min="11505" max="11747" width="9.140625" style="367"/>
    <col min="11748" max="11748" width="42.42578125" style="367" customWidth="1"/>
    <col min="11749" max="11755" width="0" style="367" hidden="1" customWidth="1"/>
    <col min="11756" max="11760" width="8.7109375" style="367" customWidth="1"/>
    <col min="11761" max="12003" width="9.140625" style="367"/>
    <col min="12004" max="12004" width="42.42578125" style="367" customWidth="1"/>
    <col min="12005" max="12011" width="0" style="367" hidden="1" customWidth="1"/>
    <col min="12012" max="12016" width="8.7109375" style="367" customWidth="1"/>
    <col min="12017" max="12259" width="9.140625" style="367"/>
    <col min="12260" max="12260" width="42.42578125" style="367" customWidth="1"/>
    <col min="12261" max="12267" width="0" style="367" hidden="1" customWidth="1"/>
    <col min="12268" max="12272" width="8.7109375" style="367" customWidth="1"/>
    <col min="12273" max="12515" width="9.140625" style="367"/>
    <col min="12516" max="12516" width="42.42578125" style="367" customWidth="1"/>
    <col min="12517" max="12523" width="0" style="367" hidden="1" customWidth="1"/>
    <col min="12524" max="12528" width="8.7109375" style="367" customWidth="1"/>
    <col min="12529" max="12771" width="9.140625" style="367"/>
    <col min="12772" max="12772" width="42.42578125" style="367" customWidth="1"/>
    <col min="12773" max="12779" width="0" style="367" hidden="1" customWidth="1"/>
    <col min="12780" max="12784" width="8.7109375" style="367" customWidth="1"/>
    <col min="12785" max="13027" width="9.140625" style="367"/>
    <col min="13028" max="13028" width="42.42578125" style="367" customWidth="1"/>
    <col min="13029" max="13035" width="0" style="367" hidden="1" customWidth="1"/>
    <col min="13036" max="13040" width="8.7109375" style="367" customWidth="1"/>
    <col min="13041" max="13283" width="9.140625" style="367"/>
    <col min="13284" max="13284" width="42.42578125" style="367" customWidth="1"/>
    <col min="13285" max="13291" width="0" style="367" hidden="1" customWidth="1"/>
    <col min="13292" max="13296" width="8.7109375" style="367" customWidth="1"/>
    <col min="13297" max="13539" width="9.140625" style="367"/>
    <col min="13540" max="13540" width="42.42578125" style="367" customWidth="1"/>
    <col min="13541" max="13547" width="0" style="367" hidden="1" customWidth="1"/>
    <col min="13548" max="13552" width="8.7109375" style="367" customWidth="1"/>
    <col min="13553" max="13795" width="9.140625" style="367"/>
    <col min="13796" max="13796" width="42.42578125" style="367" customWidth="1"/>
    <col min="13797" max="13803" width="0" style="367" hidden="1" customWidth="1"/>
    <col min="13804" max="13808" width="8.7109375" style="367" customWidth="1"/>
    <col min="13809" max="14051" width="9.140625" style="367"/>
    <col min="14052" max="14052" width="42.42578125" style="367" customWidth="1"/>
    <col min="14053" max="14059" width="0" style="367" hidden="1" customWidth="1"/>
    <col min="14060" max="14064" width="8.7109375" style="367" customWidth="1"/>
    <col min="14065" max="14307" width="9.140625" style="367"/>
    <col min="14308" max="14308" width="42.42578125" style="367" customWidth="1"/>
    <col min="14309" max="14315" width="0" style="367" hidden="1" customWidth="1"/>
    <col min="14316" max="14320" width="8.7109375" style="367" customWidth="1"/>
    <col min="14321" max="14563" width="9.140625" style="367"/>
    <col min="14564" max="14564" width="42.42578125" style="367" customWidth="1"/>
    <col min="14565" max="14571" width="0" style="367" hidden="1" customWidth="1"/>
    <col min="14572" max="14576" width="8.7109375" style="367" customWidth="1"/>
    <col min="14577" max="14819" width="9.140625" style="367"/>
    <col min="14820" max="14820" width="42.42578125" style="367" customWidth="1"/>
    <col min="14821" max="14827" width="0" style="367" hidden="1" customWidth="1"/>
    <col min="14828" max="14832" width="8.7109375" style="367" customWidth="1"/>
    <col min="14833" max="15075" width="9.140625" style="367"/>
    <col min="15076" max="15076" width="42.42578125" style="367" customWidth="1"/>
    <col min="15077" max="15083" width="0" style="367" hidden="1" customWidth="1"/>
    <col min="15084" max="15088" width="8.7109375" style="367" customWidth="1"/>
    <col min="15089" max="15331" width="9.140625" style="367"/>
    <col min="15332" max="15332" width="42.42578125" style="367" customWidth="1"/>
    <col min="15333" max="15339" width="0" style="367" hidden="1" customWidth="1"/>
    <col min="15340" max="15344" width="8.7109375" style="367" customWidth="1"/>
    <col min="15345" max="15587" width="9.140625" style="367"/>
    <col min="15588" max="15588" width="42.42578125" style="367" customWidth="1"/>
    <col min="15589" max="15595" width="0" style="367" hidden="1" customWidth="1"/>
    <col min="15596" max="15600" width="8.7109375" style="367" customWidth="1"/>
    <col min="15601" max="15843" width="9.140625" style="367"/>
    <col min="15844" max="15844" width="42.42578125" style="367" customWidth="1"/>
    <col min="15845" max="15851" width="0" style="367" hidden="1" customWidth="1"/>
    <col min="15852" max="15856" width="8.7109375" style="367" customWidth="1"/>
    <col min="15857" max="16099" width="9.140625" style="367"/>
    <col min="16100" max="16100" width="42.42578125" style="367" customWidth="1"/>
    <col min="16101" max="16107" width="0" style="367" hidden="1" customWidth="1"/>
    <col min="16108" max="16112" width="8.7109375" style="367" customWidth="1"/>
    <col min="16113" max="16355" width="9.140625" style="367"/>
    <col min="16356" max="16362" width="9.140625" style="367" customWidth="1"/>
    <col min="16363" max="16366" width="9.140625" style="367"/>
    <col min="16367" max="16384" width="8.85546875" style="367" customWidth="1"/>
  </cols>
  <sheetData>
    <row r="1" spans="1:13" ht="12.75" x14ac:dyDescent="0.2">
      <c r="A1" s="950" t="s">
        <v>1346</v>
      </c>
    </row>
    <row r="2" spans="1:13" s="469" customFormat="1" ht="18" customHeight="1" x14ac:dyDescent="0.25">
      <c r="A2" s="461" t="s">
        <v>406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</row>
    <row r="3" spans="1:13" s="470" customFormat="1" ht="18" customHeight="1" x14ac:dyDescent="0.25">
      <c r="A3" s="461" t="s">
        <v>407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</row>
    <row r="4" spans="1:13" ht="18" customHeight="1" thickBot="1" x14ac:dyDescent="0.25">
      <c r="A4" s="471" t="s">
        <v>405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</row>
    <row r="5" spans="1:13" s="369" customFormat="1" ht="18" customHeight="1" thickBot="1" x14ac:dyDescent="0.25">
      <c r="A5" s="473"/>
      <c r="B5" s="463">
        <v>2014</v>
      </c>
      <c r="C5" s="463">
        <v>2015</v>
      </c>
      <c r="D5" s="463">
        <v>2016</v>
      </c>
      <c r="E5" s="463">
        <v>2017</v>
      </c>
      <c r="F5" s="463">
        <v>2018</v>
      </c>
      <c r="G5" s="463">
        <v>2019</v>
      </c>
      <c r="H5" s="463">
        <v>2020</v>
      </c>
      <c r="I5" s="463">
        <v>2021</v>
      </c>
      <c r="J5" s="463">
        <v>2022</v>
      </c>
      <c r="K5" s="463">
        <v>2023</v>
      </c>
      <c r="L5" s="463">
        <v>2024</v>
      </c>
      <c r="M5" s="463">
        <v>2025</v>
      </c>
    </row>
    <row r="6" spans="1:13" ht="12.75" customHeight="1" x14ac:dyDescent="0.2"/>
    <row r="7" spans="1:13" s="414" customFormat="1" ht="12.75" customHeight="1" x14ac:dyDescent="0.2">
      <c r="A7" s="430" t="s">
        <v>380</v>
      </c>
      <c r="B7" s="431">
        <v>7125.8</v>
      </c>
      <c r="C7" s="431">
        <v>5520.2</v>
      </c>
      <c r="D7" s="431">
        <v>6408.9</v>
      </c>
      <c r="E7" s="431">
        <v>5732.7</v>
      </c>
      <c r="F7" s="431">
        <v>5347.7</v>
      </c>
      <c r="G7" s="431">
        <v>5274.1</v>
      </c>
      <c r="H7" s="431">
        <v>6195.6</v>
      </c>
      <c r="I7" s="431">
        <v>6932</v>
      </c>
      <c r="J7" s="431">
        <v>19763.2</v>
      </c>
      <c r="K7" s="431">
        <v>18550.5</v>
      </c>
      <c r="L7" s="431">
        <v>17609.900000000001</v>
      </c>
      <c r="M7" s="431">
        <v>18760</v>
      </c>
    </row>
    <row r="8" spans="1:13" s="465" customFormat="1" ht="12.75" customHeight="1" x14ac:dyDescent="0.2">
      <c r="A8" s="381" t="s">
        <v>356</v>
      </c>
      <c r="B8" s="474"/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4"/>
    </row>
    <row r="9" spans="1:13" ht="12.75" customHeight="1" x14ac:dyDescent="0.2">
      <c r="A9" s="376" t="s">
        <v>36</v>
      </c>
      <c r="B9" s="377">
        <v>23.3</v>
      </c>
      <c r="C9" s="377">
        <v>19</v>
      </c>
      <c r="D9" s="377">
        <v>15.3</v>
      </c>
      <c r="E9" s="377">
        <v>21</v>
      </c>
      <c r="F9" s="377">
        <v>15.7</v>
      </c>
      <c r="G9" s="377">
        <v>6.3</v>
      </c>
      <c r="H9" s="377">
        <v>6.9</v>
      </c>
      <c r="I9" s="377">
        <v>7.2</v>
      </c>
      <c r="J9" s="377">
        <v>4.9000000000000004</v>
      </c>
      <c r="K9" s="377">
        <v>6.6</v>
      </c>
      <c r="L9" s="377">
        <v>6.7</v>
      </c>
      <c r="M9" s="377">
        <v>3</v>
      </c>
    </row>
    <row r="10" spans="1:13" ht="12.75" customHeight="1" x14ac:dyDescent="0.2">
      <c r="A10" s="378" t="s">
        <v>37</v>
      </c>
      <c r="B10" s="377">
        <v>170</v>
      </c>
      <c r="C10" s="377">
        <v>149.9</v>
      </c>
      <c r="D10" s="377">
        <v>548.5</v>
      </c>
      <c r="E10" s="377">
        <v>529.4</v>
      </c>
      <c r="F10" s="377">
        <v>652.79999999999995</v>
      </c>
      <c r="G10" s="377">
        <v>662.5</v>
      </c>
      <c r="H10" s="377">
        <v>587.4</v>
      </c>
      <c r="I10" s="377">
        <v>821.6</v>
      </c>
      <c r="J10" s="377">
        <v>761.5</v>
      </c>
      <c r="K10" s="377">
        <v>391.7</v>
      </c>
      <c r="L10" s="377">
        <v>32.4</v>
      </c>
      <c r="M10" s="377">
        <v>257.7</v>
      </c>
    </row>
    <row r="11" spans="1:13" ht="12.75" customHeight="1" x14ac:dyDescent="0.2">
      <c r="A11" s="378" t="s">
        <v>38</v>
      </c>
      <c r="B11" s="377">
        <v>2256.8000000000002</v>
      </c>
      <c r="C11" s="377">
        <v>2861.3</v>
      </c>
      <c r="D11" s="377">
        <v>3088.6</v>
      </c>
      <c r="E11" s="377">
        <v>3043.6</v>
      </c>
      <c r="F11" s="377">
        <v>2107.4</v>
      </c>
      <c r="G11" s="377">
        <v>2469.5</v>
      </c>
      <c r="H11" s="377">
        <v>2654.1</v>
      </c>
      <c r="I11" s="377">
        <v>2788.7</v>
      </c>
      <c r="J11" s="377">
        <v>16114.7</v>
      </c>
      <c r="K11" s="377">
        <v>16044.5</v>
      </c>
      <c r="L11" s="377">
        <v>15186.5</v>
      </c>
      <c r="M11" s="377">
        <v>15763.5</v>
      </c>
    </row>
    <row r="12" spans="1:13" ht="12.75" customHeight="1" x14ac:dyDescent="0.2">
      <c r="A12" s="379" t="s">
        <v>39</v>
      </c>
      <c r="B12" s="377">
        <v>78.599999999999994</v>
      </c>
      <c r="C12" s="377">
        <v>51.2</v>
      </c>
      <c r="D12" s="377">
        <v>88.9</v>
      </c>
      <c r="E12" s="377">
        <v>62.3</v>
      </c>
      <c r="F12" s="377">
        <v>31.2</v>
      </c>
      <c r="G12" s="377">
        <v>45.4</v>
      </c>
      <c r="H12" s="377">
        <v>45.9</v>
      </c>
      <c r="I12" s="377">
        <v>42.7</v>
      </c>
      <c r="J12" s="377">
        <v>16.2</v>
      </c>
      <c r="K12" s="377">
        <v>11.9</v>
      </c>
      <c r="L12" s="377">
        <v>11.2</v>
      </c>
      <c r="M12" s="377">
        <v>243.3</v>
      </c>
    </row>
    <row r="13" spans="1:13" ht="12.75" customHeight="1" x14ac:dyDescent="0.2">
      <c r="A13" s="379" t="s">
        <v>40</v>
      </c>
      <c r="B13" s="377" t="s">
        <v>26</v>
      </c>
      <c r="C13" s="377" t="s">
        <v>26</v>
      </c>
      <c r="D13" s="377" t="s">
        <v>26</v>
      </c>
      <c r="E13" s="377" t="s">
        <v>26</v>
      </c>
      <c r="F13" s="377" t="s">
        <v>26</v>
      </c>
      <c r="G13" s="377" t="s">
        <v>26</v>
      </c>
      <c r="H13" s="377" t="s">
        <v>26</v>
      </c>
      <c r="I13" s="377" t="s">
        <v>26</v>
      </c>
      <c r="J13" s="377" t="s">
        <v>26</v>
      </c>
      <c r="K13" s="377" t="s">
        <v>26</v>
      </c>
      <c r="L13" s="377" t="s">
        <v>26</v>
      </c>
      <c r="M13" s="377" t="s">
        <v>26</v>
      </c>
    </row>
    <row r="14" spans="1:13" ht="24.75" customHeight="1" x14ac:dyDescent="0.2">
      <c r="A14" s="380" t="s">
        <v>41</v>
      </c>
      <c r="B14" s="377">
        <v>13.8</v>
      </c>
      <c r="C14" s="377">
        <v>13</v>
      </c>
      <c r="D14" s="377">
        <v>50.1</v>
      </c>
      <c r="E14" s="377">
        <v>49.9</v>
      </c>
      <c r="F14" s="377">
        <v>19.7</v>
      </c>
      <c r="G14" s="377">
        <v>4.4000000000000004</v>
      </c>
      <c r="H14" s="377">
        <v>17.100000000000001</v>
      </c>
      <c r="I14" s="377">
        <v>10.4</v>
      </c>
      <c r="J14" s="377">
        <v>8.6</v>
      </c>
      <c r="K14" s="377">
        <v>10.1</v>
      </c>
      <c r="L14" s="377">
        <v>6.5</v>
      </c>
      <c r="M14" s="377" t="s">
        <v>26</v>
      </c>
    </row>
    <row r="15" spans="1:13" ht="24" x14ac:dyDescent="0.2">
      <c r="A15" s="380" t="s">
        <v>42</v>
      </c>
      <c r="B15" s="377">
        <v>8.6999999999999993</v>
      </c>
      <c r="C15" s="377">
        <v>11.5</v>
      </c>
      <c r="D15" s="377">
        <v>10.4</v>
      </c>
      <c r="E15" s="377">
        <v>6</v>
      </c>
      <c r="F15" s="377">
        <v>5.2</v>
      </c>
      <c r="G15" s="377">
        <v>5.2</v>
      </c>
      <c r="H15" s="377">
        <v>5.2</v>
      </c>
      <c r="I15" s="377">
        <v>5.2</v>
      </c>
      <c r="J15" s="377">
        <v>5.2</v>
      </c>
      <c r="K15" s="377">
        <v>5.2</v>
      </c>
      <c r="L15" s="377">
        <v>5.2</v>
      </c>
      <c r="M15" s="377" t="s">
        <v>26</v>
      </c>
    </row>
    <row r="16" spans="1:13" ht="12.75" customHeight="1" x14ac:dyDescent="0.2">
      <c r="A16" s="379" t="s">
        <v>43</v>
      </c>
      <c r="B16" s="377">
        <v>113.2</v>
      </c>
      <c r="C16" s="377">
        <v>113.2</v>
      </c>
      <c r="D16" s="377">
        <v>113.2</v>
      </c>
      <c r="E16" s="377" t="s">
        <v>26</v>
      </c>
      <c r="F16" s="377" t="s">
        <v>26</v>
      </c>
      <c r="G16" s="377" t="s">
        <v>26</v>
      </c>
      <c r="H16" s="377" t="s">
        <v>26</v>
      </c>
      <c r="I16" s="377" t="s">
        <v>26</v>
      </c>
      <c r="J16" s="377">
        <v>13299.5</v>
      </c>
      <c r="K16" s="377">
        <v>13820.6</v>
      </c>
      <c r="L16" s="377">
        <v>13820.6</v>
      </c>
      <c r="M16" s="377">
        <v>13819.9</v>
      </c>
    </row>
    <row r="17" spans="1:13" ht="12.75" customHeight="1" x14ac:dyDescent="0.2">
      <c r="A17" s="379" t="s">
        <v>44</v>
      </c>
      <c r="B17" s="377">
        <v>124.2</v>
      </c>
      <c r="C17" s="377">
        <v>197.4</v>
      </c>
      <c r="D17" s="377">
        <v>124.6</v>
      </c>
      <c r="E17" s="377">
        <v>1.2</v>
      </c>
      <c r="F17" s="377">
        <v>1.9</v>
      </c>
      <c r="G17" s="377">
        <v>1.9</v>
      </c>
      <c r="H17" s="377">
        <v>1.9</v>
      </c>
      <c r="I17" s="377">
        <v>4.0999999999999996</v>
      </c>
      <c r="J17" s="377">
        <v>4.0999999999999996</v>
      </c>
      <c r="K17" s="377">
        <v>0</v>
      </c>
      <c r="L17" s="377">
        <v>0</v>
      </c>
      <c r="M17" s="377">
        <v>0</v>
      </c>
    </row>
    <row r="18" spans="1:13" ht="12.75" customHeight="1" x14ac:dyDescent="0.2">
      <c r="A18" s="379" t="s">
        <v>45</v>
      </c>
      <c r="B18" s="377" t="s">
        <v>26</v>
      </c>
      <c r="C18" s="377" t="s">
        <v>26</v>
      </c>
      <c r="D18" s="377" t="s">
        <v>26</v>
      </c>
      <c r="E18" s="377" t="s">
        <v>26</v>
      </c>
      <c r="F18" s="377" t="s">
        <v>26</v>
      </c>
      <c r="G18" s="377">
        <v>0.6</v>
      </c>
      <c r="H18" s="377">
        <v>0.6</v>
      </c>
      <c r="I18" s="377" t="s">
        <v>26</v>
      </c>
      <c r="J18" s="377" t="s">
        <v>26</v>
      </c>
      <c r="K18" s="377" t="s">
        <v>26</v>
      </c>
      <c r="L18" s="377" t="s">
        <v>26</v>
      </c>
      <c r="M18" s="377">
        <v>125.9</v>
      </c>
    </row>
    <row r="19" spans="1:13" ht="12.75" customHeight="1" x14ac:dyDescent="0.2">
      <c r="A19" s="379" t="s">
        <v>46</v>
      </c>
      <c r="B19" s="377">
        <v>37.5</v>
      </c>
      <c r="C19" s="377">
        <v>5.0999999999999996</v>
      </c>
      <c r="D19" s="377">
        <v>0.8</v>
      </c>
      <c r="E19" s="377">
        <v>1</v>
      </c>
      <c r="F19" s="377" t="s">
        <v>26</v>
      </c>
      <c r="G19" s="377">
        <v>2.5</v>
      </c>
      <c r="H19" s="377">
        <v>11.3</v>
      </c>
      <c r="I19" s="377">
        <v>16.3</v>
      </c>
      <c r="J19" s="377" t="s">
        <v>26</v>
      </c>
      <c r="K19" s="377" t="s">
        <v>26</v>
      </c>
      <c r="L19" s="377" t="s">
        <v>26</v>
      </c>
      <c r="M19" s="377" t="s">
        <v>26</v>
      </c>
    </row>
    <row r="20" spans="1:13" ht="12.75" customHeight="1" x14ac:dyDescent="0.2">
      <c r="A20" s="379" t="s">
        <v>47</v>
      </c>
      <c r="B20" s="377">
        <v>1039.2</v>
      </c>
      <c r="C20" s="377">
        <v>1595.1</v>
      </c>
      <c r="D20" s="377">
        <v>1881.1</v>
      </c>
      <c r="E20" s="377">
        <v>1975.7</v>
      </c>
      <c r="F20" s="377">
        <v>1269.3</v>
      </c>
      <c r="G20" s="377">
        <v>1197.8</v>
      </c>
      <c r="H20" s="377">
        <v>1438.6</v>
      </c>
      <c r="I20" s="377">
        <v>1656.2</v>
      </c>
      <c r="J20" s="377">
        <v>1868.3</v>
      </c>
      <c r="K20" s="377">
        <v>1331.2</v>
      </c>
      <c r="L20" s="377">
        <v>498.5</v>
      </c>
      <c r="M20" s="377">
        <v>697.1</v>
      </c>
    </row>
    <row r="21" spans="1:13" ht="24.75" customHeight="1" x14ac:dyDescent="0.2">
      <c r="A21" s="380" t="s">
        <v>48</v>
      </c>
      <c r="B21" s="377">
        <v>513.20000000000005</v>
      </c>
      <c r="C21" s="377">
        <v>551.5</v>
      </c>
      <c r="D21" s="377">
        <v>499.1</v>
      </c>
      <c r="E21" s="377">
        <v>618.20000000000005</v>
      </c>
      <c r="F21" s="377">
        <v>738.2</v>
      </c>
      <c r="G21" s="377">
        <v>874.5</v>
      </c>
      <c r="H21" s="377">
        <v>793.6</v>
      </c>
      <c r="I21" s="377">
        <v>786.9</v>
      </c>
      <c r="J21" s="377">
        <v>843.5</v>
      </c>
      <c r="K21" s="377">
        <v>850.1</v>
      </c>
      <c r="L21" s="377">
        <v>827.5</v>
      </c>
      <c r="M21" s="377">
        <v>859.4</v>
      </c>
    </row>
    <row r="22" spans="1:13" ht="24" x14ac:dyDescent="0.2">
      <c r="A22" s="380" t="s">
        <v>49</v>
      </c>
      <c r="B22" s="377">
        <v>0.3</v>
      </c>
      <c r="C22" s="377">
        <v>1</v>
      </c>
      <c r="D22" s="377">
        <v>0.5</v>
      </c>
      <c r="E22" s="377">
        <v>0.7</v>
      </c>
      <c r="F22" s="377">
        <v>0.6</v>
      </c>
      <c r="G22" s="377">
        <v>0.5</v>
      </c>
      <c r="H22" s="377">
        <v>0.5</v>
      </c>
      <c r="I22" s="377">
        <v>0.5</v>
      </c>
      <c r="J22" s="377">
        <v>0.5</v>
      </c>
      <c r="K22" s="377" t="s">
        <v>26</v>
      </c>
      <c r="L22" s="377">
        <v>0.5</v>
      </c>
      <c r="M22" s="377">
        <v>0.5</v>
      </c>
    </row>
    <row r="23" spans="1:13" ht="12.75" customHeight="1" x14ac:dyDescent="0.2">
      <c r="A23" s="379" t="s">
        <v>50</v>
      </c>
      <c r="B23" s="377">
        <v>320.3</v>
      </c>
      <c r="C23" s="377">
        <v>320.39999999999998</v>
      </c>
      <c r="D23" s="377">
        <v>317.39999999999998</v>
      </c>
      <c r="E23" s="377">
        <v>316.5</v>
      </c>
      <c r="F23" s="377">
        <v>28.9</v>
      </c>
      <c r="G23" s="377">
        <v>324.89999999999998</v>
      </c>
      <c r="H23" s="377">
        <v>327</v>
      </c>
      <c r="I23" s="377">
        <v>254.4</v>
      </c>
      <c r="J23" s="377">
        <v>54.5</v>
      </c>
      <c r="K23" s="377">
        <v>0</v>
      </c>
      <c r="L23" s="377" t="s">
        <v>26</v>
      </c>
      <c r="M23" s="377" t="s">
        <v>26</v>
      </c>
    </row>
    <row r="24" spans="1:13" x14ac:dyDescent="0.2">
      <c r="A24" s="379" t="s">
        <v>51</v>
      </c>
      <c r="B24" s="377" t="s">
        <v>26</v>
      </c>
      <c r="C24" s="377" t="s">
        <v>26</v>
      </c>
      <c r="D24" s="377" t="s">
        <v>26</v>
      </c>
      <c r="E24" s="377" t="s">
        <v>26</v>
      </c>
      <c r="F24" s="377">
        <v>0.1</v>
      </c>
      <c r="G24" s="377">
        <v>0.1</v>
      </c>
      <c r="H24" s="377">
        <v>0.8</v>
      </c>
      <c r="I24" s="377">
        <v>0.5</v>
      </c>
      <c r="J24" s="377">
        <v>1.1000000000000001</v>
      </c>
      <c r="K24" s="377">
        <v>0.6</v>
      </c>
      <c r="L24" s="377">
        <v>0.2</v>
      </c>
      <c r="M24" s="377">
        <v>0.2</v>
      </c>
    </row>
    <row r="25" spans="1:13" ht="12.75" customHeight="1" x14ac:dyDescent="0.2">
      <c r="A25" s="379" t="s">
        <v>52</v>
      </c>
      <c r="B25" s="377">
        <v>2</v>
      </c>
      <c r="C25" s="377">
        <v>2</v>
      </c>
      <c r="D25" s="377">
        <v>2</v>
      </c>
      <c r="E25" s="377" t="s">
        <v>26</v>
      </c>
      <c r="F25" s="377" t="s">
        <v>26</v>
      </c>
      <c r="G25" s="377" t="s">
        <v>26</v>
      </c>
      <c r="H25" s="377" t="s">
        <v>26</v>
      </c>
      <c r="I25" s="377" t="s">
        <v>26</v>
      </c>
      <c r="J25" s="377" t="s">
        <v>26</v>
      </c>
      <c r="K25" s="377" t="s">
        <v>26</v>
      </c>
      <c r="L25" s="377" t="s">
        <v>26</v>
      </c>
      <c r="M25" s="377" t="s">
        <v>26</v>
      </c>
    </row>
    <row r="26" spans="1:13" ht="24" x14ac:dyDescent="0.2">
      <c r="A26" s="380" t="s">
        <v>53</v>
      </c>
      <c r="B26" s="377">
        <v>5.9</v>
      </c>
      <c r="C26" s="377" t="s">
        <v>26</v>
      </c>
      <c r="D26" s="377">
        <v>0.5</v>
      </c>
      <c r="E26" s="377">
        <v>12.1</v>
      </c>
      <c r="F26" s="377">
        <v>12.3</v>
      </c>
      <c r="G26" s="377">
        <v>11.6</v>
      </c>
      <c r="H26" s="377">
        <v>11.6</v>
      </c>
      <c r="I26" s="377">
        <v>11.6</v>
      </c>
      <c r="J26" s="377">
        <v>13.2</v>
      </c>
      <c r="K26" s="377">
        <v>14.8</v>
      </c>
      <c r="L26" s="377">
        <v>16.2</v>
      </c>
      <c r="M26" s="377">
        <v>17.100000000000001</v>
      </c>
    </row>
    <row r="27" spans="1:13" ht="24" x14ac:dyDescent="0.2">
      <c r="A27" s="381" t="s">
        <v>54</v>
      </c>
      <c r="B27" s="377">
        <v>2705</v>
      </c>
      <c r="C27" s="377">
        <v>467.6</v>
      </c>
      <c r="D27" s="377">
        <v>649.1</v>
      </c>
      <c r="E27" s="377">
        <v>425.8</v>
      </c>
      <c r="F27" s="377">
        <v>580.20000000000005</v>
      </c>
      <c r="G27" s="377">
        <v>544.4</v>
      </c>
      <c r="H27" s="377">
        <v>534.79999999999995</v>
      </c>
      <c r="I27" s="377">
        <v>398.8</v>
      </c>
      <c r="J27" s="377">
        <v>422.4</v>
      </c>
      <c r="K27" s="377">
        <v>271.8</v>
      </c>
      <c r="L27" s="377">
        <v>344.7</v>
      </c>
      <c r="M27" s="377">
        <v>592.79999999999995</v>
      </c>
    </row>
    <row r="28" spans="1:13" ht="24" x14ac:dyDescent="0.2">
      <c r="A28" s="380" t="s">
        <v>112</v>
      </c>
      <c r="B28" s="377">
        <v>73</v>
      </c>
      <c r="C28" s="377">
        <v>342.6</v>
      </c>
      <c r="D28" s="377">
        <v>336.9</v>
      </c>
      <c r="E28" s="377">
        <v>354.8</v>
      </c>
      <c r="F28" s="377">
        <v>492.8</v>
      </c>
      <c r="G28" s="377">
        <v>428</v>
      </c>
      <c r="H28" s="377">
        <v>460.3</v>
      </c>
      <c r="I28" s="377">
        <v>352.8</v>
      </c>
      <c r="J28" s="377">
        <v>324.7</v>
      </c>
      <c r="K28" s="377">
        <v>187.3</v>
      </c>
      <c r="L28" s="377">
        <v>186.7</v>
      </c>
      <c r="M28" s="377">
        <v>428.9</v>
      </c>
    </row>
    <row r="29" spans="1:13" ht="24" x14ac:dyDescent="0.2">
      <c r="A29" s="380" t="s">
        <v>113</v>
      </c>
      <c r="B29" s="377">
        <v>2462.4</v>
      </c>
      <c r="C29" s="377" t="s">
        <v>26</v>
      </c>
      <c r="D29" s="377" t="s">
        <v>26</v>
      </c>
      <c r="E29" s="377" t="s">
        <v>26</v>
      </c>
      <c r="F29" s="377" t="s">
        <v>26</v>
      </c>
      <c r="G29" s="377" t="s">
        <v>26</v>
      </c>
      <c r="H29" s="377" t="s">
        <v>26</v>
      </c>
      <c r="I29" s="377" t="s">
        <v>26</v>
      </c>
      <c r="J29" s="377" t="s">
        <v>26</v>
      </c>
      <c r="K29" s="377" t="s">
        <v>26</v>
      </c>
      <c r="L29" s="377" t="s">
        <v>26</v>
      </c>
      <c r="M29" s="377" t="s">
        <v>26</v>
      </c>
    </row>
    <row r="30" spans="1:13" ht="24" x14ac:dyDescent="0.2">
      <c r="A30" s="380" t="s">
        <v>114</v>
      </c>
      <c r="B30" s="377">
        <v>169.6</v>
      </c>
      <c r="C30" s="377">
        <v>125</v>
      </c>
      <c r="D30" s="377">
        <v>312.2</v>
      </c>
      <c r="E30" s="377">
        <v>70.900000000000006</v>
      </c>
      <c r="F30" s="377">
        <v>87.5</v>
      </c>
      <c r="G30" s="377">
        <v>116.4</v>
      </c>
      <c r="H30" s="377">
        <v>74.5</v>
      </c>
      <c r="I30" s="377">
        <v>46.1</v>
      </c>
      <c r="J30" s="377">
        <v>97.7</v>
      </c>
      <c r="K30" s="377">
        <v>84.5</v>
      </c>
      <c r="L30" s="377">
        <v>157.9</v>
      </c>
      <c r="M30" s="377">
        <v>163.9</v>
      </c>
    </row>
    <row r="31" spans="1:13" ht="24" x14ac:dyDescent="0.2">
      <c r="A31" s="381" t="s">
        <v>58</v>
      </c>
      <c r="B31" s="377">
        <v>58.7</v>
      </c>
      <c r="C31" s="377">
        <v>69.7</v>
      </c>
      <c r="D31" s="377">
        <v>71.3</v>
      </c>
      <c r="E31" s="377">
        <v>48.4</v>
      </c>
      <c r="F31" s="377">
        <v>64.2</v>
      </c>
      <c r="G31" s="377">
        <v>68.599999999999994</v>
      </c>
      <c r="H31" s="377">
        <v>77.099999999999994</v>
      </c>
      <c r="I31" s="377">
        <v>96.3</v>
      </c>
      <c r="J31" s="377">
        <v>135.4</v>
      </c>
      <c r="K31" s="377">
        <v>148.19999999999999</v>
      </c>
      <c r="L31" s="377">
        <v>153.9</v>
      </c>
      <c r="M31" s="377">
        <v>122</v>
      </c>
    </row>
    <row r="32" spans="1:13" ht="12.75" customHeight="1" x14ac:dyDescent="0.2">
      <c r="A32" s="378" t="s">
        <v>59</v>
      </c>
      <c r="B32" s="377">
        <v>517.70000000000005</v>
      </c>
      <c r="C32" s="377">
        <v>533.20000000000005</v>
      </c>
      <c r="D32" s="377">
        <v>563.5</v>
      </c>
      <c r="E32" s="377">
        <v>1091.5999999999999</v>
      </c>
      <c r="F32" s="377">
        <v>523.1</v>
      </c>
      <c r="G32" s="377">
        <v>562</v>
      </c>
      <c r="H32" s="377">
        <v>768</v>
      </c>
      <c r="I32" s="377">
        <v>689</v>
      </c>
      <c r="J32" s="377">
        <v>619.79999999999995</v>
      </c>
      <c r="K32" s="377">
        <v>371.1</v>
      </c>
      <c r="L32" s="377">
        <v>354.7</v>
      </c>
      <c r="M32" s="377">
        <v>227.5</v>
      </c>
    </row>
    <row r="33" spans="1:13" ht="24" x14ac:dyDescent="0.2">
      <c r="A33" s="381" t="s">
        <v>60</v>
      </c>
      <c r="B33" s="377">
        <v>596.20000000000005</v>
      </c>
      <c r="C33" s="377">
        <v>463.2</v>
      </c>
      <c r="D33" s="377">
        <v>242.5</v>
      </c>
      <c r="E33" s="377">
        <v>175.6</v>
      </c>
      <c r="F33" s="377">
        <v>146.4</v>
      </c>
      <c r="G33" s="377">
        <v>296.2</v>
      </c>
      <c r="H33" s="377">
        <v>753.9</v>
      </c>
      <c r="I33" s="377">
        <v>570.4</v>
      </c>
      <c r="J33" s="377">
        <v>581.1</v>
      </c>
      <c r="K33" s="377">
        <v>511.6</v>
      </c>
      <c r="L33" s="377">
        <v>541.79999999999995</v>
      </c>
      <c r="M33" s="377">
        <v>655</v>
      </c>
    </row>
    <row r="34" spans="1:13" ht="12.75" customHeight="1" x14ac:dyDescent="0.2">
      <c r="A34" s="378" t="s">
        <v>61</v>
      </c>
      <c r="B34" s="377">
        <v>582.29999999999995</v>
      </c>
      <c r="C34" s="377">
        <v>589.5</v>
      </c>
      <c r="D34" s="377">
        <v>504.3</v>
      </c>
      <c r="E34" s="377">
        <v>73.099999999999994</v>
      </c>
      <c r="F34" s="377">
        <v>876.8</v>
      </c>
      <c r="G34" s="377">
        <v>189.2</v>
      </c>
      <c r="H34" s="377">
        <v>256.3</v>
      </c>
      <c r="I34" s="377">
        <v>865.5</v>
      </c>
      <c r="J34" s="377">
        <v>751.7</v>
      </c>
      <c r="K34" s="377">
        <v>222.7</v>
      </c>
      <c r="L34" s="377">
        <v>275.60000000000002</v>
      </c>
      <c r="M34" s="377">
        <v>266.5</v>
      </c>
    </row>
    <row r="35" spans="1:13" ht="12.75" customHeight="1" x14ac:dyDescent="0.2">
      <c r="A35" s="378" t="s">
        <v>62</v>
      </c>
      <c r="B35" s="377">
        <v>0.4</v>
      </c>
      <c r="C35" s="377">
        <v>0.4</v>
      </c>
      <c r="D35" s="377" t="s">
        <v>26</v>
      </c>
      <c r="E35" s="377">
        <v>0</v>
      </c>
      <c r="F35" s="377">
        <v>0</v>
      </c>
      <c r="G35" s="377" t="s">
        <v>26</v>
      </c>
      <c r="H35" s="377" t="s">
        <v>26</v>
      </c>
      <c r="I35" s="377" t="s">
        <v>26</v>
      </c>
      <c r="J35" s="377" t="s">
        <v>26</v>
      </c>
      <c r="K35" s="377" t="s">
        <v>26</v>
      </c>
      <c r="L35" s="377">
        <v>6.4</v>
      </c>
      <c r="M35" s="377">
        <v>32.1</v>
      </c>
    </row>
    <row r="36" spans="1:13" ht="12.75" customHeight="1" x14ac:dyDescent="0.2">
      <c r="A36" s="378" t="s">
        <v>63</v>
      </c>
      <c r="B36" s="377">
        <v>68.7</v>
      </c>
      <c r="C36" s="377">
        <v>72.099999999999994</v>
      </c>
      <c r="D36" s="377">
        <v>79.099999999999994</v>
      </c>
      <c r="E36" s="377">
        <v>80.8</v>
      </c>
      <c r="F36" s="377">
        <v>80.900000000000006</v>
      </c>
      <c r="G36" s="377">
        <v>145.1</v>
      </c>
      <c r="H36" s="377">
        <v>144.5</v>
      </c>
      <c r="I36" s="377">
        <v>88.6</v>
      </c>
      <c r="J36" s="377">
        <v>27.9</v>
      </c>
      <c r="K36" s="377">
        <v>4.7</v>
      </c>
      <c r="L36" s="377" t="s">
        <v>26</v>
      </c>
      <c r="M36" s="377">
        <v>2.7</v>
      </c>
    </row>
    <row r="37" spans="1:13" ht="12.75" customHeight="1" x14ac:dyDescent="0.2">
      <c r="A37" s="378" t="s">
        <v>115</v>
      </c>
      <c r="B37" s="377">
        <v>71.099999999999994</v>
      </c>
      <c r="C37" s="377">
        <v>73.400000000000006</v>
      </c>
      <c r="D37" s="377">
        <v>164.6</v>
      </c>
      <c r="E37" s="377">
        <v>73.7</v>
      </c>
      <c r="F37" s="377">
        <v>71.099999999999994</v>
      </c>
      <c r="G37" s="377">
        <v>74</v>
      </c>
      <c r="H37" s="377">
        <v>107.7</v>
      </c>
      <c r="I37" s="377">
        <v>122.3</v>
      </c>
      <c r="J37" s="377">
        <v>78.2</v>
      </c>
      <c r="K37" s="377">
        <v>91.2</v>
      </c>
      <c r="L37" s="377">
        <v>126.5</v>
      </c>
      <c r="M37" s="377">
        <v>106.2</v>
      </c>
    </row>
    <row r="38" spans="1:13" ht="12.75" customHeight="1" x14ac:dyDescent="0.2">
      <c r="A38" s="378" t="s">
        <v>65</v>
      </c>
      <c r="B38" s="377">
        <v>0.3</v>
      </c>
      <c r="C38" s="377">
        <v>0.2</v>
      </c>
      <c r="D38" s="377" t="s">
        <v>26</v>
      </c>
      <c r="E38" s="377" t="s">
        <v>26</v>
      </c>
      <c r="F38" s="377" t="s">
        <v>26</v>
      </c>
      <c r="G38" s="377" t="s">
        <v>26</v>
      </c>
      <c r="H38" s="377" t="s">
        <v>26</v>
      </c>
      <c r="I38" s="377">
        <v>112.9</v>
      </c>
      <c r="J38" s="377">
        <v>28.3</v>
      </c>
      <c r="K38" s="377">
        <v>4.9000000000000004</v>
      </c>
      <c r="L38" s="377">
        <v>168.3</v>
      </c>
      <c r="M38" s="377">
        <v>336.6</v>
      </c>
    </row>
    <row r="39" spans="1:13" ht="12.75" customHeight="1" x14ac:dyDescent="0.2">
      <c r="A39" s="378" t="s">
        <v>71</v>
      </c>
      <c r="B39" s="377">
        <v>57.3</v>
      </c>
      <c r="C39" s="377">
        <v>72.599999999999994</v>
      </c>
      <c r="D39" s="377">
        <v>87.6</v>
      </c>
      <c r="E39" s="377">
        <v>44.8</v>
      </c>
      <c r="F39" s="377">
        <v>87.7</v>
      </c>
      <c r="G39" s="377">
        <v>117.7</v>
      </c>
      <c r="H39" s="377">
        <v>178.7</v>
      </c>
      <c r="I39" s="377">
        <v>228.4</v>
      </c>
      <c r="J39" s="377">
        <v>133.1</v>
      </c>
      <c r="K39" s="377">
        <v>266.5</v>
      </c>
      <c r="L39" s="377">
        <v>258.3</v>
      </c>
      <c r="M39" s="377">
        <v>248</v>
      </c>
    </row>
    <row r="40" spans="1:13" ht="12.75" customHeight="1" x14ac:dyDescent="0.2">
      <c r="A40" s="378" t="s">
        <v>72</v>
      </c>
      <c r="B40" s="377">
        <v>12.3</v>
      </c>
      <c r="C40" s="377">
        <v>20.2</v>
      </c>
      <c r="D40" s="377">
        <v>276.89999999999998</v>
      </c>
      <c r="E40" s="377">
        <v>7.2</v>
      </c>
      <c r="F40" s="377">
        <v>22.7</v>
      </c>
      <c r="G40" s="377">
        <v>17.100000000000001</v>
      </c>
      <c r="H40" s="377">
        <v>15.9</v>
      </c>
      <c r="I40" s="377">
        <v>33.9</v>
      </c>
      <c r="J40" s="377">
        <v>20.2</v>
      </c>
      <c r="K40" s="377">
        <v>22.1</v>
      </c>
      <c r="L40" s="377">
        <v>22.4</v>
      </c>
      <c r="M40" s="377">
        <v>21.4</v>
      </c>
    </row>
    <row r="41" spans="1:13" ht="12.75" customHeight="1" x14ac:dyDescent="0.2">
      <c r="A41" s="378" t="s">
        <v>73</v>
      </c>
      <c r="B41" s="377">
        <v>0.6</v>
      </c>
      <c r="C41" s="377">
        <v>8.3000000000000007</v>
      </c>
      <c r="D41" s="377">
        <v>11.1</v>
      </c>
      <c r="E41" s="377">
        <v>11.6</v>
      </c>
      <c r="F41" s="377">
        <v>17.5</v>
      </c>
      <c r="G41" s="377">
        <v>17.7</v>
      </c>
      <c r="H41" s="377">
        <v>16.5</v>
      </c>
      <c r="I41" s="377">
        <v>14.8</v>
      </c>
      <c r="J41" s="377">
        <v>33.1</v>
      </c>
      <c r="K41" s="377">
        <v>40.200000000000003</v>
      </c>
      <c r="L41" s="377">
        <v>29.6</v>
      </c>
      <c r="M41" s="377">
        <v>29.2</v>
      </c>
    </row>
    <row r="42" spans="1:13" ht="12.75" customHeight="1" x14ac:dyDescent="0.2">
      <c r="A42" s="378" t="s">
        <v>74</v>
      </c>
      <c r="B42" s="377" t="s">
        <v>26</v>
      </c>
      <c r="C42" s="377" t="s">
        <v>26</v>
      </c>
      <c r="D42" s="377" t="s">
        <v>26</v>
      </c>
      <c r="E42" s="377">
        <v>0.1</v>
      </c>
      <c r="F42" s="377">
        <v>0</v>
      </c>
      <c r="G42" s="377">
        <v>0</v>
      </c>
      <c r="H42" s="377">
        <v>0.2</v>
      </c>
      <c r="I42" s="377" t="s">
        <v>26</v>
      </c>
      <c r="J42" s="377" t="s">
        <v>26</v>
      </c>
      <c r="K42" s="377" t="s">
        <v>26</v>
      </c>
      <c r="L42" s="377" t="s">
        <v>26</v>
      </c>
      <c r="M42" s="377">
        <v>0</v>
      </c>
    </row>
    <row r="43" spans="1:13" ht="12.75" customHeight="1" x14ac:dyDescent="0.2">
      <c r="A43" s="378" t="s">
        <v>75</v>
      </c>
      <c r="B43" s="377">
        <v>4.9000000000000004</v>
      </c>
      <c r="C43" s="377">
        <v>4.9000000000000004</v>
      </c>
      <c r="D43" s="377" t="s">
        <v>26</v>
      </c>
      <c r="E43" s="377">
        <v>6.5</v>
      </c>
      <c r="F43" s="377">
        <v>4.4000000000000004</v>
      </c>
      <c r="G43" s="377">
        <v>6.2</v>
      </c>
      <c r="H43" s="377">
        <v>3.4</v>
      </c>
      <c r="I43" s="377">
        <v>2.6</v>
      </c>
      <c r="J43" s="377">
        <v>9.5</v>
      </c>
      <c r="K43" s="377">
        <v>29.8</v>
      </c>
      <c r="L43" s="377">
        <v>16.2</v>
      </c>
      <c r="M43" s="377">
        <v>7.8</v>
      </c>
    </row>
    <row r="44" spans="1:13" ht="12.75" customHeight="1" x14ac:dyDescent="0.2">
      <c r="A44" s="378" t="s">
        <v>76</v>
      </c>
      <c r="B44" s="377" t="s">
        <v>26</v>
      </c>
      <c r="C44" s="377">
        <v>114.8</v>
      </c>
      <c r="D44" s="377">
        <v>106.3</v>
      </c>
      <c r="E44" s="377">
        <v>99.5</v>
      </c>
      <c r="F44" s="377">
        <v>96.9</v>
      </c>
      <c r="G44" s="377">
        <v>97.4</v>
      </c>
      <c r="H44" s="377">
        <v>89.7</v>
      </c>
      <c r="I44" s="377">
        <v>90.4</v>
      </c>
      <c r="J44" s="377">
        <v>41.4</v>
      </c>
      <c r="K44" s="377">
        <v>122.9</v>
      </c>
      <c r="L44" s="377">
        <v>86</v>
      </c>
      <c r="M44" s="377">
        <v>87.8</v>
      </c>
    </row>
    <row r="45" spans="1:13" ht="12.75" customHeight="1" x14ac:dyDescent="0.2">
      <c r="A45" s="378" t="s">
        <v>77</v>
      </c>
      <c r="B45" s="377" t="s">
        <v>26</v>
      </c>
      <c r="C45" s="377" t="s">
        <v>26</v>
      </c>
      <c r="D45" s="377" t="s">
        <v>26</v>
      </c>
      <c r="E45" s="377">
        <v>0</v>
      </c>
      <c r="F45" s="377" t="s">
        <v>26</v>
      </c>
      <c r="G45" s="377">
        <v>0.3</v>
      </c>
      <c r="H45" s="377">
        <v>0.7</v>
      </c>
      <c r="I45" s="377">
        <v>0.6</v>
      </c>
      <c r="J45" s="377">
        <v>0</v>
      </c>
      <c r="K45" s="377" t="s">
        <v>26</v>
      </c>
      <c r="L45" s="377" t="s">
        <v>26</v>
      </c>
      <c r="M45" s="377" t="s">
        <v>26</v>
      </c>
    </row>
    <row r="46" spans="1:13" ht="10.5" customHeight="1" thickBot="1" x14ac:dyDescent="0.25">
      <c r="A46" s="423"/>
      <c r="B46" s="475"/>
      <c r="C46" s="475"/>
      <c r="D46" s="475"/>
      <c r="E46" s="475"/>
      <c r="F46" s="475"/>
      <c r="G46" s="475"/>
      <c r="H46" s="475"/>
      <c r="I46" s="475"/>
      <c r="J46" s="475"/>
      <c r="K46" s="475"/>
      <c r="L46" s="475"/>
      <c r="M46" s="475"/>
    </row>
    <row r="47" spans="1:13" s="414" customFormat="1" x14ac:dyDescent="0.2">
      <c r="A47" s="415"/>
      <c r="B47" s="476"/>
      <c r="C47" s="476"/>
      <c r="D47" s="476"/>
      <c r="E47" s="476"/>
      <c r="F47" s="476"/>
      <c r="G47" s="476"/>
      <c r="H47" s="476"/>
      <c r="I47" s="476"/>
      <c r="J47" s="476"/>
      <c r="K47" s="476"/>
      <c r="L47" s="476"/>
      <c r="M47" s="476"/>
    </row>
    <row r="48" spans="1:13" x14ac:dyDescent="0.2">
      <c r="A48" s="374"/>
      <c r="B48" s="477"/>
      <c r="C48" s="477"/>
      <c r="D48" s="477"/>
      <c r="E48" s="477"/>
      <c r="F48" s="477"/>
      <c r="G48" s="477"/>
      <c r="H48" s="477"/>
      <c r="I48" s="477"/>
      <c r="J48" s="477"/>
      <c r="K48" s="477"/>
      <c r="L48" s="477"/>
      <c r="M48" s="477"/>
    </row>
    <row r="49" spans="1:13" x14ac:dyDescent="0.2">
      <c r="A49" s="374"/>
      <c r="B49" s="477"/>
      <c r="C49" s="477"/>
      <c r="D49" s="477"/>
      <c r="E49" s="477"/>
      <c r="F49" s="477"/>
      <c r="G49" s="477"/>
      <c r="H49" s="477"/>
      <c r="I49" s="477"/>
      <c r="J49" s="477"/>
      <c r="K49" s="477"/>
      <c r="L49" s="477"/>
      <c r="M49" s="477"/>
    </row>
    <row r="50" spans="1:13" x14ac:dyDescent="0.2">
      <c r="A50" s="459"/>
      <c r="B50" s="477"/>
      <c r="C50" s="477"/>
      <c r="D50" s="477"/>
      <c r="E50" s="477"/>
      <c r="F50" s="477"/>
      <c r="G50" s="477"/>
      <c r="H50" s="477"/>
      <c r="I50" s="477"/>
      <c r="J50" s="477"/>
      <c r="K50" s="477"/>
      <c r="L50" s="477"/>
      <c r="M50" s="477"/>
    </row>
    <row r="51" spans="1:13" x14ac:dyDescent="0.2">
      <c r="A51" s="459"/>
      <c r="B51" s="477"/>
      <c r="C51" s="477"/>
      <c r="D51" s="477"/>
      <c r="E51" s="477"/>
      <c r="F51" s="477"/>
      <c r="G51" s="477"/>
      <c r="H51" s="477"/>
      <c r="I51" s="477"/>
      <c r="J51" s="477"/>
      <c r="K51" s="477"/>
      <c r="L51" s="477"/>
      <c r="M51" s="477"/>
    </row>
    <row r="52" spans="1:13" x14ac:dyDescent="0.2">
      <c r="A52" s="459"/>
      <c r="B52" s="477"/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</row>
    <row r="53" spans="1:13" x14ac:dyDescent="0.2">
      <c r="A53" s="374"/>
      <c r="B53" s="477"/>
      <c r="C53" s="477"/>
      <c r="D53" s="477"/>
      <c r="E53" s="477"/>
      <c r="F53" s="477"/>
      <c r="G53" s="477"/>
      <c r="H53" s="477"/>
      <c r="I53" s="477"/>
      <c r="J53" s="477"/>
      <c r="K53" s="477"/>
      <c r="L53" s="477"/>
      <c r="M53" s="477"/>
    </row>
    <row r="54" spans="1:13" x14ac:dyDescent="0.2">
      <c r="A54" s="374"/>
      <c r="B54" s="477"/>
      <c r="C54" s="477"/>
      <c r="D54" s="477"/>
      <c r="E54" s="477"/>
      <c r="F54" s="477"/>
      <c r="G54" s="477"/>
      <c r="H54" s="477"/>
      <c r="I54" s="477"/>
      <c r="J54" s="477"/>
      <c r="K54" s="477"/>
      <c r="L54" s="477"/>
      <c r="M54" s="477"/>
    </row>
    <row r="55" spans="1:13" x14ac:dyDescent="0.2">
      <c r="A55" s="374"/>
      <c r="B55" s="477"/>
      <c r="C55" s="477"/>
      <c r="D55" s="477"/>
      <c r="E55" s="477"/>
      <c r="F55" s="477"/>
      <c r="G55" s="477"/>
      <c r="H55" s="477"/>
      <c r="I55" s="477"/>
      <c r="J55" s="477"/>
      <c r="K55" s="477"/>
      <c r="L55" s="477"/>
      <c r="M55" s="477"/>
    </row>
    <row r="56" spans="1:13" x14ac:dyDescent="0.2">
      <c r="A56" s="460"/>
      <c r="B56" s="477"/>
      <c r="C56" s="477"/>
      <c r="D56" s="477"/>
      <c r="E56" s="477"/>
      <c r="F56" s="477"/>
      <c r="G56" s="477"/>
      <c r="H56" s="477"/>
      <c r="I56" s="477"/>
      <c r="J56" s="477"/>
      <c r="K56" s="477"/>
      <c r="L56" s="477"/>
      <c r="M56" s="477"/>
    </row>
    <row r="57" spans="1:13" x14ac:dyDescent="0.2">
      <c r="A57" s="438"/>
      <c r="B57" s="477"/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</row>
    <row r="58" spans="1:13" x14ac:dyDescent="0.2">
      <c r="A58" s="459"/>
      <c r="B58" s="477"/>
      <c r="C58" s="477"/>
      <c r="D58" s="477"/>
      <c r="E58" s="477"/>
      <c r="F58" s="477"/>
      <c r="G58" s="477"/>
      <c r="H58" s="477"/>
      <c r="I58" s="477"/>
      <c r="J58" s="477"/>
      <c r="K58" s="477"/>
      <c r="L58" s="477"/>
      <c r="M58" s="477"/>
    </row>
    <row r="59" spans="1:13" x14ac:dyDescent="0.2">
      <c r="A59" s="459"/>
      <c r="B59" s="477"/>
      <c r="C59" s="477"/>
      <c r="D59" s="477"/>
      <c r="E59" s="477"/>
      <c r="F59" s="477"/>
      <c r="G59" s="477"/>
      <c r="H59" s="477"/>
      <c r="I59" s="477"/>
      <c r="J59" s="477"/>
      <c r="K59" s="477"/>
      <c r="L59" s="477"/>
      <c r="M59" s="477"/>
    </row>
    <row r="60" spans="1:13" s="434" customFormat="1" x14ac:dyDescent="0.2">
      <c r="A60" s="478"/>
      <c r="B60" s="479"/>
      <c r="C60" s="479"/>
      <c r="D60" s="479"/>
      <c r="E60" s="479"/>
      <c r="F60" s="479"/>
      <c r="G60" s="479"/>
      <c r="H60" s="479"/>
      <c r="I60" s="479"/>
      <c r="J60" s="479"/>
      <c r="K60" s="479"/>
      <c r="L60" s="479"/>
      <c r="M60" s="479"/>
    </row>
    <row r="61" spans="1:13" x14ac:dyDescent="0.2">
      <c r="A61" s="438"/>
      <c r="B61" s="477"/>
      <c r="C61" s="477"/>
      <c r="D61" s="477"/>
      <c r="E61" s="477"/>
      <c r="F61" s="477"/>
      <c r="G61" s="477"/>
      <c r="H61" s="477"/>
      <c r="I61" s="477"/>
      <c r="J61" s="477"/>
      <c r="K61" s="477"/>
      <c r="L61" s="477"/>
      <c r="M61" s="477"/>
    </row>
    <row r="62" spans="1:13" x14ac:dyDescent="0.2">
      <c r="A62" s="438"/>
      <c r="B62" s="477"/>
      <c r="C62" s="477"/>
      <c r="D62" s="477"/>
      <c r="E62" s="477"/>
      <c r="F62" s="477"/>
      <c r="G62" s="477"/>
      <c r="H62" s="477"/>
      <c r="I62" s="477"/>
      <c r="J62" s="477"/>
      <c r="K62" s="477"/>
      <c r="L62" s="477"/>
      <c r="M62" s="477"/>
    </row>
    <row r="63" spans="1:13" x14ac:dyDescent="0.2">
      <c r="A63" s="438"/>
      <c r="B63" s="477"/>
      <c r="C63" s="477"/>
      <c r="D63" s="477"/>
      <c r="E63" s="477"/>
      <c r="F63" s="477"/>
      <c r="G63" s="477"/>
      <c r="H63" s="477"/>
      <c r="I63" s="477"/>
      <c r="J63" s="477"/>
      <c r="K63" s="477"/>
      <c r="L63" s="477"/>
      <c r="M63" s="477"/>
    </row>
    <row r="64" spans="1:13" x14ac:dyDescent="0.2">
      <c r="A64" s="438"/>
      <c r="B64" s="477"/>
      <c r="C64" s="477"/>
      <c r="D64" s="477"/>
      <c r="E64" s="477"/>
      <c r="F64" s="477"/>
      <c r="G64" s="477"/>
      <c r="H64" s="477"/>
      <c r="I64" s="477"/>
      <c r="J64" s="477"/>
      <c r="K64" s="477"/>
      <c r="L64" s="477"/>
      <c r="M64" s="477"/>
    </row>
    <row r="65" spans="1:13" x14ac:dyDescent="0.2">
      <c r="A65" s="438"/>
      <c r="B65" s="477"/>
      <c r="C65" s="477"/>
      <c r="D65" s="477"/>
      <c r="E65" s="477"/>
      <c r="F65" s="477"/>
      <c r="G65" s="477"/>
      <c r="H65" s="477"/>
      <c r="I65" s="477"/>
      <c r="J65" s="477"/>
      <c r="K65" s="477"/>
      <c r="L65" s="477"/>
      <c r="M65" s="477"/>
    </row>
    <row r="66" spans="1:13" x14ac:dyDescent="0.2">
      <c r="A66" s="438"/>
      <c r="B66" s="477"/>
      <c r="C66" s="477"/>
      <c r="D66" s="477"/>
      <c r="E66" s="477"/>
      <c r="F66" s="477"/>
      <c r="G66" s="477"/>
      <c r="H66" s="477"/>
      <c r="I66" s="477"/>
      <c r="J66" s="477"/>
      <c r="K66" s="477"/>
      <c r="L66" s="477"/>
      <c r="M66" s="477"/>
    </row>
    <row r="67" spans="1:13" x14ac:dyDescent="0.2">
      <c r="A67" s="438"/>
      <c r="B67" s="477"/>
      <c r="C67" s="477"/>
      <c r="D67" s="477"/>
      <c r="E67" s="477"/>
      <c r="F67" s="477"/>
      <c r="G67" s="477"/>
      <c r="H67" s="477"/>
      <c r="I67" s="477"/>
      <c r="J67" s="477"/>
      <c r="K67" s="477"/>
      <c r="L67" s="477"/>
      <c r="M67" s="477"/>
    </row>
    <row r="68" spans="1:13" x14ac:dyDescent="0.2">
      <c r="A68" s="438"/>
      <c r="B68" s="477"/>
      <c r="C68" s="477"/>
      <c r="D68" s="477"/>
      <c r="E68" s="477"/>
      <c r="F68" s="477"/>
      <c r="G68" s="477"/>
      <c r="H68" s="477"/>
      <c r="I68" s="477"/>
      <c r="J68" s="477"/>
      <c r="K68" s="477"/>
      <c r="L68" s="477"/>
      <c r="M68" s="477"/>
    </row>
    <row r="69" spans="1:13" x14ac:dyDescent="0.2">
      <c r="A69" s="438"/>
      <c r="B69" s="477"/>
      <c r="C69" s="477"/>
      <c r="D69" s="477"/>
      <c r="E69" s="477"/>
      <c r="F69" s="477"/>
      <c r="G69" s="477"/>
      <c r="H69" s="477"/>
      <c r="I69" s="477"/>
      <c r="J69" s="477"/>
      <c r="K69" s="477"/>
      <c r="L69" s="477"/>
      <c r="M69" s="477"/>
    </row>
    <row r="70" spans="1:13" x14ac:dyDescent="0.2">
      <c r="A70" s="438"/>
      <c r="B70" s="477"/>
      <c r="C70" s="477"/>
      <c r="D70" s="477"/>
      <c r="E70" s="477"/>
      <c r="F70" s="477"/>
      <c r="G70" s="477"/>
      <c r="H70" s="477"/>
      <c r="I70" s="477"/>
      <c r="J70" s="477"/>
      <c r="K70" s="477"/>
      <c r="L70" s="477"/>
      <c r="M70" s="477"/>
    </row>
    <row r="71" spans="1:13" x14ac:dyDescent="0.2">
      <c r="A71" s="438"/>
      <c r="B71" s="477"/>
      <c r="C71" s="477"/>
      <c r="D71" s="477"/>
      <c r="E71" s="477"/>
      <c r="F71" s="477"/>
      <c r="G71" s="477"/>
      <c r="H71" s="477"/>
      <c r="I71" s="477"/>
      <c r="J71" s="477"/>
      <c r="K71" s="477"/>
      <c r="L71" s="477"/>
      <c r="M71" s="477"/>
    </row>
    <row r="72" spans="1:13" x14ac:dyDescent="0.2">
      <c r="A72" s="438"/>
      <c r="B72" s="477"/>
      <c r="C72" s="477"/>
      <c r="D72" s="477"/>
      <c r="E72" s="477"/>
      <c r="F72" s="477"/>
      <c r="G72" s="477"/>
      <c r="H72" s="477"/>
      <c r="I72" s="477"/>
      <c r="J72" s="477"/>
      <c r="K72" s="477"/>
      <c r="L72" s="477"/>
      <c r="M72" s="477"/>
    </row>
    <row r="73" spans="1:13" x14ac:dyDescent="0.2">
      <c r="A73" s="438"/>
      <c r="B73" s="477"/>
      <c r="C73" s="477"/>
      <c r="D73" s="477"/>
      <c r="E73" s="477"/>
      <c r="F73" s="477"/>
      <c r="G73" s="477"/>
      <c r="H73" s="477"/>
      <c r="I73" s="477"/>
      <c r="J73" s="477"/>
      <c r="K73" s="477"/>
      <c r="L73" s="477"/>
      <c r="M73" s="477"/>
    </row>
    <row r="74" spans="1:13" x14ac:dyDescent="0.2">
      <c r="B74" s="477"/>
      <c r="C74" s="477"/>
      <c r="D74" s="477"/>
      <c r="E74" s="477"/>
      <c r="F74" s="477"/>
      <c r="G74" s="477"/>
      <c r="H74" s="477"/>
      <c r="I74" s="477"/>
      <c r="J74" s="477"/>
      <c r="K74" s="477"/>
      <c r="L74" s="477"/>
      <c r="M74" s="477"/>
    </row>
    <row r="75" spans="1:13" x14ac:dyDescent="0.2">
      <c r="B75" s="477"/>
      <c r="C75" s="477"/>
      <c r="D75" s="477"/>
      <c r="E75" s="477"/>
      <c r="F75" s="477"/>
      <c r="G75" s="477"/>
      <c r="H75" s="477"/>
      <c r="I75" s="477"/>
      <c r="J75" s="477"/>
      <c r="K75" s="477"/>
      <c r="L75" s="477"/>
      <c r="M75" s="477"/>
    </row>
    <row r="76" spans="1:13" x14ac:dyDescent="0.2">
      <c r="B76" s="477"/>
      <c r="C76" s="477"/>
      <c r="D76" s="477"/>
      <c r="E76" s="477"/>
      <c r="F76" s="477"/>
      <c r="G76" s="477"/>
      <c r="H76" s="477"/>
      <c r="I76" s="477"/>
      <c r="J76" s="477"/>
      <c r="K76" s="477"/>
      <c r="L76" s="477"/>
      <c r="M76" s="477"/>
    </row>
    <row r="77" spans="1:13" x14ac:dyDescent="0.2">
      <c r="B77" s="477"/>
      <c r="C77" s="477"/>
      <c r="D77" s="477"/>
      <c r="E77" s="477"/>
      <c r="F77" s="477"/>
      <c r="G77" s="477"/>
      <c r="H77" s="477"/>
      <c r="I77" s="477"/>
      <c r="J77" s="477"/>
      <c r="K77" s="477"/>
      <c r="L77" s="477"/>
      <c r="M77" s="477"/>
    </row>
    <row r="78" spans="1:13" x14ac:dyDescent="0.2">
      <c r="B78" s="477"/>
      <c r="C78" s="477"/>
      <c r="D78" s="477"/>
      <c r="E78" s="477"/>
      <c r="F78" s="477"/>
      <c r="G78" s="477"/>
      <c r="H78" s="477"/>
      <c r="I78" s="477"/>
      <c r="J78" s="477"/>
      <c r="K78" s="477"/>
      <c r="L78" s="477"/>
      <c r="M78" s="477"/>
    </row>
    <row r="79" spans="1:13" x14ac:dyDescent="0.2">
      <c r="B79" s="477"/>
      <c r="C79" s="477"/>
      <c r="D79" s="477"/>
      <c r="E79" s="477"/>
      <c r="F79" s="477"/>
      <c r="G79" s="477"/>
      <c r="H79" s="477"/>
      <c r="I79" s="477"/>
      <c r="J79" s="477"/>
      <c r="K79" s="477"/>
      <c r="L79" s="477"/>
      <c r="M79" s="477"/>
    </row>
    <row r="80" spans="1:13" x14ac:dyDescent="0.2">
      <c r="B80" s="477"/>
      <c r="C80" s="477"/>
      <c r="D80" s="477"/>
      <c r="E80" s="477"/>
      <c r="F80" s="477"/>
      <c r="G80" s="477"/>
      <c r="H80" s="477"/>
      <c r="I80" s="477"/>
      <c r="J80" s="477"/>
      <c r="K80" s="477"/>
      <c r="L80" s="477"/>
      <c r="M80" s="477"/>
    </row>
    <row r="81" spans="2:13" x14ac:dyDescent="0.2">
      <c r="B81" s="477"/>
      <c r="C81" s="477"/>
      <c r="D81" s="477"/>
      <c r="E81" s="477"/>
      <c r="F81" s="477"/>
      <c r="G81" s="477"/>
      <c r="H81" s="477"/>
      <c r="I81" s="477"/>
      <c r="J81" s="477"/>
      <c r="K81" s="477"/>
      <c r="L81" s="477"/>
      <c r="M81" s="477"/>
    </row>
    <row r="82" spans="2:13" x14ac:dyDescent="0.2">
      <c r="B82" s="477"/>
      <c r="C82" s="477"/>
      <c r="D82" s="477"/>
      <c r="E82" s="477"/>
      <c r="F82" s="477"/>
      <c r="G82" s="477"/>
      <c r="H82" s="477"/>
      <c r="I82" s="477"/>
      <c r="J82" s="477"/>
      <c r="K82" s="477"/>
      <c r="L82" s="477"/>
      <c r="M82" s="477"/>
    </row>
    <row r="83" spans="2:13" x14ac:dyDescent="0.2">
      <c r="B83" s="477"/>
      <c r="C83" s="477"/>
      <c r="D83" s="477"/>
      <c r="E83" s="477"/>
      <c r="F83" s="477"/>
      <c r="G83" s="477"/>
      <c r="H83" s="477"/>
      <c r="I83" s="477"/>
      <c r="J83" s="477"/>
      <c r="K83" s="477"/>
      <c r="L83" s="477"/>
      <c r="M83" s="477"/>
    </row>
    <row r="84" spans="2:13" x14ac:dyDescent="0.2">
      <c r="B84" s="477"/>
      <c r="C84" s="477"/>
      <c r="D84" s="477"/>
      <c r="E84" s="477"/>
      <c r="F84" s="477"/>
      <c r="G84" s="477"/>
      <c r="H84" s="477"/>
      <c r="I84" s="477"/>
      <c r="J84" s="477"/>
      <c r="K84" s="477"/>
      <c r="L84" s="477"/>
      <c r="M84" s="477"/>
    </row>
    <row r="85" spans="2:13" x14ac:dyDescent="0.2">
      <c r="B85" s="477"/>
      <c r="C85" s="477"/>
      <c r="D85" s="477"/>
      <c r="E85" s="477"/>
      <c r="F85" s="477"/>
      <c r="G85" s="477"/>
      <c r="H85" s="477"/>
      <c r="I85" s="477"/>
      <c r="J85" s="477"/>
      <c r="K85" s="477"/>
      <c r="L85" s="477"/>
      <c r="M85" s="477"/>
    </row>
    <row r="86" spans="2:13" x14ac:dyDescent="0.2">
      <c r="B86" s="477"/>
      <c r="C86" s="477"/>
      <c r="D86" s="477"/>
      <c r="E86" s="477"/>
      <c r="F86" s="477"/>
      <c r="G86" s="477"/>
      <c r="H86" s="477"/>
      <c r="I86" s="477"/>
      <c r="J86" s="477"/>
      <c r="K86" s="477"/>
      <c r="L86" s="477"/>
      <c r="M86" s="477"/>
    </row>
    <row r="87" spans="2:13" x14ac:dyDescent="0.2">
      <c r="B87" s="477"/>
      <c r="C87" s="477"/>
      <c r="D87" s="477"/>
      <c r="E87" s="477"/>
      <c r="F87" s="477"/>
      <c r="G87" s="477"/>
      <c r="H87" s="477"/>
      <c r="I87" s="477"/>
      <c r="J87" s="477"/>
      <c r="K87" s="477"/>
      <c r="L87" s="477"/>
      <c r="M87" s="477"/>
    </row>
    <row r="88" spans="2:13" x14ac:dyDescent="0.2">
      <c r="B88" s="477"/>
      <c r="C88" s="477"/>
      <c r="D88" s="477"/>
      <c r="E88" s="477"/>
      <c r="F88" s="477"/>
      <c r="G88" s="477"/>
      <c r="H88" s="477"/>
      <c r="I88" s="477"/>
      <c r="J88" s="477"/>
      <c r="K88" s="477"/>
      <c r="L88" s="477"/>
      <c r="M88" s="477"/>
    </row>
    <row r="89" spans="2:13" x14ac:dyDescent="0.2">
      <c r="B89" s="477"/>
      <c r="C89" s="477"/>
      <c r="D89" s="477"/>
      <c r="E89" s="477"/>
      <c r="F89" s="477"/>
      <c r="G89" s="477"/>
      <c r="H89" s="477"/>
      <c r="I89" s="477"/>
      <c r="J89" s="477"/>
      <c r="K89" s="477"/>
      <c r="L89" s="477"/>
      <c r="M89" s="477"/>
    </row>
    <row r="90" spans="2:13" x14ac:dyDescent="0.2">
      <c r="B90" s="477"/>
      <c r="C90" s="477"/>
      <c r="D90" s="477"/>
      <c r="E90" s="477"/>
      <c r="F90" s="477"/>
      <c r="G90" s="477"/>
      <c r="H90" s="477"/>
      <c r="I90" s="477"/>
      <c r="J90" s="477"/>
      <c r="K90" s="477"/>
      <c r="L90" s="477"/>
      <c r="M90" s="477"/>
    </row>
    <row r="91" spans="2:13" x14ac:dyDescent="0.2">
      <c r="B91" s="477"/>
      <c r="C91" s="477"/>
      <c r="D91" s="477"/>
      <c r="E91" s="477"/>
      <c r="F91" s="477"/>
      <c r="G91" s="477"/>
      <c r="H91" s="477"/>
      <c r="I91" s="477"/>
      <c r="J91" s="477"/>
      <c r="K91" s="477"/>
      <c r="L91" s="477"/>
      <c r="M91" s="477"/>
    </row>
    <row r="92" spans="2:13" x14ac:dyDescent="0.2">
      <c r="B92" s="477"/>
      <c r="C92" s="477"/>
      <c r="D92" s="477"/>
      <c r="E92" s="477"/>
      <c r="F92" s="477"/>
      <c r="G92" s="477"/>
      <c r="H92" s="477"/>
      <c r="I92" s="477"/>
      <c r="J92" s="477"/>
      <c r="K92" s="477"/>
      <c r="L92" s="477"/>
      <c r="M92" s="477"/>
    </row>
    <row r="93" spans="2:13" x14ac:dyDescent="0.2">
      <c r="B93" s="477"/>
      <c r="C93" s="477"/>
      <c r="D93" s="477"/>
      <c r="E93" s="477"/>
      <c r="F93" s="477"/>
      <c r="G93" s="477"/>
      <c r="H93" s="477"/>
      <c r="I93" s="477"/>
      <c r="J93" s="477"/>
      <c r="K93" s="477"/>
      <c r="L93" s="477"/>
      <c r="M93" s="477"/>
    </row>
  </sheetData>
  <hyperlinks>
    <hyperlink ref="A1" location="Содержание!A1" display="Вернуться в СОДЕРЖАНИЕ" xr:uid="{00000000-0004-0000-7200-000000000000}"/>
  </hyperlinks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Лист115"/>
  <dimension ref="A1:M80"/>
  <sheetViews>
    <sheetView workbookViewId="0">
      <selection activeCell="A5" sqref="A5"/>
    </sheetView>
  </sheetViews>
  <sheetFormatPr defaultRowHeight="12" x14ac:dyDescent="0.2"/>
  <cols>
    <col min="1" max="1" width="38.85546875" style="367" customWidth="1"/>
    <col min="2" max="8" width="8.7109375" style="462" hidden="1" customWidth="1"/>
    <col min="9" max="13" width="8.7109375" style="462" customWidth="1"/>
    <col min="14" max="223" width="9.140625" style="367"/>
    <col min="224" max="224" width="41.85546875" style="367" customWidth="1"/>
    <col min="225" max="231" width="0" style="367" hidden="1" customWidth="1"/>
    <col min="232" max="236" width="8.7109375" style="367" customWidth="1"/>
    <col min="237" max="479" width="9.140625" style="367"/>
    <col min="480" max="480" width="41.85546875" style="367" customWidth="1"/>
    <col min="481" max="487" width="0" style="367" hidden="1" customWidth="1"/>
    <col min="488" max="492" width="8.7109375" style="367" customWidth="1"/>
    <col min="493" max="735" width="9.140625" style="367"/>
    <col min="736" max="736" width="41.85546875" style="367" customWidth="1"/>
    <col min="737" max="743" width="0" style="367" hidden="1" customWidth="1"/>
    <col min="744" max="748" width="8.7109375" style="367" customWidth="1"/>
    <col min="749" max="991" width="9.140625" style="367"/>
    <col min="992" max="992" width="41.85546875" style="367" customWidth="1"/>
    <col min="993" max="999" width="0" style="367" hidden="1" customWidth="1"/>
    <col min="1000" max="1004" width="8.7109375" style="367" customWidth="1"/>
    <col min="1005" max="1247" width="9.140625" style="367"/>
    <col min="1248" max="1248" width="41.85546875" style="367" customWidth="1"/>
    <col min="1249" max="1255" width="0" style="367" hidden="1" customWidth="1"/>
    <col min="1256" max="1260" width="8.7109375" style="367" customWidth="1"/>
    <col min="1261" max="1503" width="9.140625" style="367"/>
    <col min="1504" max="1504" width="41.85546875" style="367" customWidth="1"/>
    <col min="1505" max="1511" width="0" style="367" hidden="1" customWidth="1"/>
    <col min="1512" max="1516" width="8.7109375" style="367" customWidth="1"/>
    <col min="1517" max="1759" width="9.140625" style="367"/>
    <col min="1760" max="1760" width="41.85546875" style="367" customWidth="1"/>
    <col min="1761" max="1767" width="0" style="367" hidden="1" customWidth="1"/>
    <col min="1768" max="1772" width="8.7109375" style="367" customWidth="1"/>
    <col min="1773" max="2015" width="9.140625" style="367"/>
    <col min="2016" max="2016" width="41.85546875" style="367" customWidth="1"/>
    <col min="2017" max="2023" width="0" style="367" hidden="1" customWidth="1"/>
    <col min="2024" max="2028" width="8.7109375" style="367" customWidth="1"/>
    <col min="2029" max="2271" width="9.140625" style="367"/>
    <col min="2272" max="2272" width="41.85546875" style="367" customWidth="1"/>
    <col min="2273" max="2279" width="0" style="367" hidden="1" customWidth="1"/>
    <col min="2280" max="2284" width="8.7109375" style="367" customWidth="1"/>
    <col min="2285" max="2527" width="9.140625" style="367"/>
    <col min="2528" max="2528" width="41.85546875" style="367" customWidth="1"/>
    <col min="2529" max="2535" width="0" style="367" hidden="1" customWidth="1"/>
    <col min="2536" max="2540" width="8.7109375" style="367" customWidth="1"/>
    <col min="2541" max="2783" width="9.140625" style="367"/>
    <col min="2784" max="2784" width="41.85546875" style="367" customWidth="1"/>
    <col min="2785" max="2791" width="0" style="367" hidden="1" customWidth="1"/>
    <col min="2792" max="2796" width="8.7109375" style="367" customWidth="1"/>
    <col min="2797" max="3039" width="9.140625" style="367"/>
    <col min="3040" max="3040" width="41.85546875" style="367" customWidth="1"/>
    <col min="3041" max="3047" width="0" style="367" hidden="1" customWidth="1"/>
    <col min="3048" max="3052" width="8.7109375" style="367" customWidth="1"/>
    <col min="3053" max="3295" width="9.140625" style="367"/>
    <col min="3296" max="3296" width="41.85546875" style="367" customWidth="1"/>
    <col min="3297" max="3303" width="0" style="367" hidden="1" customWidth="1"/>
    <col min="3304" max="3308" width="8.7109375" style="367" customWidth="1"/>
    <col min="3309" max="3551" width="9.140625" style="367"/>
    <col min="3552" max="3552" width="41.85546875" style="367" customWidth="1"/>
    <col min="3553" max="3559" width="0" style="367" hidden="1" customWidth="1"/>
    <col min="3560" max="3564" width="8.7109375" style="367" customWidth="1"/>
    <col min="3565" max="3807" width="9.140625" style="367"/>
    <col min="3808" max="3808" width="41.85546875" style="367" customWidth="1"/>
    <col min="3809" max="3815" width="0" style="367" hidden="1" customWidth="1"/>
    <col min="3816" max="3820" width="8.7109375" style="367" customWidth="1"/>
    <col min="3821" max="4063" width="9.140625" style="367"/>
    <col min="4064" max="4064" width="41.85546875" style="367" customWidth="1"/>
    <col min="4065" max="4071" width="0" style="367" hidden="1" customWidth="1"/>
    <col min="4072" max="4076" width="8.7109375" style="367" customWidth="1"/>
    <col min="4077" max="4319" width="9.140625" style="367"/>
    <col min="4320" max="4320" width="41.85546875" style="367" customWidth="1"/>
    <col min="4321" max="4327" width="0" style="367" hidden="1" customWidth="1"/>
    <col min="4328" max="4332" width="8.7109375" style="367" customWidth="1"/>
    <col min="4333" max="4575" width="9.140625" style="367"/>
    <col min="4576" max="4576" width="41.85546875" style="367" customWidth="1"/>
    <col min="4577" max="4583" width="0" style="367" hidden="1" customWidth="1"/>
    <col min="4584" max="4588" width="8.7109375" style="367" customWidth="1"/>
    <col min="4589" max="4831" width="9.140625" style="367"/>
    <col min="4832" max="4832" width="41.85546875" style="367" customWidth="1"/>
    <col min="4833" max="4839" width="0" style="367" hidden="1" customWidth="1"/>
    <col min="4840" max="4844" width="8.7109375" style="367" customWidth="1"/>
    <col min="4845" max="5087" width="9.140625" style="367"/>
    <col min="5088" max="5088" width="41.85546875" style="367" customWidth="1"/>
    <col min="5089" max="5095" width="0" style="367" hidden="1" customWidth="1"/>
    <col min="5096" max="5100" width="8.7109375" style="367" customWidth="1"/>
    <col min="5101" max="5343" width="9.140625" style="367"/>
    <col min="5344" max="5344" width="41.85546875" style="367" customWidth="1"/>
    <col min="5345" max="5351" width="0" style="367" hidden="1" customWidth="1"/>
    <col min="5352" max="5356" width="8.7109375" style="367" customWidth="1"/>
    <col min="5357" max="5599" width="9.140625" style="367"/>
    <col min="5600" max="5600" width="41.85546875" style="367" customWidth="1"/>
    <col min="5601" max="5607" width="0" style="367" hidden="1" customWidth="1"/>
    <col min="5608" max="5612" width="8.7109375" style="367" customWidth="1"/>
    <col min="5613" max="5855" width="9.140625" style="367"/>
    <col min="5856" max="5856" width="41.85546875" style="367" customWidth="1"/>
    <col min="5857" max="5863" width="0" style="367" hidden="1" customWidth="1"/>
    <col min="5864" max="5868" width="8.7109375" style="367" customWidth="1"/>
    <col min="5869" max="6111" width="9.140625" style="367"/>
    <col min="6112" max="6112" width="41.85546875" style="367" customWidth="1"/>
    <col min="6113" max="6119" width="0" style="367" hidden="1" customWidth="1"/>
    <col min="6120" max="6124" width="8.7109375" style="367" customWidth="1"/>
    <col min="6125" max="6367" width="9.140625" style="367"/>
    <col min="6368" max="6368" width="41.85546875" style="367" customWidth="1"/>
    <col min="6369" max="6375" width="0" style="367" hidden="1" customWidth="1"/>
    <col min="6376" max="6380" width="8.7109375" style="367" customWidth="1"/>
    <col min="6381" max="6623" width="9.140625" style="367"/>
    <col min="6624" max="6624" width="41.85546875" style="367" customWidth="1"/>
    <col min="6625" max="6631" width="0" style="367" hidden="1" customWidth="1"/>
    <col min="6632" max="6636" width="8.7109375" style="367" customWidth="1"/>
    <col min="6637" max="6879" width="9.140625" style="367"/>
    <col min="6880" max="6880" width="41.85546875" style="367" customWidth="1"/>
    <col min="6881" max="6887" width="0" style="367" hidden="1" customWidth="1"/>
    <col min="6888" max="6892" width="8.7109375" style="367" customWidth="1"/>
    <col min="6893" max="7135" width="9.140625" style="367"/>
    <col min="7136" max="7136" width="41.85546875" style="367" customWidth="1"/>
    <col min="7137" max="7143" width="0" style="367" hidden="1" customWidth="1"/>
    <col min="7144" max="7148" width="8.7109375" style="367" customWidth="1"/>
    <col min="7149" max="7391" width="9.140625" style="367"/>
    <col min="7392" max="7392" width="41.85546875" style="367" customWidth="1"/>
    <col min="7393" max="7399" width="0" style="367" hidden="1" customWidth="1"/>
    <col min="7400" max="7404" width="8.7109375" style="367" customWidth="1"/>
    <col min="7405" max="7647" width="9.140625" style="367"/>
    <col min="7648" max="7648" width="41.85546875" style="367" customWidth="1"/>
    <col min="7649" max="7655" width="0" style="367" hidden="1" customWidth="1"/>
    <col min="7656" max="7660" width="8.7109375" style="367" customWidth="1"/>
    <col min="7661" max="7903" width="9.140625" style="367"/>
    <col min="7904" max="7904" width="41.85546875" style="367" customWidth="1"/>
    <col min="7905" max="7911" width="0" style="367" hidden="1" customWidth="1"/>
    <col min="7912" max="7916" width="8.7109375" style="367" customWidth="1"/>
    <col min="7917" max="8159" width="9.140625" style="367"/>
    <col min="8160" max="8160" width="41.85546875" style="367" customWidth="1"/>
    <col min="8161" max="8167" width="0" style="367" hidden="1" customWidth="1"/>
    <col min="8168" max="8172" width="8.7109375" style="367" customWidth="1"/>
    <col min="8173" max="8415" width="9.140625" style="367"/>
    <col min="8416" max="8416" width="41.85546875" style="367" customWidth="1"/>
    <col min="8417" max="8423" width="0" style="367" hidden="1" customWidth="1"/>
    <col min="8424" max="8428" width="8.7109375" style="367" customWidth="1"/>
    <col min="8429" max="8671" width="9.140625" style="367"/>
    <col min="8672" max="8672" width="41.85546875" style="367" customWidth="1"/>
    <col min="8673" max="8679" width="0" style="367" hidden="1" customWidth="1"/>
    <col min="8680" max="8684" width="8.7109375" style="367" customWidth="1"/>
    <col min="8685" max="8927" width="9.140625" style="367"/>
    <col min="8928" max="8928" width="41.85546875" style="367" customWidth="1"/>
    <col min="8929" max="8935" width="0" style="367" hidden="1" customWidth="1"/>
    <col min="8936" max="8940" width="8.7109375" style="367" customWidth="1"/>
    <col min="8941" max="9183" width="9.140625" style="367"/>
    <col min="9184" max="9184" width="41.85546875" style="367" customWidth="1"/>
    <col min="9185" max="9191" width="0" style="367" hidden="1" customWidth="1"/>
    <col min="9192" max="9196" width="8.7109375" style="367" customWidth="1"/>
    <col min="9197" max="9439" width="9.140625" style="367"/>
    <col min="9440" max="9440" width="41.85546875" style="367" customWidth="1"/>
    <col min="9441" max="9447" width="0" style="367" hidden="1" customWidth="1"/>
    <col min="9448" max="9452" width="8.7109375" style="367" customWidth="1"/>
    <col min="9453" max="9695" width="9.140625" style="367"/>
    <col min="9696" max="9696" width="41.85546875" style="367" customWidth="1"/>
    <col min="9697" max="9703" width="0" style="367" hidden="1" customWidth="1"/>
    <col min="9704" max="9708" width="8.7109375" style="367" customWidth="1"/>
    <col min="9709" max="9951" width="9.140625" style="367"/>
    <col min="9952" max="9952" width="41.85546875" style="367" customWidth="1"/>
    <col min="9953" max="9959" width="0" style="367" hidden="1" customWidth="1"/>
    <col min="9960" max="9964" width="8.7109375" style="367" customWidth="1"/>
    <col min="9965" max="10207" width="9.140625" style="367"/>
    <col min="10208" max="10208" width="41.85546875" style="367" customWidth="1"/>
    <col min="10209" max="10215" width="0" style="367" hidden="1" customWidth="1"/>
    <col min="10216" max="10220" width="8.7109375" style="367" customWidth="1"/>
    <col min="10221" max="10463" width="9.140625" style="367"/>
    <col min="10464" max="10464" width="41.85546875" style="367" customWidth="1"/>
    <col min="10465" max="10471" width="0" style="367" hidden="1" customWidth="1"/>
    <col min="10472" max="10476" width="8.7109375" style="367" customWidth="1"/>
    <col min="10477" max="10719" width="9.140625" style="367"/>
    <col min="10720" max="10720" width="41.85546875" style="367" customWidth="1"/>
    <col min="10721" max="10727" width="0" style="367" hidden="1" customWidth="1"/>
    <col min="10728" max="10732" width="8.7109375" style="367" customWidth="1"/>
    <col min="10733" max="10975" width="9.140625" style="367"/>
    <col min="10976" max="10976" width="41.85546875" style="367" customWidth="1"/>
    <col min="10977" max="10983" width="0" style="367" hidden="1" customWidth="1"/>
    <col min="10984" max="10988" width="8.7109375" style="367" customWidth="1"/>
    <col min="10989" max="11231" width="9.140625" style="367"/>
    <col min="11232" max="11232" width="41.85546875" style="367" customWidth="1"/>
    <col min="11233" max="11239" width="0" style="367" hidden="1" customWidth="1"/>
    <col min="11240" max="11244" width="8.7109375" style="367" customWidth="1"/>
    <col min="11245" max="11487" width="9.140625" style="367"/>
    <col min="11488" max="11488" width="41.85546875" style="367" customWidth="1"/>
    <col min="11489" max="11495" width="0" style="367" hidden="1" customWidth="1"/>
    <col min="11496" max="11500" width="8.7109375" style="367" customWidth="1"/>
    <col min="11501" max="11743" width="9.140625" style="367"/>
    <col min="11744" max="11744" width="41.85546875" style="367" customWidth="1"/>
    <col min="11745" max="11751" width="0" style="367" hidden="1" customWidth="1"/>
    <col min="11752" max="11756" width="8.7109375" style="367" customWidth="1"/>
    <col min="11757" max="11999" width="9.140625" style="367"/>
    <col min="12000" max="12000" width="41.85546875" style="367" customWidth="1"/>
    <col min="12001" max="12007" width="0" style="367" hidden="1" customWidth="1"/>
    <col min="12008" max="12012" width="8.7109375" style="367" customWidth="1"/>
    <col min="12013" max="12255" width="9.140625" style="367"/>
    <col min="12256" max="12256" width="41.85546875" style="367" customWidth="1"/>
    <col min="12257" max="12263" width="0" style="367" hidden="1" customWidth="1"/>
    <col min="12264" max="12268" width="8.7109375" style="367" customWidth="1"/>
    <col min="12269" max="12511" width="9.140625" style="367"/>
    <col min="12512" max="12512" width="41.85546875" style="367" customWidth="1"/>
    <col min="12513" max="12519" width="0" style="367" hidden="1" customWidth="1"/>
    <col min="12520" max="12524" width="8.7109375" style="367" customWidth="1"/>
    <col min="12525" max="12767" width="9.140625" style="367"/>
    <col min="12768" max="12768" width="41.85546875" style="367" customWidth="1"/>
    <col min="12769" max="12775" width="0" style="367" hidden="1" customWidth="1"/>
    <col min="12776" max="12780" width="8.7109375" style="367" customWidth="1"/>
    <col min="12781" max="13023" width="9.140625" style="367"/>
    <col min="13024" max="13024" width="41.85546875" style="367" customWidth="1"/>
    <col min="13025" max="13031" width="0" style="367" hidden="1" customWidth="1"/>
    <col min="13032" max="13036" width="8.7109375" style="367" customWidth="1"/>
    <col min="13037" max="13279" width="9.140625" style="367"/>
    <col min="13280" max="13280" width="41.85546875" style="367" customWidth="1"/>
    <col min="13281" max="13287" width="0" style="367" hidden="1" customWidth="1"/>
    <col min="13288" max="13292" width="8.7109375" style="367" customWidth="1"/>
    <col min="13293" max="13535" width="9.140625" style="367"/>
    <col min="13536" max="13536" width="41.85546875" style="367" customWidth="1"/>
    <col min="13537" max="13543" width="0" style="367" hidden="1" customWidth="1"/>
    <col min="13544" max="13548" width="8.7109375" style="367" customWidth="1"/>
    <col min="13549" max="13791" width="9.140625" style="367"/>
    <col min="13792" max="13792" width="41.85546875" style="367" customWidth="1"/>
    <col min="13793" max="13799" width="0" style="367" hidden="1" customWidth="1"/>
    <col min="13800" max="13804" width="8.7109375" style="367" customWidth="1"/>
    <col min="13805" max="14047" width="9.140625" style="367"/>
    <col min="14048" max="14048" width="41.85546875" style="367" customWidth="1"/>
    <col min="14049" max="14055" width="0" style="367" hidden="1" customWidth="1"/>
    <col min="14056" max="14060" width="8.7109375" style="367" customWidth="1"/>
    <col min="14061" max="14303" width="9.140625" style="367"/>
    <col min="14304" max="14304" width="41.85546875" style="367" customWidth="1"/>
    <col min="14305" max="14311" width="0" style="367" hidden="1" customWidth="1"/>
    <col min="14312" max="14316" width="8.7109375" style="367" customWidth="1"/>
    <col min="14317" max="14559" width="9.140625" style="367"/>
    <col min="14560" max="14560" width="41.85546875" style="367" customWidth="1"/>
    <col min="14561" max="14567" width="0" style="367" hidden="1" customWidth="1"/>
    <col min="14568" max="14572" width="8.7109375" style="367" customWidth="1"/>
    <col min="14573" max="14815" width="9.140625" style="367"/>
    <col min="14816" max="14816" width="41.85546875" style="367" customWidth="1"/>
    <col min="14817" max="14823" width="0" style="367" hidden="1" customWidth="1"/>
    <col min="14824" max="14828" width="8.7109375" style="367" customWidth="1"/>
    <col min="14829" max="15071" width="9.140625" style="367"/>
    <col min="15072" max="15072" width="41.85546875" style="367" customWidth="1"/>
    <col min="15073" max="15079" width="0" style="367" hidden="1" customWidth="1"/>
    <col min="15080" max="15084" width="8.7109375" style="367" customWidth="1"/>
    <col min="15085" max="15327" width="9.140625" style="367"/>
    <col min="15328" max="15328" width="41.85546875" style="367" customWidth="1"/>
    <col min="15329" max="15335" width="0" style="367" hidden="1" customWidth="1"/>
    <col min="15336" max="15340" width="8.7109375" style="367" customWidth="1"/>
    <col min="15341" max="15583" width="9.140625" style="367"/>
    <col min="15584" max="15584" width="41.85546875" style="367" customWidth="1"/>
    <col min="15585" max="15591" width="0" style="367" hidden="1" customWidth="1"/>
    <col min="15592" max="15596" width="8.7109375" style="367" customWidth="1"/>
    <col min="15597" max="15839" width="9.140625" style="367"/>
    <col min="15840" max="15840" width="41.85546875" style="367" customWidth="1"/>
    <col min="15841" max="15847" width="0" style="367" hidden="1" customWidth="1"/>
    <col min="15848" max="15852" width="8.7109375" style="367" customWidth="1"/>
    <col min="15853" max="16095" width="9.140625" style="367"/>
    <col min="16096" max="16096" width="41.85546875" style="367" customWidth="1"/>
    <col min="16097" max="16103" width="0" style="367" hidden="1" customWidth="1"/>
    <col min="16104" max="16108" width="8.7109375" style="367" customWidth="1"/>
    <col min="16109" max="16351" width="9.140625" style="367"/>
    <col min="16352" max="16358" width="9.140625" style="367" customWidth="1"/>
    <col min="16359" max="16364" width="9.140625" style="367"/>
    <col min="16365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80" t="s">
        <v>408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</row>
    <row r="3" spans="1:13" ht="18" customHeight="1" thickBot="1" x14ac:dyDescent="0.25">
      <c r="A3" s="251" t="s">
        <v>405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</row>
    <row r="4" spans="1:13" s="485" customFormat="1" ht="18" customHeight="1" thickBot="1" x14ac:dyDescent="0.25">
      <c r="A4" s="482"/>
      <c r="B4" s="483">
        <v>2014</v>
      </c>
      <c r="C4" s="483">
        <v>2015</v>
      </c>
      <c r="D4" s="483">
        <v>2016</v>
      </c>
      <c r="E4" s="484">
        <v>2017</v>
      </c>
      <c r="F4" s="484">
        <v>2018</v>
      </c>
      <c r="G4" s="484">
        <v>2019</v>
      </c>
      <c r="H4" s="484">
        <v>2020</v>
      </c>
      <c r="I4" s="484">
        <v>2021</v>
      </c>
      <c r="J4" s="484">
        <v>2022</v>
      </c>
      <c r="K4" s="484">
        <v>2023</v>
      </c>
      <c r="L4" s="484">
        <v>2024</v>
      </c>
      <c r="M4" s="484">
        <v>2025</v>
      </c>
    </row>
    <row r="5" spans="1:13" ht="12.75" customHeight="1" x14ac:dyDescent="0.2">
      <c r="A5" s="486"/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</row>
    <row r="6" spans="1:13" s="432" customFormat="1" ht="12.75" customHeight="1" x14ac:dyDescent="0.2">
      <c r="A6" s="448" t="s">
        <v>380</v>
      </c>
      <c r="B6" s="431">
        <v>13553.7</v>
      </c>
      <c r="C6" s="431">
        <v>14665.4</v>
      </c>
      <c r="D6" s="431">
        <v>4896.7</v>
      </c>
      <c r="E6" s="431">
        <v>3332.8</v>
      </c>
      <c r="F6" s="431">
        <v>4328.2</v>
      </c>
      <c r="G6" s="431">
        <v>4178.5</v>
      </c>
      <c r="H6" s="431">
        <v>7382.7</v>
      </c>
      <c r="I6" s="431">
        <v>6980.4</v>
      </c>
      <c r="J6" s="431">
        <v>7205.4</v>
      </c>
      <c r="K6" s="431">
        <v>6521</v>
      </c>
      <c r="L6" s="431">
        <v>8939.7999999999993</v>
      </c>
      <c r="M6" s="431">
        <v>11951.5</v>
      </c>
    </row>
    <row r="7" spans="1:13" s="434" customFormat="1" ht="12.75" customHeight="1" x14ac:dyDescent="0.2">
      <c r="A7" s="487" t="s">
        <v>409</v>
      </c>
      <c r="B7" s="431"/>
      <c r="C7" s="431"/>
      <c r="D7" s="431"/>
      <c r="E7" s="431"/>
      <c r="F7" s="431"/>
      <c r="G7" s="431"/>
      <c r="H7" s="431"/>
      <c r="I7" s="431"/>
      <c r="J7" s="431"/>
      <c r="K7" s="431"/>
      <c r="L7" s="431"/>
      <c r="M7" s="431"/>
    </row>
    <row r="8" spans="1:13" ht="12.75" customHeight="1" x14ac:dyDescent="0.2">
      <c r="A8" s="451" t="s">
        <v>381</v>
      </c>
      <c r="B8" s="377" t="s">
        <v>26</v>
      </c>
      <c r="C8" s="377" t="s">
        <v>26</v>
      </c>
      <c r="D8" s="377">
        <v>1.4</v>
      </c>
      <c r="E8" s="377">
        <v>1</v>
      </c>
      <c r="F8" s="377">
        <v>1.1000000000000001</v>
      </c>
      <c r="G8" s="377">
        <v>0</v>
      </c>
      <c r="H8" s="377">
        <v>1.1000000000000001</v>
      </c>
      <c r="I8" s="377">
        <v>0</v>
      </c>
      <c r="J8" s="377">
        <v>0</v>
      </c>
      <c r="K8" s="377">
        <v>0</v>
      </c>
      <c r="L8" s="377" t="s">
        <v>26</v>
      </c>
      <c r="M8" s="377">
        <v>0</v>
      </c>
    </row>
    <row r="9" spans="1:13" ht="12.75" customHeight="1" x14ac:dyDescent="0.2">
      <c r="A9" s="451" t="s">
        <v>382</v>
      </c>
      <c r="B9" s="377" t="s">
        <v>26</v>
      </c>
      <c r="C9" s="377" t="s">
        <v>26</v>
      </c>
      <c r="D9" s="377" t="s">
        <v>26</v>
      </c>
      <c r="E9" s="377" t="s">
        <v>26</v>
      </c>
      <c r="F9" s="377" t="s">
        <v>26</v>
      </c>
      <c r="G9" s="377" t="s">
        <v>26</v>
      </c>
      <c r="H9" s="377" t="s">
        <v>26</v>
      </c>
      <c r="I9" s="377" t="s">
        <v>26</v>
      </c>
      <c r="J9" s="377" t="s">
        <v>26</v>
      </c>
      <c r="K9" s="377" t="s">
        <v>26</v>
      </c>
      <c r="L9" s="377" t="s">
        <v>26</v>
      </c>
      <c r="M9" s="377">
        <v>0</v>
      </c>
    </row>
    <row r="10" spans="1:13" ht="12.75" customHeight="1" x14ac:dyDescent="0.2">
      <c r="A10" s="451" t="s">
        <v>383</v>
      </c>
      <c r="B10" s="377">
        <v>0.1</v>
      </c>
      <c r="C10" s="377" t="s">
        <v>26</v>
      </c>
      <c r="D10" s="377">
        <v>0</v>
      </c>
      <c r="E10" s="377">
        <v>0</v>
      </c>
      <c r="F10" s="377">
        <v>0</v>
      </c>
      <c r="G10" s="377">
        <v>0</v>
      </c>
      <c r="H10" s="377">
        <v>0</v>
      </c>
      <c r="I10" s="377">
        <v>5.3</v>
      </c>
      <c r="J10" s="377">
        <v>5.3</v>
      </c>
      <c r="K10" s="377">
        <v>5.3</v>
      </c>
      <c r="L10" s="377">
        <v>5.3</v>
      </c>
      <c r="M10" s="377">
        <v>7.7</v>
      </c>
    </row>
    <row r="11" spans="1:13" ht="12.75" customHeight="1" x14ac:dyDescent="0.2">
      <c r="A11" s="451" t="s">
        <v>384</v>
      </c>
      <c r="B11" s="377">
        <v>0.2</v>
      </c>
      <c r="C11" s="377">
        <v>0.3</v>
      </c>
      <c r="D11" s="377">
        <v>0.2</v>
      </c>
      <c r="E11" s="377" t="s">
        <v>26</v>
      </c>
      <c r="F11" s="377" t="s">
        <v>26</v>
      </c>
      <c r="G11" s="377" t="s">
        <v>26</v>
      </c>
      <c r="H11" s="377" t="s">
        <v>26</v>
      </c>
      <c r="I11" s="377">
        <v>5.2</v>
      </c>
      <c r="J11" s="377" t="s">
        <v>26</v>
      </c>
      <c r="K11" s="377" t="s">
        <v>26</v>
      </c>
      <c r="L11" s="377" t="s">
        <v>26</v>
      </c>
      <c r="M11" s="377" t="s">
        <v>26</v>
      </c>
    </row>
    <row r="12" spans="1:13" ht="12.75" customHeight="1" x14ac:dyDescent="0.2">
      <c r="A12" s="451" t="s">
        <v>385</v>
      </c>
      <c r="B12" s="377">
        <v>147.5</v>
      </c>
      <c r="C12" s="377">
        <v>270.7</v>
      </c>
      <c r="D12" s="377">
        <v>184.3</v>
      </c>
      <c r="E12" s="377">
        <v>199.8</v>
      </c>
      <c r="F12" s="377">
        <v>183.8</v>
      </c>
      <c r="G12" s="377">
        <v>187.8</v>
      </c>
      <c r="H12" s="377">
        <v>388.6</v>
      </c>
      <c r="I12" s="377">
        <v>388.5</v>
      </c>
      <c r="J12" s="377">
        <v>228.3</v>
      </c>
      <c r="K12" s="377">
        <v>237.2</v>
      </c>
      <c r="L12" s="377">
        <v>216.5</v>
      </c>
      <c r="M12" s="377">
        <v>238.6</v>
      </c>
    </row>
    <row r="13" spans="1:13" ht="12.75" customHeight="1" x14ac:dyDescent="0.2">
      <c r="A13" s="451" t="s">
        <v>386</v>
      </c>
      <c r="B13" s="377">
        <v>6541.1</v>
      </c>
      <c r="C13" s="377">
        <v>7124.7</v>
      </c>
      <c r="D13" s="377">
        <v>3924.2</v>
      </c>
      <c r="E13" s="377">
        <v>2341.8000000000002</v>
      </c>
      <c r="F13" s="377">
        <v>3365.9</v>
      </c>
      <c r="G13" s="377">
        <v>2387</v>
      </c>
      <c r="H13" s="377">
        <v>5129.2</v>
      </c>
      <c r="I13" s="377">
        <v>5466.7</v>
      </c>
      <c r="J13" s="377">
        <v>5970.1</v>
      </c>
      <c r="K13" s="377">
        <v>5413.3</v>
      </c>
      <c r="L13" s="377">
        <v>7497.5</v>
      </c>
      <c r="M13" s="377">
        <v>10856.3</v>
      </c>
    </row>
    <row r="14" spans="1:13" ht="12.75" customHeight="1" x14ac:dyDescent="0.2">
      <c r="A14" s="451" t="s">
        <v>387</v>
      </c>
      <c r="B14" s="377" t="s">
        <v>26</v>
      </c>
      <c r="C14" s="377" t="s">
        <v>26</v>
      </c>
      <c r="D14" s="377" t="s">
        <v>26</v>
      </c>
      <c r="E14" s="377" t="s">
        <v>26</v>
      </c>
      <c r="F14" s="377" t="s">
        <v>26</v>
      </c>
      <c r="G14" s="377" t="s">
        <v>26</v>
      </c>
      <c r="H14" s="377" t="s">
        <v>26</v>
      </c>
      <c r="I14" s="377" t="s">
        <v>26</v>
      </c>
      <c r="J14" s="377" t="s">
        <v>26</v>
      </c>
      <c r="K14" s="377" t="s">
        <v>26</v>
      </c>
      <c r="L14" s="377" t="s">
        <v>26</v>
      </c>
      <c r="M14" s="377">
        <v>0</v>
      </c>
    </row>
    <row r="15" spans="1:13" ht="12.75" customHeight="1" x14ac:dyDescent="0.2">
      <c r="A15" s="451" t="s">
        <v>388</v>
      </c>
      <c r="B15" s="377">
        <v>352.1</v>
      </c>
      <c r="C15" s="377">
        <v>521.1</v>
      </c>
      <c r="D15" s="377">
        <v>311.7</v>
      </c>
      <c r="E15" s="377">
        <v>255.8</v>
      </c>
      <c r="F15" s="377">
        <v>300.5</v>
      </c>
      <c r="G15" s="377">
        <v>248.8</v>
      </c>
      <c r="H15" s="377">
        <v>225.5</v>
      </c>
      <c r="I15" s="377">
        <v>177.9</v>
      </c>
      <c r="J15" s="377">
        <v>141.6</v>
      </c>
      <c r="K15" s="377">
        <v>57.5</v>
      </c>
      <c r="L15" s="377">
        <v>51.1</v>
      </c>
      <c r="M15" s="377">
        <v>49.3</v>
      </c>
    </row>
    <row r="16" spans="1:13" ht="12.75" customHeight="1" x14ac:dyDescent="0.2">
      <c r="A16" s="451" t="s">
        <v>389</v>
      </c>
      <c r="B16" s="377">
        <v>7.9</v>
      </c>
      <c r="C16" s="377">
        <v>10</v>
      </c>
      <c r="D16" s="377">
        <v>6.8</v>
      </c>
      <c r="E16" s="377">
        <v>10.199999999999999</v>
      </c>
      <c r="F16" s="377">
        <v>5.9</v>
      </c>
      <c r="G16" s="377">
        <v>10.199999999999999</v>
      </c>
      <c r="H16" s="377">
        <v>159.30000000000001</v>
      </c>
      <c r="I16" s="377">
        <v>139.9</v>
      </c>
      <c r="J16" s="377">
        <v>137.30000000000001</v>
      </c>
      <c r="K16" s="377">
        <v>134.69999999999999</v>
      </c>
      <c r="L16" s="377">
        <v>133.6</v>
      </c>
      <c r="M16" s="377">
        <v>5.5</v>
      </c>
    </row>
    <row r="17" spans="1:13" ht="12.75" customHeight="1" x14ac:dyDescent="0.2">
      <c r="A17" s="451" t="s">
        <v>390</v>
      </c>
      <c r="B17" s="377">
        <v>0</v>
      </c>
      <c r="C17" s="377">
        <v>0</v>
      </c>
      <c r="D17" s="377">
        <v>0</v>
      </c>
      <c r="E17" s="377">
        <v>0</v>
      </c>
      <c r="F17" s="377">
        <v>0</v>
      </c>
      <c r="G17" s="377">
        <v>0.4</v>
      </c>
      <c r="H17" s="377">
        <v>0</v>
      </c>
      <c r="I17" s="377">
        <v>0</v>
      </c>
      <c r="J17" s="377" t="s">
        <v>26</v>
      </c>
      <c r="K17" s="377" t="s">
        <v>26</v>
      </c>
      <c r="L17" s="377" t="s">
        <v>26</v>
      </c>
      <c r="M17" s="377" t="s">
        <v>26</v>
      </c>
    </row>
    <row r="18" spans="1:13" ht="12.75" customHeight="1" x14ac:dyDescent="0.2">
      <c r="A18" s="451" t="s">
        <v>391</v>
      </c>
      <c r="B18" s="377">
        <v>69.099999999999994</v>
      </c>
      <c r="C18" s="377">
        <v>170.4</v>
      </c>
      <c r="D18" s="377">
        <v>139.9</v>
      </c>
      <c r="E18" s="377">
        <v>138.30000000000001</v>
      </c>
      <c r="F18" s="377">
        <v>140.69999999999999</v>
      </c>
      <c r="G18" s="377">
        <v>139.80000000000001</v>
      </c>
      <c r="H18" s="377">
        <v>165.7</v>
      </c>
      <c r="I18" s="377">
        <v>169.2</v>
      </c>
      <c r="J18" s="377">
        <v>170.2</v>
      </c>
      <c r="K18" s="377">
        <v>167.6</v>
      </c>
      <c r="L18" s="377">
        <v>167.5</v>
      </c>
      <c r="M18" s="377">
        <v>152.9</v>
      </c>
    </row>
    <row r="19" spans="1:13" ht="12.75" customHeight="1" x14ac:dyDescent="0.2">
      <c r="A19" s="451" t="s">
        <v>392</v>
      </c>
      <c r="B19" s="377">
        <v>1</v>
      </c>
      <c r="C19" s="377">
        <v>1.1000000000000001</v>
      </c>
      <c r="D19" s="377">
        <v>4.3</v>
      </c>
      <c r="E19" s="377">
        <v>5.9</v>
      </c>
      <c r="F19" s="377">
        <v>5.9</v>
      </c>
      <c r="G19" s="377">
        <v>7.4</v>
      </c>
      <c r="H19" s="377">
        <v>4</v>
      </c>
      <c r="I19" s="377">
        <v>4.0999999999999996</v>
      </c>
      <c r="J19" s="377">
        <v>0.3</v>
      </c>
      <c r="K19" s="377">
        <v>0.9</v>
      </c>
      <c r="L19" s="377">
        <v>1</v>
      </c>
      <c r="M19" s="377">
        <v>1</v>
      </c>
    </row>
    <row r="20" spans="1:13" ht="12.75" customHeight="1" x14ac:dyDescent="0.2">
      <c r="A20" s="451" t="s">
        <v>402</v>
      </c>
      <c r="B20" s="377">
        <v>6434.7</v>
      </c>
      <c r="C20" s="377">
        <v>6567.1</v>
      </c>
      <c r="D20" s="377">
        <v>323.89999999999998</v>
      </c>
      <c r="E20" s="377">
        <v>379.8</v>
      </c>
      <c r="F20" s="377">
        <v>324.39999999999998</v>
      </c>
      <c r="G20" s="377">
        <v>1197</v>
      </c>
      <c r="H20" s="377">
        <v>1309.2</v>
      </c>
      <c r="I20" s="377">
        <v>623.5</v>
      </c>
      <c r="J20" s="377">
        <v>552.29999999999995</v>
      </c>
      <c r="K20" s="377">
        <v>504.5</v>
      </c>
      <c r="L20" s="377">
        <v>867.4</v>
      </c>
      <c r="M20" s="377">
        <v>640.29999999999995</v>
      </c>
    </row>
    <row r="21" spans="1:13" ht="12.75" customHeight="1" thickBot="1" x14ac:dyDescent="0.25">
      <c r="A21" s="488"/>
      <c r="B21" s="475"/>
      <c r="C21" s="475"/>
      <c r="D21" s="475"/>
      <c r="E21" s="475"/>
      <c r="F21" s="475"/>
      <c r="G21" s="475"/>
      <c r="H21" s="475"/>
      <c r="I21" s="475"/>
      <c r="J21" s="475"/>
      <c r="K21" s="475"/>
      <c r="L21" s="475"/>
      <c r="M21" s="475"/>
    </row>
    <row r="22" spans="1:13" ht="12.75" customHeight="1" x14ac:dyDescent="0.2">
      <c r="A22" s="489"/>
      <c r="B22" s="477"/>
      <c r="C22" s="477"/>
      <c r="D22" s="477"/>
      <c r="E22" s="477"/>
      <c r="F22" s="477"/>
      <c r="G22" s="477"/>
      <c r="H22" s="477"/>
      <c r="I22" s="477"/>
      <c r="J22" s="477"/>
      <c r="K22" s="477"/>
      <c r="L22" s="477"/>
      <c r="M22" s="477"/>
    </row>
    <row r="23" spans="1:13" ht="12.75" customHeight="1" x14ac:dyDescent="0.2">
      <c r="A23" s="489"/>
      <c r="B23" s="477"/>
      <c r="C23" s="477"/>
      <c r="D23" s="477"/>
      <c r="E23" s="477"/>
      <c r="F23" s="477"/>
      <c r="G23" s="477"/>
      <c r="H23" s="477"/>
      <c r="I23" s="477"/>
      <c r="J23" s="477"/>
      <c r="K23" s="477"/>
      <c r="L23" s="477"/>
      <c r="M23" s="477"/>
    </row>
    <row r="24" spans="1:13" ht="12.75" customHeight="1" x14ac:dyDescent="0.2">
      <c r="A24" s="489"/>
      <c r="B24" s="477"/>
      <c r="C24" s="477"/>
      <c r="D24" s="477"/>
      <c r="E24" s="477"/>
      <c r="F24" s="477"/>
      <c r="G24" s="477"/>
      <c r="H24" s="477"/>
      <c r="I24" s="477"/>
      <c r="J24" s="477"/>
      <c r="K24" s="477"/>
      <c r="L24" s="477"/>
      <c r="M24" s="477"/>
    </row>
    <row r="25" spans="1:13" ht="12.75" customHeight="1" x14ac:dyDescent="0.2">
      <c r="A25" s="489"/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</row>
    <row r="26" spans="1:13" ht="12.75" customHeight="1" x14ac:dyDescent="0.2">
      <c r="A26" s="489"/>
      <c r="B26" s="477"/>
      <c r="C26" s="477"/>
      <c r="D26" s="477"/>
      <c r="E26" s="477"/>
      <c r="F26" s="477"/>
      <c r="G26" s="477"/>
      <c r="H26" s="477"/>
      <c r="I26" s="477"/>
      <c r="J26" s="477"/>
      <c r="K26" s="477"/>
      <c r="L26" s="477"/>
      <c r="M26" s="477"/>
    </row>
    <row r="27" spans="1:13" s="364" customFormat="1" ht="18" customHeight="1" x14ac:dyDescent="0.25">
      <c r="A27" s="490" t="s">
        <v>410</v>
      </c>
      <c r="B27" s="491"/>
      <c r="C27" s="491"/>
      <c r="D27" s="491"/>
      <c r="E27" s="491"/>
      <c r="F27" s="491"/>
      <c r="G27" s="491"/>
      <c r="H27" s="491"/>
      <c r="I27" s="491"/>
      <c r="J27" s="491"/>
      <c r="K27" s="491"/>
      <c r="L27" s="491"/>
      <c r="M27" s="491"/>
    </row>
    <row r="28" spans="1:13" ht="18" customHeight="1" thickBot="1" x14ac:dyDescent="0.25">
      <c r="A28" s="251" t="s">
        <v>405</v>
      </c>
      <c r="B28" s="477"/>
      <c r="C28" s="477"/>
      <c r="D28" s="477"/>
      <c r="E28" s="477"/>
      <c r="F28" s="477"/>
      <c r="G28" s="477"/>
      <c r="H28" s="477"/>
      <c r="I28" s="477"/>
      <c r="J28" s="477"/>
      <c r="K28" s="477"/>
      <c r="L28" s="477"/>
      <c r="M28" s="477"/>
    </row>
    <row r="29" spans="1:13" s="412" customFormat="1" ht="18" customHeight="1" thickBot="1" x14ac:dyDescent="0.25">
      <c r="A29" s="492"/>
      <c r="B29" s="484">
        <v>2014</v>
      </c>
      <c r="C29" s="484">
        <v>2015</v>
      </c>
      <c r="D29" s="484">
        <v>2016</v>
      </c>
      <c r="E29" s="484">
        <v>2017</v>
      </c>
      <c r="F29" s="484">
        <v>2018</v>
      </c>
      <c r="G29" s="484">
        <v>2019</v>
      </c>
      <c r="H29" s="484">
        <v>2020</v>
      </c>
      <c r="I29" s="484">
        <v>2021</v>
      </c>
      <c r="J29" s="484">
        <v>2022</v>
      </c>
      <c r="K29" s="484">
        <v>2023</v>
      </c>
      <c r="L29" s="484">
        <v>2024</v>
      </c>
      <c r="M29" s="484">
        <v>2025</v>
      </c>
    </row>
    <row r="30" spans="1:13" ht="12.75" customHeight="1" x14ac:dyDescent="0.2">
      <c r="A30" s="489"/>
      <c r="B30" s="477"/>
      <c r="C30" s="477"/>
      <c r="D30" s="477"/>
      <c r="E30" s="477"/>
      <c r="F30" s="477"/>
      <c r="G30" s="477"/>
      <c r="H30" s="477"/>
      <c r="I30" s="477"/>
      <c r="J30" s="477"/>
      <c r="K30" s="477"/>
      <c r="L30" s="477"/>
      <c r="M30" s="477"/>
    </row>
    <row r="31" spans="1:13" ht="12.75" customHeight="1" x14ac:dyDescent="0.2">
      <c r="A31" s="448" t="s">
        <v>380</v>
      </c>
      <c r="B31" s="431">
        <v>7125.8</v>
      </c>
      <c r="C31" s="431">
        <v>5520.2</v>
      </c>
      <c r="D31" s="431">
        <v>6408.9</v>
      </c>
      <c r="E31" s="431">
        <v>5732.7</v>
      </c>
      <c r="F31" s="431">
        <v>5347.7</v>
      </c>
      <c r="G31" s="431">
        <v>5274.1</v>
      </c>
      <c r="H31" s="431">
        <v>6195.6</v>
      </c>
      <c r="I31" s="431">
        <v>6932</v>
      </c>
      <c r="J31" s="431">
        <v>19763.2</v>
      </c>
      <c r="K31" s="431">
        <v>18550.5</v>
      </c>
      <c r="L31" s="431">
        <v>17609.900000000001</v>
      </c>
      <c r="M31" s="431">
        <v>18760</v>
      </c>
    </row>
    <row r="32" spans="1:13" ht="12.75" customHeight="1" x14ac:dyDescent="0.2">
      <c r="A32" s="487" t="s">
        <v>409</v>
      </c>
      <c r="B32" s="454"/>
      <c r="C32" s="454"/>
      <c r="D32" s="454"/>
      <c r="E32" s="454"/>
      <c r="F32" s="454"/>
      <c r="G32" s="454"/>
      <c r="H32" s="454"/>
      <c r="I32" s="454"/>
      <c r="J32" s="454"/>
      <c r="K32" s="454"/>
      <c r="L32" s="454"/>
      <c r="M32" s="454"/>
    </row>
    <row r="33" spans="1:13" ht="12.75" customHeight="1" x14ac:dyDescent="0.2">
      <c r="A33" s="451" t="s">
        <v>381</v>
      </c>
      <c r="B33" s="377">
        <v>3.1</v>
      </c>
      <c r="C33" s="377">
        <v>3.1</v>
      </c>
      <c r="D33" s="377">
        <v>3.1</v>
      </c>
      <c r="E33" s="454" t="s">
        <v>26</v>
      </c>
      <c r="F33" s="454" t="s">
        <v>26</v>
      </c>
      <c r="G33" s="454" t="s">
        <v>26</v>
      </c>
      <c r="H33" s="454" t="s">
        <v>26</v>
      </c>
      <c r="I33" s="454">
        <v>0.1</v>
      </c>
      <c r="J33" s="454" t="s">
        <v>26</v>
      </c>
      <c r="K33" s="454" t="s">
        <v>26</v>
      </c>
      <c r="L33" s="454">
        <v>0</v>
      </c>
      <c r="M33" s="454">
        <v>0</v>
      </c>
    </row>
    <row r="34" spans="1:13" ht="12.75" customHeight="1" x14ac:dyDescent="0.2">
      <c r="A34" s="451" t="s">
        <v>382</v>
      </c>
      <c r="B34" s="377">
        <v>0.1</v>
      </c>
      <c r="C34" s="377">
        <v>0.1</v>
      </c>
      <c r="D34" s="377">
        <v>0.1</v>
      </c>
      <c r="E34" s="454" t="s">
        <v>26</v>
      </c>
      <c r="F34" s="454" t="s">
        <v>26</v>
      </c>
      <c r="G34" s="454" t="s">
        <v>26</v>
      </c>
      <c r="H34" s="454" t="s">
        <v>26</v>
      </c>
      <c r="I34" s="454">
        <v>0</v>
      </c>
      <c r="J34" s="454" t="s">
        <v>26</v>
      </c>
      <c r="K34" s="454" t="s">
        <v>26</v>
      </c>
      <c r="L34" s="454" t="s">
        <v>26</v>
      </c>
      <c r="M34" s="454" t="s">
        <v>26</v>
      </c>
    </row>
    <row r="35" spans="1:13" ht="12.75" customHeight="1" x14ac:dyDescent="0.2">
      <c r="A35" s="451" t="s">
        <v>383</v>
      </c>
      <c r="B35" s="377">
        <v>1.9</v>
      </c>
      <c r="C35" s="377">
        <v>1.9</v>
      </c>
      <c r="D35" s="377">
        <v>3.2</v>
      </c>
      <c r="E35" s="454">
        <v>0</v>
      </c>
      <c r="F35" s="454">
        <v>0</v>
      </c>
      <c r="G35" s="454" t="s">
        <v>26</v>
      </c>
      <c r="H35" s="454" t="s">
        <v>26</v>
      </c>
      <c r="I35" s="454" t="s">
        <v>26</v>
      </c>
      <c r="J35" s="454" t="s">
        <v>26</v>
      </c>
      <c r="K35" s="454" t="s">
        <v>26</v>
      </c>
      <c r="L35" s="454" t="s">
        <v>26</v>
      </c>
      <c r="M35" s="454">
        <v>0</v>
      </c>
    </row>
    <row r="36" spans="1:13" ht="12.75" customHeight="1" x14ac:dyDescent="0.2">
      <c r="A36" s="451" t="s">
        <v>384</v>
      </c>
      <c r="B36" s="377" t="s">
        <v>26</v>
      </c>
      <c r="C36" s="377" t="s">
        <v>26</v>
      </c>
      <c r="D36" s="377" t="s">
        <v>26</v>
      </c>
      <c r="E36" s="454" t="s">
        <v>26</v>
      </c>
      <c r="F36" s="454" t="s">
        <v>26</v>
      </c>
      <c r="G36" s="454" t="s">
        <v>26</v>
      </c>
      <c r="H36" s="454" t="s">
        <v>26</v>
      </c>
      <c r="I36" s="454" t="s">
        <v>26</v>
      </c>
      <c r="J36" s="454" t="s">
        <v>26</v>
      </c>
      <c r="K36" s="454" t="s">
        <v>26</v>
      </c>
      <c r="L36" s="454" t="s">
        <v>26</v>
      </c>
      <c r="M36" s="454" t="s">
        <v>26</v>
      </c>
    </row>
    <row r="37" spans="1:13" ht="12.75" customHeight="1" x14ac:dyDescent="0.2">
      <c r="A37" s="451" t="s">
        <v>385</v>
      </c>
      <c r="B37" s="377">
        <v>2578</v>
      </c>
      <c r="C37" s="377">
        <v>43.8</v>
      </c>
      <c r="D37" s="377">
        <v>45.2</v>
      </c>
      <c r="E37" s="454">
        <v>59.6</v>
      </c>
      <c r="F37" s="454">
        <v>164</v>
      </c>
      <c r="G37" s="454">
        <v>135.5</v>
      </c>
      <c r="H37" s="454">
        <v>561.9</v>
      </c>
      <c r="I37" s="454">
        <v>143.5</v>
      </c>
      <c r="J37" s="454">
        <v>133.1</v>
      </c>
      <c r="K37" s="454">
        <v>129.1</v>
      </c>
      <c r="L37" s="454">
        <v>119</v>
      </c>
      <c r="M37" s="454">
        <v>121.7</v>
      </c>
    </row>
    <row r="38" spans="1:13" ht="12.75" customHeight="1" x14ac:dyDescent="0.2">
      <c r="A38" s="451" t="s">
        <v>386</v>
      </c>
      <c r="B38" s="377">
        <v>3024.5</v>
      </c>
      <c r="C38" s="377">
        <v>3567.8</v>
      </c>
      <c r="D38" s="377">
        <v>4086.4</v>
      </c>
      <c r="E38" s="454">
        <v>3756</v>
      </c>
      <c r="F38" s="454">
        <v>2947.3</v>
      </c>
      <c r="G38" s="454">
        <v>2748.9</v>
      </c>
      <c r="H38" s="454">
        <v>2919.4</v>
      </c>
      <c r="I38" s="454">
        <v>3981.6</v>
      </c>
      <c r="J38" s="454">
        <v>4501</v>
      </c>
      <c r="K38" s="454">
        <v>2517.8000000000002</v>
      </c>
      <c r="L38" s="454">
        <v>2720</v>
      </c>
      <c r="M38" s="454">
        <v>2938</v>
      </c>
    </row>
    <row r="39" spans="1:13" ht="12.75" customHeight="1" x14ac:dyDescent="0.2">
      <c r="A39" s="451" t="s">
        <v>387</v>
      </c>
      <c r="B39" s="377" t="s">
        <v>26</v>
      </c>
      <c r="C39" s="377">
        <v>0</v>
      </c>
      <c r="D39" s="377" t="s">
        <v>26</v>
      </c>
      <c r="E39" s="454">
        <v>0</v>
      </c>
      <c r="F39" s="454" t="s">
        <v>26</v>
      </c>
      <c r="G39" s="454" t="s">
        <v>26</v>
      </c>
      <c r="H39" s="454" t="s">
        <v>26</v>
      </c>
      <c r="I39" s="454" t="s">
        <v>26</v>
      </c>
      <c r="J39" s="454" t="s">
        <v>26</v>
      </c>
      <c r="K39" s="454" t="s">
        <v>26</v>
      </c>
      <c r="L39" s="454">
        <v>0.1</v>
      </c>
      <c r="M39" s="454">
        <v>0.1</v>
      </c>
    </row>
    <row r="40" spans="1:13" ht="12.75" customHeight="1" x14ac:dyDescent="0.2">
      <c r="A40" s="451" t="s">
        <v>388</v>
      </c>
      <c r="B40" s="377">
        <v>329.3</v>
      </c>
      <c r="C40" s="377">
        <v>312.7</v>
      </c>
      <c r="D40" s="377">
        <v>285</v>
      </c>
      <c r="E40" s="454">
        <v>229.1</v>
      </c>
      <c r="F40" s="454">
        <v>204.9</v>
      </c>
      <c r="G40" s="454">
        <v>391.8</v>
      </c>
      <c r="H40" s="454">
        <v>406.5</v>
      </c>
      <c r="I40" s="454">
        <v>250.4</v>
      </c>
      <c r="J40" s="454">
        <v>277.89999999999998</v>
      </c>
      <c r="K40" s="454">
        <v>235.7</v>
      </c>
      <c r="L40" s="454">
        <v>220.4</v>
      </c>
      <c r="M40" s="454">
        <v>245</v>
      </c>
    </row>
    <row r="41" spans="1:13" ht="12.75" customHeight="1" x14ac:dyDescent="0.2">
      <c r="A41" s="451" t="s">
        <v>389</v>
      </c>
      <c r="B41" s="377">
        <v>4.0999999999999996</v>
      </c>
      <c r="C41" s="377">
        <v>3.7</v>
      </c>
      <c r="D41" s="377">
        <v>1.2</v>
      </c>
      <c r="E41" s="454">
        <v>0.5</v>
      </c>
      <c r="F41" s="454">
        <v>0.5</v>
      </c>
      <c r="G41" s="454">
        <v>0.3</v>
      </c>
      <c r="H41" s="454">
        <v>0.3</v>
      </c>
      <c r="I41" s="454">
        <v>0.2</v>
      </c>
      <c r="J41" s="454">
        <v>29.9</v>
      </c>
      <c r="K41" s="454">
        <v>34.6</v>
      </c>
      <c r="L41" s="454">
        <v>34.6</v>
      </c>
      <c r="M41" s="454">
        <v>34.6</v>
      </c>
    </row>
    <row r="42" spans="1:13" ht="12.75" customHeight="1" x14ac:dyDescent="0.2">
      <c r="A42" s="451" t="s">
        <v>390</v>
      </c>
      <c r="B42" s="377">
        <v>0.1</v>
      </c>
      <c r="C42" s="377">
        <v>0.1</v>
      </c>
      <c r="D42" s="377">
        <v>0.1</v>
      </c>
      <c r="E42" s="454" t="s">
        <v>26</v>
      </c>
      <c r="F42" s="454" t="s">
        <v>26</v>
      </c>
      <c r="G42" s="454" t="s">
        <v>26</v>
      </c>
      <c r="H42" s="454" t="s">
        <v>26</v>
      </c>
      <c r="I42" s="454" t="s">
        <v>26</v>
      </c>
      <c r="J42" s="454" t="s">
        <v>26</v>
      </c>
      <c r="K42" s="454" t="s">
        <v>26</v>
      </c>
      <c r="L42" s="454">
        <v>0</v>
      </c>
      <c r="M42" s="454">
        <v>0</v>
      </c>
    </row>
    <row r="43" spans="1:13" ht="12.75" customHeight="1" x14ac:dyDescent="0.2">
      <c r="A43" s="451" t="s">
        <v>391</v>
      </c>
      <c r="B43" s="377">
        <v>30.1</v>
      </c>
      <c r="C43" s="377">
        <v>37.9</v>
      </c>
      <c r="D43" s="377">
        <v>94.3</v>
      </c>
      <c r="E43" s="454">
        <v>51.7</v>
      </c>
      <c r="F43" s="454">
        <v>125.5</v>
      </c>
      <c r="G43" s="454">
        <v>125.1</v>
      </c>
      <c r="H43" s="454">
        <v>148.19999999999999</v>
      </c>
      <c r="I43" s="454">
        <v>40.200000000000003</v>
      </c>
      <c r="J43" s="454">
        <v>152.9</v>
      </c>
      <c r="K43" s="454">
        <v>158.19999999999999</v>
      </c>
      <c r="L43" s="454">
        <v>225</v>
      </c>
      <c r="M43" s="454">
        <v>779.1</v>
      </c>
    </row>
    <row r="44" spans="1:13" ht="12.75" customHeight="1" x14ac:dyDescent="0.2">
      <c r="A44" s="451" t="s">
        <v>392</v>
      </c>
      <c r="B44" s="377">
        <v>3.4</v>
      </c>
      <c r="C44" s="377">
        <v>0.1</v>
      </c>
      <c r="D44" s="377">
        <v>0.1</v>
      </c>
      <c r="E44" s="454">
        <v>0</v>
      </c>
      <c r="F44" s="454" t="s">
        <v>26</v>
      </c>
      <c r="G44" s="454">
        <v>0</v>
      </c>
      <c r="H44" s="454">
        <v>0</v>
      </c>
      <c r="I44" s="454">
        <v>0</v>
      </c>
      <c r="J44" s="454">
        <v>0.1</v>
      </c>
      <c r="K44" s="454">
        <v>0</v>
      </c>
      <c r="L44" s="454">
        <v>0</v>
      </c>
      <c r="M44" s="454">
        <v>67.3</v>
      </c>
    </row>
    <row r="45" spans="1:13" ht="12.75" customHeight="1" x14ac:dyDescent="0.2">
      <c r="A45" s="451" t="s">
        <v>402</v>
      </c>
      <c r="B45" s="377">
        <v>1151.2</v>
      </c>
      <c r="C45" s="377">
        <v>1548.9</v>
      </c>
      <c r="D45" s="377">
        <v>1890.2</v>
      </c>
      <c r="E45" s="454">
        <v>1635.7</v>
      </c>
      <c r="F45" s="454">
        <v>1905.6</v>
      </c>
      <c r="G45" s="454">
        <v>1872.4</v>
      </c>
      <c r="H45" s="454">
        <v>2159.1999999999998</v>
      </c>
      <c r="I45" s="454">
        <v>2515.9</v>
      </c>
      <c r="J45" s="454">
        <v>14668.3</v>
      </c>
      <c r="K45" s="454">
        <v>15475</v>
      </c>
      <c r="L45" s="454">
        <v>14290.8</v>
      </c>
      <c r="M45" s="454">
        <v>14574.3</v>
      </c>
    </row>
    <row r="46" spans="1:13" ht="12.75" customHeight="1" thickBot="1" x14ac:dyDescent="0.25">
      <c r="A46" s="488"/>
      <c r="B46" s="493"/>
      <c r="C46" s="493"/>
      <c r="D46" s="493"/>
      <c r="E46" s="493"/>
      <c r="F46" s="493"/>
      <c r="G46" s="493"/>
      <c r="H46" s="493"/>
      <c r="I46" s="493"/>
      <c r="J46" s="493"/>
      <c r="K46" s="493"/>
      <c r="L46" s="493"/>
      <c r="M46" s="493"/>
    </row>
    <row r="47" spans="1:13" x14ac:dyDescent="0.2">
      <c r="A47" s="489"/>
      <c r="B47" s="477"/>
      <c r="C47" s="477"/>
      <c r="D47" s="477"/>
      <c r="E47" s="477"/>
      <c r="F47" s="477"/>
      <c r="G47" s="477"/>
      <c r="H47" s="477"/>
      <c r="I47" s="477"/>
      <c r="J47" s="477"/>
      <c r="K47" s="477"/>
      <c r="L47" s="477"/>
      <c r="M47" s="477"/>
    </row>
    <row r="48" spans="1:13" x14ac:dyDescent="0.2">
      <c r="B48" s="468"/>
      <c r="C48" s="468"/>
      <c r="D48" s="468"/>
      <c r="E48" s="468"/>
      <c r="F48" s="468"/>
      <c r="G48" s="468"/>
      <c r="H48" s="468"/>
      <c r="I48" s="468"/>
      <c r="J48" s="468"/>
      <c r="K48" s="468"/>
      <c r="L48" s="468"/>
      <c r="M48" s="468"/>
    </row>
    <row r="49" spans="2:13" x14ac:dyDescent="0.2">
      <c r="B49" s="468"/>
      <c r="C49" s="468"/>
      <c r="D49" s="468"/>
      <c r="E49" s="468"/>
      <c r="F49" s="468"/>
      <c r="G49" s="468"/>
      <c r="H49" s="468"/>
      <c r="I49" s="468"/>
      <c r="J49" s="468"/>
      <c r="K49" s="468"/>
      <c r="L49" s="468"/>
      <c r="M49" s="468"/>
    </row>
    <row r="50" spans="2:13" x14ac:dyDescent="0.2">
      <c r="B50" s="468"/>
      <c r="C50" s="468"/>
      <c r="D50" s="468"/>
      <c r="E50" s="468"/>
      <c r="F50" s="468"/>
      <c r="G50" s="468"/>
      <c r="H50" s="468"/>
      <c r="I50" s="468"/>
      <c r="J50" s="468"/>
      <c r="K50" s="468"/>
      <c r="L50" s="468"/>
      <c r="M50" s="468"/>
    </row>
    <row r="51" spans="2:13" x14ac:dyDescent="0.2">
      <c r="B51" s="468"/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</row>
    <row r="52" spans="2:13" x14ac:dyDescent="0.2">
      <c r="B52" s="468"/>
      <c r="C52" s="468"/>
      <c r="D52" s="468"/>
      <c r="E52" s="468"/>
      <c r="F52" s="468"/>
      <c r="G52" s="468"/>
      <c r="H52" s="468"/>
      <c r="I52" s="468"/>
      <c r="J52" s="468"/>
      <c r="K52" s="468"/>
      <c r="L52" s="468"/>
      <c r="M52" s="468"/>
    </row>
    <row r="53" spans="2:13" x14ac:dyDescent="0.2">
      <c r="B53" s="468"/>
      <c r="C53" s="468"/>
      <c r="D53" s="468"/>
      <c r="E53" s="468"/>
      <c r="F53" s="468"/>
      <c r="G53" s="468"/>
      <c r="H53" s="468"/>
      <c r="I53" s="468"/>
      <c r="J53" s="468"/>
      <c r="K53" s="468"/>
      <c r="L53" s="468"/>
      <c r="M53" s="468"/>
    </row>
    <row r="54" spans="2:13" x14ac:dyDescent="0.2">
      <c r="B54" s="468"/>
      <c r="C54" s="468"/>
      <c r="D54" s="468"/>
      <c r="E54" s="468"/>
      <c r="F54" s="468"/>
      <c r="G54" s="468"/>
      <c r="H54" s="468"/>
      <c r="I54" s="468"/>
      <c r="J54" s="468"/>
      <c r="K54" s="468"/>
      <c r="L54" s="468"/>
      <c r="M54" s="468"/>
    </row>
    <row r="55" spans="2:13" x14ac:dyDescent="0.2">
      <c r="B55" s="468"/>
      <c r="C55" s="468"/>
      <c r="D55" s="468"/>
      <c r="E55" s="468"/>
      <c r="F55" s="468"/>
      <c r="G55" s="468"/>
      <c r="H55" s="468"/>
      <c r="I55" s="468"/>
      <c r="J55" s="468"/>
      <c r="K55" s="468"/>
      <c r="L55" s="468"/>
      <c r="M55" s="468"/>
    </row>
    <row r="56" spans="2:13" x14ac:dyDescent="0.2">
      <c r="B56" s="468"/>
      <c r="C56" s="468"/>
      <c r="D56" s="468"/>
      <c r="E56" s="468"/>
      <c r="F56" s="468"/>
      <c r="G56" s="468"/>
      <c r="H56" s="468"/>
      <c r="I56" s="468"/>
      <c r="J56" s="468"/>
      <c r="K56" s="468"/>
      <c r="L56" s="468"/>
      <c r="M56" s="468"/>
    </row>
    <row r="57" spans="2:13" x14ac:dyDescent="0.2">
      <c r="B57" s="468"/>
      <c r="C57" s="468"/>
      <c r="D57" s="468"/>
      <c r="E57" s="468"/>
      <c r="F57" s="468"/>
      <c r="G57" s="468"/>
      <c r="H57" s="468"/>
      <c r="I57" s="468"/>
      <c r="J57" s="468"/>
      <c r="K57" s="468"/>
      <c r="L57" s="468"/>
      <c r="M57" s="468"/>
    </row>
    <row r="58" spans="2:13" x14ac:dyDescent="0.2">
      <c r="B58" s="468"/>
      <c r="C58" s="468"/>
      <c r="D58" s="468"/>
      <c r="E58" s="468"/>
      <c r="F58" s="468"/>
      <c r="G58" s="468"/>
      <c r="H58" s="468"/>
      <c r="I58" s="468"/>
      <c r="J58" s="468"/>
      <c r="K58" s="468"/>
      <c r="L58" s="468"/>
      <c r="M58" s="468"/>
    </row>
    <row r="59" spans="2:13" x14ac:dyDescent="0.2">
      <c r="B59" s="468"/>
      <c r="C59" s="468"/>
      <c r="D59" s="468"/>
      <c r="E59" s="468"/>
      <c r="F59" s="468"/>
      <c r="G59" s="468"/>
      <c r="H59" s="468"/>
      <c r="I59" s="468"/>
      <c r="J59" s="468"/>
      <c r="K59" s="468"/>
      <c r="L59" s="468"/>
      <c r="M59" s="468"/>
    </row>
    <row r="60" spans="2:13" x14ac:dyDescent="0.2">
      <c r="B60" s="468"/>
      <c r="C60" s="468"/>
      <c r="D60" s="468"/>
      <c r="E60" s="468"/>
      <c r="F60" s="468"/>
      <c r="G60" s="468"/>
      <c r="H60" s="468"/>
      <c r="I60" s="468"/>
      <c r="J60" s="468"/>
      <c r="K60" s="468"/>
      <c r="L60" s="468"/>
      <c r="M60" s="468"/>
    </row>
    <row r="61" spans="2:13" x14ac:dyDescent="0.2">
      <c r="B61" s="468"/>
      <c r="C61" s="468"/>
      <c r="D61" s="468"/>
      <c r="E61" s="468"/>
      <c r="F61" s="468"/>
      <c r="G61" s="468"/>
      <c r="H61" s="468"/>
      <c r="I61" s="468"/>
      <c r="J61" s="468"/>
      <c r="K61" s="468"/>
      <c r="L61" s="468"/>
      <c r="M61" s="468"/>
    </row>
    <row r="62" spans="2:13" x14ac:dyDescent="0.2">
      <c r="B62" s="468"/>
      <c r="C62" s="468"/>
      <c r="D62" s="468"/>
      <c r="E62" s="468"/>
      <c r="F62" s="468"/>
      <c r="G62" s="468"/>
      <c r="H62" s="468"/>
      <c r="I62" s="468"/>
      <c r="J62" s="468"/>
      <c r="K62" s="468"/>
      <c r="L62" s="468"/>
      <c r="M62" s="468"/>
    </row>
    <row r="63" spans="2:13" x14ac:dyDescent="0.2">
      <c r="B63" s="468"/>
      <c r="C63" s="468"/>
      <c r="D63" s="468"/>
      <c r="E63" s="468"/>
      <c r="F63" s="468"/>
      <c r="G63" s="468"/>
      <c r="H63" s="468"/>
      <c r="I63" s="468"/>
      <c r="J63" s="468"/>
      <c r="K63" s="468"/>
      <c r="L63" s="468"/>
      <c r="M63" s="468"/>
    </row>
    <row r="64" spans="2:13" x14ac:dyDescent="0.2">
      <c r="B64" s="468"/>
      <c r="C64" s="468"/>
      <c r="D64" s="468"/>
      <c r="E64" s="468"/>
      <c r="F64" s="468"/>
      <c r="G64" s="468"/>
      <c r="H64" s="468"/>
      <c r="I64" s="468"/>
      <c r="J64" s="468"/>
      <c r="K64" s="468"/>
      <c r="L64" s="468"/>
      <c r="M64" s="468"/>
    </row>
    <row r="65" spans="2:13" x14ac:dyDescent="0.2">
      <c r="B65" s="468"/>
      <c r="C65" s="468"/>
      <c r="D65" s="468"/>
      <c r="E65" s="468"/>
      <c r="F65" s="468"/>
      <c r="G65" s="468"/>
      <c r="H65" s="468"/>
      <c r="I65" s="468"/>
      <c r="J65" s="468"/>
      <c r="K65" s="468"/>
      <c r="L65" s="468"/>
      <c r="M65" s="468"/>
    </row>
    <row r="66" spans="2:13" x14ac:dyDescent="0.2">
      <c r="B66" s="468"/>
      <c r="C66" s="468"/>
      <c r="D66" s="468"/>
      <c r="E66" s="468"/>
      <c r="F66" s="468"/>
      <c r="G66" s="468"/>
      <c r="H66" s="468"/>
      <c r="I66" s="468"/>
      <c r="J66" s="468"/>
      <c r="K66" s="468"/>
      <c r="L66" s="468"/>
      <c r="M66" s="468"/>
    </row>
    <row r="67" spans="2:13" x14ac:dyDescent="0.2">
      <c r="B67" s="468"/>
      <c r="C67" s="468"/>
      <c r="D67" s="468"/>
      <c r="E67" s="468"/>
      <c r="F67" s="468"/>
      <c r="G67" s="468"/>
      <c r="H67" s="468"/>
      <c r="I67" s="468"/>
      <c r="J67" s="468"/>
      <c r="K67" s="468"/>
      <c r="L67" s="468"/>
      <c r="M67" s="468"/>
    </row>
    <row r="68" spans="2:13" x14ac:dyDescent="0.2">
      <c r="B68" s="468"/>
      <c r="C68" s="468"/>
      <c r="D68" s="468"/>
      <c r="E68" s="468"/>
      <c r="F68" s="468"/>
      <c r="G68" s="468"/>
      <c r="H68" s="468"/>
      <c r="I68" s="468"/>
      <c r="J68" s="468"/>
      <c r="K68" s="468"/>
      <c r="L68" s="468"/>
      <c r="M68" s="468"/>
    </row>
    <row r="69" spans="2:13" x14ac:dyDescent="0.2">
      <c r="B69" s="468"/>
      <c r="C69" s="468"/>
      <c r="D69" s="468"/>
      <c r="E69" s="468"/>
      <c r="F69" s="468"/>
      <c r="G69" s="468"/>
      <c r="H69" s="468"/>
      <c r="I69" s="468"/>
      <c r="J69" s="468"/>
      <c r="K69" s="468"/>
      <c r="L69" s="468"/>
      <c r="M69" s="468"/>
    </row>
    <row r="70" spans="2:13" x14ac:dyDescent="0.2">
      <c r="B70" s="468"/>
      <c r="C70" s="468"/>
      <c r="D70" s="468"/>
      <c r="E70" s="468"/>
      <c r="F70" s="468"/>
      <c r="G70" s="468"/>
      <c r="H70" s="468"/>
      <c r="I70" s="468"/>
      <c r="J70" s="468"/>
      <c r="K70" s="468"/>
      <c r="L70" s="468"/>
      <c r="M70" s="468"/>
    </row>
    <row r="71" spans="2:13" x14ac:dyDescent="0.2">
      <c r="B71" s="468"/>
      <c r="C71" s="468"/>
      <c r="D71" s="468"/>
      <c r="E71" s="468"/>
      <c r="F71" s="468"/>
      <c r="G71" s="468"/>
      <c r="H71" s="468"/>
      <c r="I71" s="468"/>
      <c r="J71" s="468"/>
      <c r="K71" s="468"/>
      <c r="L71" s="468"/>
      <c r="M71" s="468"/>
    </row>
    <row r="72" spans="2:13" x14ac:dyDescent="0.2">
      <c r="B72" s="468"/>
      <c r="C72" s="468"/>
      <c r="D72" s="468"/>
      <c r="E72" s="468"/>
      <c r="F72" s="468"/>
      <c r="G72" s="468"/>
      <c r="H72" s="468"/>
      <c r="I72" s="468"/>
      <c r="J72" s="468"/>
      <c r="K72" s="468"/>
      <c r="L72" s="468"/>
      <c r="M72" s="468"/>
    </row>
    <row r="73" spans="2:13" x14ac:dyDescent="0.2">
      <c r="B73" s="468"/>
      <c r="C73" s="468"/>
      <c r="D73" s="468"/>
      <c r="E73" s="468"/>
      <c r="F73" s="468"/>
      <c r="G73" s="468"/>
      <c r="H73" s="468"/>
      <c r="I73" s="468"/>
      <c r="J73" s="468"/>
      <c r="K73" s="468"/>
      <c r="L73" s="468"/>
      <c r="M73" s="468"/>
    </row>
    <row r="74" spans="2:13" x14ac:dyDescent="0.2">
      <c r="B74" s="468"/>
      <c r="C74" s="468"/>
      <c r="D74" s="468"/>
      <c r="E74" s="468"/>
      <c r="F74" s="468"/>
      <c r="G74" s="468"/>
      <c r="H74" s="468"/>
      <c r="I74" s="468"/>
      <c r="J74" s="468"/>
      <c r="K74" s="468"/>
      <c r="L74" s="468"/>
      <c r="M74" s="468"/>
    </row>
    <row r="75" spans="2:13" x14ac:dyDescent="0.2">
      <c r="B75" s="468"/>
      <c r="C75" s="468"/>
      <c r="D75" s="468"/>
      <c r="E75" s="468"/>
      <c r="F75" s="468"/>
      <c r="G75" s="468"/>
      <c r="H75" s="468"/>
      <c r="I75" s="468"/>
      <c r="J75" s="468"/>
      <c r="K75" s="468"/>
      <c r="L75" s="468"/>
      <c r="M75" s="468"/>
    </row>
    <row r="76" spans="2:13" x14ac:dyDescent="0.2">
      <c r="B76" s="468"/>
      <c r="C76" s="468"/>
      <c r="D76" s="468"/>
      <c r="E76" s="468"/>
      <c r="F76" s="468"/>
      <c r="G76" s="468"/>
      <c r="H76" s="468"/>
      <c r="I76" s="468"/>
      <c r="J76" s="468"/>
      <c r="K76" s="468"/>
      <c r="L76" s="468"/>
      <c r="M76" s="468"/>
    </row>
    <row r="77" spans="2:13" x14ac:dyDescent="0.2">
      <c r="B77" s="468"/>
      <c r="C77" s="468"/>
      <c r="D77" s="468"/>
      <c r="E77" s="468"/>
      <c r="F77" s="468"/>
      <c r="G77" s="468"/>
      <c r="H77" s="468"/>
      <c r="I77" s="468"/>
      <c r="J77" s="468"/>
      <c r="K77" s="468"/>
      <c r="L77" s="468"/>
      <c r="M77" s="468"/>
    </row>
    <row r="78" spans="2:13" x14ac:dyDescent="0.2">
      <c r="B78" s="468"/>
      <c r="C78" s="468"/>
      <c r="D78" s="468"/>
      <c r="E78" s="468"/>
      <c r="F78" s="468"/>
      <c r="G78" s="468"/>
      <c r="H78" s="468"/>
      <c r="I78" s="468"/>
      <c r="J78" s="468"/>
      <c r="K78" s="468"/>
      <c r="L78" s="468"/>
      <c r="M78" s="468"/>
    </row>
    <row r="79" spans="2:13" x14ac:dyDescent="0.2">
      <c r="B79" s="468"/>
      <c r="C79" s="468"/>
      <c r="D79" s="468"/>
      <c r="E79" s="468"/>
      <c r="F79" s="468"/>
      <c r="G79" s="468"/>
      <c r="H79" s="468"/>
      <c r="I79" s="468"/>
      <c r="J79" s="468"/>
      <c r="K79" s="468"/>
      <c r="L79" s="468"/>
      <c r="M79" s="468"/>
    </row>
    <row r="80" spans="2:13" x14ac:dyDescent="0.2">
      <c r="B80" s="468"/>
      <c r="C80" s="468"/>
      <c r="D80" s="468"/>
      <c r="E80" s="468"/>
      <c r="F80" s="468"/>
      <c r="G80" s="468"/>
      <c r="H80" s="468"/>
      <c r="I80" s="468"/>
      <c r="J80" s="468"/>
      <c r="K80" s="468"/>
      <c r="L80" s="468"/>
      <c r="M80" s="468"/>
    </row>
  </sheetData>
  <hyperlinks>
    <hyperlink ref="A1" location="Содержание!A1" display="Вернуться в СОДЕРЖАНИЕ" xr:uid="{00000000-0004-0000-7300-000000000000}"/>
  </hyperlinks>
  <pageMargins left="0.78740157480314965" right="0.6692913385826772" top="0.98425196850393704" bottom="0.78740157480314965" header="0.31496062992125984" footer="0.31496062992125984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Лист116"/>
  <dimension ref="A1:M48"/>
  <sheetViews>
    <sheetView workbookViewId="0">
      <selection activeCell="A5" sqref="A5"/>
    </sheetView>
  </sheetViews>
  <sheetFormatPr defaultRowHeight="12" x14ac:dyDescent="0.2"/>
  <cols>
    <col min="1" max="1" width="44.5703125" style="367" customWidth="1"/>
    <col min="2" max="8" width="8.7109375" style="422" hidden="1" customWidth="1"/>
    <col min="9" max="12" width="8.7109375" style="422" customWidth="1"/>
    <col min="13" max="13" width="9" style="422" customWidth="1"/>
    <col min="14" max="227" width="9.140625" style="367"/>
    <col min="228" max="228" width="43.5703125" style="367" customWidth="1"/>
    <col min="229" max="235" width="0" style="367" hidden="1" customWidth="1"/>
    <col min="236" max="240" width="8.7109375" style="367" customWidth="1"/>
    <col min="241" max="483" width="9.140625" style="367"/>
    <col min="484" max="484" width="43.5703125" style="367" customWidth="1"/>
    <col min="485" max="491" width="0" style="367" hidden="1" customWidth="1"/>
    <col min="492" max="496" width="8.7109375" style="367" customWidth="1"/>
    <col min="497" max="739" width="9.140625" style="367"/>
    <col min="740" max="740" width="43.5703125" style="367" customWidth="1"/>
    <col min="741" max="747" width="0" style="367" hidden="1" customWidth="1"/>
    <col min="748" max="752" width="8.7109375" style="367" customWidth="1"/>
    <col min="753" max="995" width="9.140625" style="367"/>
    <col min="996" max="996" width="43.5703125" style="367" customWidth="1"/>
    <col min="997" max="1003" width="0" style="367" hidden="1" customWidth="1"/>
    <col min="1004" max="1008" width="8.7109375" style="367" customWidth="1"/>
    <col min="1009" max="1251" width="9.140625" style="367"/>
    <col min="1252" max="1252" width="43.5703125" style="367" customWidth="1"/>
    <col min="1253" max="1259" width="0" style="367" hidden="1" customWidth="1"/>
    <col min="1260" max="1264" width="8.7109375" style="367" customWidth="1"/>
    <col min="1265" max="1507" width="9.140625" style="367"/>
    <col min="1508" max="1508" width="43.5703125" style="367" customWidth="1"/>
    <col min="1509" max="1515" width="0" style="367" hidden="1" customWidth="1"/>
    <col min="1516" max="1520" width="8.7109375" style="367" customWidth="1"/>
    <col min="1521" max="1763" width="9.140625" style="367"/>
    <col min="1764" max="1764" width="43.5703125" style="367" customWidth="1"/>
    <col min="1765" max="1771" width="0" style="367" hidden="1" customWidth="1"/>
    <col min="1772" max="1776" width="8.7109375" style="367" customWidth="1"/>
    <col min="1777" max="2019" width="9.140625" style="367"/>
    <col min="2020" max="2020" width="43.5703125" style="367" customWidth="1"/>
    <col min="2021" max="2027" width="0" style="367" hidden="1" customWidth="1"/>
    <col min="2028" max="2032" width="8.7109375" style="367" customWidth="1"/>
    <col min="2033" max="2275" width="9.140625" style="367"/>
    <col min="2276" max="2276" width="43.5703125" style="367" customWidth="1"/>
    <col min="2277" max="2283" width="0" style="367" hidden="1" customWidth="1"/>
    <col min="2284" max="2288" width="8.7109375" style="367" customWidth="1"/>
    <col min="2289" max="2531" width="9.140625" style="367"/>
    <col min="2532" max="2532" width="43.5703125" style="367" customWidth="1"/>
    <col min="2533" max="2539" width="0" style="367" hidden="1" customWidth="1"/>
    <col min="2540" max="2544" width="8.7109375" style="367" customWidth="1"/>
    <col min="2545" max="2787" width="9.140625" style="367"/>
    <col min="2788" max="2788" width="43.5703125" style="367" customWidth="1"/>
    <col min="2789" max="2795" width="0" style="367" hidden="1" customWidth="1"/>
    <col min="2796" max="2800" width="8.7109375" style="367" customWidth="1"/>
    <col min="2801" max="3043" width="9.140625" style="367"/>
    <col min="3044" max="3044" width="43.5703125" style="367" customWidth="1"/>
    <col min="3045" max="3051" width="0" style="367" hidden="1" customWidth="1"/>
    <col min="3052" max="3056" width="8.7109375" style="367" customWidth="1"/>
    <col min="3057" max="3299" width="9.140625" style="367"/>
    <col min="3300" max="3300" width="43.5703125" style="367" customWidth="1"/>
    <col min="3301" max="3307" width="0" style="367" hidden="1" customWidth="1"/>
    <col min="3308" max="3312" width="8.7109375" style="367" customWidth="1"/>
    <col min="3313" max="3555" width="9.140625" style="367"/>
    <col min="3556" max="3556" width="43.5703125" style="367" customWidth="1"/>
    <col min="3557" max="3563" width="0" style="367" hidden="1" customWidth="1"/>
    <col min="3564" max="3568" width="8.7109375" style="367" customWidth="1"/>
    <col min="3569" max="3811" width="9.140625" style="367"/>
    <col min="3812" max="3812" width="43.5703125" style="367" customWidth="1"/>
    <col min="3813" max="3819" width="0" style="367" hidden="1" customWidth="1"/>
    <col min="3820" max="3824" width="8.7109375" style="367" customWidth="1"/>
    <col min="3825" max="4067" width="9.140625" style="367"/>
    <col min="4068" max="4068" width="43.5703125" style="367" customWidth="1"/>
    <col min="4069" max="4075" width="0" style="367" hidden="1" customWidth="1"/>
    <col min="4076" max="4080" width="8.7109375" style="367" customWidth="1"/>
    <col min="4081" max="4323" width="9.140625" style="367"/>
    <col min="4324" max="4324" width="43.5703125" style="367" customWidth="1"/>
    <col min="4325" max="4331" width="0" style="367" hidden="1" customWidth="1"/>
    <col min="4332" max="4336" width="8.7109375" style="367" customWidth="1"/>
    <col min="4337" max="4579" width="9.140625" style="367"/>
    <col min="4580" max="4580" width="43.5703125" style="367" customWidth="1"/>
    <col min="4581" max="4587" width="0" style="367" hidden="1" customWidth="1"/>
    <col min="4588" max="4592" width="8.7109375" style="367" customWidth="1"/>
    <col min="4593" max="4835" width="9.140625" style="367"/>
    <col min="4836" max="4836" width="43.5703125" style="367" customWidth="1"/>
    <col min="4837" max="4843" width="0" style="367" hidden="1" customWidth="1"/>
    <col min="4844" max="4848" width="8.7109375" style="367" customWidth="1"/>
    <col min="4849" max="5091" width="9.140625" style="367"/>
    <col min="5092" max="5092" width="43.5703125" style="367" customWidth="1"/>
    <col min="5093" max="5099" width="0" style="367" hidden="1" customWidth="1"/>
    <col min="5100" max="5104" width="8.7109375" style="367" customWidth="1"/>
    <col min="5105" max="5347" width="9.140625" style="367"/>
    <col min="5348" max="5348" width="43.5703125" style="367" customWidth="1"/>
    <col min="5349" max="5355" width="0" style="367" hidden="1" customWidth="1"/>
    <col min="5356" max="5360" width="8.7109375" style="367" customWidth="1"/>
    <col min="5361" max="5603" width="9.140625" style="367"/>
    <col min="5604" max="5604" width="43.5703125" style="367" customWidth="1"/>
    <col min="5605" max="5611" width="0" style="367" hidden="1" customWidth="1"/>
    <col min="5612" max="5616" width="8.7109375" style="367" customWidth="1"/>
    <col min="5617" max="5859" width="9.140625" style="367"/>
    <col min="5860" max="5860" width="43.5703125" style="367" customWidth="1"/>
    <col min="5861" max="5867" width="0" style="367" hidden="1" customWidth="1"/>
    <col min="5868" max="5872" width="8.7109375" style="367" customWidth="1"/>
    <col min="5873" max="6115" width="9.140625" style="367"/>
    <col min="6116" max="6116" width="43.5703125" style="367" customWidth="1"/>
    <col min="6117" max="6123" width="0" style="367" hidden="1" customWidth="1"/>
    <col min="6124" max="6128" width="8.7109375" style="367" customWidth="1"/>
    <col min="6129" max="6371" width="9.140625" style="367"/>
    <col min="6372" max="6372" width="43.5703125" style="367" customWidth="1"/>
    <col min="6373" max="6379" width="0" style="367" hidden="1" customWidth="1"/>
    <col min="6380" max="6384" width="8.7109375" style="367" customWidth="1"/>
    <col min="6385" max="6627" width="9.140625" style="367"/>
    <col min="6628" max="6628" width="43.5703125" style="367" customWidth="1"/>
    <col min="6629" max="6635" width="0" style="367" hidden="1" customWidth="1"/>
    <col min="6636" max="6640" width="8.7109375" style="367" customWidth="1"/>
    <col min="6641" max="6883" width="9.140625" style="367"/>
    <col min="6884" max="6884" width="43.5703125" style="367" customWidth="1"/>
    <col min="6885" max="6891" width="0" style="367" hidden="1" customWidth="1"/>
    <col min="6892" max="6896" width="8.7109375" style="367" customWidth="1"/>
    <col min="6897" max="7139" width="9.140625" style="367"/>
    <col min="7140" max="7140" width="43.5703125" style="367" customWidth="1"/>
    <col min="7141" max="7147" width="0" style="367" hidden="1" customWidth="1"/>
    <col min="7148" max="7152" width="8.7109375" style="367" customWidth="1"/>
    <col min="7153" max="7395" width="9.140625" style="367"/>
    <col min="7396" max="7396" width="43.5703125" style="367" customWidth="1"/>
    <col min="7397" max="7403" width="0" style="367" hidden="1" customWidth="1"/>
    <col min="7404" max="7408" width="8.7109375" style="367" customWidth="1"/>
    <col min="7409" max="7651" width="9.140625" style="367"/>
    <col min="7652" max="7652" width="43.5703125" style="367" customWidth="1"/>
    <col min="7653" max="7659" width="0" style="367" hidden="1" customWidth="1"/>
    <col min="7660" max="7664" width="8.7109375" style="367" customWidth="1"/>
    <col min="7665" max="7907" width="9.140625" style="367"/>
    <col min="7908" max="7908" width="43.5703125" style="367" customWidth="1"/>
    <col min="7909" max="7915" width="0" style="367" hidden="1" customWidth="1"/>
    <col min="7916" max="7920" width="8.7109375" style="367" customWidth="1"/>
    <col min="7921" max="8163" width="9.140625" style="367"/>
    <col min="8164" max="8164" width="43.5703125" style="367" customWidth="1"/>
    <col min="8165" max="8171" width="0" style="367" hidden="1" customWidth="1"/>
    <col min="8172" max="8176" width="8.7109375" style="367" customWidth="1"/>
    <col min="8177" max="8419" width="9.140625" style="367"/>
    <col min="8420" max="8420" width="43.5703125" style="367" customWidth="1"/>
    <col min="8421" max="8427" width="0" style="367" hidden="1" customWidth="1"/>
    <col min="8428" max="8432" width="8.7109375" style="367" customWidth="1"/>
    <col min="8433" max="8675" width="9.140625" style="367"/>
    <col min="8676" max="8676" width="43.5703125" style="367" customWidth="1"/>
    <col min="8677" max="8683" width="0" style="367" hidden="1" customWidth="1"/>
    <col min="8684" max="8688" width="8.7109375" style="367" customWidth="1"/>
    <col min="8689" max="8931" width="9.140625" style="367"/>
    <col min="8932" max="8932" width="43.5703125" style="367" customWidth="1"/>
    <col min="8933" max="8939" width="0" style="367" hidden="1" customWidth="1"/>
    <col min="8940" max="8944" width="8.7109375" style="367" customWidth="1"/>
    <col min="8945" max="9187" width="9.140625" style="367"/>
    <col min="9188" max="9188" width="43.5703125" style="367" customWidth="1"/>
    <col min="9189" max="9195" width="0" style="367" hidden="1" customWidth="1"/>
    <col min="9196" max="9200" width="8.7109375" style="367" customWidth="1"/>
    <col min="9201" max="9443" width="9.140625" style="367"/>
    <col min="9444" max="9444" width="43.5703125" style="367" customWidth="1"/>
    <col min="9445" max="9451" width="0" style="367" hidden="1" customWidth="1"/>
    <col min="9452" max="9456" width="8.7109375" style="367" customWidth="1"/>
    <col min="9457" max="9699" width="9.140625" style="367"/>
    <col min="9700" max="9700" width="43.5703125" style="367" customWidth="1"/>
    <col min="9701" max="9707" width="0" style="367" hidden="1" customWidth="1"/>
    <col min="9708" max="9712" width="8.7109375" style="367" customWidth="1"/>
    <col min="9713" max="9955" width="9.140625" style="367"/>
    <col min="9956" max="9956" width="43.5703125" style="367" customWidth="1"/>
    <col min="9957" max="9963" width="0" style="367" hidden="1" customWidth="1"/>
    <col min="9964" max="9968" width="8.7109375" style="367" customWidth="1"/>
    <col min="9969" max="10211" width="9.140625" style="367"/>
    <col min="10212" max="10212" width="43.5703125" style="367" customWidth="1"/>
    <col min="10213" max="10219" width="0" style="367" hidden="1" customWidth="1"/>
    <col min="10220" max="10224" width="8.7109375" style="367" customWidth="1"/>
    <col min="10225" max="10467" width="9.140625" style="367"/>
    <col min="10468" max="10468" width="43.5703125" style="367" customWidth="1"/>
    <col min="10469" max="10475" width="0" style="367" hidden="1" customWidth="1"/>
    <col min="10476" max="10480" width="8.7109375" style="367" customWidth="1"/>
    <col min="10481" max="10723" width="9.140625" style="367"/>
    <col min="10724" max="10724" width="43.5703125" style="367" customWidth="1"/>
    <col min="10725" max="10731" width="0" style="367" hidden="1" customWidth="1"/>
    <col min="10732" max="10736" width="8.7109375" style="367" customWidth="1"/>
    <col min="10737" max="10979" width="9.140625" style="367"/>
    <col min="10980" max="10980" width="43.5703125" style="367" customWidth="1"/>
    <col min="10981" max="10987" width="0" style="367" hidden="1" customWidth="1"/>
    <col min="10988" max="10992" width="8.7109375" style="367" customWidth="1"/>
    <col min="10993" max="11235" width="9.140625" style="367"/>
    <col min="11236" max="11236" width="43.5703125" style="367" customWidth="1"/>
    <col min="11237" max="11243" width="0" style="367" hidden="1" customWidth="1"/>
    <col min="11244" max="11248" width="8.7109375" style="367" customWidth="1"/>
    <col min="11249" max="11491" width="9.140625" style="367"/>
    <col min="11492" max="11492" width="43.5703125" style="367" customWidth="1"/>
    <col min="11493" max="11499" width="0" style="367" hidden="1" customWidth="1"/>
    <col min="11500" max="11504" width="8.7109375" style="367" customWidth="1"/>
    <col min="11505" max="11747" width="9.140625" style="367"/>
    <col min="11748" max="11748" width="43.5703125" style="367" customWidth="1"/>
    <col min="11749" max="11755" width="0" style="367" hidden="1" customWidth="1"/>
    <col min="11756" max="11760" width="8.7109375" style="367" customWidth="1"/>
    <col min="11761" max="12003" width="9.140625" style="367"/>
    <col min="12004" max="12004" width="43.5703125" style="367" customWidth="1"/>
    <col min="12005" max="12011" width="0" style="367" hidden="1" customWidth="1"/>
    <col min="12012" max="12016" width="8.7109375" style="367" customWidth="1"/>
    <col min="12017" max="12259" width="9.140625" style="367"/>
    <col min="12260" max="12260" width="43.5703125" style="367" customWidth="1"/>
    <col min="12261" max="12267" width="0" style="367" hidden="1" customWidth="1"/>
    <col min="12268" max="12272" width="8.7109375" style="367" customWidth="1"/>
    <col min="12273" max="12515" width="9.140625" style="367"/>
    <col min="12516" max="12516" width="43.5703125" style="367" customWidth="1"/>
    <col min="12517" max="12523" width="0" style="367" hidden="1" customWidth="1"/>
    <col min="12524" max="12528" width="8.7109375" style="367" customWidth="1"/>
    <col min="12529" max="12771" width="9.140625" style="367"/>
    <col min="12772" max="12772" width="43.5703125" style="367" customWidth="1"/>
    <col min="12773" max="12779" width="0" style="367" hidden="1" customWidth="1"/>
    <col min="12780" max="12784" width="8.7109375" style="367" customWidth="1"/>
    <col min="12785" max="13027" width="9.140625" style="367"/>
    <col min="13028" max="13028" width="43.5703125" style="367" customWidth="1"/>
    <col min="13029" max="13035" width="0" style="367" hidden="1" customWidth="1"/>
    <col min="13036" max="13040" width="8.7109375" style="367" customWidth="1"/>
    <col min="13041" max="13283" width="9.140625" style="367"/>
    <col min="13284" max="13284" width="43.5703125" style="367" customWidth="1"/>
    <col min="13285" max="13291" width="0" style="367" hidden="1" customWidth="1"/>
    <col min="13292" max="13296" width="8.7109375" style="367" customWidth="1"/>
    <col min="13297" max="13539" width="9.140625" style="367"/>
    <col min="13540" max="13540" width="43.5703125" style="367" customWidth="1"/>
    <col min="13541" max="13547" width="0" style="367" hidden="1" customWidth="1"/>
    <col min="13548" max="13552" width="8.7109375" style="367" customWidth="1"/>
    <col min="13553" max="13795" width="9.140625" style="367"/>
    <col min="13796" max="13796" width="43.5703125" style="367" customWidth="1"/>
    <col min="13797" max="13803" width="0" style="367" hidden="1" customWidth="1"/>
    <col min="13804" max="13808" width="8.7109375" style="367" customWidth="1"/>
    <col min="13809" max="14051" width="9.140625" style="367"/>
    <col min="14052" max="14052" width="43.5703125" style="367" customWidth="1"/>
    <col min="14053" max="14059" width="0" style="367" hidden="1" customWidth="1"/>
    <col min="14060" max="14064" width="8.7109375" style="367" customWidth="1"/>
    <col min="14065" max="14307" width="9.140625" style="367"/>
    <col min="14308" max="14308" width="43.5703125" style="367" customWidth="1"/>
    <col min="14309" max="14315" width="0" style="367" hidden="1" customWidth="1"/>
    <col min="14316" max="14320" width="8.7109375" style="367" customWidth="1"/>
    <col min="14321" max="14563" width="9.140625" style="367"/>
    <col min="14564" max="14564" width="43.5703125" style="367" customWidth="1"/>
    <col min="14565" max="14571" width="0" style="367" hidden="1" customWidth="1"/>
    <col min="14572" max="14576" width="8.7109375" style="367" customWidth="1"/>
    <col min="14577" max="14819" width="9.140625" style="367"/>
    <col min="14820" max="14820" width="43.5703125" style="367" customWidth="1"/>
    <col min="14821" max="14827" width="0" style="367" hidden="1" customWidth="1"/>
    <col min="14828" max="14832" width="8.7109375" style="367" customWidth="1"/>
    <col min="14833" max="15075" width="9.140625" style="367"/>
    <col min="15076" max="15076" width="43.5703125" style="367" customWidth="1"/>
    <col min="15077" max="15083" width="0" style="367" hidden="1" customWidth="1"/>
    <col min="15084" max="15088" width="8.7109375" style="367" customWidth="1"/>
    <col min="15089" max="15331" width="9.140625" style="367"/>
    <col min="15332" max="15332" width="43.5703125" style="367" customWidth="1"/>
    <col min="15333" max="15339" width="0" style="367" hidden="1" customWidth="1"/>
    <col min="15340" max="15344" width="8.7109375" style="367" customWidth="1"/>
    <col min="15345" max="15587" width="9.140625" style="367"/>
    <col min="15588" max="15588" width="43.5703125" style="367" customWidth="1"/>
    <col min="15589" max="15595" width="0" style="367" hidden="1" customWidth="1"/>
    <col min="15596" max="15600" width="8.7109375" style="367" customWidth="1"/>
    <col min="15601" max="15843" width="9.140625" style="367"/>
    <col min="15844" max="15844" width="43.5703125" style="367" customWidth="1"/>
    <col min="15845" max="15851" width="0" style="367" hidden="1" customWidth="1"/>
    <col min="15852" max="15856" width="8.7109375" style="367" customWidth="1"/>
    <col min="15857" max="16099" width="9.140625" style="367"/>
    <col min="16100" max="16100" width="43.5703125" style="367" customWidth="1"/>
    <col min="16101" max="16107" width="0" style="367" hidden="1" customWidth="1"/>
    <col min="16108" max="16112" width="8.7109375" style="367" customWidth="1"/>
    <col min="16113" max="16355" width="9.140625" style="367"/>
    <col min="16356" max="16362" width="9.140625" style="367" customWidth="1"/>
    <col min="16363" max="16366" width="9.140625" style="367"/>
    <col min="16367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25" t="s">
        <v>411</v>
      </c>
    </row>
    <row r="3" spans="1:13" ht="18" customHeight="1" x14ac:dyDescent="0.25">
      <c r="A3" s="425" t="s">
        <v>412</v>
      </c>
    </row>
    <row r="4" spans="1:13" ht="18" customHeight="1" thickBot="1" x14ac:dyDescent="0.25">
      <c r="A4" s="251" t="s">
        <v>405</v>
      </c>
    </row>
    <row r="5" spans="1:13" s="496" customFormat="1" ht="18" customHeight="1" thickBot="1" x14ac:dyDescent="0.25">
      <c r="A5" s="494"/>
      <c r="B5" s="495">
        <v>2014</v>
      </c>
      <c r="C5" s="495">
        <v>2015</v>
      </c>
      <c r="D5" s="495">
        <v>2016</v>
      </c>
      <c r="E5" s="495">
        <v>2017</v>
      </c>
      <c r="F5" s="495">
        <v>2018</v>
      </c>
      <c r="G5" s="495">
        <v>2019</v>
      </c>
      <c r="H5" s="495">
        <v>2020</v>
      </c>
      <c r="I5" s="495">
        <v>2021</v>
      </c>
      <c r="J5" s="495">
        <v>2022</v>
      </c>
      <c r="K5" s="495">
        <v>2023</v>
      </c>
      <c r="L5" s="495">
        <v>2024</v>
      </c>
      <c r="M5" s="495">
        <v>2025</v>
      </c>
    </row>
    <row r="6" spans="1:13" s="371" customFormat="1" ht="10.5" customHeight="1" x14ac:dyDescent="0.2"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1"/>
    </row>
    <row r="7" spans="1:13" s="414" customFormat="1" ht="12.75" customHeight="1" x14ac:dyDescent="0.2">
      <c r="A7" s="372" t="s">
        <v>34</v>
      </c>
      <c r="B7" s="421">
        <v>245577.8</v>
      </c>
      <c r="C7" s="421">
        <v>343104</v>
      </c>
      <c r="D7" s="421">
        <v>352537.9</v>
      </c>
      <c r="E7" s="421">
        <v>340241.4</v>
      </c>
      <c r="F7" s="421">
        <v>386235.6</v>
      </c>
      <c r="G7" s="421">
        <v>403548.9</v>
      </c>
      <c r="H7" s="421">
        <v>481166.8</v>
      </c>
      <c r="I7" s="421">
        <v>531498.9</v>
      </c>
      <c r="J7" s="421">
        <v>572555.30000000005</v>
      </c>
      <c r="K7" s="421">
        <v>620544.69999999995</v>
      </c>
      <c r="L7" s="421">
        <v>744219.5</v>
      </c>
      <c r="M7" s="421">
        <v>1098192.6000000001</v>
      </c>
    </row>
    <row r="8" spans="1:13" ht="12.75" customHeight="1" x14ac:dyDescent="0.2">
      <c r="A8" s="497" t="s">
        <v>395</v>
      </c>
      <c r="B8" s="442"/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>
        <v>1098192.6000000001</v>
      </c>
    </row>
    <row r="9" spans="1:13" ht="12.75" customHeight="1" x14ac:dyDescent="0.2">
      <c r="A9" s="401" t="s">
        <v>36</v>
      </c>
      <c r="B9" s="422">
        <v>1566</v>
      </c>
      <c r="C9" s="422">
        <v>1760.8</v>
      </c>
      <c r="D9" s="422">
        <v>1979.7</v>
      </c>
      <c r="E9" s="422">
        <v>2036.3</v>
      </c>
      <c r="F9" s="422">
        <v>1856.2</v>
      </c>
      <c r="G9" s="422">
        <v>1797.6</v>
      </c>
      <c r="H9" s="422">
        <v>1908.5</v>
      </c>
      <c r="I9" s="422">
        <v>2989.9</v>
      </c>
      <c r="J9" s="422">
        <v>3670.8</v>
      </c>
      <c r="K9" s="422">
        <v>3904.4</v>
      </c>
      <c r="L9" s="422">
        <v>5653.6</v>
      </c>
      <c r="M9" s="422">
        <v>7354.9</v>
      </c>
    </row>
    <row r="10" spans="1:13" ht="12.75" customHeight="1" x14ac:dyDescent="0.2">
      <c r="A10" s="378" t="s">
        <v>37</v>
      </c>
      <c r="B10" s="422">
        <v>11904</v>
      </c>
      <c r="C10" s="422">
        <v>29399.7</v>
      </c>
      <c r="D10" s="422">
        <v>48712.4</v>
      </c>
      <c r="E10" s="422">
        <v>41067.5</v>
      </c>
      <c r="F10" s="422">
        <v>40935.4</v>
      </c>
      <c r="G10" s="422">
        <v>45666.5</v>
      </c>
      <c r="H10" s="422">
        <v>55618.5</v>
      </c>
      <c r="I10" s="422">
        <v>75851.899999999994</v>
      </c>
      <c r="J10" s="422">
        <v>87788.2</v>
      </c>
      <c r="K10" s="422">
        <v>97494.7</v>
      </c>
      <c r="L10" s="422">
        <v>92968.8</v>
      </c>
      <c r="M10" s="422">
        <v>87206.2</v>
      </c>
    </row>
    <row r="11" spans="1:13" ht="12.75" customHeight="1" x14ac:dyDescent="0.2">
      <c r="A11" s="378" t="s">
        <v>38</v>
      </c>
      <c r="B11" s="422">
        <v>28390.799999999999</v>
      </c>
      <c r="C11" s="422">
        <v>61207.199999999997</v>
      </c>
      <c r="D11" s="422">
        <v>59011.199999999997</v>
      </c>
      <c r="E11" s="422">
        <v>68954</v>
      </c>
      <c r="F11" s="422">
        <v>67520.899999999994</v>
      </c>
      <c r="G11" s="422">
        <v>83045.5</v>
      </c>
      <c r="H11" s="422">
        <v>89755</v>
      </c>
      <c r="I11" s="422">
        <v>112792.7</v>
      </c>
      <c r="J11" s="422">
        <v>117269.8</v>
      </c>
      <c r="K11" s="422">
        <v>121437.4</v>
      </c>
      <c r="L11" s="422">
        <v>144235.6</v>
      </c>
      <c r="M11" s="422">
        <v>147299.5</v>
      </c>
    </row>
    <row r="12" spans="1:13" ht="12.75" customHeight="1" x14ac:dyDescent="0.2">
      <c r="A12" s="379" t="s">
        <v>39</v>
      </c>
      <c r="B12" s="422">
        <v>12771.9</v>
      </c>
      <c r="C12" s="422">
        <v>14597.3</v>
      </c>
      <c r="D12" s="422">
        <v>13263.2</v>
      </c>
      <c r="E12" s="422">
        <v>15900.6</v>
      </c>
      <c r="F12" s="422">
        <v>15818.2</v>
      </c>
      <c r="G12" s="422">
        <v>15658.4</v>
      </c>
      <c r="H12" s="422">
        <v>16489.599999999999</v>
      </c>
      <c r="I12" s="422">
        <v>15502.8</v>
      </c>
      <c r="J12" s="422">
        <v>14324.6</v>
      </c>
      <c r="K12" s="422">
        <v>15844.4</v>
      </c>
      <c r="L12" s="422">
        <v>19015.099999999999</v>
      </c>
      <c r="M12" s="422">
        <v>17158.5</v>
      </c>
    </row>
    <row r="13" spans="1:13" ht="12.75" customHeight="1" x14ac:dyDescent="0.2">
      <c r="A13" s="379" t="s">
        <v>40</v>
      </c>
      <c r="B13" s="422">
        <v>395</v>
      </c>
      <c r="C13" s="422">
        <v>23.9</v>
      </c>
      <c r="D13" s="422">
        <v>13.8</v>
      </c>
      <c r="E13" s="422">
        <v>25.6</v>
      </c>
      <c r="F13" s="422">
        <v>45.6</v>
      </c>
      <c r="G13" s="422">
        <v>60.8</v>
      </c>
      <c r="H13" s="422">
        <v>84.6</v>
      </c>
      <c r="I13" s="422">
        <v>84.5</v>
      </c>
      <c r="J13" s="422">
        <v>69.099999999999994</v>
      </c>
      <c r="K13" s="422">
        <v>73.400000000000006</v>
      </c>
      <c r="L13" s="422">
        <v>49.3</v>
      </c>
      <c r="M13" s="422">
        <v>90</v>
      </c>
    </row>
    <row r="14" spans="1:13" ht="24.75" customHeight="1" x14ac:dyDescent="0.2">
      <c r="A14" s="380" t="s">
        <v>41</v>
      </c>
      <c r="B14" s="422">
        <v>4319.8999999999996</v>
      </c>
      <c r="C14" s="422">
        <v>4242</v>
      </c>
      <c r="D14" s="422">
        <v>2030.9</v>
      </c>
      <c r="E14" s="422">
        <v>2784.2</v>
      </c>
      <c r="F14" s="422">
        <v>1787.7</v>
      </c>
      <c r="G14" s="422">
        <v>1854</v>
      </c>
      <c r="H14" s="422">
        <v>3089.4</v>
      </c>
      <c r="I14" s="422">
        <v>3739</v>
      </c>
      <c r="J14" s="422">
        <v>5394.2</v>
      </c>
      <c r="K14" s="422">
        <v>4966.8999999999996</v>
      </c>
      <c r="L14" s="422">
        <v>5746.5</v>
      </c>
      <c r="M14" s="422">
        <v>4622.3</v>
      </c>
    </row>
    <row r="15" spans="1:13" ht="24" x14ac:dyDescent="0.2">
      <c r="A15" s="380" t="s">
        <v>42</v>
      </c>
      <c r="B15" s="422">
        <v>882.5</v>
      </c>
      <c r="C15" s="422">
        <v>917.4</v>
      </c>
      <c r="D15" s="422">
        <v>1193.4000000000001</v>
      </c>
      <c r="E15" s="422">
        <v>1233</v>
      </c>
      <c r="F15" s="422">
        <v>1360.5</v>
      </c>
      <c r="G15" s="422">
        <v>1217.3</v>
      </c>
      <c r="H15" s="422">
        <v>1210.2</v>
      </c>
      <c r="I15" s="422">
        <v>1298.5</v>
      </c>
      <c r="J15" s="422">
        <v>1262.5</v>
      </c>
      <c r="K15" s="422">
        <v>1831.9</v>
      </c>
      <c r="L15" s="422">
        <v>1617.9</v>
      </c>
      <c r="M15" s="422">
        <v>1102</v>
      </c>
    </row>
    <row r="16" spans="1:13" ht="12.75" customHeight="1" x14ac:dyDescent="0.2">
      <c r="A16" s="379" t="s">
        <v>43</v>
      </c>
      <c r="B16" s="422">
        <v>432.7</v>
      </c>
      <c r="C16" s="422">
        <v>29318.400000000001</v>
      </c>
      <c r="D16" s="422">
        <v>31344.1</v>
      </c>
      <c r="E16" s="422">
        <v>36299.300000000003</v>
      </c>
      <c r="F16" s="422">
        <v>34854.5</v>
      </c>
      <c r="G16" s="422">
        <v>36472.5</v>
      </c>
      <c r="H16" s="422">
        <v>45034.1</v>
      </c>
      <c r="I16" s="422">
        <v>44813.8</v>
      </c>
      <c r="J16" s="422">
        <v>45401.2</v>
      </c>
      <c r="K16" s="422">
        <v>47421.3</v>
      </c>
      <c r="L16" s="422">
        <v>48714.1</v>
      </c>
      <c r="M16" s="422">
        <v>48908.1</v>
      </c>
    </row>
    <row r="17" spans="1:13" ht="12.75" customHeight="1" x14ac:dyDescent="0.2">
      <c r="A17" s="379" t="s">
        <v>44</v>
      </c>
      <c r="B17" s="422">
        <v>555.4</v>
      </c>
      <c r="C17" s="422">
        <v>631.1</v>
      </c>
      <c r="D17" s="422">
        <v>750.9</v>
      </c>
      <c r="E17" s="422">
        <v>804.2</v>
      </c>
      <c r="F17" s="422">
        <v>929.3</v>
      </c>
      <c r="G17" s="422">
        <v>1254.2</v>
      </c>
      <c r="H17" s="422">
        <v>1501.2</v>
      </c>
      <c r="I17" s="422">
        <v>1635.3</v>
      </c>
      <c r="J17" s="422">
        <v>1605.4</v>
      </c>
      <c r="K17" s="422">
        <v>831.5</v>
      </c>
      <c r="L17" s="422">
        <v>794</v>
      </c>
      <c r="M17" s="422">
        <v>1156.4000000000001</v>
      </c>
    </row>
    <row r="18" spans="1:13" ht="12.75" customHeight="1" x14ac:dyDescent="0.2">
      <c r="A18" s="379" t="s">
        <v>45</v>
      </c>
      <c r="B18" s="422">
        <v>127.9</v>
      </c>
      <c r="C18" s="422">
        <v>79.5</v>
      </c>
      <c r="D18" s="422">
        <v>112.2</v>
      </c>
      <c r="E18" s="422">
        <v>50.6</v>
      </c>
      <c r="F18" s="422">
        <v>75.900000000000006</v>
      </c>
      <c r="G18" s="422">
        <v>413.3</v>
      </c>
      <c r="H18" s="422">
        <v>559.70000000000005</v>
      </c>
      <c r="I18" s="422">
        <v>810.5</v>
      </c>
      <c r="J18" s="422">
        <v>814.2</v>
      </c>
      <c r="K18" s="422">
        <v>1075.2</v>
      </c>
      <c r="L18" s="422">
        <v>885</v>
      </c>
      <c r="M18" s="422">
        <v>1521.6</v>
      </c>
    </row>
    <row r="19" spans="1:13" ht="12.75" customHeight="1" x14ac:dyDescent="0.2">
      <c r="A19" s="379" t="s">
        <v>46</v>
      </c>
      <c r="B19" s="422">
        <v>605.29999999999995</v>
      </c>
      <c r="C19" s="422">
        <v>991.2</v>
      </c>
      <c r="D19" s="422">
        <v>1092.2</v>
      </c>
      <c r="E19" s="422">
        <v>1057.5</v>
      </c>
      <c r="F19" s="422">
        <v>1260.0999999999999</v>
      </c>
      <c r="G19" s="422">
        <v>1090.4000000000001</v>
      </c>
      <c r="H19" s="422">
        <v>1496.5</v>
      </c>
      <c r="I19" s="422">
        <v>1640.4</v>
      </c>
      <c r="J19" s="422">
        <v>1702.2</v>
      </c>
      <c r="K19" s="422">
        <v>2359.6</v>
      </c>
      <c r="L19" s="422">
        <v>2716.1</v>
      </c>
      <c r="M19" s="422">
        <v>3565.7</v>
      </c>
    </row>
    <row r="20" spans="1:13" ht="12.75" customHeight="1" x14ac:dyDescent="0.2">
      <c r="A20" s="379" t="s">
        <v>130</v>
      </c>
      <c r="B20" s="422">
        <v>6129.4</v>
      </c>
      <c r="C20" s="422">
        <v>6869.7</v>
      </c>
      <c r="D20" s="422">
        <v>5984.9</v>
      </c>
      <c r="E20" s="422">
        <v>7099.9</v>
      </c>
      <c r="F20" s="422">
        <v>7840</v>
      </c>
      <c r="G20" s="422">
        <v>7562.7</v>
      </c>
      <c r="H20" s="422">
        <v>7007.8</v>
      </c>
      <c r="I20" s="422">
        <v>6540.8</v>
      </c>
      <c r="J20" s="422">
        <v>5832.4</v>
      </c>
      <c r="K20" s="422">
        <v>7255.4</v>
      </c>
      <c r="L20" s="422">
        <v>8069.1</v>
      </c>
      <c r="M20" s="422">
        <v>13583.7</v>
      </c>
    </row>
    <row r="21" spans="1:13" ht="24.75" customHeight="1" x14ac:dyDescent="0.2">
      <c r="A21" s="380" t="s">
        <v>48</v>
      </c>
      <c r="B21" s="422">
        <v>729</v>
      </c>
      <c r="C21" s="422">
        <v>1204.9000000000001</v>
      </c>
      <c r="D21" s="422">
        <v>1059.5</v>
      </c>
      <c r="E21" s="422">
        <v>1319.2</v>
      </c>
      <c r="F21" s="422">
        <v>919.7</v>
      </c>
      <c r="G21" s="422">
        <v>14829.4</v>
      </c>
      <c r="H21" s="422">
        <v>10358.299999999999</v>
      </c>
      <c r="I21" s="422">
        <v>34292.1</v>
      </c>
      <c r="J21" s="422">
        <v>38389.199999999997</v>
      </c>
      <c r="K21" s="422">
        <v>36736.1</v>
      </c>
      <c r="L21" s="422">
        <v>51991.4</v>
      </c>
      <c r="M21" s="422">
        <v>49934.9</v>
      </c>
    </row>
    <row r="22" spans="1:13" ht="24" x14ac:dyDescent="0.2">
      <c r="A22" s="380" t="s">
        <v>49</v>
      </c>
      <c r="B22" s="422">
        <v>184.2</v>
      </c>
      <c r="C22" s="422">
        <v>803.3</v>
      </c>
      <c r="D22" s="422">
        <v>732.7</v>
      </c>
      <c r="E22" s="422">
        <v>728.5</v>
      </c>
      <c r="F22" s="422">
        <v>633.29999999999995</v>
      </c>
      <c r="G22" s="422">
        <v>714.7</v>
      </c>
      <c r="H22" s="422">
        <v>835.6</v>
      </c>
      <c r="I22" s="422">
        <v>327.5</v>
      </c>
      <c r="J22" s="422">
        <v>54.4</v>
      </c>
      <c r="K22" s="422">
        <v>61.2</v>
      </c>
      <c r="L22" s="422">
        <v>12.9</v>
      </c>
      <c r="M22" s="422">
        <v>94.1</v>
      </c>
    </row>
    <row r="23" spans="1:13" ht="12.75" customHeight="1" x14ac:dyDescent="0.2">
      <c r="A23" s="379" t="s">
        <v>50</v>
      </c>
      <c r="B23" s="422">
        <v>382.9</v>
      </c>
      <c r="C23" s="422">
        <v>446.4</v>
      </c>
      <c r="D23" s="422">
        <v>456</v>
      </c>
      <c r="E23" s="422">
        <v>446.8</v>
      </c>
      <c r="F23" s="422">
        <v>748.6</v>
      </c>
      <c r="G23" s="422">
        <v>695.5</v>
      </c>
      <c r="H23" s="422">
        <v>835.6</v>
      </c>
      <c r="I23" s="422">
        <v>1011.3</v>
      </c>
      <c r="J23" s="422">
        <v>1333.3</v>
      </c>
      <c r="K23" s="422">
        <v>1657.3</v>
      </c>
      <c r="L23" s="422">
        <v>2777.8</v>
      </c>
      <c r="M23" s="422">
        <v>2854.1</v>
      </c>
    </row>
    <row r="24" spans="1:13" x14ac:dyDescent="0.2">
      <c r="A24" s="379" t="s">
        <v>51</v>
      </c>
      <c r="B24" s="422">
        <v>115.4</v>
      </c>
      <c r="C24" s="422">
        <v>155.5</v>
      </c>
      <c r="D24" s="422">
        <v>127.8</v>
      </c>
      <c r="E24" s="422">
        <v>170.2</v>
      </c>
      <c r="F24" s="422">
        <v>171.6</v>
      </c>
      <c r="G24" s="422">
        <v>230.5</v>
      </c>
      <c r="H24" s="422">
        <v>305.8</v>
      </c>
      <c r="I24" s="422">
        <v>343.2</v>
      </c>
      <c r="J24" s="422">
        <v>316.5</v>
      </c>
      <c r="K24" s="422">
        <v>323.7</v>
      </c>
      <c r="L24" s="422">
        <v>322.2</v>
      </c>
      <c r="M24" s="422">
        <v>329.8</v>
      </c>
    </row>
    <row r="25" spans="1:13" ht="12.75" customHeight="1" x14ac:dyDescent="0.2">
      <c r="A25" s="379" t="s">
        <v>52</v>
      </c>
      <c r="B25" s="422">
        <v>287.7</v>
      </c>
      <c r="C25" s="422">
        <v>363.9</v>
      </c>
      <c r="D25" s="422">
        <v>380</v>
      </c>
      <c r="E25" s="422">
        <v>600.4</v>
      </c>
      <c r="F25" s="422">
        <v>661.7</v>
      </c>
      <c r="G25" s="422">
        <v>577.6</v>
      </c>
      <c r="H25" s="422">
        <v>675.4</v>
      </c>
      <c r="I25" s="422">
        <v>445.6</v>
      </c>
      <c r="J25" s="422">
        <v>329.3</v>
      </c>
      <c r="K25" s="422">
        <v>592</v>
      </c>
      <c r="L25" s="422">
        <v>1210.0999999999999</v>
      </c>
      <c r="M25" s="422">
        <v>1588.3</v>
      </c>
    </row>
    <row r="26" spans="1:13" ht="24" x14ac:dyDescent="0.2">
      <c r="A26" s="380" t="s">
        <v>53</v>
      </c>
      <c r="B26" s="422">
        <v>471.6</v>
      </c>
      <c r="C26" s="422">
        <v>562.6</v>
      </c>
      <c r="D26" s="422">
        <v>469.8</v>
      </c>
      <c r="E26" s="422">
        <v>433.9</v>
      </c>
      <c r="F26" s="422">
        <v>414.1</v>
      </c>
      <c r="G26" s="422">
        <v>414.3</v>
      </c>
      <c r="H26" s="422">
        <v>271.2</v>
      </c>
      <c r="I26" s="422">
        <v>307.5</v>
      </c>
      <c r="J26" s="422">
        <v>441.1</v>
      </c>
      <c r="K26" s="422">
        <v>407.4</v>
      </c>
      <c r="L26" s="422">
        <v>314.10000000000002</v>
      </c>
      <c r="M26" s="422">
        <v>789.9</v>
      </c>
    </row>
    <row r="27" spans="1:13" ht="24" x14ac:dyDescent="0.2">
      <c r="A27" s="381" t="s">
        <v>54</v>
      </c>
      <c r="B27" s="422">
        <v>64645.5</v>
      </c>
      <c r="C27" s="422">
        <v>88764.800000000003</v>
      </c>
      <c r="D27" s="422">
        <v>93199.5</v>
      </c>
      <c r="E27" s="422">
        <v>87430.8</v>
      </c>
      <c r="F27" s="422">
        <v>104145.3</v>
      </c>
      <c r="G27" s="422">
        <v>107206.1</v>
      </c>
      <c r="H27" s="422">
        <v>129992.9</v>
      </c>
      <c r="I27" s="422">
        <v>139444.29999999999</v>
      </c>
      <c r="J27" s="422">
        <v>149667.4</v>
      </c>
      <c r="K27" s="422">
        <v>166334.70000000001</v>
      </c>
      <c r="L27" s="422">
        <v>97842</v>
      </c>
      <c r="M27" s="422">
        <v>64044.4</v>
      </c>
    </row>
    <row r="28" spans="1:13" ht="24" x14ac:dyDescent="0.2">
      <c r="A28" s="380" t="s">
        <v>112</v>
      </c>
      <c r="B28" s="422">
        <v>63728.1</v>
      </c>
      <c r="C28" s="422">
        <v>88237.2</v>
      </c>
      <c r="D28" s="422">
        <v>92745.2</v>
      </c>
      <c r="E28" s="422">
        <v>86905.5</v>
      </c>
      <c r="F28" s="422">
        <v>103564.9</v>
      </c>
      <c r="G28" s="422">
        <v>106377.7</v>
      </c>
      <c r="H28" s="422">
        <v>129070.9</v>
      </c>
      <c r="I28" s="422">
        <v>138596.9</v>
      </c>
      <c r="J28" s="422">
        <v>149390</v>
      </c>
      <c r="K28" s="422">
        <v>166100</v>
      </c>
      <c r="L28" s="422">
        <v>96726.1</v>
      </c>
      <c r="M28" s="422">
        <v>62626.2</v>
      </c>
    </row>
    <row r="29" spans="1:13" ht="26.25" customHeight="1" x14ac:dyDescent="0.2">
      <c r="A29" s="380" t="s">
        <v>113</v>
      </c>
      <c r="B29" s="422">
        <v>291.39999999999998</v>
      </c>
      <c r="C29" s="422">
        <v>117.8</v>
      </c>
      <c r="D29" s="422" t="s">
        <v>26</v>
      </c>
      <c r="E29" s="422" t="s">
        <v>26</v>
      </c>
      <c r="F29" s="422" t="s">
        <v>26</v>
      </c>
      <c r="G29" s="422" t="s">
        <v>26</v>
      </c>
      <c r="H29" s="422" t="s">
        <v>26</v>
      </c>
      <c r="I29" s="422" t="s">
        <v>26</v>
      </c>
      <c r="J29" s="422" t="s">
        <v>26</v>
      </c>
      <c r="K29" s="422" t="s">
        <v>26</v>
      </c>
      <c r="L29" s="422" t="s">
        <v>26</v>
      </c>
      <c r="M29" s="422" t="s">
        <v>26</v>
      </c>
    </row>
    <row r="30" spans="1:13" ht="24" x14ac:dyDescent="0.2">
      <c r="A30" s="380" t="s">
        <v>114</v>
      </c>
      <c r="B30" s="422">
        <v>626</v>
      </c>
      <c r="C30" s="422">
        <v>409.8</v>
      </c>
      <c r="D30" s="422">
        <v>454.3</v>
      </c>
      <c r="E30" s="422">
        <v>525.29999999999995</v>
      </c>
      <c r="F30" s="422">
        <v>580.4</v>
      </c>
      <c r="G30" s="422">
        <v>828.4</v>
      </c>
      <c r="H30" s="422">
        <v>922</v>
      </c>
      <c r="I30" s="422">
        <v>847.4</v>
      </c>
      <c r="J30" s="422">
        <v>277.39999999999998</v>
      </c>
      <c r="K30" s="422">
        <v>234.7</v>
      </c>
      <c r="L30" s="422">
        <v>1115.8</v>
      </c>
      <c r="M30" s="422">
        <v>1418.2</v>
      </c>
    </row>
    <row r="31" spans="1:13" ht="24" x14ac:dyDescent="0.2">
      <c r="A31" s="381" t="s">
        <v>58</v>
      </c>
      <c r="B31" s="422">
        <v>252.7</v>
      </c>
      <c r="C31" s="422">
        <v>519.6</v>
      </c>
      <c r="D31" s="422">
        <v>458.6</v>
      </c>
      <c r="E31" s="422">
        <v>551.20000000000005</v>
      </c>
      <c r="F31" s="422">
        <v>840</v>
      </c>
      <c r="G31" s="422">
        <v>1133</v>
      </c>
      <c r="H31" s="422">
        <v>922.8</v>
      </c>
      <c r="I31" s="422">
        <v>870.9</v>
      </c>
      <c r="J31" s="422">
        <v>1286.0999999999999</v>
      </c>
      <c r="K31" s="422">
        <v>1378.4</v>
      </c>
      <c r="L31" s="422">
        <v>1359.2</v>
      </c>
      <c r="M31" s="422">
        <v>6456.4</v>
      </c>
    </row>
    <row r="32" spans="1:13" ht="12.75" customHeight="1" x14ac:dyDescent="0.2">
      <c r="A32" s="378" t="s">
        <v>59</v>
      </c>
      <c r="B32" s="422">
        <v>11403.8</v>
      </c>
      <c r="C32" s="422">
        <v>13136.6</v>
      </c>
      <c r="D32" s="422">
        <v>16394.3</v>
      </c>
      <c r="E32" s="422">
        <v>15919.4</v>
      </c>
      <c r="F32" s="422">
        <v>17595.2</v>
      </c>
      <c r="G32" s="422">
        <v>19251.5</v>
      </c>
      <c r="H32" s="422">
        <v>27114.7</v>
      </c>
      <c r="I32" s="422">
        <v>29741.599999999999</v>
      </c>
      <c r="J32" s="422">
        <v>29388.7</v>
      </c>
      <c r="K32" s="422">
        <v>40468</v>
      </c>
      <c r="L32" s="422">
        <v>44405.3</v>
      </c>
      <c r="M32" s="422">
        <v>64590.7</v>
      </c>
    </row>
    <row r="33" spans="1:13" ht="25.5" customHeight="1" x14ac:dyDescent="0.2">
      <c r="A33" s="381" t="s">
        <v>60</v>
      </c>
      <c r="B33" s="422">
        <v>24188.1</v>
      </c>
      <c r="C33" s="422">
        <v>33783.9</v>
      </c>
      <c r="D33" s="422">
        <v>33494.800000000003</v>
      </c>
      <c r="E33" s="422">
        <v>31050.7</v>
      </c>
      <c r="F33" s="422">
        <v>37310.800000000003</v>
      </c>
      <c r="G33" s="422">
        <v>45059.9</v>
      </c>
      <c r="H33" s="422">
        <v>53702.6</v>
      </c>
      <c r="I33" s="422">
        <v>61260.800000000003</v>
      </c>
      <c r="J33" s="422">
        <v>77723.199999999997</v>
      </c>
      <c r="K33" s="422">
        <v>77679.899999999994</v>
      </c>
      <c r="L33" s="422">
        <v>80072.7</v>
      </c>
      <c r="M33" s="422">
        <v>102786.3</v>
      </c>
    </row>
    <row r="34" spans="1:13" ht="12.75" customHeight="1" x14ac:dyDescent="0.2">
      <c r="A34" s="378" t="s">
        <v>61</v>
      </c>
      <c r="B34" s="422">
        <v>4604.3</v>
      </c>
      <c r="C34" s="422">
        <v>4114.3</v>
      </c>
      <c r="D34" s="422">
        <v>10890.7</v>
      </c>
      <c r="E34" s="422">
        <v>6268.7</v>
      </c>
      <c r="F34" s="422">
        <v>6968.4</v>
      </c>
      <c r="G34" s="422">
        <v>4271.8</v>
      </c>
      <c r="H34" s="422">
        <v>4533.5</v>
      </c>
      <c r="I34" s="422">
        <v>8900.7999999999993</v>
      </c>
      <c r="J34" s="422">
        <v>8917.1</v>
      </c>
      <c r="K34" s="422">
        <v>8862.4</v>
      </c>
      <c r="L34" s="422">
        <v>10414.9</v>
      </c>
      <c r="M34" s="422">
        <v>12136.1</v>
      </c>
    </row>
    <row r="35" spans="1:13" ht="12.75" customHeight="1" x14ac:dyDescent="0.2">
      <c r="A35" s="378" t="s">
        <v>62</v>
      </c>
      <c r="B35" s="422">
        <v>4089.4</v>
      </c>
      <c r="C35" s="422">
        <v>4868.7</v>
      </c>
      <c r="D35" s="422">
        <v>4801</v>
      </c>
      <c r="E35" s="422">
        <v>5358.1</v>
      </c>
      <c r="F35" s="422">
        <v>5077.8999999999996</v>
      </c>
      <c r="G35" s="422">
        <v>5096.6000000000004</v>
      </c>
      <c r="H35" s="422">
        <v>5450.7</v>
      </c>
      <c r="I35" s="422">
        <v>8371.2999999999993</v>
      </c>
      <c r="J35" s="422">
        <v>9473.9</v>
      </c>
      <c r="K35" s="422">
        <v>9960</v>
      </c>
      <c r="L35" s="422">
        <v>10210.4</v>
      </c>
      <c r="M35" s="422">
        <v>11288</v>
      </c>
    </row>
    <row r="36" spans="1:13" ht="12.75" customHeight="1" x14ac:dyDescent="0.2">
      <c r="A36" s="378" t="s">
        <v>63</v>
      </c>
      <c r="B36" s="422">
        <v>395.7</v>
      </c>
      <c r="C36" s="422">
        <v>364</v>
      </c>
      <c r="D36" s="422">
        <v>365.7</v>
      </c>
      <c r="E36" s="422">
        <v>465.6</v>
      </c>
      <c r="F36" s="422">
        <v>508.6</v>
      </c>
      <c r="G36" s="422">
        <v>444</v>
      </c>
      <c r="H36" s="422">
        <v>487.7</v>
      </c>
      <c r="I36" s="422">
        <v>632.4</v>
      </c>
      <c r="J36" s="422">
        <v>680</v>
      </c>
      <c r="K36" s="422">
        <v>1016</v>
      </c>
      <c r="L36" s="422">
        <v>2232.4</v>
      </c>
      <c r="M36" s="422">
        <v>2782.9</v>
      </c>
    </row>
    <row r="37" spans="1:13" ht="12.75" customHeight="1" x14ac:dyDescent="0.2">
      <c r="A37" s="378" t="s">
        <v>115</v>
      </c>
      <c r="B37" s="422">
        <v>12529.3</v>
      </c>
      <c r="C37" s="422">
        <v>15259.5</v>
      </c>
      <c r="D37" s="422">
        <v>10116</v>
      </c>
      <c r="E37" s="422">
        <v>5362.2</v>
      </c>
      <c r="F37" s="422">
        <v>5045.5</v>
      </c>
      <c r="G37" s="422">
        <v>4646.3</v>
      </c>
      <c r="H37" s="422">
        <v>4128.6000000000004</v>
      </c>
      <c r="I37" s="422">
        <v>4837.5</v>
      </c>
      <c r="J37" s="422">
        <v>5220.1000000000004</v>
      </c>
      <c r="K37" s="422">
        <v>3892.9</v>
      </c>
      <c r="L37" s="422">
        <v>3904.8</v>
      </c>
      <c r="M37" s="422">
        <v>4037.1</v>
      </c>
    </row>
    <row r="38" spans="1:13" ht="12.75" customHeight="1" x14ac:dyDescent="0.2">
      <c r="A38" s="378" t="s">
        <v>65</v>
      </c>
      <c r="B38" s="422">
        <v>810.1</v>
      </c>
      <c r="C38" s="422">
        <v>782.9</v>
      </c>
      <c r="D38" s="422">
        <v>1590.3</v>
      </c>
      <c r="E38" s="422">
        <v>2650.7</v>
      </c>
      <c r="F38" s="422">
        <v>4454.7</v>
      </c>
      <c r="G38" s="422">
        <v>4984.3999999999996</v>
      </c>
      <c r="H38" s="422">
        <v>5415.2</v>
      </c>
      <c r="I38" s="422">
        <v>545</v>
      </c>
      <c r="J38" s="422">
        <v>904.7</v>
      </c>
      <c r="K38" s="422">
        <v>1982.5</v>
      </c>
      <c r="L38" s="422">
        <v>159949.20000000001</v>
      </c>
      <c r="M38" s="422">
        <v>480366.7</v>
      </c>
    </row>
    <row r="39" spans="1:13" ht="12.75" customHeight="1" x14ac:dyDescent="0.2">
      <c r="A39" s="378" t="s">
        <v>71</v>
      </c>
      <c r="B39" s="422">
        <v>9511.6</v>
      </c>
      <c r="C39" s="422">
        <v>17021.5</v>
      </c>
      <c r="D39" s="422">
        <v>19045.599999999999</v>
      </c>
      <c r="E39" s="422">
        <v>18390.5</v>
      </c>
      <c r="F39" s="422">
        <v>25235.7</v>
      </c>
      <c r="G39" s="422">
        <v>20750.2</v>
      </c>
      <c r="H39" s="422">
        <v>22730.7</v>
      </c>
      <c r="I39" s="422">
        <v>23967.9</v>
      </c>
      <c r="J39" s="422">
        <v>20539.8</v>
      </c>
      <c r="K39" s="422">
        <v>21364.7</v>
      </c>
      <c r="L39" s="422">
        <v>22833.9</v>
      </c>
      <c r="M39" s="422">
        <v>31839.5</v>
      </c>
    </row>
    <row r="40" spans="1:13" ht="12.75" customHeight="1" x14ac:dyDescent="0.2">
      <c r="A40" s="378" t="s">
        <v>72</v>
      </c>
      <c r="B40" s="422">
        <v>69133.2</v>
      </c>
      <c r="C40" s="422">
        <v>69650.899999999994</v>
      </c>
      <c r="D40" s="422">
        <v>49834.400000000001</v>
      </c>
      <c r="E40" s="422">
        <v>51574.6</v>
      </c>
      <c r="F40" s="422">
        <v>65245.1</v>
      </c>
      <c r="G40" s="422">
        <v>56568.1</v>
      </c>
      <c r="H40" s="422">
        <v>75353.2</v>
      </c>
      <c r="I40" s="422">
        <v>55954.6</v>
      </c>
      <c r="J40" s="422">
        <v>53657.599999999999</v>
      </c>
      <c r="K40" s="422">
        <v>58543.5</v>
      </c>
      <c r="L40" s="422">
        <v>56353.3</v>
      </c>
      <c r="M40" s="422">
        <v>63935.3</v>
      </c>
    </row>
    <row r="41" spans="1:13" ht="12.75" customHeight="1" x14ac:dyDescent="0.2">
      <c r="A41" s="378" t="s">
        <v>73</v>
      </c>
      <c r="B41" s="422">
        <v>933</v>
      </c>
      <c r="C41" s="422">
        <v>1072.5</v>
      </c>
      <c r="D41" s="422">
        <v>1064.5999999999999</v>
      </c>
      <c r="E41" s="422">
        <v>1216.5</v>
      </c>
      <c r="F41" s="422">
        <v>1180.7</v>
      </c>
      <c r="G41" s="422">
        <v>1232.5</v>
      </c>
      <c r="H41" s="422">
        <v>748.2</v>
      </c>
      <c r="I41" s="422">
        <v>960.5</v>
      </c>
      <c r="J41" s="422">
        <v>1418.1</v>
      </c>
      <c r="K41" s="422">
        <v>1517.5</v>
      </c>
      <c r="L41" s="422">
        <v>4729.3</v>
      </c>
      <c r="M41" s="422">
        <v>2318.1</v>
      </c>
    </row>
    <row r="42" spans="1:13" ht="12.75" customHeight="1" x14ac:dyDescent="0.2">
      <c r="A42" s="378" t="s">
        <v>74</v>
      </c>
      <c r="B42" s="422">
        <v>130.6</v>
      </c>
      <c r="C42" s="422">
        <v>76.599999999999994</v>
      </c>
      <c r="D42" s="422">
        <v>79</v>
      </c>
      <c r="E42" s="422">
        <v>76.5</v>
      </c>
      <c r="F42" s="422">
        <v>68.5</v>
      </c>
      <c r="G42" s="422">
        <v>78.3</v>
      </c>
      <c r="H42" s="422">
        <v>106.7</v>
      </c>
      <c r="I42" s="422">
        <v>546</v>
      </c>
      <c r="J42" s="422">
        <v>936.3</v>
      </c>
      <c r="K42" s="422">
        <v>970</v>
      </c>
      <c r="L42" s="422">
        <v>900.5</v>
      </c>
      <c r="M42" s="422">
        <v>800.4</v>
      </c>
    </row>
    <row r="43" spans="1:13" ht="12.75" customHeight="1" x14ac:dyDescent="0.2">
      <c r="A43" s="378" t="s">
        <v>75</v>
      </c>
      <c r="B43" s="422">
        <v>498.5</v>
      </c>
      <c r="C43" s="422">
        <v>610.4</v>
      </c>
      <c r="D43" s="422">
        <v>826.4</v>
      </c>
      <c r="E43" s="422">
        <v>736.9</v>
      </c>
      <c r="F43" s="422">
        <v>1146.7</v>
      </c>
      <c r="G43" s="422">
        <v>1010.1</v>
      </c>
      <c r="H43" s="422">
        <v>1464.8</v>
      </c>
      <c r="I43" s="422">
        <v>2251.8000000000002</v>
      </c>
      <c r="J43" s="422">
        <v>2282.5</v>
      </c>
      <c r="K43" s="422">
        <v>2354.3000000000002</v>
      </c>
      <c r="L43" s="422">
        <v>2246.3000000000002</v>
      </c>
      <c r="M43" s="422">
        <v>4311.7</v>
      </c>
    </row>
    <row r="44" spans="1:13" ht="12.75" customHeight="1" x14ac:dyDescent="0.2">
      <c r="A44" s="378" t="s">
        <v>76</v>
      </c>
      <c r="B44" s="422">
        <v>459.9</v>
      </c>
      <c r="C44" s="422">
        <v>520.79999999999995</v>
      </c>
      <c r="D44" s="422">
        <v>499.6</v>
      </c>
      <c r="E44" s="422">
        <v>953.5</v>
      </c>
      <c r="F44" s="422">
        <v>925.6</v>
      </c>
      <c r="G44" s="422">
        <v>1173.9000000000001</v>
      </c>
      <c r="H44" s="422">
        <v>1561</v>
      </c>
      <c r="I44" s="422">
        <v>1423.4</v>
      </c>
      <c r="J44" s="422">
        <v>1460.5</v>
      </c>
      <c r="K44" s="422">
        <v>1278.9000000000001</v>
      </c>
      <c r="L44" s="422">
        <v>3726.1</v>
      </c>
      <c r="M44" s="422">
        <v>4270.8999999999996</v>
      </c>
    </row>
    <row r="45" spans="1:13" ht="12.75" customHeight="1" x14ac:dyDescent="0.2">
      <c r="A45" s="378" t="s">
        <v>77</v>
      </c>
      <c r="B45" s="422">
        <v>131.19999999999999</v>
      </c>
      <c r="C45" s="422">
        <v>189.3</v>
      </c>
      <c r="D45" s="422">
        <v>174.2</v>
      </c>
      <c r="E45" s="422">
        <v>177.5</v>
      </c>
      <c r="F45" s="422">
        <v>174.5</v>
      </c>
      <c r="G45" s="422">
        <v>132.5</v>
      </c>
      <c r="H45" s="422">
        <v>171.4</v>
      </c>
      <c r="I45" s="422">
        <v>155.6</v>
      </c>
      <c r="J45" s="422">
        <v>270.5</v>
      </c>
      <c r="K45" s="422">
        <v>104.5</v>
      </c>
      <c r="L45" s="422">
        <v>181.3</v>
      </c>
      <c r="M45" s="422">
        <v>367.4</v>
      </c>
    </row>
    <row r="46" spans="1:13" ht="7.5" customHeight="1" thickBot="1" x14ac:dyDescent="0.25">
      <c r="A46" s="423"/>
      <c r="B46" s="498"/>
      <c r="C46" s="498"/>
      <c r="D46" s="498"/>
      <c r="E46" s="498"/>
      <c r="F46" s="498"/>
      <c r="G46" s="498"/>
      <c r="H46" s="498"/>
      <c r="I46" s="498"/>
      <c r="J46" s="498"/>
      <c r="K46" s="498"/>
      <c r="L46" s="498"/>
      <c r="M46" s="498"/>
    </row>
    <row r="47" spans="1:13" s="414" customFormat="1" x14ac:dyDescent="0.2">
      <c r="A47" s="415"/>
      <c r="B47" s="421"/>
      <c r="C47" s="421"/>
      <c r="D47" s="421"/>
      <c r="E47" s="421"/>
      <c r="F47" s="421"/>
      <c r="G47" s="421"/>
      <c r="H47" s="421"/>
      <c r="I47" s="421"/>
      <c r="J47" s="421"/>
      <c r="K47" s="421"/>
      <c r="L47" s="421"/>
      <c r="M47" s="421"/>
    </row>
    <row r="48" spans="1:13" x14ac:dyDescent="0.2">
      <c r="A48" s="374"/>
    </row>
  </sheetData>
  <hyperlinks>
    <hyperlink ref="A1" location="Содержание!A1" display="Вернуться в СОДЕРЖАНИЕ" xr:uid="{00000000-0004-0000-7400-000000000000}"/>
  </hyperlinks>
  <pageMargins left="0.78740157480314965" right="0.59055118110236227" top="0.98425196850393704" bottom="0.78740157480314965" header="0.31496062992125984" footer="0.31496062992125984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Лист117"/>
  <dimension ref="A1:M70"/>
  <sheetViews>
    <sheetView workbookViewId="0">
      <selection activeCell="A5" sqref="A5"/>
    </sheetView>
  </sheetViews>
  <sheetFormatPr defaultRowHeight="12" x14ac:dyDescent="0.2"/>
  <cols>
    <col min="1" max="1" width="45.42578125" style="367" customWidth="1"/>
    <col min="2" max="8" width="8.7109375" style="422" hidden="1" customWidth="1"/>
    <col min="9" max="13" width="8.7109375" style="422" customWidth="1"/>
    <col min="14" max="226" width="9.140625" style="367"/>
    <col min="227" max="227" width="41.7109375" style="367" customWidth="1"/>
    <col min="228" max="234" width="0" style="367" hidden="1" customWidth="1"/>
    <col min="235" max="239" width="8.7109375" style="367" customWidth="1"/>
    <col min="240" max="482" width="9.140625" style="367"/>
    <col min="483" max="483" width="41.7109375" style="367" customWidth="1"/>
    <col min="484" max="490" width="0" style="367" hidden="1" customWidth="1"/>
    <col min="491" max="495" width="8.7109375" style="367" customWidth="1"/>
    <col min="496" max="738" width="9.140625" style="367"/>
    <col min="739" max="739" width="41.7109375" style="367" customWidth="1"/>
    <col min="740" max="746" width="0" style="367" hidden="1" customWidth="1"/>
    <col min="747" max="751" width="8.7109375" style="367" customWidth="1"/>
    <col min="752" max="994" width="9.140625" style="367"/>
    <col min="995" max="995" width="41.7109375" style="367" customWidth="1"/>
    <col min="996" max="1002" width="0" style="367" hidden="1" customWidth="1"/>
    <col min="1003" max="1007" width="8.7109375" style="367" customWidth="1"/>
    <col min="1008" max="1250" width="9.140625" style="367"/>
    <col min="1251" max="1251" width="41.7109375" style="367" customWidth="1"/>
    <col min="1252" max="1258" width="0" style="367" hidden="1" customWidth="1"/>
    <col min="1259" max="1263" width="8.7109375" style="367" customWidth="1"/>
    <col min="1264" max="1506" width="9.140625" style="367"/>
    <col min="1507" max="1507" width="41.7109375" style="367" customWidth="1"/>
    <col min="1508" max="1514" width="0" style="367" hidden="1" customWidth="1"/>
    <col min="1515" max="1519" width="8.7109375" style="367" customWidth="1"/>
    <col min="1520" max="1762" width="9.140625" style="367"/>
    <col min="1763" max="1763" width="41.7109375" style="367" customWidth="1"/>
    <col min="1764" max="1770" width="0" style="367" hidden="1" customWidth="1"/>
    <col min="1771" max="1775" width="8.7109375" style="367" customWidth="1"/>
    <col min="1776" max="2018" width="9.140625" style="367"/>
    <col min="2019" max="2019" width="41.7109375" style="367" customWidth="1"/>
    <col min="2020" max="2026" width="0" style="367" hidden="1" customWidth="1"/>
    <col min="2027" max="2031" width="8.7109375" style="367" customWidth="1"/>
    <col min="2032" max="2274" width="9.140625" style="367"/>
    <col min="2275" max="2275" width="41.7109375" style="367" customWidth="1"/>
    <col min="2276" max="2282" width="0" style="367" hidden="1" customWidth="1"/>
    <col min="2283" max="2287" width="8.7109375" style="367" customWidth="1"/>
    <col min="2288" max="2530" width="9.140625" style="367"/>
    <col min="2531" max="2531" width="41.7109375" style="367" customWidth="1"/>
    <col min="2532" max="2538" width="0" style="367" hidden="1" customWidth="1"/>
    <col min="2539" max="2543" width="8.7109375" style="367" customWidth="1"/>
    <col min="2544" max="2786" width="9.140625" style="367"/>
    <col min="2787" max="2787" width="41.7109375" style="367" customWidth="1"/>
    <col min="2788" max="2794" width="0" style="367" hidden="1" customWidth="1"/>
    <col min="2795" max="2799" width="8.7109375" style="367" customWidth="1"/>
    <col min="2800" max="3042" width="9.140625" style="367"/>
    <col min="3043" max="3043" width="41.7109375" style="367" customWidth="1"/>
    <col min="3044" max="3050" width="0" style="367" hidden="1" customWidth="1"/>
    <col min="3051" max="3055" width="8.7109375" style="367" customWidth="1"/>
    <col min="3056" max="3298" width="9.140625" style="367"/>
    <col min="3299" max="3299" width="41.7109375" style="367" customWidth="1"/>
    <col min="3300" max="3306" width="0" style="367" hidden="1" customWidth="1"/>
    <col min="3307" max="3311" width="8.7109375" style="367" customWidth="1"/>
    <col min="3312" max="3554" width="9.140625" style="367"/>
    <col min="3555" max="3555" width="41.7109375" style="367" customWidth="1"/>
    <col min="3556" max="3562" width="0" style="367" hidden="1" customWidth="1"/>
    <col min="3563" max="3567" width="8.7109375" style="367" customWidth="1"/>
    <col min="3568" max="3810" width="9.140625" style="367"/>
    <col min="3811" max="3811" width="41.7109375" style="367" customWidth="1"/>
    <col min="3812" max="3818" width="0" style="367" hidden="1" customWidth="1"/>
    <col min="3819" max="3823" width="8.7109375" style="367" customWidth="1"/>
    <col min="3824" max="4066" width="9.140625" style="367"/>
    <col min="4067" max="4067" width="41.7109375" style="367" customWidth="1"/>
    <col min="4068" max="4074" width="0" style="367" hidden="1" customWidth="1"/>
    <col min="4075" max="4079" width="8.7109375" style="367" customWidth="1"/>
    <col min="4080" max="4322" width="9.140625" style="367"/>
    <col min="4323" max="4323" width="41.7109375" style="367" customWidth="1"/>
    <col min="4324" max="4330" width="0" style="367" hidden="1" customWidth="1"/>
    <col min="4331" max="4335" width="8.7109375" style="367" customWidth="1"/>
    <col min="4336" max="4578" width="9.140625" style="367"/>
    <col min="4579" max="4579" width="41.7109375" style="367" customWidth="1"/>
    <col min="4580" max="4586" width="0" style="367" hidden="1" customWidth="1"/>
    <col min="4587" max="4591" width="8.7109375" style="367" customWidth="1"/>
    <col min="4592" max="4834" width="9.140625" style="367"/>
    <col min="4835" max="4835" width="41.7109375" style="367" customWidth="1"/>
    <col min="4836" max="4842" width="0" style="367" hidden="1" customWidth="1"/>
    <col min="4843" max="4847" width="8.7109375" style="367" customWidth="1"/>
    <col min="4848" max="5090" width="9.140625" style="367"/>
    <col min="5091" max="5091" width="41.7109375" style="367" customWidth="1"/>
    <col min="5092" max="5098" width="0" style="367" hidden="1" customWidth="1"/>
    <col min="5099" max="5103" width="8.7109375" style="367" customWidth="1"/>
    <col min="5104" max="5346" width="9.140625" style="367"/>
    <col min="5347" max="5347" width="41.7109375" style="367" customWidth="1"/>
    <col min="5348" max="5354" width="0" style="367" hidden="1" customWidth="1"/>
    <col min="5355" max="5359" width="8.7109375" style="367" customWidth="1"/>
    <col min="5360" max="5602" width="9.140625" style="367"/>
    <col min="5603" max="5603" width="41.7109375" style="367" customWidth="1"/>
    <col min="5604" max="5610" width="0" style="367" hidden="1" customWidth="1"/>
    <col min="5611" max="5615" width="8.7109375" style="367" customWidth="1"/>
    <col min="5616" max="5858" width="9.140625" style="367"/>
    <col min="5859" max="5859" width="41.7109375" style="367" customWidth="1"/>
    <col min="5860" max="5866" width="0" style="367" hidden="1" customWidth="1"/>
    <col min="5867" max="5871" width="8.7109375" style="367" customWidth="1"/>
    <col min="5872" max="6114" width="9.140625" style="367"/>
    <col min="6115" max="6115" width="41.7109375" style="367" customWidth="1"/>
    <col min="6116" max="6122" width="0" style="367" hidden="1" customWidth="1"/>
    <col min="6123" max="6127" width="8.7109375" style="367" customWidth="1"/>
    <col min="6128" max="6370" width="9.140625" style="367"/>
    <col min="6371" max="6371" width="41.7109375" style="367" customWidth="1"/>
    <col min="6372" max="6378" width="0" style="367" hidden="1" customWidth="1"/>
    <col min="6379" max="6383" width="8.7109375" style="367" customWidth="1"/>
    <col min="6384" max="6626" width="9.140625" style="367"/>
    <col min="6627" max="6627" width="41.7109375" style="367" customWidth="1"/>
    <col min="6628" max="6634" width="0" style="367" hidden="1" customWidth="1"/>
    <col min="6635" max="6639" width="8.7109375" style="367" customWidth="1"/>
    <col min="6640" max="6882" width="9.140625" style="367"/>
    <col min="6883" max="6883" width="41.7109375" style="367" customWidth="1"/>
    <col min="6884" max="6890" width="0" style="367" hidden="1" customWidth="1"/>
    <col min="6891" max="6895" width="8.7109375" style="367" customWidth="1"/>
    <col min="6896" max="7138" width="9.140625" style="367"/>
    <col min="7139" max="7139" width="41.7109375" style="367" customWidth="1"/>
    <col min="7140" max="7146" width="0" style="367" hidden="1" customWidth="1"/>
    <col min="7147" max="7151" width="8.7109375" style="367" customWidth="1"/>
    <col min="7152" max="7394" width="9.140625" style="367"/>
    <col min="7395" max="7395" width="41.7109375" style="367" customWidth="1"/>
    <col min="7396" max="7402" width="0" style="367" hidden="1" customWidth="1"/>
    <col min="7403" max="7407" width="8.7109375" style="367" customWidth="1"/>
    <col min="7408" max="7650" width="9.140625" style="367"/>
    <col min="7651" max="7651" width="41.7109375" style="367" customWidth="1"/>
    <col min="7652" max="7658" width="0" style="367" hidden="1" customWidth="1"/>
    <col min="7659" max="7663" width="8.7109375" style="367" customWidth="1"/>
    <col min="7664" max="7906" width="9.140625" style="367"/>
    <col min="7907" max="7907" width="41.7109375" style="367" customWidth="1"/>
    <col min="7908" max="7914" width="0" style="367" hidden="1" customWidth="1"/>
    <col min="7915" max="7919" width="8.7109375" style="367" customWidth="1"/>
    <col min="7920" max="8162" width="9.140625" style="367"/>
    <col min="8163" max="8163" width="41.7109375" style="367" customWidth="1"/>
    <col min="8164" max="8170" width="0" style="367" hidden="1" customWidth="1"/>
    <col min="8171" max="8175" width="8.7109375" style="367" customWidth="1"/>
    <col min="8176" max="8418" width="9.140625" style="367"/>
    <col min="8419" max="8419" width="41.7109375" style="367" customWidth="1"/>
    <col min="8420" max="8426" width="0" style="367" hidden="1" customWidth="1"/>
    <col min="8427" max="8431" width="8.7109375" style="367" customWidth="1"/>
    <col min="8432" max="8674" width="9.140625" style="367"/>
    <col min="8675" max="8675" width="41.7109375" style="367" customWidth="1"/>
    <col min="8676" max="8682" width="0" style="367" hidden="1" customWidth="1"/>
    <col min="8683" max="8687" width="8.7109375" style="367" customWidth="1"/>
    <col min="8688" max="8930" width="9.140625" style="367"/>
    <col min="8931" max="8931" width="41.7109375" style="367" customWidth="1"/>
    <col min="8932" max="8938" width="0" style="367" hidden="1" customWidth="1"/>
    <col min="8939" max="8943" width="8.7109375" style="367" customWidth="1"/>
    <col min="8944" max="9186" width="9.140625" style="367"/>
    <col min="9187" max="9187" width="41.7109375" style="367" customWidth="1"/>
    <col min="9188" max="9194" width="0" style="367" hidden="1" customWidth="1"/>
    <col min="9195" max="9199" width="8.7109375" style="367" customWidth="1"/>
    <col min="9200" max="9442" width="9.140625" style="367"/>
    <col min="9443" max="9443" width="41.7109375" style="367" customWidth="1"/>
    <col min="9444" max="9450" width="0" style="367" hidden="1" customWidth="1"/>
    <col min="9451" max="9455" width="8.7109375" style="367" customWidth="1"/>
    <col min="9456" max="9698" width="9.140625" style="367"/>
    <col min="9699" max="9699" width="41.7109375" style="367" customWidth="1"/>
    <col min="9700" max="9706" width="0" style="367" hidden="1" customWidth="1"/>
    <col min="9707" max="9711" width="8.7109375" style="367" customWidth="1"/>
    <col min="9712" max="9954" width="9.140625" style="367"/>
    <col min="9955" max="9955" width="41.7109375" style="367" customWidth="1"/>
    <col min="9956" max="9962" width="0" style="367" hidden="1" customWidth="1"/>
    <col min="9963" max="9967" width="8.7109375" style="367" customWidth="1"/>
    <col min="9968" max="10210" width="9.140625" style="367"/>
    <col min="10211" max="10211" width="41.7109375" style="367" customWidth="1"/>
    <col min="10212" max="10218" width="0" style="367" hidden="1" customWidth="1"/>
    <col min="10219" max="10223" width="8.7109375" style="367" customWidth="1"/>
    <col min="10224" max="10466" width="9.140625" style="367"/>
    <col min="10467" max="10467" width="41.7109375" style="367" customWidth="1"/>
    <col min="10468" max="10474" width="0" style="367" hidden="1" customWidth="1"/>
    <col min="10475" max="10479" width="8.7109375" style="367" customWidth="1"/>
    <col min="10480" max="10722" width="9.140625" style="367"/>
    <col min="10723" max="10723" width="41.7109375" style="367" customWidth="1"/>
    <col min="10724" max="10730" width="0" style="367" hidden="1" customWidth="1"/>
    <col min="10731" max="10735" width="8.7109375" style="367" customWidth="1"/>
    <col min="10736" max="10978" width="9.140625" style="367"/>
    <col min="10979" max="10979" width="41.7109375" style="367" customWidth="1"/>
    <col min="10980" max="10986" width="0" style="367" hidden="1" customWidth="1"/>
    <col min="10987" max="10991" width="8.7109375" style="367" customWidth="1"/>
    <col min="10992" max="11234" width="9.140625" style="367"/>
    <col min="11235" max="11235" width="41.7109375" style="367" customWidth="1"/>
    <col min="11236" max="11242" width="0" style="367" hidden="1" customWidth="1"/>
    <col min="11243" max="11247" width="8.7109375" style="367" customWidth="1"/>
    <col min="11248" max="11490" width="9.140625" style="367"/>
    <col min="11491" max="11491" width="41.7109375" style="367" customWidth="1"/>
    <col min="11492" max="11498" width="0" style="367" hidden="1" customWidth="1"/>
    <col min="11499" max="11503" width="8.7109375" style="367" customWidth="1"/>
    <col min="11504" max="11746" width="9.140625" style="367"/>
    <col min="11747" max="11747" width="41.7109375" style="367" customWidth="1"/>
    <col min="11748" max="11754" width="0" style="367" hidden="1" customWidth="1"/>
    <col min="11755" max="11759" width="8.7109375" style="367" customWidth="1"/>
    <col min="11760" max="12002" width="9.140625" style="367"/>
    <col min="12003" max="12003" width="41.7109375" style="367" customWidth="1"/>
    <col min="12004" max="12010" width="0" style="367" hidden="1" customWidth="1"/>
    <col min="12011" max="12015" width="8.7109375" style="367" customWidth="1"/>
    <col min="12016" max="12258" width="9.140625" style="367"/>
    <col min="12259" max="12259" width="41.7109375" style="367" customWidth="1"/>
    <col min="12260" max="12266" width="0" style="367" hidden="1" customWidth="1"/>
    <col min="12267" max="12271" width="8.7109375" style="367" customWidth="1"/>
    <col min="12272" max="12514" width="9.140625" style="367"/>
    <col min="12515" max="12515" width="41.7109375" style="367" customWidth="1"/>
    <col min="12516" max="12522" width="0" style="367" hidden="1" customWidth="1"/>
    <col min="12523" max="12527" width="8.7109375" style="367" customWidth="1"/>
    <col min="12528" max="12770" width="9.140625" style="367"/>
    <col min="12771" max="12771" width="41.7109375" style="367" customWidth="1"/>
    <col min="12772" max="12778" width="0" style="367" hidden="1" customWidth="1"/>
    <col min="12779" max="12783" width="8.7109375" style="367" customWidth="1"/>
    <col min="12784" max="13026" width="9.140625" style="367"/>
    <col min="13027" max="13027" width="41.7109375" style="367" customWidth="1"/>
    <col min="13028" max="13034" width="0" style="367" hidden="1" customWidth="1"/>
    <col min="13035" max="13039" width="8.7109375" style="367" customWidth="1"/>
    <col min="13040" max="13282" width="9.140625" style="367"/>
    <col min="13283" max="13283" width="41.7109375" style="367" customWidth="1"/>
    <col min="13284" max="13290" width="0" style="367" hidden="1" customWidth="1"/>
    <col min="13291" max="13295" width="8.7109375" style="367" customWidth="1"/>
    <col min="13296" max="13538" width="9.140625" style="367"/>
    <col min="13539" max="13539" width="41.7109375" style="367" customWidth="1"/>
    <col min="13540" max="13546" width="0" style="367" hidden="1" customWidth="1"/>
    <col min="13547" max="13551" width="8.7109375" style="367" customWidth="1"/>
    <col min="13552" max="13794" width="9.140625" style="367"/>
    <col min="13795" max="13795" width="41.7109375" style="367" customWidth="1"/>
    <col min="13796" max="13802" width="0" style="367" hidden="1" customWidth="1"/>
    <col min="13803" max="13807" width="8.7109375" style="367" customWidth="1"/>
    <col min="13808" max="14050" width="9.140625" style="367"/>
    <col min="14051" max="14051" width="41.7109375" style="367" customWidth="1"/>
    <col min="14052" max="14058" width="0" style="367" hidden="1" customWidth="1"/>
    <col min="14059" max="14063" width="8.7109375" style="367" customWidth="1"/>
    <col min="14064" max="14306" width="9.140625" style="367"/>
    <col min="14307" max="14307" width="41.7109375" style="367" customWidth="1"/>
    <col min="14308" max="14314" width="0" style="367" hidden="1" customWidth="1"/>
    <col min="14315" max="14319" width="8.7109375" style="367" customWidth="1"/>
    <col min="14320" max="14562" width="9.140625" style="367"/>
    <col min="14563" max="14563" width="41.7109375" style="367" customWidth="1"/>
    <col min="14564" max="14570" width="0" style="367" hidden="1" customWidth="1"/>
    <col min="14571" max="14575" width="8.7109375" style="367" customWidth="1"/>
    <col min="14576" max="14818" width="9.140625" style="367"/>
    <col min="14819" max="14819" width="41.7109375" style="367" customWidth="1"/>
    <col min="14820" max="14826" width="0" style="367" hidden="1" customWidth="1"/>
    <col min="14827" max="14831" width="8.7109375" style="367" customWidth="1"/>
    <col min="14832" max="15074" width="9.140625" style="367"/>
    <col min="15075" max="15075" width="41.7109375" style="367" customWidth="1"/>
    <col min="15076" max="15082" width="0" style="367" hidden="1" customWidth="1"/>
    <col min="15083" max="15087" width="8.7109375" style="367" customWidth="1"/>
    <col min="15088" max="15330" width="9.140625" style="367"/>
    <col min="15331" max="15331" width="41.7109375" style="367" customWidth="1"/>
    <col min="15332" max="15338" width="0" style="367" hidden="1" customWidth="1"/>
    <col min="15339" max="15343" width="8.7109375" style="367" customWidth="1"/>
    <col min="15344" max="15586" width="9.140625" style="367"/>
    <col min="15587" max="15587" width="41.7109375" style="367" customWidth="1"/>
    <col min="15588" max="15594" width="0" style="367" hidden="1" customWidth="1"/>
    <col min="15595" max="15599" width="8.7109375" style="367" customWidth="1"/>
    <col min="15600" max="15842" width="9.140625" style="367"/>
    <col min="15843" max="15843" width="41.7109375" style="367" customWidth="1"/>
    <col min="15844" max="15850" width="0" style="367" hidden="1" customWidth="1"/>
    <col min="15851" max="15855" width="8.7109375" style="367" customWidth="1"/>
    <col min="15856" max="16098" width="9.140625" style="367"/>
    <col min="16099" max="16099" width="41.7109375" style="367" customWidth="1"/>
    <col min="16100" max="16106" width="0" style="367" hidden="1" customWidth="1"/>
    <col min="16107" max="16111" width="8.7109375" style="367" customWidth="1"/>
    <col min="16112" max="16354" width="9.140625" style="367"/>
    <col min="16355" max="16361" width="9.140625" style="367" customWidth="1"/>
    <col min="16362" max="16364" width="9.140625" style="367"/>
    <col min="16365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45" t="s">
        <v>413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</row>
    <row r="3" spans="1:13" ht="18" customHeight="1" x14ac:dyDescent="0.2">
      <c r="A3" s="499" t="s">
        <v>414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</row>
    <row r="4" spans="1:13" ht="18" customHeight="1" thickBot="1" x14ac:dyDescent="0.25">
      <c r="A4" s="251" t="s">
        <v>405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</row>
    <row r="5" spans="1:13" s="371" customFormat="1" ht="18" customHeight="1" thickBot="1" x14ac:dyDescent="0.25">
      <c r="A5" s="500"/>
      <c r="B5" s="483">
        <v>2014</v>
      </c>
      <c r="C5" s="483">
        <v>2015</v>
      </c>
      <c r="D5" s="483">
        <v>2016</v>
      </c>
      <c r="E5" s="483">
        <v>2017</v>
      </c>
      <c r="F5" s="483">
        <v>2018</v>
      </c>
      <c r="G5" s="483">
        <v>2019</v>
      </c>
      <c r="H5" s="483">
        <v>2020</v>
      </c>
      <c r="I5" s="483">
        <v>2021</v>
      </c>
      <c r="J5" s="483">
        <v>2022</v>
      </c>
      <c r="K5" s="483">
        <v>2023</v>
      </c>
      <c r="L5" s="483">
        <v>2024</v>
      </c>
      <c r="M5" s="483">
        <v>2025</v>
      </c>
    </row>
    <row r="6" spans="1:13" s="371" customFormat="1" x14ac:dyDescent="0.2">
      <c r="A6" s="501"/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</row>
    <row r="7" spans="1:13" s="414" customFormat="1" x14ac:dyDescent="0.2">
      <c r="A7" s="372" t="s">
        <v>34</v>
      </c>
      <c r="B7" s="431">
        <v>7165.6</v>
      </c>
      <c r="C7" s="431">
        <v>6771.7</v>
      </c>
      <c r="D7" s="431">
        <v>6092.4</v>
      </c>
      <c r="E7" s="431">
        <v>3541.8</v>
      </c>
      <c r="F7" s="431">
        <v>3186.7</v>
      </c>
      <c r="G7" s="431">
        <v>3423.9</v>
      </c>
      <c r="H7" s="431">
        <v>3857.7</v>
      </c>
      <c r="I7" s="431">
        <v>2849.5</v>
      </c>
      <c r="J7" s="431">
        <v>2915.6</v>
      </c>
      <c r="K7" s="431">
        <v>7116.3</v>
      </c>
      <c r="L7" s="431">
        <v>7876.9</v>
      </c>
      <c r="M7" s="431">
        <v>7560.6</v>
      </c>
    </row>
    <row r="8" spans="1:13" ht="12.75" customHeight="1" x14ac:dyDescent="0.2">
      <c r="A8" s="502" t="s">
        <v>110</v>
      </c>
      <c r="B8" s="454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</row>
    <row r="9" spans="1:13" x14ac:dyDescent="0.2">
      <c r="A9" s="503" t="s">
        <v>36</v>
      </c>
      <c r="B9" s="454">
        <v>51.3</v>
      </c>
      <c r="C9" s="454">
        <v>16</v>
      </c>
      <c r="D9" s="454">
        <v>89.4</v>
      </c>
      <c r="E9" s="454">
        <v>76.599999999999994</v>
      </c>
      <c r="F9" s="454">
        <v>76.599999999999994</v>
      </c>
      <c r="G9" s="454">
        <v>76.099999999999994</v>
      </c>
      <c r="H9" s="454">
        <v>75.900000000000006</v>
      </c>
      <c r="I9" s="454">
        <v>1.7</v>
      </c>
      <c r="J9" s="454">
        <v>1.7</v>
      </c>
      <c r="K9" s="454">
        <v>5.5</v>
      </c>
      <c r="L9" s="454">
        <v>5.5</v>
      </c>
      <c r="M9" s="454">
        <v>5.3</v>
      </c>
    </row>
    <row r="10" spans="1:13" x14ac:dyDescent="0.2">
      <c r="A10" s="378" t="s">
        <v>37</v>
      </c>
      <c r="B10" s="454">
        <v>52.2</v>
      </c>
      <c r="C10" s="454">
        <v>52.2</v>
      </c>
      <c r="D10" s="454">
        <v>78.400000000000006</v>
      </c>
      <c r="E10" s="454">
        <v>66.900000000000006</v>
      </c>
      <c r="F10" s="454">
        <v>120</v>
      </c>
      <c r="G10" s="454">
        <v>124.5</v>
      </c>
      <c r="H10" s="454">
        <v>119.5</v>
      </c>
      <c r="I10" s="454">
        <v>69.7</v>
      </c>
      <c r="J10" s="454">
        <v>47.5</v>
      </c>
      <c r="K10" s="454">
        <v>47.5</v>
      </c>
      <c r="L10" s="454">
        <v>238.2</v>
      </c>
      <c r="M10" s="454">
        <v>273.5</v>
      </c>
    </row>
    <row r="11" spans="1:13" x14ac:dyDescent="0.2">
      <c r="A11" s="378" t="s">
        <v>38</v>
      </c>
      <c r="B11" s="454">
        <v>2302.5</v>
      </c>
      <c r="C11" s="454">
        <v>2233.3000000000002</v>
      </c>
      <c r="D11" s="454">
        <v>1817.4</v>
      </c>
      <c r="E11" s="454">
        <v>2045.2</v>
      </c>
      <c r="F11" s="454">
        <v>837</v>
      </c>
      <c r="G11" s="454">
        <v>904.3</v>
      </c>
      <c r="H11" s="454">
        <v>878.2</v>
      </c>
      <c r="I11" s="454">
        <v>801.8</v>
      </c>
      <c r="J11" s="454">
        <v>799.1</v>
      </c>
      <c r="K11" s="454">
        <v>703</v>
      </c>
      <c r="L11" s="454">
        <v>501</v>
      </c>
      <c r="M11" s="454">
        <v>526.79999999999995</v>
      </c>
    </row>
    <row r="12" spans="1:13" x14ac:dyDescent="0.2">
      <c r="A12" s="379" t="s">
        <v>39</v>
      </c>
      <c r="B12" s="454">
        <v>1404.7</v>
      </c>
      <c r="C12" s="454">
        <v>1404.6</v>
      </c>
      <c r="D12" s="454">
        <v>9.8000000000000007</v>
      </c>
      <c r="E12" s="454">
        <v>9.8000000000000007</v>
      </c>
      <c r="F12" s="454">
        <v>18.8</v>
      </c>
      <c r="G12" s="454">
        <v>7.9</v>
      </c>
      <c r="H12" s="454" t="s">
        <v>26</v>
      </c>
      <c r="I12" s="454" t="s">
        <v>26</v>
      </c>
      <c r="J12" s="454" t="s">
        <v>26</v>
      </c>
      <c r="K12" s="454" t="s">
        <v>26</v>
      </c>
      <c r="L12" s="454">
        <v>2.2999999999999998</v>
      </c>
      <c r="M12" s="454">
        <v>0.8</v>
      </c>
    </row>
    <row r="13" spans="1:13" x14ac:dyDescent="0.2">
      <c r="A13" s="379" t="s">
        <v>40</v>
      </c>
      <c r="B13" s="454">
        <v>5.2</v>
      </c>
      <c r="C13" s="454">
        <v>5.2</v>
      </c>
      <c r="D13" s="454" t="s">
        <v>26</v>
      </c>
      <c r="E13" s="454" t="s">
        <v>26</v>
      </c>
      <c r="F13" s="454" t="s">
        <v>26</v>
      </c>
      <c r="G13" s="454" t="s">
        <v>26</v>
      </c>
      <c r="H13" s="454" t="s">
        <v>26</v>
      </c>
      <c r="I13" s="454" t="s">
        <v>26</v>
      </c>
      <c r="J13" s="454" t="s">
        <v>26</v>
      </c>
      <c r="K13" s="454" t="s">
        <v>26</v>
      </c>
      <c r="L13" s="454" t="s">
        <v>26</v>
      </c>
      <c r="M13" s="454" t="s">
        <v>26</v>
      </c>
    </row>
    <row r="14" spans="1:13" ht="24.75" customHeight="1" x14ac:dyDescent="0.2">
      <c r="A14" s="380" t="s">
        <v>41</v>
      </c>
      <c r="B14" s="454">
        <v>34.200000000000003</v>
      </c>
      <c r="C14" s="454">
        <v>32.4</v>
      </c>
      <c r="D14" s="454">
        <v>38.5</v>
      </c>
      <c r="E14" s="454">
        <v>406</v>
      </c>
      <c r="F14" s="454">
        <v>24.9</v>
      </c>
      <c r="G14" s="454">
        <v>25.7</v>
      </c>
      <c r="H14" s="454">
        <v>25.2</v>
      </c>
      <c r="I14" s="454">
        <v>24.9</v>
      </c>
      <c r="J14" s="454">
        <v>24.8</v>
      </c>
      <c r="K14" s="454">
        <v>33.200000000000003</v>
      </c>
      <c r="L14" s="454">
        <v>8.4</v>
      </c>
      <c r="M14" s="454">
        <v>8.4</v>
      </c>
    </row>
    <row r="15" spans="1:13" ht="24" x14ac:dyDescent="0.2">
      <c r="A15" s="380" t="s">
        <v>42</v>
      </c>
      <c r="B15" s="454">
        <v>136.69999999999999</v>
      </c>
      <c r="C15" s="454">
        <v>134.4</v>
      </c>
      <c r="D15" s="454">
        <v>134.4</v>
      </c>
      <c r="E15" s="454">
        <v>124.4</v>
      </c>
      <c r="F15" s="454">
        <v>57.4</v>
      </c>
      <c r="G15" s="454">
        <v>61.3</v>
      </c>
      <c r="H15" s="454">
        <v>0.8</v>
      </c>
      <c r="I15" s="454">
        <v>0.6</v>
      </c>
      <c r="J15" s="454">
        <v>0.6</v>
      </c>
      <c r="K15" s="454">
        <v>0.6</v>
      </c>
      <c r="L15" s="454">
        <v>0.3</v>
      </c>
      <c r="M15" s="454">
        <v>0.1</v>
      </c>
    </row>
    <row r="16" spans="1:13" x14ac:dyDescent="0.2">
      <c r="A16" s="379" t="s">
        <v>43</v>
      </c>
      <c r="B16" s="454">
        <v>2.8</v>
      </c>
      <c r="C16" s="454">
        <v>2.2000000000000002</v>
      </c>
      <c r="D16" s="454">
        <v>2.2000000000000002</v>
      </c>
      <c r="E16" s="454" t="s">
        <v>26</v>
      </c>
      <c r="F16" s="454" t="s">
        <v>26</v>
      </c>
      <c r="G16" s="454" t="s">
        <v>26</v>
      </c>
      <c r="H16" s="454" t="s">
        <v>26</v>
      </c>
      <c r="I16" s="454" t="s">
        <v>26</v>
      </c>
      <c r="J16" s="454" t="s">
        <v>26</v>
      </c>
      <c r="K16" s="454" t="s">
        <v>26</v>
      </c>
      <c r="L16" s="454" t="s">
        <v>26</v>
      </c>
      <c r="M16" s="454" t="s">
        <v>26</v>
      </c>
    </row>
    <row r="17" spans="1:13" x14ac:dyDescent="0.2">
      <c r="A17" s="379" t="s">
        <v>44</v>
      </c>
      <c r="B17" s="454">
        <v>156.5</v>
      </c>
      <c r="C17" s="454">
        <v>100.9</v>
      </c>
      <c r="D17" s="454">
        <v>225.2</v>
      </c>
      <c r="E17" s="454">
        <v>125.2</v>
      </c>
      <c r="F17" s="454">
        <v>75.8</v>
      </c>
      <c r="G17" s="454">
        <v>74.900000000000006</v>
      </c>
      <c r="H17" s="454">
        <v>74.900000000000006</v>
      </c>
      <c r="I17" s="454">
        <v>153.9</v>
      </c>
      <c r="J17" s="454">
        <v>154.30000000000001</v>
      </c>
      <c r="K17" s="454">
        <v>140.30000000000001</v>
      </c>
      <c r="L17" s="454" t="s">
        <v>26</v>
      </c>
      <c r="M17" s="454" t="s">
        <v>26</v>
      </c>
    </row>
    <row r="18" spans="1:13" x14ac:dyDescent="0.2">
      <c r="A18" s="379" t="s">
        <v>45</v>
      </c>
      <c r="B18" s="454" t="s">
        <v>26</v>
      </c>
      <c r="C18" s="454" t="s">
        <v>26</v>
      </c>
      <c r="D18" s="454" t="s">
        <v>26</v>
      </c>
      <c r="E18" s="454" t="s">
        <v>26</v>
      </c>
      <c r="F18" s="454" t="s">
        <v>26</v>
      </c>
      <c r="G18" s="454" t="s">
        <v>26</v>
      </c>
      <c r="H18" s="454" t="s">
        <v>26</v>
      </c>
      <c r="I18" s="454" t="s">
        <v>26</v>
      </c>
      <c r="J18" s="454" t="s">
        <v>26</v>
      </c>
      <c r="K18" s="454" t="s">
        <v>26</v>
      </c>
      <c r="L18" s="454" t="s">
        <v>26</v>
      </c>
      <c r="M18" s="454">
        <v>465.1</v>
      </c>
    </row>
    <row r="19" spans="1:13" x14ac:dyDescent="0.2">
      <c r="A19" s="379" t="s">
        <v>46</v>
      </c>
      <c r="B19" s="454">
        <v>28.8</v>
      </c>
      <c r="C19" s="454">
        <v>28.8</v>
      </c>
      <c r="D19" s="454">
        <v>22.2</v>
      </c>
      <c r="E19" s="454">
        <v>23.7</v>
      </c>
      <c r="F19" s="454">
        <v>1.5</v>
      </c>
      <c r="G19" s="454">
        <v>1.5</v>
      </c>
      <c r="H19" s="454" t="s">
        <v>26</v>
      </c>
      <c r="I19" s="454" t="s">
        <v>26</v>
      </c>
      <c r="J19" s="454" t="s">
        <v>26</v>
      </c>
      <c r="K19" s="454" t="s">
        <v>26</v>
      </c>
      <c r="L19" s="454" t="s">
        <v>26</v>
      </c>
      <c r="M19" s="454" t="s">
        <v>26</v>
      </c>
    </row>
    <row r="20" spans="1:13" x14ac:dyDescent="0.2">
      <c r="A20" s="379" t="s">
        <v>47</v>
      </c>
      <c r="B20" s="454">
        <v>337</v>
      </c>
      <c r="C20" s="454">
        <v>338.9</v>
      </c>
      <c r="D20" s="454">
        <v>1225.0999999999999</v>
      </c>
      <c r="E20" s="454">
        <v>1196.8</v>
      </c>
      <c r="F20" s="454">
        <v>436.8</v>
      </c>
      <c r="G20" s="454">
        <v>496.7</v>
      </c>
      <c r="H20" s="454">
        <v>578.70000000000005</v>
      </c>
      <c r="I20" s="454">
        <v>571.29999999999995</v>
      </c>
      <c r="J20" s="454">
        <v>569.6</v>
      </c>
      <c r="K20" s="454">
        <v>479.3</v>
      </c>
      <c r="L20" s="454">
        <v>440.9</v>
      </c>
      <c r="M20" s="454">
        <v>23.3</v>
      </c>
    </row>
    <row r="21" spans="1:13" ht="24.75" customHeight="1" x14ac:dyDescent="0.2">
      <c r="A21" s="380" t="s">
        <v>48</v>
      </c>
      <c r="B21" s="454" t="s">
        <v>26</v>
      </c>
      <c r="C21" s="454" t="s">
        <v>26</v>
      </c>
      <c r="D21" s="454">
        <v>0.9</v>
      </c>
      <c r="E21" s="454">
        <v>0.9</v>
      </c>
      <c r="F21" s="454">
        <v>23.1</v>
      </c>
      <c r="G21" s="454">
        <v>23.1</v>
      </c>
      <c r="H21" s="454">
        <v>23.1</v>
      </c>
      <c r="I21" s="454">
        <v>23.6</v>
      </c>
      <c r="J21" s="454">
        <v>23.1</v>
      </c>
      <c r="K21" s="454">
        <v>22.2</v>
      </c>
      <c r="L21" s="454">
        <v>22.2</v>
      </c>
      <c r="M21" s="454">
        <v>2</v>
      </c>
    </row>
    <row r="22" spans="1:13" ht="24" x14ac:dyDescent="0.2">
      <c r="A22" s="380" t="s">
        <v>49</v>
      </c>
      <c r="B22" s="454" t="s">
        <v>26</v>
      </c>
      <c r="C22" s="454" t="s">
        <v>26</v>
      </c>
      <c r="D22" s="454" t="s">
        <v>26</v>
      </c>
      <c r="E22" s="454" t="s">
        <v>26</v>
      </c>
      <c r="F22" s="454" t="s">
        <v>26</v>
      </c>
      <c r="G22" s="454" t="s">
        <v>26</v>
      </c>
      <c r="H22" s="454" t="s">
        <v>26</v>
      </c>
      <c r="I22" s="454" t="s">
        <v>26</v>
      </c>
      <c r="J22" s="454" t="s">
        <v>26</v>
      </c>
      <c r="K22" s="454" t="s">
        <v>26</v>
      </c>
      <c r="L22" s="454" t="s">
        <v>26</v>
      </c>
      <c r="M22" s="454" t="s">
        <v>26</v>
      </c>
    </row>
    <row r="23" spans="1:13" x14ac:dyDescent="0.2">
      <c r="A23" s="379" t="s">
        <v>50</v>
      </c>
      <c r="B23" s="454">
        <v>158.5</v>
      </c>
      <c r="C23" s="454">
        <v>158.5</v>
      </c>
      <c r="D23" s="454">
        <v>159</v>
      </c>
      <c r="E23" s="454">
        <v>158.5</v>
      </c>
      <c r="F23" s="454">
        <v>158.5</v>
      </c>
      <c r="G23" s="454">
        <v>158.5</v>
      </c>
      <c r="H23" s="454">
        <v>158.5</v>
      </c>
      <c r="I23" s="454" t="s">
        <v>26</v>
      </c>
      <c r="J23" s="454" t="s">
        <v>26</v>
      </c>
      <c r="K23" s="454" t="s">
        <v>26</v>
      </c>
      <c r="L23" s="454" t="s">
        <v>26</v>
      </c>
      <c r="M23" s="454" t="s">
        <v>26</v>
      </c>
    </row>
    <row r="24" spans="1:13" x14ac:dyDescent="0.2">
      <c r="A24" s="379" t="s">
        <v>51</v>
      </c>
      <c r="B24" s="454" t="s">
        <v>26</v>
      </c>
      <c r="C24" s="454" t="s">
        <v>26</v>
      </c>
      <c r="D24" s="454" t="s">
        <v>26</v>
      </c>
      <c r="E24" s="454" t="s">
        <v>26</v>
      </c>
      <c r="F24" s="454" t="s">
        <v>26</v>
      </c>
      <c r="G24" s="454" t="s">
        <v>26</v>
      </c>
      <c r="H24" s="454" t="s">
        <v>26</v>
      </c>
      <c r="I24" s="454" t="s">
        <v>26</v>
      </c>
      <c r="J24" s="454" t="s">
        <v>26</v>
      </c>
      <c r="K24" s="454" t="s">
        <v>26</v>
      </c>
      <c r="L24" s="454" t="s">
        <v>26</v>
      </c>
      <c r="M24" s="454" t="s">
        <v>26</v>
      </c>
    </row>
    <row r="25" spans="1:13" x14ac:dyDescent="0.2">
      <c r="A25" s="379" t="s">
        <v>52</v>
      </c>
      <c r="B25" s="454" t="s">
        <v>26</v>
      </c>
      <c r="C25" s="454" t="s">
        <v>26</v>
      </c>
      <c r="D25" s="454" t="s">
        <v>26</v>
      </c>
      <c r="E25" s="454" t="s">
        <v>26</v>
      </c>
      <c r="F25" s="454" t="s">
        <v>26</v>
      </c>
      <c r="G25" s="454" t="s">
        <v>26</v>
      </c>
      <c r="H25" s="454" t="s">
        <v>26</v>
      </c>
      <c r="I25" s="454" t="s">
        <v>26</v>
      </c>
      <c r="J25" s="454" t="s">
        <v>26</v>
      </c>
      <c r="K25" s="454" t="s">
        <v>26</v>
      </c>
      <c r="L25" s="454" t="s">
        <v>26</v>
      </c>
      <c r="M25" s="454" t="s">
        <v>26</v>
      </c>
    </row>
    <row r="26" spans="1:13" ht="24" x14ac:dyDescent="0.2">
      <c r="A26" s="380" t="s">
        <v>53</v>
      </c>
      <c r="B26" s="454">
        <v>38.1</v>
      </c>
      <c r="C26" s="454">
        <v>27.4</v>
      </c>
      <c r="D26" s="454" t="s">
        <v>26</v>
      </c>
      <c r="E26" s="454" t="s">
        <v>26</v>
      </c>
      <c r="F26" s="454">
        <v>40.200000000000003</v>
      </c>
      <c r="G26" s="454">
        <v>54.7</v>
      </c>
      <c r="H26" s="454">
        <v>17</v>
      </c>
      <c r="I26" s="454">
        <v>27.6</v>
      </c>
      <c r="J26" s="454">
        <v>26.7</v>
      </c>
      <c r="K26" s="454">
        <v>27.4</v>
      </c>
      <c r="L26" s="454">
        <v>26.9</v>
      </c>
      <c r="M26" s="454">
        <v>27</v>
      </c>
    </row>
    <row r="27" spans="1:13" ht="24" x14ac:dyDescent="0.2">
      <c r="A27" s="381" t="s">
        <v>54</v>
      </c>
      <c r="B27" s="454">
        <v>713.4</v>
      </c>
      <c r="C27" s="454">
        <v>38.9</v>
      </c>
      <c r="D27" s="454" t="s">
        <v>26</v>
      </c>
      <c r="E27" s="454">
        <v>8.6</v>
      </c>
      <c r="F27" s="454" t="s">
        <v>26</v>
      </c>
      <c r="G27" s="454">
        <v>8.6</v>
      </c>
      <c r="H27" s="454">
        <v>409.2</v>
      </c>
      <c r="I27" s="454">
        <v>59.2</v>
      </c>
      <c r="J27" s="454">
        <v>178.9</v>
      </c>
      <c r="K27" s="454">
        <v>60.5</v>
      </c>
      <c r="L27" s="454">
        <v>351.1</v>
      </c>
      <c r="M27" s="454">
        <v>343</v>
      </c>
    </row>
    <row r="28" spans="1:13" ht="24" x14ac:dyDescent="0.2">
      <c r="A28" s="380" t="s">
        <v>112</v>
      </c>
      <c r="B28" s="454">
        <v>712.1</v>
      </c>
      <c r="C28" s="454">
        <v>38.9</v>
      </c>
      <c r="D28" s="454" t="s">
        <v>26</v>
      </c>
      <c r="E28" s="454">
        <v>8.6</v>
      </c>
      <c r="F28" s="454" t="s">
        <v>26</v>
      </c>
      <c r="G28" s="454">
        <v>8.6</v>
      </c>
      <c r="H28" s="454">
        <v>350</v>
      </c>
      <c r="I28" s="454" t="s">
        <v>26</v>
      </c>
      <c r="J28" s="454">
        <v>120.9</v>
      </c>
      <c r="K28" s="454">
        <v>5</v>
      </c>
      <c r="L28" s="454" t="s">
        <v>26</v>
      </c>
      <c r="M28" s="454" t="s">
        <v>26</v>
      </c>
    </row>
    <row r="29" spans="1:13" ht="24" x14ac:dyDescent="0.2">
      <c r="A29" s="380" t="s">
        <v>113</v>
      </c>
      <c r="B29" s="454" t="s">
        <v>26</v>
      </c>
      <c r="C29" s="454" t="s">
        <v>26</v>
      </c>
      <c r="D29" s="454" t="s">
        <v>26</v>
      </c>
      <c r="E29" s="454" t="s">
        <v>26</v>
      </c>
      <c r="F29" s="454" t="s">
        <v>26</v>
      </c>
      <c r="G29" s="454" t="s">
        <v>26</v>
      </c>
      <c r="H29" s="454" t="s">
        <v>26</v>
      </c>
      <c r="I29" s="454" t="s">
        <v>26</v>
      </c>
      <c r="J29" s="454" t="s">
        <v>26</v>
      </c>
      <c r="K29" s="454" t="s">
        <v>26</v>
      </c>
      <c r="L29" s="454" t="s">
        <v>26</v>
      </c>
      <c r="M29" s="454" t="s">
        <v>26</v>
      </c>
    </row>
    <row r="30" spans="1:13" ht="24" x14ac:dyDescent="0.2">
      <c r="A30" s="380" t="s">
        <v>114</v>
      </c>
      <c r="B30" s="454">
        <v>1.3</v>
      </c>
      <c r="C30" s="454" t="s">
        <v>26</v>
      </c>
      <c r="D30" s="454" t="s">
        <v>26</v>
      </c>
      <c r="E30" s="454" t="s">
        <v>26</v>
      </c>
      <c r="F30" s="454" t="s">
        <v>26</v>
      </c>
      <c r="G30" s="454" t="s">
        <v>26</v>
      </c>
      <c r="H30" s="454">
        <v>59.2</v>
      </c>
      <c r="I30" s="454">
        <v>59.2</v>
      </c>
      <c r="J30" s="454">
        <v>58</v>
      </c>
      <c r="K30" s="454">
        <v>55.5</v>
      </c>
      <c r="L30" s="454">
        <v>351.1</v>
      </c>
      <c r="M30" s="454">
        <v>343</v>
      </c>
    </row>
    <row r="31" spans="1:13" ht="24" x14ac:dyDescent="0.2">
      <c r="A31" s="381" t="s">
        <v>58</v>
      </c>
      <c r="B31" s="454">
        <v>5.5</v>
      </c>
      <c r="C31" s="454">
        <v>5.5</v>
      </c>
      <c r="D31" s="454">
        <v>5.7</v>
      </c>
      <c r="E31" s="454">
        <v>9</v>
      </c>
      <c r="F31" s="454">
        <v>15.9</v>
      </c>
      <c r="G31" s="454">
        <v>7.2</v>
      </c>
      <c r="H31" s="454">
        <v>23.6</v>
      </c>
      <c r="I31" s="454">
        <v>60.3</v>
      </c>
      <c r="J31" s="454">
        <v>54.9</v>
      </c>
      <c r="K31" s="454">
        <v>50</v>
      </c>
      <c r="L31" s="454">
        <v>66.599999999999994</v>
      </c>
      <c r="M31" s="454">
        <v>60.8</v>
      </c>
    </row>
    <row r="32" spans="1:13" x14ac:dyDescent="0.2">
      <c r="A32" s="378" t="s">
        <v>59</v>
      </c>
      <c r="B32" s="454">
        <v>415.3</v>
      </c>
      <c r="C32" s="454">
        <v>468.3</v>
      </c>
      <c r="D32" s="454">
        <v>461</v>
      </c>
      <c r="E32" s="454">
        <v>450.2</v>
      </c>
      <c r="F32" s="454">
        <v>439.7</v>
      </c>
      <c r="G32" s="454">
        <v>455.3</v>
      </c>
      <c r="H32" s="454">
        <v>449</v>
      </c>
      <c r="I32" s="454">
        <v>449</v>
      </c>
      <c r="J32" s="454">
        <v>378</v>
      </c>
      <c r="K32" s="454">
        <v>4760.7</v>
      </c>
      <c r="L32" s="454">
        <v>4887.8999999999996</v>
      </c>
      <c r="M32" s="454">
        <v>5226.8999999999996</v>
      </c>
    </row>
    <row r="33" spans="1:13" ht="24" x14ac:dyDescent="0.2">
      <c r="A33" s="381" t="s">
        <v>60</v>
      </c>
      <c r="B33" s="454">
        <v>2356.9</v>
      </c>
      <c r="C33" s="454">
        <v>1866</v>
      </c>
      <c r="D33" s="454">
        <v>92.8</v>
      </c>
      <c r="E33" s="454">
        <v>133.9</v>
      </c>
      <c r="F33" s="454">
        <v>90.3</v>
      </c>
      <c r="G33" s="454">
        <v>179</v>
      </c>
      <c r="H33" s="454">
        <v>136.80000000000001</v>
      </c>
      <c r="I33" s="454">
        <v>422.3</v>
      </c>
      <c r="J33" s="454">
        <v>426.1</v>
      </c>
      <c r="K33" s="454">
        <v>476.8</v>
      </c>
      <c r="L33" s="454">
        <v>549.29999999999995</v>
      </c>
      <c r="M33" s="454">
        <v>411.5</v>
      </c>
    </row>
    <row r="34" spans="1:13" x14ac:dyDescent="0.2">
      <c r="A34" s="378" t="s">
        <v>61</v>
      </c>
      <c r="B34" s="454">
        <v>92.1</v>
      </c>
      <c r="C34" s="454">
        <v>316.3</v>
      </c>
      <c r="D34" s="454">
        <v>316.10000000000002</v>
      </c>
      <c r="E34" s="454">
        <v>248.6</v>
      </c>
      <c r="F34" s="454">
        <v>6.8</v>
      </c>
      <c r="G34" s="454">
        <v>8.9</v>
      </c>
      <c r="H34" s="454">
        <v>8</v>
      </c>
      <c r="I34" s="454">
        <v>4</v>
      </c>
      <c r="J34" s="454">
        <v>4</v>
      </c>
      <c r="K34" s="454">
        <v>4</v>
      </c>
      <c r="L34" s="454">
        <v>1.2</v>
      </c>
      <c r="M34" s="454">
        <v>1.2</v>
      </c>
    </row>
    <row r="35" spans="1:13" x14ac:dyDescent="0.2">
      <c r="A35" s="378" t="s">
        <v>62</v>
      </c>
      <c r="B35" s="454">
        <v>4.0999999999999996</v>
      </c>
      <c r="C35" s="454">
        <v>4.0999999999999996</v>
      </c>
      <c r="D35" s="454">
        <v>35.6</v>
      </c>
      <c r="E35" s="454">
        <v>0.4</v>
      </c>
      <c r="F35" s="454">
        <v>0.4</v>
      </c>
      <c r="G35" s="454">
        <v>0.4</v>
      </c>
      <c r="H35" s="454">
        <v>0.4</v>
      </c>
      <c r="I35" s="454">
        <v>0.4</v>
      </c>
      <c r="J35" s="454">
        <v>0.4</v>
      </c>
      <c r="K35" s="454">
        <v>0.4</v>
      </c>
      <c r="L35" s="454">
        <v>0.4</v>
      </c>
      <c r="M35" s="454">
        <v>0.4</v>
      </c>
    </row>
    <row r="36" spans="1:13" x14ac:dyDescent="0.2">
      <c r="A36" s="378" t="s">
        <v>63</v>
      </c>
      <c r="B36" s="454">
        <v>28.2</v>
      </c>
      <c r="C36" s="454">
        <v>0.9</v>
      </c>
      <c r="D36" s="454" t="s">
        <v>26</v>
      </c>
      <c r="E36" s="454" t="s">
        <v>26</v>
      </c>
      <c r="F36" s="454">
        <v>0.9</v>
      </c>
      <c r="G36" s="454">
        <v>0.9</v>
      </c>
      <c r="H36" s="454">
        <v>0.9</v>
      </c>
      <c r="I36" s="454">
        <v>6.9</v>
      </c>
      <c r="J36" s="454" t="s">
        <v>26</v>
      </c>
      <c r="K36" s="454">
        <v>0.9</v>
      </c>
      <c r="L36" s="454" t="s">
        <v>26</v>
      </c>
      <c r="M36" s="454">
        <v>0.9</v>
      </c>
    </row>
    <row r="37" spans="1:13" x14ac:dyDescent="0.2">
      <c r="A37" s="378" t="s">
        <v>115</v>
      </c>
      <c r="B37" s="454" t="s">
        <v>26</v>
      </c>
      <c r="C37" s="454" t="s">
        <v>26</v>
      </c>
      <c r="D37" s="454" t="s">
        <v>26</v>
      </c>
      <c r="E37" s="454">
        <v>4.8</v>
      </c>
      <c r="F37" s="454" t="s">
        <v>26</v>
      </c>
      <c r="G37" s="454" t="s">
        <v>26</v>
      </c>
      <c r="H37" s="454" t="s">
        <v>26</v>
      </c>
      <c r="I37" s="454" t="s">
        <v>26</v>
      </c>
      <c r="J37" s="454" t="s">
        <v>26</v>
      </c>
      <c r="K37" s="454" t="s">
        <v>26</v>
      </c>
      <c r="L37" s="454" t="s">
        <v>26</v>
      </c>
      <c r="M37" s="454" t="s">
        <v>26</v>
      </c>
    </row>
    <row r="38" spans="1:13" x14ac:dyDescent="0.2">
      <c r="A38" s="378" t="s">
        <v>65</v>
      </c>
      <c r="B38" s="454">
        <v>3.9</v>
      </c>
      <c r="C38" s="454">
        <v>3.9</v>
      </c>
      <c r="D38" s="454">
        <v>3.9</v>
      </c>
      <c r="E38" s="454" t="s">
        <v>26</v>
      </c>
      <c r="F38" s="454" t="s">
        <v>26</v>
      </c>
      <c r="G38" s="454" t="s">
        <v>26</v>
      </c>
      <c r="H38" s="454">
        <v>9.1</v>
      </c>
      <c r="I38" s="454">
        <v>3.4</v>
      </c>
      <c r="J38" s="454">
        <v>3.4</v>
      </c>
      <c r="K38" s="454">
        <v>3.4</v>
      </c>
      <c r="L38" s="454">
        <v>3.4</v>
      </c>
      <c r="M38" s="454">
        <v>3.4</v>
      </c>
    </row>
    <row r="39" spans="1:13" x14ac:dyDescent="0.2">
      <c r="A39" s="378" t="s">
        <v>71</v>
      </c>
      <c r="B39" s="454">
        <v>1038.3</v>
      </c>
      <c r="C39" s="454">
        <v>1628.7</v>
      </c>
      <c r="D39" s="454">
        <v>1426.9</v>
      </c>
      <c r="E39" s="454">
        <v>496.6</v>
      </c>
      <c r="F39" s="454">
        <v>517.29999999999995</v>
      </c>
      <c r="G39" s="454">
        <v>746.7</v>
      </c>
      <c r="H39" s="454">
        <v>879.7</v>
      </c>
      <c r="I39" s="454">
        <v>956.4</v>
      </c>
      <c r="J39" s="454">
        <v>979.6</v>
      </c>
      <c r="K39" s="454">
        <v>961.2</v>
      </c>
      <c r="L39" s="454">
        <v>1231.2</v>
      </c>
      <c r="M39" s="454">
        <v>642.1</v>
      </c>
    </row>
    <row r="40" spans="1:13" x14ac:dyDescent="0.2">
      <c r="A40" s="378" t="s">
        <v>72</v>
      </c>
      <c r="B40" s="454">
        <v>100</v>
      </c>
      <c r="C40" s="454">
        <v>128.80000000000001</v>
      </c>
      <c r="D40" s="454">
        <v>1749.4</v>
      </c>
      <c r="E40" s="454">
        <v>0.3</v>
      </c>
      <c r="F40" s="454">
        <v>1081.8</v>
      </c>
      <c r="G40" s="454">
        <v>912</v>
      </c>
      <c r="H40" s="454">
        <v>867.5</v>
      </c>
      <c r="I40" s="454">
        <v>14.2</v>
      </c>
      <c r="J40" s="454">
        <v>0.6</v>
      </c>
      <c r="K40" s="454" t="s">
        <v>26</v>
      </c>
      <c r="L40" s="454">
        <v>0</v>
      </c>
      <c r="M40" s="454">
        <v>23.9</v>
      </c>
    </row>
    <row r="41" spans="1:13" x14ac:dyDescent="0.2">
      <c r="A41" s="378" t="s">
        <v>73</v>
      </c>
      <c r="B41" s="454" t="s">
        <v>26</v>
      </c>
      <c r="C41" s="454">
        <v>6.8</v>
      </c>
      <c r="D41" s="454">
        <v>14.6</v>
      </c>
      <c r="E41" s="454" t="s">
        <v>26</v>
      </c>
      <c r="F41" s="454">
        <v>0</v>
      </c>
      <c r="G41" s="454">
        <v>0</v>
      </c>
      <c r="H41" s="454">
        <v>0</v>
      </c>
      <c r="I41" s="454">
        <v>0</v>
      </c>
      <c r="J41" s="454" t="s">
        <v>26</v>
      </c>
      <c r="K41" s="454">
        <v>1</v>
      </c>
      <c r="L41" s="454" t="s">
        <v>26</v>
      </c>
      <c r="M41" s="454" t="s">
        <v>26</v>
      </c>
    </row>
    <row r="42" spans="1:13" x14ac:dyDescent="0.2">
      <c r="A42" s="378" t="s">
        <v>74</v>
      </c>
      <c r="B42" s="454">
        <v>0.2</v>
      </c>
      <c r="C42" s="454">
        <v>0.9</v>
      </c>
      <c r="D42" s="454" t="s">
        <v>26</v>
      </c>
      <c r="E42" s="454" t="s">
        <v>26</v>
      </c>
      <c r="F42" s="454" t="s">
        <v>26</v>
      </c>
      <c r="G42" s="454" t="s">
        <v>26</v>
      </c>
      <c r="H42" s="454" t="s">
        <v>26</v>
      </c>
      <c r="I42" s="454">
        <v>0.2</v>
      </c>
      <c r="J42" s="454" t="s">
        <v>26</v>
      </c>
      <c r="K42" s="454" t="s">
        <v>26</v>
      </c>
      <c r="L42" s="454" t="s">
        <v>26</v>
      </c>
      <c r="M42" s="454" t="s">
        <v>26</v>
      </c>
    </row>
    <row r="43" spans="1:13" x14ac:dyDescent="0.2">
      <c r="A43" s="378" t="s">
        <v>75</v>
      </c>
      <c r="B43" s="454">
        <v>1.1000000000000001</v>
      </c>
      <c r="C43" s="454">
        <v>0.5</v>
      </c>
      <c r="D43" s="454">
        <v>0.5</v>
      </c>
      <c r="E43" s="454" t="s">
        <v>26</v>
      </c>
      <c r="F43" s="454" t="s">
        <v>26</v>
      </c>
      <c r="G43" s="454" t="s">
        <v>26</v>
      </c>
      <c r="H43" s="454" t="s">
        <v>26</v>
      </c>
      <c r="I43" s="454" t="s">
        <v>26</v>
      </c>
      <c r="J43" s="454">
        <v>0.3</v>
      </c>
      <c r="K43" s="454">
        <v>0.3</v>
      </c>
      <c r="L43" s="454" t="s">
        <v>26</v>
      </c>
      <c r="M43" s="454" t="s">
        <v>26</v>
      </c>
    </row>
    <row r="44" spans="1:13" x14ac:dyDescent="0.2">
      <c r="A44" s="378" t="s">
        <v>76</v>
      </c>
      <c r="B44" s="454">
        <v>0.8</v>
      </c>
      <c r="C44" s="454">
        <v>0.5</v>
      </c>
      <c r="D44" s="454">
        <v>0.7</v>
      </c>
      <c r="E44" s="454">
        <v>0.7</v>
      </c>
      <c r="F44" s="454" t="s">
        <v>26</v>
      </c>
      <c r="G44" s="454" t="s">
        <v>26</v>
      </c>
      <c r="H44" s="454" t="s">
        <v>26</v>
      </c>
      <c r="I44" s="454" t="s">
        <v>26</v>
      </c>
      <c r="J44" s="454">
        <v>41.1</v>
      </c>
      <c r="K44" s="454">
        <v>41.1</v>
      </c>
      <c r="L44" s="454">
        <v>41.1</v>
      </c>
      <c r="M44" s="454">
        <v>41.1</v>
      </c>
    </row>
    <row r="45" spans="1:13" x14ac:dyDescent="0.2">
      <c r="A45" s="378" t="s">
        <v>77</v>
      </c>
      <c r="B45" s="454" t="s">
        <v>26</v>
      </c>
      <c r="C45" s="454" t="s">
        <v>26</v>
      </c>
      <c r="D45" s="454" t="s">
        <v>26</v>
      </c>
      <c r="E45" s="454" t="s">
        <v>26</v>
      </c>
      <c r="F45" s="454" t="s">
        <v>26</v>
      </c>
      <c r="G45" s="454" t="s">
        <v>26</v>
      </c>
      <c r="H45" s="454" t="s">
        <v>26</v>
      </c>
      <c r="I45" s="454" t="s">
        <v>26</v>
      </c>
      <c r="J45" s="454" t="s">
        <v>26</v>
      </c>
      <c r="K45" s="454" t="s">
        <v>26</v>
      </c>
      <c r="L45" s="454" t="s">
        <v>26</v>
      </c>
      <c r="M45" s="454" t="s">
        <v>26</v>
      </c>
    </row>
    <row r="46" spans="1:13" ht="7.5" customHeight="1" thickBot="1" x14ac:dyDescent="0.25">
      <c r="A46" s="488"/>
      <c r="B46" s="504"/>
      <c r="C46" s="504"/>
      <c r="D46" s="504"/>
      <c r="E46" s="504"/>
      <c r="F46" s="504"/>
      <c r="G46" s="504"/>
      <c r="H46" s="504"/>
      <c r="I46" s="504"/>
      <c r="J46" s="504"/>
      <c r="K46" s="504"/>
      <c r="L46" s="504"/>
      <c r="M46" s="504"/>
    </row>
    <row r="47" spans="1:13" s="414" customFormat="1" x14ac:dyDescent="0.2">
      <c r="A47" s="415"/>
      <c r="B47" s="431"/>
      <c r="C47" s="431"/>
      <c r="D47" s="431"/>
      <c r="E47" s="431"/>
      <c r="F47" s="431"/>
      <c r="G47" s="431"/>
      <c r="H47" s="431"/>
      <c r="I47" s="431"/>
      <c r="J47" s="431"/>
      <c r="K47" s="431"/>
      <c r="L47" s="431"/>
      <c r="M47" s="431"/>
    </row>
    <row r="48" spans="1:13" x14ac:dyDescent="0.2">
      <c r="A48" s="459"/>
    </row>
    <row r="49" spans="1:13" x14ac:dyDescent="0.2">
      <c r="A49" s="459"/>
    </row>
    <row r="50" spans="1:13" x14ac:dyDescent="0.2">
      <c r="A50" s="374"/>
    </row>
    <row r="51" spans="1:13" x14ac:dyDescent="0.2">
      <c r="A51" s="374"/>
    </row>
    <row r="52" spans="1:13" x14ac:dyDescent="0.2">
      <c r="A52" s="374"/>
    </row>
    <row r="53" spans="1:13" x14ac:dyDescent="0.2">
      <c r="A53" s="460"/>
    </row>
    <row r="54" spans="1:13" x14ac:dyDescent="0.2">
      <c r="A54" s="438"/>
    </row>
    <row r="55" spans="1:13" x14ac:dyDescent="0.2">
      <c r="A55" s="459"/>
    </row>
    <row r="56" spans="1:13" x14ac:dyDescent="0.2">
      <c r="A56" s="459"/>
    </row>
    <row r="57" spans="1:13" s="434" customFormat="1" x14ac:dyDescent="0.2">
      <c r="A57" s="505"/>
      <c r="B57" s="456"/>
      <c r="C57" s="456"/>
      <c r="D57" s="456"/>
      <c r="E57" s="456"/>
      <c r="F57" s="456"/>
      <c r="G57" s="456"/>
      <c r="H57" s="456"/>
      <c r="I57" s="456"/>
      <c r="J57" s="456"/>
      <c r="K57" s="456"/>
      <c r="L57" s="456"/>
      <c r="M57" s="456"/>
    </row>
    <row r="58" spans="1:13" x14ac:dyDescent="0.2">
      <c r="A58" s="506"/>
    </row>
    <row r="59" spans="1:13" x14ac:dyDescent="0.2">
      <c r="A59" s="506"/>
    </row>
    <row r="60" spans="1:13" x14ac:dyDescent="0.2">
      <c r="A60" s="506"/>
    </row>
    <row r="61" spans="1:13" x14ac:dyDescent="0.2">
      <c r="A61" s="506"/>
    </row>
    <row r="62" spans="1:13" x14ac:dyDescent="0.2">
      <c r="A62" s="506"/>
    </row>
    <row r="63" spans="1:13" x14ac:dyDescent="0.2">
      <c r="A63" s="506"/>
    </row>
    <row r="64" spans="1:13" x14ac:dyDescent="0.2">
      <c r="A64" s="506"/>
    </row>
    <row r="65" spans="1:1" x14ac:dyDescent="0.2">
      <c r="A65" s="506"/>
    </row>
    <row r="66" spans="1:1" s="422" customFormat="1" x14ac:dyDescent="0.2">
      <c r="A66" s="506"/>
    </row>
    <row r="67" spans="1:1" s="422" customFormat="1" x14ac:dyDescent="0.2">
      <c r="A67" s="506"/>
    </row>
    <row r="68" spans="1:1" s="422" customFormat="1" x14ac:dyDescent="0.2">
      <c r="A68" s="506"/>
    </row>
    <row r="69" spans="1:1" s="422" customFormat="1" x14ac:dyDescent="0.2">
      <c r="A69" s="506"/>
    </row>
    <row r="70" spans="1:1" s="422" customFormat="1" x14ac:dyDescent="0.2">
      <c r="A70" s="506"/>
    </row>
  </sheetData>
  <hyperlinks>
    <hyperlink ref="A1" location="Содержание!A1" display="Вернуться в СОДЕРЖАНИЕ" xr:uid="{00000000-0004-0000-7500-000000000000}"/>
  </hyperlinks>
  <pageMargins left="0.78740157480314965" right="0.6692913385826772" top="0.78740157480314965" bottom="0.78740157480314965" header="0.31496062992125984" footer="0.31496062992125984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Лист118"/>
  <dimension ref="A1:M48"/>
  <sheetViews>
    <sheetView workbookViewId="0">
      <selection activeCell="A5" sqref="A5"/>
    </sheetView>
  </sheetViews>
  <sheetFormatPr defaultRowHeight="12" x14ac:dyDescent="0.2"/>
  <cols>
    <col min="1" max="1" width="37.28515625" style="367" customWidth="1"/>
    <col min="2" max="8" width="8.7109375" style="422" hidden="1" customWidth="1"/>
    <col min="9" max="10" width="8.7109375" style="422" customWidth="1"/>
    <col min="11" max="13" width="9.5703125" style="422" customWidth="1"/>
    <col min="14" max="231" width="9.140625" style="367"/>
    <col min="232" max="232" width="43.5703125" style="367" customWidth="1"/>
    <col min="233" max="239" width="0" style="367" hidden="1" customWidth="1"/>
    <col min="240" max="244" width="8.7109375" style="367" customWidth="1"/>
    <col min="245" max="487" width="9.140625" style="367"/>
    <col min="488" max="488" width="43.5703125" style="367" customWidth="1"/>
    <col min="489" max="495" width="0" style="367" hidden="1" customWidth="1"/>
    <col min="496" max="500" width="8.7109375" style="367" customWidth="1"/>
    <col min="501" max="743" width="9.140625" style="367"/>
    <col min="744" max="744" width="43.5703125" style="367" customWidth="1"/>
    <col min="745" max="751" width="0" style="367" hidden="1" customWidth="1"/>
    <col min="752" max="756" width="8.7109375" style="367" customWidth="1"/>
    <col min="757" max="999" width="9.140625" style="367"/>
    <col min="1000" max="1000" width="43.5703125" style="367" customWidth="1"/>
    <col min="1001" max="1007" width="0" style="367" hidden="1" customWidth="1"/>
    <col min="1008" max="1012" width="8.7109375" style="367" customWidth="1"/>
    <col min="1013" max="1255" width="9.140625" style="367"/>
    <col min="1256" max="1256" width="43.5703125" style="367" customWidth="1"/>
    <col min="1257" max="1263" width="0" style="367" hidden="1" customWidth="1"/>
    <col min="1264" max="1268" width="8.7109375" style="367" customWidth="1"/>
    <col min="1269" max="1511" width="9.140625" style="367"/>
    <col min="1512" max="1512" width="43.5703125" style="367" customWidth="1"/>
    <col min="1513" max="1519" width="0" style="367" hidden="1" customWidth="1"/>
    <col min="1520" max="1524" width="8.7109375" style="367" customWidth="1"/>
    <col min="1525" max="1767" width="9.140625" style="367"/>
    <col min="1768" max="1768" width="43.5703125" style="367" customWidth="1"/>
    <col min="1769" max="1775" width="0" style="367" hidden="1" customWidth="1"/>
    <col min="1776" max="1780" width="8.7109375" style="367" customWidth="1"/>
    <col min="1781" max="2023" width="9.140625" style="367"/>
    <col min="2024" max="2024" width="43.5703125" style="367" customWidth="1"/>
    <col min="2025" max="2031" width="0" style="367" hidden="1" customWidth="1"/>
    <col min="2032" max="2036" width="8.7109375" style="367" customWidth="1"/>
    <col min="2037" max="2279" width="9.140625" style="367"/>
    <col min="2280" max="2280" width="43.5703125" style="367" customWidth="1"/>
    <col min="2281" max="2287" width="0" style="367" hidden="1" customWidth="1"/>
    <col min="2288" max="2292" width="8.7109375" style="367" customWidth="1"/>
    <col min="2293" max="2535" width="9.140625" style="367"/>
    <col min="2536" max="2536" width="43.5703125" style="367" customWidth="1"/>
    <col min="2537" max="2543" width="0" style="367" hidden="1" customWidth="1"/>
    <col min="2544" max="2548" width="8.7109375" style="367" customWidth="1"/>
    <col min="2549" max="2791" width="9.140625" style="367"/>
    <col min="2792" max="2792" width="43.5703125" style="367" customWidth="1"/>
    <col min="2793" max="2799" width="0" style="367" hidden="1" customWidth="1"/>
    <col min="2800" max="2804" width="8.7109375" style="367" customWidth="1"/>
    <col min="2805" max="3047" width="9.140625" style="367"/>
    <col min="3048" max="3048" width="43.5703125" style="367" customWidth="1"/>
    <col min="3049" max="3055" width="0" style="367" hidden="1" customWidth="1"/>
    <col min="3056" max="3060" width="8.7109375" style="367" customWidth="1"/>
    <col min="3061" max="3303" width="9.140625" style="367"/>
    <col min="3304" max="3304" width="43.5703125" style="367" customWidth="1"/>
    <col min="3305" max="3311" width="0" style="367" hidden="1" customWidth="1"/>
    <col min="3312" max="3316" width="8.7109375" style="367" customWidth="1"/>
    <col min="3317" max="3559" width="9.140625" style="367"/>
    <col min="3560" max="3560" width="43.5703125" style="367" customWidth="1"/>
    <col min="3561" max="3567" width="0" style="367" hidden="1" customWidth="1"/>
    <col min="3568" max="3572" width="8.7109375" style="367" customWidth="1"/>
    <col min="3573" max="3815" width="9.140625" style="367"/>
    <col min="3816" max="3816" width="43.5703125" style="367" customWidth="1"/>
    <col min="3817" max="3823" width="0" style="367" hidden="1" customWidth="1"/>
    <col min="3824" max="3828" width="8.7109375" style="367" customWidth="1"/>
    <col min="3829" max="4071" width="9.140625" style="367"/>
    <col min="4072" max="4072" width="43.5703125" style="367" customWidth="1"/>
    <col min="4073" max="4079" width="0" style="367" hidden="1" customWidth="1"/>
    <col min="4080" max="4084" width="8.7109375" style="367" customWidth="1"/>
    <col min="4085" max="4327" width="9.140625" style="367"/>
    <col min="4328" max="4328" width="43.5703125" style="367" customWidth="1"/>
    <col min="4329" max="4335" width="0" style="367" hidden="1" customWidth="1"/>
    <col min="4336" max="4340" width="8.7109375" style="367" customWidth="1"/>
    <col min="4341" max="4583" width="9.140625" style="367"/>
    <col min="4584" max="4584" width="43.5703125" style="367" customWidth="1"/>
    <col min="4585" max="4591" width="0" style="367" hidden="1" customWidth="1"/>
    <col min="4592" max="4596" width="8.7109375" style="367" customWidth="1"/>
    <col min="4597" max="4839" width="9.140625" style="367"/>
    <col min="4840" max="4840" width="43.5703125" style="367" customWidth="1"/>
    <col min="4841" max="4847" width="0" style="367" hidden="1" customWidth="1"/>
    <col min="4848" max="4852" width="8.7109375" style="367" customWidth="1"/>
    <col min="4853" max="5095" width="9.140625" style="367"/>
    <col min="5096" max="5096" width="43.5703125" style="367" customWidth="1"/>
    <col min="5097" max="5103" width="0" style="367" hidden="1" customWidth="1"/>
    <col min="5104" max="5108" width="8.7109375" style="367" customWidth="1"/>
    <col min="5109" max="5351" width="9.140625" style="367"/>
    <col min="5352" max="5352" width="43.5703125" style="367" customWidth="1"/>
    <col min="5353" max="5359" width="0" style="367" hidden="1" customWidth="1"/>
    <col min="5360" max="5364" width="8.7109375" style="367" customWidth="1"/>
    <col min="5365" max="5607" width="9.140625" style="367"/>
    <col min="5608" max="5608" width="43.5703125" style="367" customWidth="1"/>
    <col min="5609" max="5615" width="0" style="367" hidden="1" customWidth="1"/>
    <col min="5616" max="5620" width="8.7109375" style="367" customWidth="1"/>
    <col min="5621" max="5863" width="9.140625" style="367"/>
    <col min="5864" max="5864" width="43.5703125" style="367" customWidth="1"/>
    <col min="5865" max="5871" width="0" style="367" hidden="1" customWidth="1"/>
    <col min="5872" max="5876" width="8.7109375" style="367" customWidth="1"/>
    <col min="5877" max="6119" width="9.140625" style="367"/>
    <col min="6120" max="6120" width="43.5703125" style="367" customWidth="1"/>
    <col min="6121" max="6127" width="0" style="367" hidden="1" customWidth="1"/>
    <col min="6128" max="6132" width="8.7109375" style="367" customWidth="1"/>
    <col min="6133" max="6375" width="9.140625" style="367"/>
    <col min="6376" max="6376" width="43.5703125" style="367" customWidth="1"/>
    <col min="6377" max="6383" width="0" style="367" hidden="1" customWidth="1"/>
    <col min="6384" max="6388" width="8.7109375" style="367" customWidth="1"/>
    <col min="6389" max="6631" width="9.140625" style="367"/>
    <col min="6632" max="6632" width="43.5703125" style="367" customWidth="1"/>
    <col min="6633" max="6639" width="0" style="367" hidden="1" customWidth="1"/>
    <col min="6640" max="6644" width="8.7109375" style="367" customWidth="1"/>
    <col min="6645" max="6887" width="9.140625" style="367"/>
    <col min="6888" max="6888" width="43.5703125" style="367" customWidth="1"/>
    <col min="6889" max="6895" width="0" style="367" hidden="1" customWidth="1"/>
    <col min="6896" max="6900" width="8.7109375" style="367" customWidth="1"/>
    <col min="6901" max="7143" width="9.140625" style="367"/>
    <col min="7144" max="7144" width="43.5703125" style="367" customWidth="1"/>
    <col min="7145" max="7151" width="0" style="367" hidden="1" customWidth="1"/>
    <col min="7152" max="7156" width="8.7109375" style="367" customWidth="1"/>
    <col min="7157" max="7399" width="9.140625" style="367"/>
    <col min="7400" max="7400" width="43.5703125" style="367" customWidth="1"/>
    <col min="7401" max="7407" width="0" style="367" hidden="1" customWidth="1"/>
    <col min="7408" max="7412" width="8.7109375" style="367" customWidth="1"/>
    <col min="7413" max="7655" width="9.140625" style="367"/>
    <col min="7656" max="7656" width="43.5703125" style="367" customWidth="1"/>
    <col min="7657" max="7663" width="0" style="367" hidden="1" customWidth="1"/>
    <col min="7664" max="7668" width="8.7109375" style="367" customWidth="1"/>
    <col min="7669" max="7911" width="9.140625" style="367"/>
    <col min="7912" max="7912" width="43.5703125" style="367" customWidth="1"/>
    <col min="7913" max="7919" width="0" style="367" hidden="1" customWidth="1"/>
    <col min="7920" max="7924" width="8.7109375" style="367" customWidth="1"/>
    <col min="7925" max="8167" width="9.140625" style="367"/>
    <col min="8168" max="8168" width="43.5703125" style="367" customWidth="1"/>
    <col min="8169" max="8175" width="0" style="367" hidden="1" customWidth="1"/>
    <col min="8176" max="8180" width="8.7109375" style="367" customWidth="1"/>
    <col min="8181" max="8423" width="9.140625" style="367"/>
    <col min="8424" max="8424" width="43.5703125" style="367" customWidth="1"/>
    <col min="8425" max="8431" width="0" style="367" hidden="1" customWidth="1"/>
    <col min="8432" max="8436" width="8.7109375" style="367" customWidth="1"/>
    <col min="8437" max="8679" width="9.140625" style="367"/>
    <col min="8680" max="8680" width="43.5703125" style="367" customWidth="1"/>
    <col min="8681" max="8687" width="0" style="367" hidden="1" customWidth="1"/>
    <col min="8688" max="8692" width="8.7109375" style="367" customWidth="1"/>
    <col min="8693" max="8935" width="9.140625" style="367"/>
    <col min="8936" max="8936" width="43.5703125" style="367" customWidth="1"/>
    <col min="8937" max="8943" width="0" style="367" hidden="1" customWidth="1"/>
    <col min="8944" max="8948" width="8.7109375" style="367" customWidth="1"/>
    <col min="8949" max="9191" width="9.140625" style="367"/>
    <col min="9192" max="9192" width="43.5703125" style="367" customWidth="1"/>
    <col min="9193" max="9199" width="0" style="367" hidden="1" customWidth="1"/>
    <col min="9200" max="9204" width="8.7109375" style="367" customWidth="1"/>
    <col min="9205" max="9447" width="9.140625" style="367"/>
    <col min="9448" max="9448" width="43.5703125" style="367" customWidth="1"/>
    <col min="9449" max="9455" width="0" style="367" hidden="1" customWidth="1"/>
    <col min="9456" max="9460" width="8.7109375" style="367" customWidth="1"/>
    <col min="9461" max="9703" width="9.140625" style="367"/>
    <col min="9704" max="9704" width="43.5703125" style="367" customWidth="1"/>
    <col min="9705" max="9711" width="0" style="367" hidden="1" customWidth="1"/>
    <col min="9712" max="9716" width="8.7109375" style="367" customWidth="1"/>
    <col min="9717" max="9959" width="9.140625" style="367"/>
    <col min="9960" max="9960" width="43.5703125" style="367" customWidth="1"/>
    <col min="9961" max="9967" width="0" style="367" hidden="1" customWidth="1"/>
    <col min="9968" max="9972" width="8.7109375" style="367" customWidth="1"/>
    <col min="9973" max="10215" width="9.140625" style="367"/>
    <col min="10216" max="10216" width="43.5703125" style="367" customWidth="1"/>
    <col min="10217" max="10223" width="0" style="367" hidden="1" customWidth="1"/>
    <col min="10224" max="10228" width="8.7109375" style="367" customWidth="1"/>
    <col min="10229" max="10471" width="9.140625" style="367"/>
    <col min="10472" max="10472" width="43.5703125" style="367" customWidth="1"/>
    <col min="10473" max="10479" width="0" style="367" hidden="1" customWidth="1"/>
    <col min="10480" max="10484" width="8.7109375" style="367" customWidth="1"/>
    <col min="10485" max="10727" width="9.140625" style="367"/>
    <col min="10728" max="10728" width="43.5703125" style="367" customWidth="1"/>
    <col min="10729" max="10735" width="0" style="367" hidden="1" customWidth="1"/>
    <col min="10736" max="10740" width="8.7109375" style="367" customWidth="1"/>
    <col min="10741" max="10983" width="9.140625" style="367"/>
    <col min="10984" max="10984" width="43.5703125" style="367" customWidth="1"/>
    <col min="10985" max="10991" width="0" style="367" hidden="1" customWidth="1"/>
    <col min="10992" max="10996" width="8.7109375" style="367" customWidth="1"/>
    <col min="10997" max="11239" width="9.140625" style="367"/>
    <col min="11240" max="11240" width="43.5703125" style="367" customWidth="1"/>
    <col min="11241" max="11247" width="0" style="367" hidden="1" customWidth="1"/>
    <col min="11248" max="11252" width="8.7109375" style="367" customWidth="1"/>
    <col min="11253" max="11495" width="9.140625" style="367"/>
    <col min="11496" max="11496" width="43.5703125" style="367" customWidth="1"/>
    <col min="11497" max="11503" width="0" style="367" hidden="1" customWidth="1"/>
    <col min="11504" max="11508" width="8.7109375" style="367" customWidth="1"/>
    <col min="11509" max="11751" width="9.140625" style="367"/>
    <col min="11752" max="11752" width="43.5703125" style="367" customWidth="1"/>
    <col min="11753" max="11759" width="0" style="367" hidden="1" customWidth="1"/>
    <col min="11760" max="11764" width="8.7109375" style="367" customWidth="1"/>
    <col min="11765" max="12007" width="9.140625" style="367"/>
    <col min="12008" max="12008" width="43.5703125" style="367" customWidth="1"/>
    <col min="12009" max="12015" width="0" style="367" hidden="1" customWidth="1"/>
    <col min="12016" max="12020" width="8.7109375" style="367" customWidth="1"/>
    <col min="12021" max="12263" width="9.140625" style="367"/>
    <col min="12264" max="12264" width="43.5703125" style="367" customWidth="1"/>
    <col min="12265" max="12271" width="0" style="367" hidden="1" customWidth="1"/>
    <col min="12272" max="12276" width="8.7109375" style="367" customWidth="1"/>
    <col min="12277" max="12519" width="9.140625" style="367"/>
    <col min="12520" max="12520" width="43.5703125" style="367" customWidth="1"/>
    <col min="12521" max="12527" width="0" style="367" hidden="1" customWidth="1"/>
    <col min="12528" max="12532" width="8.7109375" style="367" customWidth="1"/>
    <col min="12533" max="12775" width="9.140625" style="367"/>
    <col min="12776" max="12776" width="43.5703125" style="367" customWidth="1"/>
    <col min="12777" max="12783" width="0" style="367" hidden="1" customWidth="1"/>
    <col min="12784" max="12788" width="8.7109375" style="367" customWidth="1"/>
    <col min="12789" max="13031" width="9.140625" style="367"/>
    <col min="13032" max="13032" width="43.5703125" style="367" customWidth="1"/>
    <col min="13033" max="13039" width="0" style="367" hidden="1" customWidth="1"/>
    <col min="13040" max="13044" width="8.7109375" style="367" customWidth="1"/>
    <col min="13045" max="13287" width="9.140625" style="367"/>
    <col min="13288" max="13288" width="43.5703125" style="367" customWidth="1"/>
    <col min="13289" max="13295" width="0" style="367" hidden="1" customWidth="1"/>
    <col min="13296" max="13300" width="8.7109375" style="367" customWidth="1"/>
    <col min="13301" max="13543" width="9.140625" style="367"/>
    <col min="13544" max="13544" width="43.5703125" style="367" customWidth="1"/>
    <col min="13545" max="13551" width="0" style="367" hidden="1" customWidth="1"/>
    <col min="13552" max="13556" width="8.7109375" style="367" customWidth="1"/>
    <col min="13557" max="13799" width="9.140625" style="367"/>
    <col min="13800" max="13800" width="43.5703125" style="367" customWidth="1"/>
    <col min="13801" max="13807" width="0" style="367" hidden="1" customWidth="1"/>
    <col min="13808" max="13812" width="8.7109375" style="367" customWidth="1"/>
    <col min="13813" max="14055" width="9.140625" style="367"/>
    <col min="14056" max="14056" width="43.5703125" style="367" customWidth="1"/>
    <col min="14057" max="14063" width="0" style="367" hidden="1" customWidth="1"/>
    <col min="14064" max="14068" width="8.7109375" style="367" customWidth="1"/>
    <col min="14069" max="14311" width="9.140625" style="367"/>
    <col min="14312" max="14312" width="43.5703125" style="367" customWidth="1"/>
    <col min="14313" max="14319" width="0" style="367" hidden="1" customWidth="1"/>
    <col min="14320" max="14324" width="8.7109375" style="367" customWidth="1"/>
    <col min="14325" max="14567" width="9.140625" style="367"/>
    <col min="14568" max="14568" width="43.5703125" style="367" customWidth="1"/>
    <col min="14569" max="14575" width="0" style="367" hidden="1" customWidth="1"/>
    <col min="14576" max="14580" width="8.7109375" style="367" customWidth="1"/>
    <col min="14581" max="14823" width="9.140625" style="367"/>
    <col min="14824" max="14824" width="43.5703125" style="367" customWidth="1"/>
    <col min="14825" max="14831" width="0" style="367" hidden="1" customWidth="1"/>
    <col min="14832" max="14836" width="8.7109375" style="367" customWidth="1"/>
    <col min="14837" max="15079" width="9.140625" style="367"/>
    <col min="15080" max="15080" width="43.5703125" style="367" customWidth="1"/>
    <col min="15081" max="15087" width="0" style="367" hidden="1" customWidth="1"/>
    <col min="15088" max="15092" width="8.7109375" style="367" customWidth="1"/>
    <col min="15093" max="15335" width="9.140625" style="367"/>
    <col min="15336" max="15336" width="43.5703125" style="367" customWidth="1"/>
    <col min="15337" max="15343" width="0" style="367" hidden="1" customWidth="1"/>
    <col min="15344" max="15348" width="8.7109375" style="367" customWidth="1"/>
    <col min="15349" max="15591" width="9.140625" style="367"/>
    <col min="15592" max="15592" width="43.5703125" style="367" customWidth="1"/>
    <col min="15593" max="15599" width="0" style="367" hidden="1" customWidth="1"/>
    <col min="15600" max="15604" width="8.7109375" style="367" customWidth="1"/>
    <col min="15605" max="15847" width="9.140625" style="367"/>
    <col min="15848" max="15848" width="43.5703125" style="367" customWidth="1"/>
    <col min="15849" max="15855" width="0" style="367" hidden="1" customWidth="1"/>
    <col min="15856" max="15860" width="8.7109375" style="367" customWidth="1"/>
    <col min="15861" max="16103" width="9.140625" style="367"/>
    <col min="16104" max="16104" width="43.5703125" style="367" customWidth="1"/>
    <col min="16105" max="16111" width="0" style="367" hidden="1" customWidth="1"/>
    <col min="16112" max="16116" width="8.7109375" style="367" customWidth="1"/>
    <col min="16117" max="16359" width="9.140625" style="367"/>
    <col min="16360" max="16366" width="9.140625" style="367" customWidth="1"/>
    <col min="16367" max="16369" width="9.140625" style="367"/>
    <col min="16370" max="16384" width="8.85546875" style="367" customWidth="1"/>
  </cols>
  <sheetData>
    <row r="1" spans="1:13" ht="12.75" x14ac:dyDescent="0.2">
      <c r="A1" s="950" t="s">
        <v>1346</v>
      </c>
    </row>
    <row r="2" spans="1:13" ht="17.25" customHeight="1" x14ac:dyDescent="0.25">
      <c r="A2" s="425" t="s">
        <v>415</v>
      </c>
    </row>
    <row r="3" spans="1:13" ht="18" customHeight="1" x14ac:dyDescent="0.25">
      <c r="A3" s="425" t="s">
        <v>416</v>
      </c>
      <c r="B3" s="507"/>
      <c r="C3" s="507"/>
    </row>
    <row r="4" spans="1:13" ht="18" customHeight="1" thickBot="1" x14ac:dyDescent="0.25">
      <c r="A4" s="251" t="s">
        <v>405</v>
      </c>
    </row>
    <row r="5" spans="1:13" s="412" customFormat="1" ht="18" customHeight="1" thickBot="1" x14ac:dyDescent="0.25">
      <c r="A5" s="508"/>
      <c r="B5" s="495">
        <v>2014</v>
      </c>
      <c r="C5" s="495">
        <v>2015</v>
      </c>
      <c r="D5" s="495">
        <v>2016</v>
      </c>
      <c r="E5" s="495">
        <v>2017</v>
      </c>
      <c r="F5" s="495">
        <v>2018</v>
      </c>
      <c r="G5" s="495">
        <v>2019</v>
      </c>
      <c r="H5" s="495">
        <v>2020</v>
      </c>
      <c r="I5" s="495">
        <v>2021</v>
      </c>
      <c r="J5" s="495">
        <v>2022</v>
      </c>
      <c r="K5" s="495">
        <v>2023</v>
      </c>
      <c r="L5" s="495">
        <v>2024</v>
      </c>
      <c r="M5" s="495">
        <v>2025</v>
      </c>
    </row>
    <row r="6" spans="1:13" ht="12.75" customHeight="1" x14ac:dyDescent="0.2">
      <c r="A6" s="374"/>
    </row>
    <row r="7" spans="1:13" s="432" customFormat="1" ht="12.75" customHeight="1" x14ac:dyDescent="0.2">
      <c r="A7" s="509" t="s">
        <v>34</v>
      </c>
      <c r="B7" s="421">
        <v>245577.8</v>
      </c>
      <c r="C7" s="421">
        <v>343104</v>
      </c>
      <c r="D7" s="421">
        <v>352537.9</v>
      </c>
      <c r="E7" s="421">
        <v>340241.4</v>
      </c>
      <c r="F7" s="421">
        <v>386235.6</v>
      </c>
      <c r="G7" s="421">
        <v>403548.9</v>
      </c>
      <c r="H7" s="421">
        <v>481166.8</v>
      </c>
      <c r="I7" s="421">
        <v>531498.9</v>
      </c>
      <c r="J7" s="421">
        <v>572555.30000000005</v>
      </c>
      <c r="K7" s="421">
        <v>620544.69999999995</v>
      </c>
      <c r="L7" s="421">
        <v>744219.5</v>
      </c>
      <c r="M7" s="421">
        <v>1098192.6000000001</v>
      </c>
    </row>
    <row r="8" spans="1:13" s="489" customFormat="1" ht="12.75" customHeight="1" x14ac:dyDescent="0.2">
      <c r="A8" s="510" t="s">
        <v>417</v>
      </c>
      <c r="B8" s="454"/>
      <c r="C8" s="511"/>
      <c r="D8" s="454"/>
      <c r="E8" s="454"/>
      <c r="F8" s="454"/>
      <c r="G8" s="454"/>
      <c r="H8" s="454"/>
      <c r="I8" s="454"/>
      <c r="J8" s="454"/>
      <c r="K8" s="454"/>
      <c r="L8" s="454"/>
      <c r="M8" s="454"/>
    </row>
    <row r="9" spans="1:13" ht="12.75" customHeight="1" x14ac:dyDescent="0.2">
      <c r="A9" s="451" t="s">
        <v>381</v>
      </c>
      <c r="B9" s="422" t="s">
        <v>26</v>
      </c>
      <c r="C9" s="454" t="s">
        <v>26</v>
      </c>
      <c r="D9" s="422">
        <v>184.8</v>
      </c>
      <c r="E9" s="422">
        <v>24.2</v>
      </c>
      <c r="F9" s="422">
        <v>35.200000000000003</v>
      </c>
      <c r="G9" s="422">
        <v>49.5</v>
      </c>
      <c r="H9" s="422">
        <v>54.2</v>
      </c>
      <c r="I9" s="422">
        <v>46.6</v>
      </c>
      <c r="J9" s="422">
        <v>18.3</v>
      </c>
      <c r="K9" s="422" t="s">
        <v>26</v>
      </c>
      <c r="L9" s="422" t="s">
        <v>26</v>
      </c>
      <c r="M9" s="422" t="s">
        <v>26</v>
      </c>
    </row>
    <row r="10" spans="1:13" ht="12.75" customHeight="1" x14ac:dyDescent="0.2">
      <c r="A10" s="451" t="s">
        <v>382</v>
      </c>
      <c r="B10" s="422" t="s">
        <v>26</v>
      </c>
      <c r="C10" s="454" t="s">
        <v>26</v>
      </c>
      <c r="D10" s="422" t="s">
        <v>26</v>
      </c>
      <c r="E10" s="422" t="s">
        <v>26</v>
      </c>
      <c r="F10" s="422" t="s">
        <v>26</v>
      </c>
      <c r="G10" s="422">
        <v>5.3</v>
      </c>
      <c r="H10" s="422">
        <v>6.9</v>
      </c>
      <c r="I10" s="422">
        <v>6.7</v>
      </c>
      <c r="J10" s="422">
        <v>4.5</v>
      </c>
      <c r="K10" s="422">
        <v>1.2</v>
      </c>
      <c r="L10" s="422" t="s">
        <v>26</v>
      </c>
      <c r="M10" s="422" t="s">
        <v>26</v>
      </c>
    </row>
    <row r="11" spans="1:13" ht="12.75" customHeight="1" x14ac:dyDescent="0.2">
      <c r="A11" s="451" t="s">
        <v>383</v>
      </c>
      <c r="B11" s="422" t="s">
        <v>26</v>
      </c>
      <c r="C11" s="454">
        <v>38.5</v>
      </c>
      <c r="D11" s="422" t="s">
        <v>26</v>
      </c>
      <c r="E11" s="422" t="s">
        <v>26</v>
      </c>
      <c r="F11" s="422" t="s">
        <v>26</v>
      </c>
      <c r="G11" s="422">
        <v>1.2</v>
      </c>
      <c r="H11" s="422">
        <v>0</v>
      </c>
      <c r="I11" s="422">
        <v>0.2</v>
      </c>
      <c r="J11" s="422" t="s">
        <v>26</v>
      </c>
      <c r="K11" s="422" t="s">
        <v>26</v>
      </c>
      <c r="L11" s="422">
        <v>7.5</v>
      </c>
      <c r="M11" s="422">
        <v>110</v>
      </c>
    </row>
    <row r="12" spans="1:13" ht="12.75" customHeight="1" x14ac:dyDescent="0.2">
      <c r="A12" s="451" t="s">
        <v>384</v>
      </c>
      <c r="B12" s="454">
        <v>82.2</v>
      </c>
      <c r="C12" s="454">
        <v>0</v>
      </c>
      <c r="D12" s="422">
        <v>0</v>
      </c>
      <c r="E12" s="422" t="s">
        <v>26</v>
      </c>
      <c r="F12" s="422" t="s">
        <v>26</v>
      </c>
      <c r="G12" s="422" t="s">
        <v>26</v>
      </c>
      <c r="H12" s="422" t="s">
        <v>26</v>
      </c>
      <c r="I12" s="422" t="s">
        <v>26</v>
      </c>
      <c r="J12" s="422" t="s">
        <v>26</v>
      </c>
      <c r="K12" s="422">
        <v>0.7</v>
      </c>
      <c r="L12" s="422" t="s">
        <v>26</v>
      </c>
      <c r="M12" s="422" t="s">
        <v>26</v>
      </c>
    </row>
    <row r="13" spans="1:13" ht="12.75" customHeight="1" x14ac:dyDescent="0.2">
      <c r="A13" s="451" t="s">
        <v>385</v>
      </c>
      <c r="B13" s="422">
        <v>10237.299999999999</v>
      </c>
      <c r="C13" s="454">
        <v>10777.8</v>
      </c>
      <c r="D13" s="422">
        <v>9078.2000000000007</v>
      </c>
      <c r="E13" s="422">
        <v>10004.5</v>
      </c>
      <c r="F13" s="422">
        <v>10445.299999999999</v>
      </c>
      <c r="G13" s="422">
        <v>7102.1</v>
      </c>
      <c r="H13" s="422">
        <v>8227.9</v>
      </c>
      <c r="I13" s="422">
        <v>9201.7000000000007</v>
      </c>
      <c r="J13" s="422">
        <v>13848.6</v>
      </c>
      <c r="K13" s="422">
        <v>11372.4</v>
      </c>
      <c r="L13" s="422">
        <v>12682.5</v>
      </c>
      <c r="M13" s="422">
        <v>11080.8</v>
      </c>
    </row>
    <row r="14" spans="1:13" ht="12.75" customHeight="1" x14ac:dyDescent="0.2">
      <c r="A14" s="451" t="s">
        <v>386</v>
      </c>
      <c r="B14" s="422">
        <v>59899.1</v>
      </c>
      <c r="C14" s="454">
        <v>84824.6</v>
      </c>
      <c r="D14" s="422">
        <v>93196.5</v>
      </c>
      <c r="E14" s="422">
        <v>96659.7</v>
      </c>
      <c r="F14" s="422">
        <v>107034.4</v>
      </c>
      <c r="G14" s="422">
        <v>114457.60000000001</v>
      </c>
      <c r="H14" s="422">
        <v>144382.9</v>
      </c>
      <c r="I14" s="422">
        <v>152759.79999999999</v>
      </c>
      <c r="J14" s="422">
        <v>186108.4</v>
      </c>
      <c r="K14" s="422">
        <v>213404.79999999999</v>
      </c>
      <c r="L14" s="422">
        <v>378186.5</v>
      </c>
      <c r="M14" s="422">
        <v>643056.30000000005</v>
      </c>
    </row>
    <row r="15" spans="1:13" ht="12.75" customHeight="1" x14ac:dyDescent="0.2">
      <c r="A15" s="451" t="s">
        <v>387</v>
      </c>
      <c r="B15" s="422">
        <v>117.4</v>
      </c>
      <c r="C15" s="454">
        <v>31.2</v>
      </c>
      <c r="D15" s="422">
        <v>2.2000000000000002</v>
      </c>
      <c r="E15" s="422">
        <v>19.600000000000001</v>
      </c>
      <c r="F15" s="422">
        <v>14.8</v>
      </c>
      <c r="G15" s="422">
        <v>26.9</v>
      </c>
      <c r="H15" s="422">
        <v>46.3</v>
      </c>
      <c r="I15" s="422">
        <v>42.6</v>
      </c>
      <c r="J15" s="422">
        <v>41.4</v>
      </c>
      <c r="K15" s="422">
        <v>44.1</v>
      </c>
      <c r="L15" s="422">
        <v>3.9</v>
      </c>
      <c r="M15" s="422">
        <v>0.9</v>
      </c>
    </row>
    <row r="16" spans="1:13" ht="12.75" customHeight="1" x14ac:dyDescent="0.2">
      <c r="A16" s="451" t="s">
        <v>388</v>
      </c>
      <c r="B16" s="422">
        <v>13876.9</v>
      </c>
      <c r="C16" s="454">
        <v>18974.599999999999</v>
      </c>
      <c r="D16" s="422">
        <v>18070.900000000001</v>
      </c>
      <c r="E16" s="422">
        <v>16477.099999999999</v>
      </c>
      <c r="F16" s="422">
        <v>17831.599999999999</v>
      </c>
      <c r="G16" s="422">
        <v>26186.3</v>
      </c>
      <c r="H16" s="422">
        <v>38945.199999999997</v>
      </c>
      <c r="I16" s="422">
        <v>43088.7</v>
      </c>
      <c r="J16" s="422">
        <v>50502.1</v>
      </c>
      <c r="K16" s="422">
        <v>48639.7</v>
      </c>
      <c r="L16" s="422">
        <v>74721.399999999994</v>
      </c>
      <c r="M16" s="422">
        <v>199986.9</v>
      </c>
    </row>
    <row r="17" spans="1:13" ht="12.75" customHeight="1" x14ac:dyDescent="0.2">
      <c r="A17" s="451" t="s">
        <v>389</v>
      </c>
      <c r="B17" s="422">
        <v>5.2</v>
      </c>
      <c r="C17" s="454">
        <v>6.8</v>
      </c>
      <c r="D17" s="422">
        <v>6.8</v>
      </c>
      <c r="E17" s="422">
        <v>23.3</v>
      </c>
      <c r="F17" s="422">
        <v>20.3</v>
      </c>
      <c r="G17" s="422">
        <v>120.5</v>
      </c>
      <c r="H17" s="422">
        <v>195.2</v>
      </c>
      <c r="I17" s="422">
        <v>132.69999999999999</v>
      </c>
      <c r="J17" s="422">
        <v>128.5</v>
      </c>
      <c r="K17" s="422">
        <v>133.6</v>
      </c>
      <c r="L17" s="422">
        <v>130.5</v>
      </c>
      <c r="M17" s="422">
        <v>131.1</v>
      </c>
    </row>
    <row r="18" spans="1:13" ht="12.75" customHeight="1" x14ac:dyDescent="0.2">
      <c r="A18" s="451" t="s">
        <v>390</v>
      </c>
      <c r="B18" s="422">
        <v>17.8</v>
      </c>
      <c r="C18" s="454">
        <v>1.5</v>
      </c>
      <c r="D18" s="422" t="s">
        <v>26</v>
      </c>
      <c r="E18" s="422" t="s">
        <v>26</v>
      </c>
      <c r="F18" s="422">
        <v>43.7</v>
      </c>
      <c r="G18" s="422">
        <v>55</v>
      </c>
      <c r="H18" s="422">
        <v>43.6</v>
      </c>
      <c r="I18" s="422">
        <v>43.6</v>
      </c>
      <c r="J18" s="422">
        <v>43.6</v>
      </c>
      <c r="K18" s="422">
        <v>43.6</v>
      </c>
      <c r="L18" s="422">
        <v>43.6</v>
      </c>
      <c r="M18" s="422">
        <v>155.80000000000001</v>
      </c>
    </row>
    <row r="19" spans="1:13" ht="12.75" customHeight="1" x14ac:dyDescent="0.2">
      <c r="A19" s="451" t="s">
        <v>391</v>
      </c>
      <c r="B19" s="422">
        <v>36.200000000000003</v>
      </c>
      <c r="C19" s="454" t="s">
        <v>26</v>
      </c>
      <c r="D19" s="422">
        <v>0.3</v>
      </c>
      <c r="E19" s="422" t="s">
        <v>26</v>
      </c>
      <c r="F19" s="422">
        <v>3.5</v>
      </c>
      <c r="G19" s="422">
        <v>3.5</v>
      </c>
      <c r="H19" s="422">
        <v>5.0999999999999996</v>
      </c>
      <c r="I19" s="422">
        <v>5.3</v>
      </c>
      <c r="J19" s="422">
        <v>7</v>
      </c>
      <c r="K19" s="422">
        <v>5.5</v>
      </c>
      <c r="L19" s="422">
        <v>937.7</v>
      </c>
      <c r="M19" s="422">
        <v>80.3</v>
      </c>
    </row>
    <row r="20" spans="1:13" ht="12.75" customHeight="1" x14ac:dyDescent="0.2">
      <c r="A20" s="451" t="s">
        <v>392</v>
      </c>
      <c r="B20" s="422">
        <v>24.6</v>
      </c>
      <c r="C20" s="454">
        <v>0.2</v>
      </c>
      <c r="D20" s="422">
        <v>16.5</v>
      </c>
      <c r="E20" s="422">
        <v>34.4</v>
      </c>
      <c r="F20" s="422">
        <v>29.7</v>
      </c>
      <c r="G20" s="422">
        <v>31.7</v>
      </c>
      <c r="H20" s="422">
        <v>0.2</v>
      </c>
      <c r="I20" s="422">
        <v>0.2</v>
      </c>
      <c r="J20" s="422">
        <v>17.899999999999999</v>
      </c>
      <c r="K20" s="422">
        <v>18.600000000000001</v>
      </c>
      <c r="L20" s="422">
        <v>18.2</v>
      </c>
      <c r="M20" s="422" t="s">
        <v>26</v>
      </c>
    </row>
    <row r="21" spans="1:13" ht="12.75" customHeight="1" x14ac:dyDescent="0.2">
      <c r="A21" s="512" t="s">
        <v>418</v>
      </c>
      <c r="B21" s="422">
        <v>161281</v>
      </c>
      <c r="C21" s="454">
        <v>228448.9</v>
      </c>
      <c r="D21" s="422">
        <v>231981.9</v>
      </c>
      <c r="E21" s="422">
        <v>216998.6</v>
      </c>
      <c r="F21" s="422">
        <v>250777.2</v>
      </c>
      <c r="G21" s="422">
        <v>255509.2</v>
      </c>
      <c r="H21" s="422">
        <v>289259.3</v>
      </c>
      <c r="I21" s="422">
        <v>326170.8</v>
      </c>
      <c r="J21" s="422">
        <v>321834.90000000002</v>
      </c>
      <c r="K21" s="422">
        <v>346880.2</v>
      </c>
      <c r="L21" s="422">
        <v>277487.5</v>
      </c>
      <c r="M21" s="422">
        <v>243590.6</v>
      </c>
    </row>
    <row r="22" spans="1:13" ht="12.75" customHeight="1" thickBot="1" x14ac:dyDescent="0.25">
      <c r="A22" s="513"/>
      <c r="B22" s="498"/>
      <c r="C22" s="498"/>
      <c r="D22" s="498"/>
      <c r="E22" s="498"/>
      <c r="F22" s="498"/>
      <c r="G22" s="498"/>
      <c r="H22" s="498"/>
      <c r="I22" s="498"/>
      <c r="J22" s="498"/>
      <c r="K22" s="498"/>
      <c r="L22" s="498"/>
      <c r="M22" s="498"/>
    </row>
    <row r="28" spans="1:13" ht="18" customHeight="1" x14ac:dyDescent="0.25">
      <c r="A28" s="425" t="s">
        <v>419</v>
      </c>
    </row>
    <row r="29" spans="1:13" ht="18" customHeight="1" x14ac:dyDescent="0.25">
      <c r="A29" s="425" t="s">
        <v>416</v>
      </c>
    </row>
    <row r="30" spans="1:13" ht="18" customHeight="1" thickBot="1" x14ac:dyDescent="0.25">
      <c r="A30" s="251" t="s">
        <v>405</v>
      </c>
    </row>
    <row r="31" spans="1:13" s="412" customFormat="1" ht="18" customHeight="1" thickBot="1" x14ac:dyDescent="0.25">
      <c r="A31" s="420"/>
      <c r="B31" s="495">
        <v>2014</v>
      </c>
      <c r="C31" s="495">
        <v>2015</v>
      </c>
      <c r="D31" s="495">
        <v>2016</v>
      </c>
      <c r="E31" s="495">
        <v>2017</v>
      </c>
      <c r="F31" s="495">
        <v>2018</v>
      </c>
      <c r="G31" s="495">
        <v>2019</v>
      </c>
      <c r="H31" s="495">
        <v>2020</v>
      </c>
      <c r="I31" s="495">
        <v>2021</v>
      </c>
      <c r="J31" s="495">
        <v>2022</v>
      </c>
      <c r="K31" s="495">
        <v>2023</v>
      </c>
      <c r="L31" s="495">
        <v>2024</v>
      </c>
      <c r="M31" s="495">
        <v>2025</v>
      </c>
    </row>
    <row r="32" spans="1:13" ht="12.75" customHeight="1" x14ac:dyDescent="0.2"/>
    <row r="33" spans="1:13" s="414" customFormat="1" ht="12.75" customHeight="1" x14ac:dyDescent="0.2">
      <c r="A33" s="509" t="s">
        <v>34</v>
      </c>
      <c r="B33" s="421">
        <v>7165.6</v>
      </c>
      <c r="C33" s="421">
        <v>6771.7</v>
      </c>
      <c r="D33" s="421">
        <v>6092.4</v>
      </c>
      <c r="E33" s="421">
        <v>3541.8</v>
      </c>
      <c r="F33" s="421">
        <v>3186.7</v>
      </c>
      <c r="G33" s="421">
        <v>3423.9</v>
      </c>
      <c r="H33" s="421">
        <v>3857.7</v>
      </c>
      <c r="I33" s="421">
        <v>2849.5</v>
      </c>
      <c r="J33" s="421">
        <v>2915.6</v>
      </c>
      <c r="K33" s="421">
        <v>7116.3</v>
      </c>
      <c r="L33" s="421">
        <v>7876.9</v>
      </c>
      <c r="M33" s="421">
        <v>7560.6</v>
      </c>
    </row>
    <row r="34" spans="1:13" ht="12.75" customHeight="1" x14ac:dyDescent="0.2">
      <c r="A34" s="510" t="s">
        <v>417</v>
      </c>
    </row>
    <row r="35" spans="1:13" ht="12.75" customHeight="1" x14ac:dyDescent="0.2">
      <c r="A35" s="451" t="s">
        <v>381</v>
      </c>
      <c r="B35" s="422" t="s">
        <v>26</v>
      </c>
      <c r="C35" s="422" t="s">
        <v>26</v>
      </c>
      <c r="D35" s="422" t="s">
        <v>26</v>
      </c>
      <c r="E35" s="422" t="s">
        <v>26</v>
      </c>
      <c r="F35" s="422" t="s">
        <v>26</v>
      </c>
      <c r="G35" s="422" t="s">
        <v>26</v>
      </c>
      <c r="H35" s="422" t="s">
        <v>26</v>
      </c>
      <c r="I35" s="422" t="s">
        <v>26</v>
      </c>
      <c r="J35" s="422" t="s">
        <v>26</v>
      </c>
      <c r="K35" s="422" t="s">
        <v>26</v>
      </c>
      <c r="L35" s="422" t="s">
        <v>26</v>
      </c>
      <c r="M35" s="422" t="s">
        <v>26</v>
      </c>
    </row>
    <row r="36" spans="1:13" ht="12.75" customHeight="1" x14ac:dyDescent="0.2">
      <c r="A36" s="451" t="s">
        <v>382</v>
      </c>
      <c r="B36" s="422" t="s">
        <v>26</v>
      </c>
      <c r="C36" s="422" t="s">
        <v>26</v>
      </c>
      <c r="D36" s="422" t="s">
        <v>26</v>
      </c>
      <c r="E36" s="422" t="s">
        <v>26</v>
      </c>
      <c r="F36" s="422" t="s">
        <v>26</v>
      </c>
      <c r="G36" s="422" t="s">
        <v>26</v>
      </c>
      <c r="H36" s="422" t="s">
        <v>26</v>
      </c>
      <c r="I36" s="422" t="s">
        <v>26</v>
      </c>
      <c r="J36" s="422" t="s">
        <v>26</v>
      </c>
      <c r="K36" s="422" t="s">
        <v>26</v>
      </c>
      <c r="L36" s="422" t="s">
        <v>26</v>
      </c>
      <c r="M36" s="422" t="s">
        <v>26</v>
      </c>
    </row>
    <row r="37" spans="1:13" ht="12.75" customHeight="1" x14ac:dyDescent="0.2">
      <c r="A37" s="451" t="s">
        <v>383</v>
      </c>
      <c r="B37" s="422" t="s">
        <v>26</v>
      </c>
      <c r="C37" s="422" t="s">
        <v>26</v>
      </c>
      <c r="D37" s="422" t="s">
        <v>26</v>
      </c>
      <c r="E37" s="422" t="s">
        <v>26</v>
      </c>
      <c r="F37" s="422" t="s">
        <v>26</v>
      </c>
      <c r="G37" s="422" t="s">
        <v>26</v>
      </c>
      <c r="H37" s="422" t="s">
        <v>26</v>
      </c>
      <c r="I37" s="422" t="s">
        <v>26</v>
      </c>
      <c r="J37" s="422" t="s">
        <v>26</v>
      </c>
      <c r="K37" s="422" t="s">
        <v>26</v>
      </c>
      <c r="L37" s="422" t="s">
        <v>26</v>
      </c>
      <c r="M37" s="422" t="s">
        <v>26</v>
      </c>
    </row>
    <row r="38" spans="1:13" ht="12.75" customHeight="1" x14ac:dyDescent="0.2">
      <c r="A38" s="451" t="s">
        <v>384</v>
      </c>
      <c r="B38" s="422" t="s">
        <v>26</v>
      </c>
      <c r="C38" s="422" t="s">
        <v>26</v>
      </c>
      <c r="D38" s="422" t="s">
        <v>26</v>
      </c>
      <c r="E38" s="422" t="s">
        <v>26</v>
      </c>
      <c r="F38" s="422" t="s">
        <v>26</v>
      </c>
      <c r="G38" s="422" t="s">
        <v>26</v>
      </c>
      <c r="H38" s="422" t="s">
        <v>26</v>
      </c>
      <c r="I38" s="422" t="s">
        <v>26</v>
      </c>
      <c r="J38" s="422" t="s">
        <v>26</v>
      </c>
      <c r="K38" s="422" t="s">
        <v>26</v>
      </c>
      <c r="L38" s="422" t="s">
        <v>26</v>
      </c>
      <c r="M38" s="422" t="s">
        <v>26</v>
      </c>
    </row>
    <row r="39" spans="1:13" ht="12.75" customHeight="1" x14ac:dyDescent="0.2">
      <c r="A39" s="451" t="s">
        <v>385</v>
      </c>
      <c r="B39" s="422">
        <v>162.80000000000001</v>
      </c>
      <c r="C39" s="422">
        <v>158.5</v>
      </c>
      <c r="D39" s="422">
        <v>158.5</v>
      </c>
      <c r="E39" s="422">
        <v>158.5</v>
      </c>
      <c r="F39" s="422">
        <v>158.5</v>
      </c>
      <c r="G39" s="422">
        <v>158.5</v>
      </c>
      <c r="H39" s="422">
        <v>158.6</v>
      </c>
      <c r="I39" s="422">
        <v>0.1</v>
      </c>
      <c r="J39" s="422" t="s">
        <v>26</v>
      </c>
      <c r="K39" s="422" t="s">
        <v>26</v>
      </c>
      <c r="L39" s="422" t="s">
        <v>26</v>
      </c>
      <c r="M39" s="422" t="s">
        <v>26</v>
      </c>
    </row>
    <row r="40" spans="1:13" ht="12.75" customHeight="1" x14ac:dyDescent="0.2">
      <c r="A40" s="451" t="s">
        <v>386</v>
      </c>
      <c r="B40" s="422">
        <v>3514.2</v>
      </c>
      <c r="C40" s="422">
        <v>3420.6</v>
      </c>
      <c r="D40" s="422">
        <v>3601.6</v>
      </c>
      <c r="E40" s="422">
        <v>2193</v>
      </c>
      <c r="F40" s="422">
        <v>2639.2</v>
      </c>
      <c r="G40" s="422">
        <v>3006.5</v>
      </c>
      <c r="H40" s="422">
        <v>3201.5</v>
      </c>
      <c r="I40" s="422">
        <v>2262.6999999999998</v>
      </c>
      <c r="J40" s="422">
        <v>2212.4</v>
      </c>
      <c r="K40" s="422">
        <v>2142.1999999999998</v>
      </c>
      <c r="L40" s="422">
        <v>2514.8000000000002</v>
      </c>
      <c r="M40" s="422">
        <v>2650.6</v>
      </c>
    </row>
    <row r="41" spans="1:13" ht="12.75" customHeight="1" x14ac:dyDescent="0.2">
      <c r="A41" s="451" t="s">
        <v>387</v>
      </c>
      <c r="B41" s="422" t="s">
        <v>26</v>
      </c>
      <c r="C41" s="422" t="s">
        <v>26</v>
      </c>
      <c r="D41" s="422" t="s">
        <v>26</v>
      </c>
      <c r="E41" s="422" t="s">
        <v>26</v>
      </c>
      <c r="F41" s="422" t="s">
        <v>26</v>
      </c>
      <c r="G41" s="422" t="s">
        <v>26</v>
      </c>
      <c r="H41" s="422" t="s">
        <v>26</v>
      </c>
      <c r="I41" s="422" t="s">
        <v>26</v>
      </c>
      <c r="J41" s="422" t="s">
        <v>26</v>
      </c>
      <c r="K41" s="422" t="s">
        <v>26</v>
      </c>
      <c r="L41" s="422" t="s">
        <v>26</v>
      </c>
      <c r="M41" s="422" t="s">
        <v>26</v>
      </c>
    </row>
    <row r="42" spans="1:13" ht="12.75" customHeight="1" x14ac:dyDescent="0.2">
      <c r="A42" s="451" t="s">
        <v>388</v>
      </c>
      <c r="B42" s="422" t="s">
        <v>26</v>
      </c>
      <c r="C42" s="422">
        <v>12.6</v>
      </c>
      <c r="D42" s="422">
        <v>12.6</v>
      </c>
      <c r="E42" s="422">
        <v>10.3</v>
      </c>
      <c r="F42" s="422">
        <v>0.6</v>
      </c>
      <c r="G42" s="422" t="s">
        <v>26</v>
      </c>
      <c r="H42" s="422">
        <v>0.1</v>
      </c>
      <c r="I42" s="422">
        <v>0.1</v>
      </c>
      <c r="J42" s="422">
        <v>0.1</v>
      </c>
      <c r="K42" s="422">
        <v>4356.5</v>
      </c>
      <c r="L42" s="422">
        <v>4478.5</v>
      </c>
      <c r="M42" s="422">
        <v>4706</v>
      </c>
    </row>
    <row r="43" spans="1:13" ht="12.75" customHeight="1" x14ac:dyDescent="0.2">
      <c r="A43" s="451" t="s">
        <v>389</v>
      </c>
      <c r="B43" s="422" t="s">
        <v>26</v>
      </c>
      <c r="C43" s="422" t="s">
        <v>26</v>
      </c>
      <c r="D43" s="422" t="s">
        <v>26</v>
      </c>
      <c r="E43" s="422" t="s">
        <v>26</v>
      </c>
      <c r="F43" s="422" t="s">
        <v>26</v>
      </c>
      <c r="G43" s="422" t="s">
        <v>26</v>
      </c>
      <c r="H43" s="422" t="s">
        <v>26</v>
      </c>
      <c r="I43" s="422" t="s">
        <v>26</v>
      </c>
      <c r="J43" s="422" t="s">
        <v>26</v>
      </c>
      <c r="K43" s="422" t="s">
        <v>26</v>
      </c>
      <c r="L43" s="422" t="s">
        <v>26</v>
      </c>
      <c r="M43" s="422" t="s">
        <v>26</v>
      </c>
    </row>
    <row r="44" spans="1:13" ht="12.75" customHeight="1" x14ac:dyDescent="0.2">
      <c r="A44" s="451" t="s">
        <v>390</v>
      </c>
      <c r="B44" s="422" t="s">
        <v>26</v>
      </c>
      <c r="C44" s="422" t="s">
        <v>26</v>
      </c>
      <c r="D44" s="422" t="s">
        <v>26</v>
      </c>
      <c r="E44" s="422" t="s">
        <v>26</v>
      </c>
      <c r="F44" s="422" t="s">
        <v>26</v>
      </c>
      <c r="G44" s="422" t="s">
        <v>26</v>
      </c>
      <c r="H44" s="422" t="s">
        <v>26</v>
      </c>
      <c r="I44" s="422" t="s">
        <v>26</v>
      </c>
      <c r="J44" s="422" t="s">
        <v>26</v>
      </c>
      <c r="K44" s="422" t="s">
        <v>26</v>
      </c>
      <c r="L44" s="422" t="s">
        <v>26</v>
      </c>
      <c r="M44" s="422" t="s">
        <v>26</v>
      </c>
    </row>
    <row r="45" spans="1:13" ht="12.75" customHeight="1" x14ac:dyDescent="0.2">
      <c r="A45" s="451" t="s">
        <v>391</v>
      </c>
      <c r="B45" s="422" t="s">
        <v>26</v>
      </c>
      <c r="C45" s="422" t="s">
        <v>26</v>
      </c>
      <c r="D45" s="422" t="s">
        <v>26</v>
      </c>
      <c r="E45" s="422" t="s">
        <v>26</v>
      </c>
      <c r="F45" s="422" t="s">
        <v>26</v>
      </c>
      <c r="G45" s="422" t="s">
        <v>26</v>
      </c>
      <c r="H45" s="422" t="s">
        <v>26</v>
      </c>
      <c r="I45" s="422" t="s">
        <v>26</v>
      </c>
      <c r="J45" s="422" t="s">
        <v>26</v>
      </c>
      <c r="K45" s="422" t="s">
        <v>26</v>
      </c>
      <c r="L45" s="422" t="s">
        <v>26</v>
      </c>
      <c r="M45" s="422" t="s">
        <v>26</v>
      </c>
    </row>
    <row r="46" spans="1:13" ht="12.75" customHeight="1" x14ac:dyDescent="0.2">
      <c r="A46" s="451" t="s">
        <v>392</v>
      </c>
      <c r="B46" s="422" t="s">
        <v>26</v>
      </c>
      <c r="C46" s="422" t="s">
        <v>26</v>
      </c>
      <c r="D46" s="422" t="s">
        <v>26</v>
      </c>
      <c r="E46" s="422" t="s">
        <v>26</v>
      </c>
      <c r="F46" s="422">
        <v>0.2</v>
      </c>
      <c r="G46" s="422">
        <v>0.2</v>
      </c>
      <c r="H46" s="422">
        <v>0.2</v>
      </c>
      <c r="I46" s="422">
        <v>0.2</v>
      </c>
      <c r="J46" s="422" t="s">
        <v>26</v>
      </c>
      <c r="K46" s="422" t="s">
        <v>26</v>
      </c>
      <c r="L46" s="422" t="s">
        <v>26</v>
      </c>
      <c r="M46" s="422" t="s">
        <v>26</v>
      </c>
    </row>
    <row r="47" spans="1:13" ht="12.75" customHeight="1" x14ac:dyDescent="0.2">
      <c r="A47" s="512" t="s">
        <v>418</v>
      </c>
      <c r="B47" s="422">
        <v>3488.6</v>
      </c>
      <c r="C47" s="422">
        <v>3180.1</v>
      </c>
      <c r="D47" s="422">
        <v>2319.6999999999998</v>
      </c>
      <c r="E47" s="422">
        <v>1180</v>
      </c>
      <c r="F47" s="422">
        <v>388.3</v>
      </c>
      <c r="G47" s="422">
        <v>258.60000000000002</v>
      </c>
      <c r="H47" s="422">
        <v>497.4</v>
      </c>
      <c r="I47" s="422">
        <v>586.5</v>
      </c>
      <c r="J47" s="422">
        <v>703.2</v>
      </c>
      <c r="K47" s="422">
        <v>617.5</v>
      </c>
      <c r="L47" s="422">
        <v>883.5</v>
      </c>
      <c r="M47" s="422">
        <v>204</v>
      </c>
    </row>
    <row r="48" spans="1:13" ht="12.75" customHeight="1" thickBot="1" x14ac:dyDescent="0.25">
      <c r="A48" s="423"/>
      <c r="B48" s="498"/>
      <c r="C48" s="498"/>
      <c r="D48" s="498"/>
      <c r="E48" s="498"/>
      <c r="F48" s="498"/>
      <c r="G48" s="498"/>
      <c r="H48" s="498"/>
      <c r="I48" s="498"/>
      <c r="J48" s="498"/>
      <c r="K48" s="498"/>
      <c r="L48" s="498"/>
      <c r="M48" s="498"/>
    </row>
  </sheetData>
  <hyperlinks>
    <hyperlink ref="A1" location="Содержание!A1" display="Вернуться в СОДЕРЖАНИЕ" xr:uid="{00000000-0004-0000-7600-000000000000}"/>
  </hyperlinks>
  <pageMargins left="0.78740157480314965" right="0.59055118110236227" top="0.98425196850393704" bottom="0.78740157480314965" header="0.31496062992125984" footer="0.31496062992125984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Лист119"/>
  <dimension ref="A1:M46"/>
  <sheetViews>
    <sheetView workbookViewId="0">
      <selection activeCell="A5" sqref="A5"/>
    </sheetView>
  </sheetViews>
  <sheetFormatPr defaultRowHeight="12" x14ac:dyDescent="0.2"/>
  <cols>
    <col min="1" max="1" width="44.7109375" style="367" customWidth="1"/>
    <col min="2" max="8" width="8.7109375" style="367" hidden="1" customWidth="1"/>
    <col min="9" max="13" width="8.7109375" style="367" customWidth="1"/>
    <col min="14" max="221" width="9.140625" style="367"/>
    <col min="222" max="222" width="43.5703125" style="367" customWidth="1"/>
    <col min="223" max="229" width="0" style="367" hidden="1" customWidth="1"/>
    <col min="230" max="234" width="8.7109375" style="367" customWidth="1"/>
    <col min="235" max="477" width="9.140625" style="367"/>
    <col min="478" max="478" width="43.5703125" style="367" customWidth="1"/>
    <col min="479" max="485" width="0" style="367" hidden="1" customWidth="1"/>
    <col min="486" max="490" width="8.7109375" style="367" customWidth="1"/>
    <col min="491" max="733" width="9.140625" style="367"/>
    <col min="734" max="734" width="43.5703125" style="367" customWidth="1"/>
    <col min="735" max="741" width="0" style="367" hidden="1" customWidth="1"/>
    <col min="742" max="746" width="8.7109375" style="367" customWidth="1"/>
    <col min="747" max="989" width="9.140625" style="367"/>
    <col min="990" max="990" width="43.5703125" style="367" customWidth="1"/>
    <col min="991" max="997" width="0" style="367" hidden="1" customWidth="1"/>
    <col min="998" max="1002" width="8.7109375" style="367" customWidth="1"/>
    <col min="1003" max="1245" width="9.140625" style="367"/>
    <col min="1246" max="1246" width="43.5703125" style="367" customWidth="1"/>
    <col min="1247" max="1253" width="0" style="367" hidden="1" customWidth="1"/>
    <col min="1254" max="1258" width="8.7109375" style="367" customWidth="1"/>
    <col min="1259" max="1501" width="9.140625" style="367"/>
    <col min="1502" max="1502" width="43.5703125" style="367" customWidth="1"/>
    <col min="1503" max="1509" width="0" style="367" hidden="1" customWidth="1"/>
    <col min="1510" max="1514" width="8.7109375" style="367" customWidth="1"/>
    <col min="1515" max="1757" width="9.140625" style="367"/>
    <col min="1758" max="1758" width="43.5703125" style="367" customWidth="1"/>
    <col min="1759" max="1765" width="0" style="367" hidden="1" customWidth="1"/>
    <col min="1766" max="1770" width="8.7109375" style="367" customWidth="1"/>
    <col min="1771" max="2013" width="9.140625" style="367"/>
    <col min="2014" max="2014" width="43.5703125" style="367" customWidth="1"/>
    <col min="2015" max="2021" width="0" style="367" hidden="1" customWidth="1"/>
    <col min="2022" max="2026" width="8.7109375" style="367" customWidth="1"/>
    <col min="2027" max="2269" width="9.140625" style="367"/>
    <col min="2270" max="2270" width="43.5703125" style="367" customWidth="1"/>
    <col min="2271" max="2277" width="0" style="367" hidden="1" customWidth="1"/>
    <col min="2278" max="2282" width="8.7109375" style="367" customWidth="1"/>
    <col min="2283" max="2525" width="9.140625" style="367"/>
    <col min="2526" max="2526" width="43.5703125" style="367" customWidth="1"/>
    <col min="2527" max="2533" width="0" style="367" hidden="1" customWidth="1"/>
    <col min="2534" max="2538" width="8.7109375" style="367" customWidth="1"/>
    <col min="2539" max="2781" width="9.140625" style="367"/>
    <col min="2782" max="2782" width="43.5703125" style="367" customWidth="1"/>
    <col min="2783" max="2789" width="0" style="367" hidden="1" customWidth="1"/>
    <col min="2790" max="2794" width="8.7109375" style="367" customWidth="1"/>
    <col min="2795" max="3037" width="9.140625" style="367"/>
    <col min="3038" max="3038" width="43.5703125" style="367" customWidth="1"/>
    <col min="3039" max="3045" width="0" style="367" hidden="1" customWidth="1"/>
    <col min="3046" max="3050" width="8.7109375" style="367" customWidth="1"/>
    <col min="3051" max="3293" width="9.140625" style="367"/>
    <col min="3294" max="3294" width="43.5703125" style="367" customWidth="1"/>
    <col min="3295" max="3301" width="0" style="367" hidden="1" customWidth="1"/>
    <col min="3302" max="3306" width="8.7109375" style="367" customWidth="1"/>
    <col min="3307" max="3549" width="9.140625" style="367"/>
    <col min="3550" max="3550" width="43.5703125" style="367" customWidth="1"/>
    <col min="3551" max="3557" width="0" style="367" hidden="1" customWidth="1"/>
    <col min="3558" max="3562" width="8.7109375" style="367" customWidth="1"/>
    <col min="3563" max="3805" width="9.140625" style="367"/>
    <col min="3806" max="3806" width="43.5703125" style="367" customWidth="1"/>
    <col min="3807" max="3813" width="0" style="367" hidden="1" customWidth="1"/>
    <col min="3814" max="3818" width="8.7109375" style="367" customWidth="1"/>
    <col min="3819" max="4061" width="9.140625" style="367"/>
    <col min="4062" max="4062" width="43.5703125" style="367" customWidth="1"/>
    <col min="4063" max="4069" width="0" style="367" hidden="1" customWidth="1"/>
    <col min="4070" max="4074" width="8.7109375" style="367" customWidth="1"/>
    <col min="4075" max="4317" width="9.140625" style="367"/>
    <col min="4318" max="4318" width="43.5703125" style="367" customWidth="1"/>
    <col min="4319" max="4325" width="0" style="367" hidden="1" customWidth="1"/>
    <col min="4326" max="4330" width="8.7109375" style="367" customWidth="1"/>
    <col min="4331" max="4573" width="9.140625" style="367"/>
    <col min="4574" max="4574" width="43.5703125" style="367" customWidth="1"/>
    <col min="4575" max="4581" width="0" style="367" hidden="1" customWidth="1"/>
    <col min="4582" max="4586" width="8.7109375" style="367" customWidth="1"/>
    <col min="4587" max="4829" width="9.140625" style="367"/>
    <col min="4830" max="4830" width="43.5703125" style="367" customWidth="1"/>
    <col min="4831" max="4837" width="0" style="367" hidden="1" customWidth="1"/>
    <col min="4838" max="4842" width="8.7109375" style="367" customWidth="1"/>
    <col min="4843" max="5085" width="9.140625" style="367"/>
    <col min="5086" max="5086" width="43.5703125" style="367" customWidth="1"/>
    <col min="5087" max="5093" width="0" style="367" hidden="1" customWidth="1"/>
    <col min="5094" max="5098" width="8.7109375" style="367" customWidth="1"/>
    <col min="5099" max="5341" width="9.140625" style="367"/>
    <col min="5342" max="5342" width="43.5703125" style="367" customWidth="1"/>
    <col min="5343" max="5349" width="0" style="367" hidden="1" customWidth="1"/>
    <col min="5350" max="5354" width="8.7109375" style="367" customWidth="1"/>
    <col min="5355" max="5597" width="9.140625" style="367"/>
    <col min="5598" max="5598" width="43.5703125" style="367" customWidth="1"/>
    <col min="5599" max="5605" width="0" style="367" hidden="1" customWidth="1"/>
    <col min="5606" max="5610" width="8.7109375" style="367" customWidth="1"/>
    <col min="5611" max="5853" width="9.140625" style="367"/>
    <col min="5854" max="5854" width="43.5703125" style="367" customWidth="1"/>
    <col min="5855" max="5861" width="0" style="367" hidden="1" customWidth="1"/>
    <col min="5862" max="5866" width="8.7109375" style="367" customWidth="1"/>
    <col min="5867" max="6109" width="9.140625" style="367"/>
    <col min="6110" max="6110" width="43.5703125" style="367" customWidth="1"/>
    <col min="6111" max="6117" width="0" style="367" hidden="1" customWidth="1"/>
    <col min="6118" max="6122" width="8.7109375" style="367" customWidth="1"/>
    <col min="6123" max="6365" width="9.140625" style="367"/>
    <col min="6366" max="6366" width="43.5703125" style="367" customWidth="1"/>
    <col min="6367" max="6373" width="0" style="367" hidden="1" customWidth="1"/>
    <col min="6374" max="6378" width="8.7109375" style="367" customWidth="1"/>
    <col min="6379" max="6621" width="9.140625" style="367"/>
    <col min="6622" max="6622" width="43.5703125" style="367" customWidth="1"/>
    <col min="6623" max="6629" width="0" style="367" hidden="1" customWidth="1"/>
    <col min="6630" max="6634" width="8.7109375" style="367" customWidth="1"/>
    <col min="6635" max="6877" width="9.140625" style="367"/>
    <col min="6878" max="6878" width="43.5703125" style="367" customWidth="1"/>
    <col min="6879" max="6885" width="0" style="367" hidden="1" customWidth="1"/>
    <col min="6886" max="6890" width="8.7109375" style="367" customWidth="1"/>
    <col min="6891" max="7133" width="9.140625" style="367"/>
    <col min="7134" max="7134" width="43.5703125" style="367" customWidth="1"/>
    <col min="7135" max="7141" width="0" style="367" hidden="1" customWidth="1"/>
    <col min="7142" max="7146" width="8.7109375" style="367" customWidth="1"/>
    <col min="7147" max="7389" width="9.140625" style="367"/>
    <col min="7390" max="7390" width="43.5703125" style="367" customWidth="1"/>
    <col min="7391" max="7397" width="0" style="367" hidden="1" customWidth="1"/>
    <col min="7398" max="7402" width="8.7109375" style="367" customWidth="1"/>
    <col min="7403" max="7645" width="9.140625" style="367"/>
    <col min="7646" max="7646" width="43.5703125" style="367" customWidth="1"/>
    <col min="7647" max="7653" width="0" style="367" hidden="1" customWidth="1"/>
    <col min="7654" max="7658" width="8.7109375" style="367" customWidth="1"/>
    <col min="7659" max="7901" width="9.140625" style="367"/>
    <col min="7902" max="7902" width="43.5703125" style="367" customWidth="1"/>
    <col min="7903" max="7909" width="0" style="367" hidden="1" customWidth="1"/>
    <col min="7910" max="7914" width="8.7109375" style="367" customWidth="1"/>
    <col min="7915" max="8157" width="9.140625" style="367"/>
    <col min="8158" max="8158" width="43.5703125" style="367" customWidth="1"/>
    <col min="8159" max="8165" width="0" style="367" hidden="1" customWidth="1"/>
    <col min="8166" max="8170" width="8.7109375" style="367" customWidth="1"/>
    <col min="8171" max="8413" width="9.140625" style="367"/>
    <col min="8414" max="8414" width="43.5703125" style="367" customWidth="1"/>
    <col min="8415" max="8421" width="0" style="367" hidden="1" customWidth="1"/>
    <col min="8422" max="8426" width="8.7109375" style="367" customWidth="1"/>
    <col min="8427" max="8669" width="9.140625" style="367"/>
    <col min="8670" max="8670" width="43.5703125" style="367" customWidth="1"/>
    <col min="8671" max="8677" width="0" style="367" hidden="1" customWidth="1"/>
    <col min="8678" max="8682" width="8.7109375" style="367" customWidth="1"/>
    <col min="8683" max="8925" width="9.140625" style="367"/>
    <col min="8926" max="8926" width="43.5703125" style="367" customWidth="1"/>
    <col min="8927" max="8933" width="0" style="367" hidden="1" customWidth="1"/>
    <col min="8934" max="8938" width="8.7109375" style="367" customWidth="1"/>
    <col min="8939" max="9181" width="9.140625" style="367"/>
    <col min="9182" max="9182" width="43.5703125" style="367" customWidth="1"/>
    <col min="9183" max="9189" width="0" style="367" hidden="1" customWidth="1"/>
    <col min="9190" max="9194" width="8.7109375" style="367" customWidth="1"/>
    <col min="9195" max="9437" width="9.140625" style="367"/>
    <col min="9438" max="9438" width="43.5703125" style="367" customWidth="1"/>
    <col min="9439" max="9445" width="0" style="367" hidden="1" customWidth="1"/>
    <col min="9446" max="9450" width="8.7109375" style="367" customWidth="1"/>
    <col min="9451" max="9693" width="9.140625" style="367"/>
    <col min="9694" max="9694" width="43.5703125" style="367" customWidth="1"/>
    <col min="9695" max="9701" width="0" style="367" hidden="1" customWidth="1"/>
    <col min="9702" max="9706" width="8.7109375" style="367" customWidth="1"/>
    <col min="9707" max="9949" width="9.140625" style="367"/>
    <col min="9950" max="9950" width="43.5703125" style="367" customWidth="1"/>
    <col min="9951" max="9957" width="0" style="367" hidden="1" customWidth="1"/>
    <col min="9958" max="9962" width="8.7109375" style="367" customWidth="1"/>
    <col min="9963" max="10205" width="9.140625" style="367"/>
    <col min="10206" max="10206" width="43.5703125" style="367" customWidth="1"/>
    <col min="10207" max="10213" width="0" style="367" hidden="1" customWidth="1"/>
    <col min="10214" max="10218" width="8.7109375" style="367" customWidth="1"/>
    <col min="10219" max="10461" width="9.140625" style="367"/>
    <col min="10462" max="10462" width="43.5703125" style="367" customWidth="1"/>
    <col min="10463" max="10469" width="0" style="367" hidden="1" customWidth="1"/>
    <col min="10470" max="10474" width="8.7109375" style="367" customWidth="1"/>
    <col min="10475" max="10717" width="9.140625" style="367"/>
    <col min="10718" max="10718" width="43.5703125" style="367" customWidth="1"/>
    <col min="10719" max="10725" width="0" style="367" hidden="1" customWidth="1"/>
    <col min="10726" max="10730" width="8.7109375" style="367" customWidth="1"/>
    <col min="10731" max="10973" width="9.140625" style="367"/>
    <col min="10974" max="10974" width="43.5703125" style="367" customWidth="1"/>
    <col min="10975" max="10981" width="0" style="367" hidden="1" customWidth="1"/>
    <col min="10982" max="10986" width="8.7109375" style="367" customWidth="1"/>
    <col min="10987" max="11229" width="9.140625" style="367"/>
    <col min="11230" max="11230" width="43.5703125" style="367" customWidth="1"/>
    <col min="11231" max="11237" width="0" style="367" hidden="1" customWidth="1"/>
    <col min="11238" max="11242" width="8.7109375" style="367" customWidth="1"/>
    <col min="11243" max="11485" width="9.140625" style="367"/>
    <col min="11486" max="11486" width="43.5703125" style="367" customWidth="1"/>
    <col min="11487" max="11493" width="0" style="367" hidden="1" customWidth="1"/>
    <col min="11494" max="11498" width="8.7109375" style="367" customWidth="1"/>
    <col min="11499" max="11741" width="9.140625" style="367"/>
    <col min="11742" max="11742" width="43.5703125" style="367" customWidth="1"/>
    <col min="11743" max="11749" width="0" style="367" hidden="1" customWidth="1"/>
    <col min="11750" max="11754" width="8.7109375" style="367" customWidth="1"/>
    <col min="11755" max="11997" width="9.140625" style="367"/>
    <col min="11998" max="11998" width="43.5703125" style="367" customWidth="1"/>
    <col min="11999" max="12005" width="0" style="367" hidden="1" customWidth="1"/>
    <col min="12006" max="12010" width="8.7109375" style="367" customWidth="1"/>
    <col min="12011" max="12253" width="9.140625" style="367"/>
    <col min="12254" max="12254" width="43.5703125" style="367" customWidth="1"/>
    <col min="12255" max="12261" width="0" style="367" hidden="1" customWidth="1"/>
    <col min="12262" max="12266" width="8.7109375" style="367" customWidth="1"/>
    <col min="12267" max="12509" width="9.140625" style="367"/>
    <col min="12510" max="12510" width="43.5703125" style="367" customWidth="1"/>
    <col min="12511" max="12517" width="0" style="367" hidden="1" customWidth="1"/>
    <col min="12518" max="12522" width="8.7109375" style="367" customWidth="1"/>
    <col min="12523" max="12765" width="9.140625" style="367"/>
    <col min="12766" max="12766" width="43.5703125" style="367" customWidth="1"/>
    <col min="12767" max="12773" width="0" style="367" hidden="1" customWidth="1"/>
    <col min="12774" max="12778" width="8.7109375" style="367" customWidth="1"/>
    <col min="12779" max="13021" width="9.140625" style="367"/>
    <col min="13022" max="13022" width="43.5703125" style="367" customWidth="1"/>
    <col min="13023" max="13029" width="0" style="367" hidden="1" customWidth="1"/>
    <col min="13030" max="13034" width="8.7109375" style="367" customWidth="1"/>
    <col min="13035" max="13277" width="9.140625" style="367"/>
    <col min="13278" max="13278" width="43.5703125" style="367" customWidth="1"/>
    <col min="13279" max="13285" width="0" style="367" hidden="1" customWidth="1"/>
    <col min="13286" max="13290" width="8.7109375" style="367" customWidth="1"/>
    <col min="13291" max="13533" width="9.140625" style="367"/>
    <col min="13534" max="13534" width="43.5703125" style="367" customWidth="1"/>
    <col min="13535" max="13541" width="0" style="367" hidden="1" customWidth="1"/>
    <col min="13542" max="13546" width="8.7109375" style="367" customWidth="1"/>
    <col min="13547" max="13789" width="9.140625" style="367"/>
    <col min="13790" max="13790" width="43.5703125" style="367" customWidth="1"/>
    <col min="13791" max="13797" width="0" style="367" hidden="1" customWidth="1"/>
    <col min="13798" max="13802" width="8.7109375" style="367" customWidth="1"/>
    <col min="13803" max="14045" width="9.140625" style="367"/>
    <col min="14046" max="14046" width="43.5703125" style="367" customWidth="1"/>
    <col min="14047" max="14053" width="0" style="367" hidden="1" customWidth="1"/>
    <col min="14054" max="14058" width="8.7109375" style="367" customWidth="1"/>
    <col min="14059" max="14301" width="9.140625" style="367"/>
    <col min="14302" max="14302" width="43.5703125" style="367" customWidth="1"/>
    <col min="14303" max="14309" width="0" style="367" hidden="1" customWidth="1"/>
    <col min="14310" max="14314" width="8.7109375" style="367" customWidth="1"/>
    <col min="14315" max="14557" width="9.140625" style="367"/>
    <col min="14558" max="14558" width="43.5703125" style="367" customWidth="1"/>
    <col min="14559" max="14565" width="0" style="367" hidden="1" customWidth="1"/>
    <col min="14566" max="14570" width="8.7109375" style="367" customWidth="1"/>
    <col min="14571" max="14813" width="9.140625" style="367"/>
    <col min="14814" max="14814" width="43.5703125" style="367" customWidth="1"/>
    <col min="14815" max="14821" width="0" style="367" hidden="1" customWidth="1"/>
    <col min="14822" max="14826" width="8.7109375" style="367" customWidth="1"/>
    <col min="14827" max="15069" width="9.140625" style="367"/>
    <col min="15070" max="15070" width="43.5703125" style="367" customWidth="1"/>
    <col min="15071" max="15077" width="0" style="367" hidden="1" customWidth="1"/>
    <col min="15078" max="15082" width="8.7109375" style="367" customWidth="1"/>
    <col min="15083" max="15325" width="9.140625" style="367"/>
    <col min="15326" max="15326" width="43.5703125" style="367" customWidth="1"/>
    <col min="15327" max="15333" width="0" style="367" hidden="1" customWidth="1"/>
    <col min="15334" max="15338" width="8.7109375" style="367" customWidth="1"/>
    <col min="15339" max="15581" width="9.140625" style="367"/>
    <col min="15582" max="15582" width="43.5703125" style="367" customWidth="1"/>
    <col min="15583" max="15589" width="0" style="367" hidden="1" customWidth="1"/>
    <col min="15590" max="15594" width="8.7109375" style="367" customWidth="1"/>
    <col min="15595" max="15837" width="9.140625" style="367"/>
    <col min="15838" max="15838" width="43.5703125" style="367" customWidth="1"/>
    <col min="15839" max="15845" width="0" style="367" hidden="1" customWidth="1"/>
    <col min="15846" max="15850" width="8.7109375" style="367" customWidth="1"/>
    <col min="15851" max="16093" width="9.140625" style="367"/>
    <col min="16094" max="16094" width="43.5703125" style="367" customWidth="1"/>
    <col min="16095" max="16101" width="0" style="367" hidden="1" customWidth="1"/>
    <col min="16102" max="16106" width="8.7109375" style="367" customWidth="1"/>
    <col min="16107" max="16349" width="9.140625" style="367"/>
    <col min="16350" max="16356" width="9.140625" style="367" customWidth="1"/>
    <col min="16357" max="16360" width="9.140625" style="367"/>
    <col min="16361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514" t="s">
        <v>420</v>
      </c>
    </row>
    <row r="3" spans="1:13" ht="18" customHeight="1" thickBot="1" x14ac:dyDescent="0.25">
      <c r="A3" s="251" t="s">
        <v>421</v>
      </c>
    </row>
    <row r="4" spans="1:13" s="414" customFormat="1" ht="18" customHeight="1" thickBot="1" x14ac:dyDescent="0.25">
      <c r="A4" s="427"/>
      <c r="B4" s="515">
        <v>2014</v>
      </c>
      <c r="C4" s="515">
        <v>2015</v>
      </c>
      <c r="D4" s="515">
        <v>2016</v>
      </c>
      <c r="E4" s="515">
        <v>2017</v>
      </c>
      <c r="F4" s="515">
        <v>2018</v>
      </c>
      <c r="G4" s="515">
        <v>2019</v>
      </c>
      <c r="H4" s="515">
        <v>2020</v>
      </c>
      <c r="I4" s="515">
        <v>2021</v>
      </c>
      <c r="J4" s="515">
        <v>2022</v>
      </c>
      <c r="K4" s="515">
        <v>2023</v>
      </c>
      <c r="L4" s="515">
        <v>2024</v>
      </c>
      <c r="M4" s="515">
        <v>2025</v>
      </c>
    </row>
    <row r="5" spans="1:13" s="414" customFormat="1" ht="12.75" customHeight="1" x14ac:dyDescent="0.2">
      <c r="A5" s="372"/>
      <c r="B5" s="516"/>
      <c r="C5" s="516"/>
      <c r="D5" s="517"/>
      <c r="E5" s="517"/>
      <c r="F5" s="517"/>
      <c r="G5" s="517"/>
      <c r="H5" s="517"/>
      <c r="I5" s="517"/>
      <c r="J5" s="517"/>
      <c r="K5" s="517"/>
      <c r="L5" s="517"/>
      <c r="M5" s="517"/>
    </row>
    <row r="6" spans="1:13" s="432" customFormat="1" ht="12.75" customHeight="1" x14ac:dyDescent="0.2">
      <c r="A6" s="430" t="s">
        <v>380</v>
      </c>
      <c r="B6" s="518">
        <v>56338.1</v>
      </c>
      <c r="C6" s="518">
        <v>86600.8</v>
      </c>
      <c r="D6" s="518">
        <v>73157.5</v>
      </c>
      <c r="E6" s="518">
        <v>69304.2</v>
      </c>
      <c r="F6" s="518">
        <v>75276.100000000006</v>
      </c>
      <c r="G6" s="518">
        <v>106502.7</v>
      </c>
      <c r="H6" s="518">
        <v>165838.20000000001</v>
      </c>
      <c r="I6" s="518">
        <v>125277.6</v>
      </c>
      <c r="J6" s="518">
        <v>176377.4</v>
      </c>
      <c r="K6" s="518">
        <v>220043.3</v>
      </c>
      <c r="L6" s="518">
        <v>243880.9</v>
      </c>
      <c r="M6" s="518">
        <v>456733.2</v>
      </c>
    </row>
    <row r="7" spans="1:13" s="434" customFormat="1" ht="12.75" customHeight="1" x14ac:dyDescent="0.2">
      <c r="A7" s="381" t="s">
        <v>356</v>
      </c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</row>
    <row r="8" spans="1:13" ht="12.75" customHeight="1" x14ac:dyDescent="0.2">
      <c r="A8" s="401" t="s">
        <v>36</v>
      </c>
      <c r="B8" s="519">
        <v>47</v>
      </c>
      <c r="C8" s="519">
        <v>43.7</v>
      </c>
      <c r="D8" s="520">
        <v>63.2</v>
      </c>
      <c r="E8" s="520">
        <v>19.2</v>
      </c>
      <c r="F8" s="520">
        <v>20.3</v>
      </c>
      <c r="G8" s="520">
        <v>14</v>
      </c>
      <c r="H8" s="520">
        <v>81.3</v>
      </c>
      <c r="I8" s="520">
        <v>144.4</v>
      </c>
      <c r="J8" s="520">
        <v>204.4</v>
      </c>
      <c r="K8" s="520">
        <v>223.2</v>
      </c>
      <c r="L8" s="520">
        <v>1432.4</v>
      </c>
      <c r="M8" s="520">
        <v>2073.9</v>
      </c>
    </row>
    <row r="9" spans="1:13" ht="12.75" customHeight="1" x14ac:dyDescent="0.2">
      <c r="A9" s="378" t="s">
        <v>37</v>
      </c>
      <c r="B9" s="519">
        <v>1535.9</v>
      </c>
      <c r="C9" s="519">
        <v>899.2</v>
      </c>
      <c r="D9" s="520">
        <v>1006.2</v>
      </c>
      <c r="E9" s="520">
        <v>1532.1</v>
      </c>
      <c r="F9" s="520">
        <v>1811.9</v>
      </c>
      <c r="G9" s="520">
        <v>2029.4</v>
      </c>
      <c r="H9" s="520">
        <v>1748.4</v>
      </c>
      <c r="I9" s="520">
        <v>2530.1</v>
      </c>
      <c r="J9" s="520">
        <v>5269</v>
      </c>
      <c r="K9" s="520">
        <v>4732.7</v>
      </c>
      <c r="L9" s="520">
        <v>9047.5</v>
      </c>
      <c r="M9" s="520">
        <v>30191.1</v>
      </c>
    </row>
    <row r="10" spans="1:13" ht="12.75" customHeight="1" x14ac:dyDescent="0.2">
      <c r="A10" s="378" t="s">
        <v>38</v>
      </c>
      <c r="B10" s="519">
        <v>29635.1</v>
      </c>
      <c r="C10" s="519">
        <v>48038.400000000001</v>
      </c>
      <c r="D10" s="520">
        <v>41558.5</v>
      </c>
      <c r="E10" s="520">
        <v>41572.699999999997</v>
      </c>
      <c r="F10" s="520">
        <v>44826.7</v>
      </c>
      <c r="G10" s="520">
        <v>68992.7</v>
      </c>
      <c r="H10" s="520">
        <v>117795.8</v>
      </c>
      <c r="I10" s="520">
        <v>66601.399999999994</v>
      </c>
      <c r="J10" s="520">
        <v>101380.1</v>
      </c>
      <c r="K10" s="520">
        <v>117367.6</v>
      </c>
      <c r="L10" s="520">
        <v>119353.4</v>
      </c>
      <c r="M10" s="520">
        <v>156382.1</v>
      </c>
    </row>
    <row r="11" spans="1:13" ht="12.75" customHeight="1" x14ac:dyDescent="0.2">
      <c r="A11" s="379" t="s">
        <v>39</v>
      </c>
      <c r="B11" s="519">
        <v>2914</v>
      </c>
      <c r="C11" s="519">
        <v>2975</v>
      </c>
      <c r="D11" s="520">
        <v>3045.4</v>
      </c>
      <c r="E11" s="520">
        <v>3700.2</v>
      </c>
      <c r="F11" s="520">
        <v>3899.3</v>
      </c>
      <c r="G11" s="520">
        <v>4135.8</v>
      </c>
      <c r="H11" s="520">
        <v>4439.7</v>
      </c>
      <c r="I11" s="520">
        <v>2824.3</v>
      </c>
      <c r="J11" s="520">
        <v>2532.6</v>
      </c>
      <c r="K11" s="520">
        <v>2843.5</v>
      </c>
      <c r="L11" s="520">
        <v>3878.2</v>
      </c>
      <c r="M11" s="520">
        <v>3417.3</v>
      </c>
    </row>
    <row r="12" spans="1:13" ht="12.75" customHeight="1" x14ac:dyDescent="0.2">
      <c r="A12" s="379" t="s">
        <v>40</v>
      </c>
      <c r="B12" s="519">
        <v>0</v>
      </c>
      <c r="C12" s="519">
        <v>0</v>
      </c>
      <c r="D12" s="519" t="s">
        <v>26</v>
      </c>
      <c r="E12" s="519" t="s">
        <v>26</v>
      </c>
      <c r="F12" s="519" t="s">
        <v>26</v>
      </c>
      <c r="G12" s="519" t="s">
        <v>26</v>
      </c>
      <c r="H12" s="519" t="s">
        <v>26</v>
      </c>
      <c r="I12" s="519" t="s">
        <v>26</v>
      </c>
      <c r="J12" s="519" t="s">
        <v>26</v>
      </c>
      <c r="K12" s="519" t="s">
        <v>26</v>
      </c>
      <c r="L12" s="519" t="s">
        <v>26</v>
      </c>
      <c r="M12" s="519" t="s">
        <v>26</v>
      </c>
    </row>
    <row r="13" spans="1:13" ht="24" customHeight="1" x14ac:dyDescent="0.2">
      <c r="A13" s="380" t="s">
        <v>41</v>
      </c>
      <c r="B13" s="519">
        <v>56.7</v>
      </c>
      <c r="C13" s="519">
        <v>9.4</v>
      </c>
      <c r="D13" s="520">
        <v>24.8</v>
      </c>
      <c r="E13" s="520">
        <v>44.2</v>
      </c>
      <c r="F13" s="454">
        <v>35.799999999999997</v>
      </c>
      <c r="G13" s="454">
        <v>37</v>
      </c>
      <c r="H13" s="454">
        <v>670</v>
      </c>
      <c r="I13" s="454">
        <v>638.5</v>
      </c>
      <c r="J13" s="454">
        <v>833.4</v>
      </c>
      <c r="K13" s="454">
        <v>1392.1</v>
      </c>
      <c r="L13" s="454">
        <v>1446.4</v>
      </c>
      <c r="M13" s="454">
        <v>1543.9</v>
      </c>
    </row>
    <row r="14" spans="1:13" ht="24" x14ac:dyDescent="0.2">
      <c r="A14" s="380" t="s">
        <v>42</v>
      </c>
      <c r="B14" s="519">
        <v>111.6</v>
      </c>
      <c r="C14" s="519">
        <v>76.3</v>
      </c>
      <c r="D14" s="520">
        <v>80.099999999999994</v>
      </c>
      <c r="E14" s="520">
        <v>73.599999999999994</v>
      </c>
      <c r="F14" s="454">
        <v>70.099999999999994</v>
      </c>
      <c r="G14" s="454">
        <v>66</v>
      </c>
      <c r="H14" s="454">
        <v>71.099999999999994</v>
      </c>
      <c r="I14" s="454">
        <v>72.3</v>
      </c>
      <c r="J14" s="454">
        <v>89.1</v>
      </c>
      <c r="K14" s="454">
        <v>80.8</v>
      </c>
      <c r="L14" s="454">
        <v>68.2</v>
      </c>
      <c r="M14" s="454">
        <v>124.6</v>
      </c>
    </row>
    <row r="15" spans="1:13" ht="12" customHeight="1" x14ac:dyDescent="0.2">
      <c r="A15" s="379" t="s">
        <v>43</v>
      </c>
      <c r="B15" s="519" t="s">
        <v>26</v>
      </c>
      <c r="C15" s="519" t="s">
        <v>26</v>
      </c>
      <c r="D15" s="520">
        <v>20</v>
      </c>
      <c r="E15" s="519" t="s">
        <v>26</v>
      </c>
      <c r="F15" s="377">
        <v>285.89999999999998</v>
      </c>
      <c r="G15" s="377">
        <v>316.60000000000002</v>
      </c>
      <c r="H15" s="377">
        <v>309.39999999999998</v>
      </c>
      <c r="I15" s="377">
        <v>314.60000000000002</v>
      </c>
      <c r="J15" s="377">
        <v>317</v>
      </c>
      <c r="K15" s="377">
        <v>327.2</v>
      </c>
      <c r="L15" s="377">
        <v>317</v>
      </c>
      <c r="M15" s="377">
        <v>351.4</v>
      </c>
    </row>
    <row r="16" spans="1:13" ht="12.75" customHeight="1" x14ac:dyDescent="0.2">
      <c r="A16" s="379" t="s">
        <v>44</v>
      </c>
      <c r="B16" s="519">
        <v>38.799999999999997</v>
      </c>
      <c r="C16" s="519">
        <v>50.9</v>
      </c>
      <c r="D16" s="520">
        <v>106.8</v>
      </c>
      <c r="E16" s="520">
        <v>117.2</v>
      </c>
      <c r="F16" s="454">
        <v>234.9</v>
      </c>
      <c r="G16" s="454">
        <v>209.7</v>
      </c>
      <c r="H16" s="454">
        <v>293.5</v>
      </c>
      <c r="I16" s="454">
        <v>230</v>
      </c>
      <c r="J16" s="454">
        <v>101.2</v>
      </c>
      <c r="K16" s="454">
        <v>55.9</v>
      </c>
      <c r="L16" s="454">
        <v>37.200000000000003</v>
      </c>
      <c r="M16" s="454">
        <v>36.700000000000003</v>
      </c>
    </row>
    <row r="17" spans="1:13" ht="12.75" customHeight="1" x14ac:dyDescent="0.2">
      <c r="A17" s="379" t="s">
        <v>45</v>
      </c>
      <c r="B17" s="519">
        <v>2</v>
      </c>
      <c r="C17" s="519">
        <v>0.2</v>
      </c>
      <c r="D17" s="520">
        <v>0.3</v>
      </c>
      <c r="E17" s="520">
        <v>0.4</v>
      </c>
      <c r="F17" s="454">
        <v>11.6</v>
      </c>
      <c r="G17" s="454">
        <v>58.4</v>
      </c>
      <c r="H17" s="454">
        <v>91</v>
      </c>
      <c r="I17" s="454">
        <v>137.19999999999999</v>
      </c>
      <c r="J17" s="454">
        <v>45</v>
      </c>
      <c r="K17" s="454">
        <v>57.7</v>
      </c>
      <c r="L17" s="454">
        <v>0.5</v>
      </c>
      <c r="M17" s="454">
        <v>0.1</v>
      </c>
    </row>
    <row r="18" spans="1:13" ht="12.75" customHeight="1" x14ac:dyDescent="0.2">
      <c r="A18" s="379" t="s">
        <v>46</v>
      </c>
      <c r="B18" s="519">
        <v>55.7</v>
      </c>
      <c r="C18" s="519">
        <v>58.6</v>
      </c>
      <c r="D18" s="520">
        <v>69.5</v>
      </c>
      <c r="E18" s="520">
        <v>74.7</v>
      </c>
      <c r="F18" s="454">
        <v>88.6</v>
      </c>
      <c r="G18" s="454">
        <v>42.1</v>
      </c>
      <c r="H18" s="454">
        <v>26.8</v>
      </c>
      <c r="I18" s="454">
        <v>34</v>
      </c>
      <c r="J18" s="454">
        <v>1.5</v>
      </c>
      <c r="K18" s="454">
        <v>42.6</v>
      </c>
      <c r="L18" s="454">
        <v>27.6</v>
      </c>
      <c r="M18" s="454">
        <v>9.4</v>
      </c>
    </row>
    <row r="19" spans="1:13" x14ac:dyDescent="0.2">
      <c r="A19" s="379" t="s">
        <v>47</v>
      </c>
      <c r="B19" s="519">
        <v>713</v>
      </c>
      <c r="C19" s="519">
        <v>457.9</v>
      </c>
      <c r="D19" s="520">
        <v>717.1</v>
      </c>
      <c r="E19" s="520">
        <v>797.4</v>
      </c>
      <c r="F19" s="454">
        <v>1071</v>
      </c>
      <c r="G19" s="454">
        <v>721.2</v>
      </c>
      <c r="H19" s="454">
        <v>272.10000000000002</v>
      </c>
      <c r="I19" s="454">
        <v>220.5</v>
      </c>
      <c r="J19" s="454">
        <v>1546.7</v>
      </c>
      <c r="K19" s="454">
        <v>3144.7</v>
      </c>
      <c r="L19" s="454">
        <v>4301.3</v>
      </c>
      <c r="M19" s="454">
        <v>4160.1000000000004</v>
      </c>
    </row>
    <row r="20" spans="1:13" ht="24" customHeight="1" x14ac:dyDescent="0.2">
      <c r="A20" s="380" t="s">
        <v>48</v>
      </c>
      <c r="B20" s="519">
        <v>24475.3</v>
      </c>
      <c r="C20" s="519">
        <v>43174.9</v>
      </c>
      <c r="D20" s="520">
        <v>36405.1</v>
      </c>
      <c r="E20" s="520">
        <v>35509.199999999997</v>
      </c>
      <c r="F20" s="454">
        <v>37812.5</v>
      </c>
      <c r="G20" s="454">
        <v>62030.9</v>
      </c>
      <c r="H20" s="454">
        <v>110345.4</v>
      </c>
      <c r="I20" s="454">
        <v>61038</v>
      </c>
      <c r="J20" s="454">
        <v>95349</v>
      </c>
      <c r="K20" s="454">
        <v>109097.7</v>
      </c>
      <c r="L20" s="454">
        <v>108383.9</v>
      </c>
      <c r="M20" s="454">
        <v>146181.70000000001</v>
      </c>
    </row>
    <row r="21" spans="1:13" ht="24" x14ac:dyDescent="0.2">
      <c r="A21" s="380" t="s">
        <v>49</v>
      </c>
      <c r="B21" s="519">
        <v>177.9</v>
      </c>
      <c r="C21" s="519" t="s">
        <v>26</v>
      </c>
      <c r="D21" s="519" t="s">
        <v>26</v>
      </c>
      <c r="E21" s="519" t="s">
        <v>26</v>
      </c>
      <c r="F21" s="377">
        <v>0</v>
      </c>
      <c r="G21" s="377" t="s">
        <v>26</v>
      </c>
      <c r="H21" s="377" t="s">
        <v>26</v>
      </c>
      <c r="I21" s="377" t="s">
        <v>26</v>
      </c>
      <c r="J21" s="377" t="s">
        <v>26</v>
      </c>
      <c r="K21" s="377" t="s">
        <v>26</v>
      </c>
      <c r="L21" s="377">
        <v>3.1</v>
      </c>
      <c r="M21" s="377">
        <v>3.1</v>
      </c>
    </row>
    <row r="22" spans="1:13" ht="12.75" customHeight="1" x14ac:dyDescent="0.2">
      <c r="A22" s="379" t="s">
        <v>50</v>
      </c>
      <c r="B22" s="519">
        <v>997.6</v>
      </c>
      <c r="C22" s="519">
        <v>1166.9000000000001</v>
      </c>
      <c r="D22" s="520">
        <v>1010.1</v>
      </c>
      <c r="E22" s="520">
        <v>1177.5</v>
      </c>
      <c r="F22" s="454">
        <v>1226.9000000000001</v>
      </c>
      <c r="G22" s="454">
        <v>1277.4000000000001</v>
      </c>
      <c r="H22" s="454">
        <v>1222.2</v>
      </c>
      <c r="I22" s="454">
        <v>1024.9000000000001</v>
      </c>
      <c r="J22" s="454">
        <v>354.5</v>
      </c>
      <c r="K22" s="454">
        <v>180.2</v>
      </c>
      <c r="L22" s="454">
        <v>353.1</v>
      </c>
      <c r="M22" s="454">
        <v>219</v>
      </c>
    </row>
    <row r="23" spans="1:13" x14ac:dyDescent="0.2">
      <c r="A23" s="379" t="s">
        <v>51</v>
      </c>
      <c r="B23" s="519">
        <v>0</v>
      </c>
      <c r="C23" s="519">
        <v>0</v>
      </c>
      <c r="D23" s="519">
        <v>0</v>
      </c>
      <c r="E23" s="519">
        <v>0</v>
      </c>
      <c r="F23" s="377">
        <v>0</v>
      </c>
      <c r="G23" s="377">
        <v>7.2</v>
      </c>
      <c r="H23" s="377">
        <v>19.7</v>
      </c>
      <c r="I23" s="377">
        <v>34.4</v>
      </c>
      <c r="J23" s="377">
        <v>57.1</v>
      </c>
      <c r="K23" s="377">
        <v>63.5</v>
      </c>
      <c r="L23" s="377">
        <v>12.5</v>
      </c>
      <c r="M23" s="377">
        <v>12.5</v>
      </c>
    </row>
    <row r="24" spans="1:13" ht="12.75" customHeight="1" x14ac:dyDescent="0.2">
      <c r="A24" s="379" t="s">
        <v>52</v>
      </c>
      <c r="B24" s="519">
        <v>17.7</v>
      </c>
      <c r="C24" s="519">
        <v>13.7</v>
      </c>
      <c r="D24" s="520">
        <v>5.4</v>
      </c>
      <c r="E24" s="520">
        <v>4.3</v>
      </c>
      <c r="F24" s="520">
        <v>1.4</v>
      </c>
      <c r="G24" s="520">
        <v>1.1000000000000001</v>
      </c>
      <c r="H24" s="520">
        <v>0.7</v>
      </c>
      <c r="I24" s="520">
        <v>0.6</v>
      </c>
      <c r="J24" s="520">
        <v>0.5</v>
      </c>
      <c r="K24" s="520">
        <v>0.5</v>
      </c>
      <c r="L24" s="520">
        <v>427.8</v>
      </c>
      <c r="M24" s="520">
        <v>196</v>
      </c>
    </row>
    <row r="25" spans="1:13" ht="24" x14ac:dyDescent="0.2">
      <c r="A25" s="380" t="s">
        <v>53</v>
      </c>
      <c r="B25" s="519">
        <v>74.7</v>
      </c>
      <c r="C25" s="519">
        <v>54.6</v>
      </c>
      <c r="D25" s="520">
        <v>73.900000000000006</v>
      </c>
      <c r="E25" s="520">
        <v>73.7</v>
      </c>
      <c r="F25" s="520">
        <v>88.7</v>
      </c>
      <c r="G25" s="520">
        <v>89.4</v>
      </c>
      <c r="H25" s="520">
        <v>34.299999999999997</v>
      </c>
      <c r="I25" s="520">
        <v>31.9</v>
      </c>
      <c r="J25" s="520">
        <v>152.6</v>
      </c>
      <c r="K25" s="520">
        <v>81.3</v>
      </c>
      <c r="L25" s="520">
        <v>96.6</v>
      </c>
      <c r="M25" s="520">
        <v>126.2</v>
      </c>
    </row>
    <row r="26" spans="1:13" ht="24" x14ac:dyDescent="0.2">
      <c r="A26" s="381" t="s">
        <v>54</v>
      </c>
      <c r="B26" s="519">
        <v>511.1</v>
      </c>
      <c r="C26" s="519">
        <v>616.9</v>
      </c>
      <c r="D26" s="520">
        <v>629.79999999999995</v>
      </c>
      <c r="E26" s="520">
        <v>809.8</v>
      </c>
      <c r="F26" s="520">
        <v>711.3</v>
      </c>
      <c r="G26" s="520">
        <v>620.79999999999995</v>
      </c>
      <c r="H26" s="520">
        <v>669.6</v>
      </c>
      <c r="I26" s="520">
        <v>706.7</v>
      </c>
      <c r="J26" s="520">
        <v>820.6</v>
      </c>
      <c r="K26" s="520">
        <v>894.1</v>
      </c>
      <c r="L26" s="520">
        <v>939.6</v>
      </c>
      <c r="M26" s="520">
        <v>2150.4</v>
      </c>
    </row>
    <row r="27" spans="1:13" ht="24" x14ac:dyDescent="0.2">
      <c r="A27" s="380" t="s">
        <v>112</v>
      </c>
      <c r="B27" s="519">
        <v>511</v>
      </c>
      <c r="C27" s="519">
        <v>616.79999999999995</v>
      </c>
      <c r="D27" s="520">
        <v>629</v>
      </c>
      <c r="E27" s="520">
        <v>809</v>
      </c>
      <c r="F27" s="520">
        <v>692.5</v>
      </c>
      <c r="G27" s="520">
        <v>605.1</v>
      </c>
      <c r="H27" s="520">
        <v>650.79999999999995</v>
      </c>
      <c r="I27" s="520">
        <v>705.3</v>
      </c>
      <c r="J27" s="520">
        <v>819.8</v>
      </c>
      <c r="K27" s="520">
        <v>893.4</v>
      </c>
      <c r="L27" s="520">
        <v>939.5</v>
      </c>
      <c r="M27" s="520">
        <v>2149.4</v>
      </c>
    </row>
    <row r="28" spans="1:13" ht="24" x14ac:dyDescent="0.2">
      <c r="A28" s="380" t="s">
        <v>113</v>
      </c>
      <c r="B28" s="519" t="s">
        <v>26</v>
      </c>
      <c r="C28" s="519" t="s">
        <v>26</v>
      </c>
      <c r="D28" s="519" t="s">
        <v>26</v>
      </c>
      <c r="E28" s="519" t="s">
        <v>26</v>
      </c>
      <c r="F28" s="519" t="s">
        <v>26</v>
      </c>
      <c r="G28" s="519" t="s">
        <v>26</v>
      </c>
      <c r="H28" s="519" t="s">
        <v>26</v>
      </c>
      <c r="I28" s="519" t="s">
        <v>26</v>
      </c>
      <c r="J28" s="519" t="s">
        <v>26</v>
      </c>
      <c r="K28" s="519" t="s">
        <v>26</v>
      </c>
      <c r="L28" s="519" t="s">
        <v>26</v>
      </c>
      <c r="M28" s="519" t="s">
        <v>26</v>
      </c>
    </row>
    <row r="29" spans="1:13" ht="24" x14ac:dyDescent="0.2">
      <c r="A29" s="380" t="s">
        <v>114</v>
      </c>
      <c r="B29" s="519">
        <v>0.1</v>
      </c>
      <c r="C29" s="519">
        <v>0.1</v>
      </c>
      <c r="D29" s="520">
        <v>0.8</v>
      </c>
      <c r="E29" s="520">
        <v>0.8</v>
      </c>
      <c r="F29" s="520">
        <v>18.7</v>
      </c>
      <c r="G29" s="520">
        <v>15.7</v>
      </c>
      <c r="H29" s="520">
        <v>18.8</v>
      </c>
      <c r="I29" s="520">
        <v>1.4</v>
      </c>
      <c r="J29" s="520">
        <v>0.7</v>
      </c>
      <c r="K29" s="520">
        <v>0.7</v>
      </c>
      <c r="L29" s="520">
        <v>0</v>
      </c>
      <c r="M29" s="520">
        <v>1</v>
      </c>
    </row>
    <row r="30" spans="1:13" ht="24" x14ac:dyDescent="0.2">
      <c r="A30" s="381" t="s">
        <v>58</v>
      </c>
      <c r="B30" s="519">
        <v>0.7</v>
      </c>
      <c r="C30" s="519">
        <v>2.1</v>
      </c>
      <c r="D30" s="520">
        <v>2.8</v>
      </c>
      <c r="E30" s="520">
        <v>4</v>
      </c>
      <c r="F30" s="520">
        <v>5.0999999999999996</v>
      </c>
      <c r="G30" s="520">
        <v>9.5</v>
      </c>
      <c r="H30" s="520">
        <v>18.2</v>
      </c>
      <c r="I30" s="520">
        <v>19</v>
      </c>
      <c r="J30" s="520">
        <v>20.3</v>
      </c>
      <c r="K30" s="520">
        <v>23</v>
      </c>
      <c r="L30" s="520">
        <v>26.7</v>
      </c>
      <c r="M30" s="520">
        <v>14.4</v>
      </c>
    </row>
    <row r="31" spans="1:13" ht="13.5" customHeight="1" x14ac:dyDescent="0.2">
      <c r="A31" s="378" t="s">
        <v>59</v>
      </c>
      <c r="B31" s="519">
        <v>1431.2</v>
      </c>
      <c r="C31" s="519">
        <v>1419.5</v>
      </c>
      <c r="D31" s="520">
        <v>1210.3</v>
      </c>
      <c r="E31" s="520">
        <v>1565.4</v>
      </c>
      <c r="F31" s="520">
        <v>1689</v>
      </c>
      <c r="G31" s="520">
        <v>3190.5</v>
      </c>
      <c r="H31" s="520">
        <v>3039.9</v>
      </c>
      <c r="I31" s="520">
        <v>5264.3</v>
      </c>
      <c r="J31" s="520">
        <v>6076.5</v>
      </c>
      <c r="K31" s="520">
        <v>8290.9</v>
      </c>
      <c r="L31" s="520">
        <v>14676.6</v>
      </c>
      <c r="M31" s="520">
        <v>22132.5</v>
      </c>
    </row>
    <row r="32" spans="1:13" ht="24" x14ac:dyDescent="0.2">
      <c r="A32" s="381" t="s">
        <v>60</v>
      </c>
      <c r="B32" s="519">
        <v>3815.7</v>
      </c>
      <c r="C32" s="519">
        <v>7513.6</v>
      </c>
      <c r="D32" s="520">
        <v>4233.3999999999996</v>
      </c>
      <c r="E32" s="520">
        <v>1703.3</v>
      </c>
      <c r="F32" s="520">
        <v>2469.5</v>
      </c>
      <c r="G32" s="520">
        <v>7297</v>
      </c>
      <c r="H32" s="520">
        <v>8755.2000000000007</v>
      </c>
      <c r="I32" s="520">
        <v>9687.4</v>
      </c>
      <c r="J32" s="520">
        <v>11527.5</v>
      </c>
      <c r="K32" s="520">
        <v>11286.9</v>
      </c>
      <c r="L32" s="520">
        <v>18066.8</v>
      </c>
      <c r="M32" s="520">
        <v>24404.400000000001</v>
      </c>
    </row>
    <row r="33" spans="1:13" ht="12.75" customHeight="1" x14ac:dyDescent="0.2">
      <c r="A33" s="378" t="s">
        <v>61</v>
      </c>
      <c r="B33" s="519">
        <v>886.1</v>
      </c>
      <c r="C33" s="519">
        <v>1607.2</v>
      </c>
      <c r="D33" s="520">
        <v>1960.3</v>
      </c>
      <c r="E33" s="520">
        <v>1669.5</v>
      </c>
      <c r="F33" s="520">
        <v>1964.3</v>
      </c>
      <c r="G33" s="520">
        <v>4828.5</v>
      </c>
      <c r="H33" s="520">
        <v>4129.7</v>
      </c>
      <c r="I33" s="520">
        <v>3550.2</v>
      </c>
      <c r="J33" s="520">
        <v>4132</v>
      </c>
      <c r="K33" s="520">
        <v>4042.2</v>
      </c>
      <c r="L33" s="520">
        <v>10636.2</v>
      </c>
      <c r="M33" s="520">
        <v>14292.1</v>
      </c>
    </row>
    <row r="34" spans="1:13" ht="12.75" customHeight="1" x14ac:dyDescent="0.2">
      <c r="A34" s="378" t="s">
        <v>62</v>
      </c>
      <c r="B34" s="519">
        <v>75.8</v>
      </c>
      <c r="C34" s="519">
        <v>168.9</v>
      </c>
      <c r="D34" s="520">
        <v>59.6</v>
      </c>
      <c r="E34" s="520">
        <v>117.8</v>
      </c>
      <c r="F34" s="520">
        <v>17.2</v>
      </c>
      <c r="G34" s="520">
        <v>199.7</v>
      </c>
      <c r="H34" s="520">
        <v>422.9</v>
      </c>
      <c r="I34" s="520">
        <v>290</v>
      </c>
      <c r="J34" s="520">
        <v>429</v>
      </c>
      <c r="K34" s="520">
        <v>596.4</v>
      </c>
      <c r="L34" s="520">
        <v>1810.7</v>
      </c>
      <c r="M34" s="520">
        <v>1725.9</v>
      </c>
    </row>
    <row r="35" spans="1:13" ht="12.75" customHeight="1" x14ac:dyDescent="0.2">
      <c r="A35" s="378" t="s">
        <v>63</v>
      </c>
      <c r="B35" s="519">
        <v>142</v>
      </c>
      <c r="C35" s="519">
        <v>85.5</v>
      </c>
      <c r="D35" s="520">
        <v>119</v>
      </c>
      <c r="E35" s="520">
        <v>109</v>
      </c>
      <c r="F35" s="520">
        <v>243.9</v>
      </c>
      <c r="G35" s="520">
        <v>316.60000000000002</v>
      </c>
      <c r="H35" s="520">
        <v>246.8</v>
      </c>
      <c r="I35" s="520">
        <v>266.39999999999998</v>
      </c>
      <c r="J35" s="520">
        <v>472.5</v>
      </c>
      <c r="K35" s="520">
        <v>1021.6</v>
      </c>
      <c r="L35" s="520">
        <v>1544.7</v>
      </c>
      <c r="M35" s="520">
        <v>2105.8000000000002</v>
      </c>
    </row>
    <row r="36" spans="1:13" ht="12.75" customHeight="1" x14ac:dyDescent="0.2">
      <c r="A36" s="378" t="s">
        <v>115</v>
      </c>
      <c r="B36" s="519">
        <v>11964.4</v>
      </c>
      <c r="C36" s="519">
        <v>17246.2</v>
      </c>
      <c r="D36" s="520">
        <v>6522.6</v>
      </c>
      <c r="E36" s="520">
        <v>3126.8</v>
      </c>
      <c r="F36" s="520">
        <v>3588.6</v>
      </c>
      <c r="G36" s="520">
        <v>3228.6</v>
      </c>
      <c r="H36" s="520">
        <v>3016.7</v>
      </c>
      <c r="I36" s="520">
        <v>3789.9</v>
      </c>
      <c r="J36" s="520">
        <v>4401.5</v>
      </c>
      <c r="K36" s="520">
        <v>5104.5</v>
      </c>
      <c r="L36" s="520">
        <v>4845.2</v>
      </c>
      <c r="M36" s="520">
        <v>5180</v>
      </c>
    </row>
    <row r="37" spans="1:13" ht="12.75" customHeight="1" x14ac:dyDescent="0.2">
      <c r="A37" s="378" t="s">
        <v>65</v>
      </c>
      <c r="B37" s="519">
        <v>635.6</v>
      </c>
      <c r="C37" s="519">
        <v>658.9</v>
      </c>
      <c r="D37" s="520">
        <v>1413.7</v>
      </c>
      <c r="E37" s="520">
        <v>3550</v>
      </c>
      <c r="F37" s="520">
        <v>5618.5</v>
      </c>
      <c r="G37" s="520">
        <v>7252.7</v>
      </c>
      <c r="H37" s="520">
        <v>8917.2000000000007</v>
      </c>
      <c r="I37" s="520">
        <v>14560</v>
      </c>
      <c r="J37" s="520">
        <v>24071.8</v>
      </c>
      <c r="K37" s="520">
        <v>50856.7</v>
      </c>
      <c r="L37" s="520">
        <v>47874.8</v>
      </c>
      <c r="M37" s="520">
        <v>180337.2</v>
      </c>
    </row>
    <row r="38" spans="1:13" ht="12.75" customHeight="1" x14ac:dyDescent="0.2">
      <c r="A38" s="378" t="s">
        <v>71</v>
      </c>
      <c r="B38" s="519">
        <v>2495.9</v>
      </c>
      <c r="C38" s="519">
        <v>3640.9</v>
      </c>
      <c r="D38" s="520">
        <v>7317.1</v>
      </c>
      <c r="E38" s="520">
        <v>7659.8</v>
      </c>
      <c r="F38" s="520">
        <v>7003.1</v>
      </c>
      <c r="G38" s="520">
        <v>3177.9</v>
      </c>
      <c r="H38" s="520">
        <v>3139.6</v>
      </c>
      <c r="I38" s="520">
        <v>3255</v>
      </c>
      <c r="J38" s="520">
        <v>2452.3000000000002</v>
      </c>
      <c r="K38" s="520">
        <v>2610.9</v>
      </c>
      <c r="L38" s="520">
        <v>3434.8</v>
      </c>
      <c r="M38" s="520">
        <v>4865.1000000000004</v>
      </c>
    </row>
    <row r="39" spans="1:13" ht="12.75" customHeight="1" x14ac:dyDescent="0.2">
      <c r="A39" s="378" t="s">
        <v>72</v>
      </c>
      <c r="B39" s="519">
        <v>3082.4</v>
      </c>
      <c r="C39" s="519">
        <v>4570.2</v>
      </c>
      <c r="D39" s="520">
        <v>6873.7</v>
      </c>
      <c r="E39" s="520">
        <v>5554.6</v>
      </c>
      <c r="F39" s="520">
        <v>4969.3</v>
      </c>
      <c r="G39" s="520">
        <v>5003.3999999999996</v>
      </c>
      <c r="H39" s="520">
        <v>13569.3</v>
      </c>
      <c r="I39" s="520">
        <v>13806.6</v>
      </c>
      <c r="J39" s="520">
        <v>13942.5</v>
      </c>
      <c r="K39" s="520">
        <v>12065</v>
      </c>
      <c r="L39" s="520">
        <v>8901.6</v>
      </c>
      <c r="M39" s="520">
        <v>9546.7999999999993</v>
      </c>
    </row>
    <row r="40" spans="1:13" ht="12.75" customHeight="1" x14ac:dyDescent="0.2">
      <c r="A40" s="378" t="s">
        <v>73</v>
      </c>
      <c r="B40" s="519">
        <v>70.5</v>
      </c>
      <c r="C40" s="519">
        <v>66.7</v>
      </c>
      <c r="D40" s="520">
        <v>174.9</v>
      </c>
      <c r="E40" s="520">
        <v>301.5</v>
      </c>
      <c r="F40" s="520">
        <v>322.7</v>
      </c>
      <c r="G40" s="520">
        <v>318.89999999999998</v>
      </c>
      <c r="H40" s="520">
        <v>250.2</v>
      </c>
      <c r="I40" s="520">
        <v>721.3</v>
      </c>
      <c r="J40" s="520">
        <v>1111.9000000000001</v>
      </c>
      <c r="K40" s="520">
        <v>896.9</v>
      </c>
      <c r="L40" s="520">
        <v>924.9</v>
      </c>
      <c r="M40" s="520">
        <v>1164.0999999999999</v>
      </c>
    </row>
    <row r="41" spans="1:13" ht="12.75" customHeight="1" x14ac:dyDescent="0.2">
      <c r="A41" s="378" t="s">
        <v>74</v>
      </c>
      <c r="B41" s="519">
        <v>0.4</v>
      </c>
      <c r="C41" s="519" t="s">
        <v>26</v>
      </c>
      <c r="D41" s="519">
        <v>0</v>
      </c>
      <c r="E41" s="519" t="s">
        <v>26</v>
      </c>
      <c r="F41" s="519">
        <v>1.8</v>
      </c>
      <c r="G41" s="519">
        <v>2</v>
      </c>
      <c r="H41" s="519">
        <v>2.7</v>
      </c>
      <c r="I41" s="519">
        <v>12.2</v>
      </c>
      <c r="J41" s="519">
        <v>12.6</v>
      </c>
      <c r="K41" s="519">
        <v>12.6</v>
      </c>
      <c r="L41" s="519">
        <v>328.8</v>
      </c>
      <c r="M41" s="519">
        <v>38.4</v>
      </c>
    </row>
    <row r="42" spans="1:13" ht="12.75" customHeight="1" x14ac:dyDescent="0.2">
      <c r="A42" s="378" t="s">
        <v>75</v>
      </c>
      <c r="B42" s="519">
        <v>6.9</v>
      </c>
      <c r="C42" s="519">
        <v>6</v>
      </c>
      <c r="D42" s="520">
        <v>7.6</v>
      </c>
      <c r="E42" s="520">
        <v>8.1</v>
      </c>
      <c r="F42" s="520">
        <v>12.3</v>
      </c>
      <c r="G42" s="520">
        <v>20.100000000000001</v>
      </c>
      <c r="H42" s="520">
        <v>34.299999999999997</v>
      </c>
      <c r="I42" s="520">
        <v>35.5</v>
      </c>
      <c r="J42" s="520">
        <v>48.7</v>
      </c>
      <c r="K42" s="520">
        <v>18</v>
      </c>
      <c r="L42" s="520">
        <v>15.8</v>
      </c>
      <c r="M42" s="520">
        <v>16.2</v>
      </c>
    </row>
    <row r="43" spans="1:13" ht="12.75" customHeight="1" x14ac:dyDescent="0.2">
      <c r="A43" s="378" t="s">
        <v>76</v>
      </c>
      <c r="B43" s="519">
        <v>0.8</v>
      </c>
      <c r="C43" s="519">
        <v>12.4</v>
      </c>
      <c r="D43" s="520">
        <v>0.6</v>
      </c>
      <c r="E43" s="520">
        <v>0.6</v>
      </c>
      <c r="F43" s="520">
        <v>0.7</v>
      </c>
      <c r="G43" s="520">
        <v>0.4</v>
      </c>
      <c r="H43" s="520">
        <v>0.3</v>
      </c>
      <c r="I43" s="520">
        <v>4.3</v>
      </c>
      <c r="J43" s="520">
        <v>4.3</v>
      </c>
      <c r="K43" s="520">
        <v>0.1</v>
      </c>
      <c r="L43" s="520">
        <v>20.399999999999999</v>
      </c>
      <c r="M43" s="520">
        <v>106</v>
      </c>
    </row>
    <row r="44" spans="1:13" ht="12.75" customHeight="1" x14ac:dyDescent="0.2">
      <c r="A44" s="378" t="s">
        <v>77</v>
      </c>
      <c r="B44" s="519">
        <v>0.5</v>
      </c>
      <c r="C44" s="519">
        <v>4.5999999999999996</v>
      </c>
      <c r="D44" s="520">
        <v>4.2</v>
      </c>
      <c r="E44" s="520" t="s">
        <v>26</v>
      </c>
      <c r="F44" s="520" t="s">
        <v>26</v>
      </c>
      <c r="G44" s="520" t="s">
        <v>26</v>
      </c>
      <c r="H44" s="520" t="s">
        <v>26</v>
      </c>
      <c r="I44" s="520">
        <v>32.799999999999997</v>
      </c>
      <c r="J44" s="520" t="s">
        <v>26</v>
      </c>
      <c r="K44" s="520" t="s">
        <v>26</v>
      </c>
      <c r="L44" s="520" t="s">
        <v>26</v>
      </c>
      <c r="M44" s="520">
        <v>6.8</v>
      </c>
    </row>
    <row r="45" spans="1:13" ht="12" customHeight="1" thickBot="1" x14ac:dyDescent="0.25">
      <c r="A45" s="435"/>
      <c r="B45" s="521"/>
      <c r="C45" s="521"/>
      <c r="D45" s="521"/>
      <c r="E45" s="521"/>
      <c r="F45" s="521"/>
      <c r="G45" s="521"/>
      <c r="H45" s="521"/>
      <c r="I45" s="521"/>
      <c r="J45" s="521"/>
      <c r="K45" s="521"/>
      <c r="L45" s="521"/>
      <c r="M45" s="521"/>
    </row>
    <row r="46" spans="1:13" x14ac:dyDescent="0.2">
      <c r="A46" s="436"/>
      <c r="B46" s="519"/>
      <c r="C46" s="519"/>
      <c r="D46" s="522"/>
      <c r="E46" s="522"/>
      <c r="F46" s="522"/>
      <c r="G46" s="522"/>
      <c r="H46" s="522"/>
      <c r="I46" s="522"/>
      <c r="J46" s="522"/>
      <c r="K46" s="522"/>
      <c r="L46" s="522"/>
      <c r="M46" s="522"/>
    </row>
  </sheetData>
  <hyperlinks>
    <hyperlink ref="A1" location="Содержание!A1" display="Вернуться в СОДЕРЖАНИЕ" xr:uid="{00000000-0004-0000-7700-000000000000}"/>
  </hyperlinks>
  <pageMargins left="0.78740157480314965" right="0.51181102362204722" top="0.98425196850393704" bottom="0.78740157480314965" header="0.31496062992125984" footer="0.31496062992125984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Лист120"/>
  <dimension ref="A1:M45"/>
  <sheetViews>
    <sheetView workbookViewId="0">
      <selection activeCell="A5" sqref="A5"/>
    </sheetView>
  </sheetViews>
  <sheetFormatPr defaultRowHeight="12" x14ac:dyDescent="0.2"/>
  <cols>
    <col min="1" max="1" width="38" style="367" customWidth="1"/>
    <col min="2" max="8" width="8.7109375" style="367" hidden="1" customWidth="1"/>
    <col min="9" max="13" width="8.7109375" style="367" customWidth="1"/>
    <col min="14" max="220" width="9.140625" style="367"/>
    <col min="221" max="221" width="43.5703125" style="367" customWidth="1"/>
    <col min="222" max="228" width="0" style="367" hidden="1" customWidth="1"/>
    <col min="229" max="233" width="8.7109375" style="367" customWidth="1"/>
    <col min="234" max="476" width="9.140625" style="367"/>
    <col min="477" max="477" width="43.5703125" style="367" customWidth="1"/>
    <col min="478" max="484" width="0" style="367" hidden="1" customWidth="1"/>
    <col min="485" max="489" width="8.7109375" style="367" customWidth="1"/>
    <col min="490" max="732" width="9.140625" style="367"/>
    <col min="733" max="733" width="43.5703125" style="367" customWidth="1"/>
    <col min="734" max="740" width="0" style="367" hidden="1" customWidth="1"/>
    <col min="741" max="745" width="8.7109375" style="367" customWidth="1"/>
    <col min="746" max="988" width="9.140625" style="367"/>
    <col min="989" max="989" width="43.5703125" style="367" customWidth="1"/>
    <col min="990" max="996" width="0" style="367" hidden="1" customWidth="1"/>
    <col min="997" max="1001" width="8.7109375" style="367" customWidth="1"/>
    <col min="1002" max="1244" width="9.140625" style="367"/>
    <col min="1245" max="1245" width="43.5703125" style="367" customWidth="1"/>
    <col min="1246" max="1252" width="0" style="367" hidden="1" customWidth="1"/>
    <col min="1253" max="1257" width="8.7109375" style="367" customWidth="1"/>
    <col min="1258" max="1500" width="9.140625" style="367"/>
    <col min="1501" max="1501" width="43.5703125" style="367" customWidth="1"/>
    <col min="1502" max="1508" width="0" style="367" hidden="1" customWidth="1"/>
    <col min="1509" max="1513" width="8.7109375" style="367" customWidth="1"/>
    <col min="1514" max="1756" width="9.140625" style="367"/>
    <col min="1757" max="1757" width="43.5703125" style="367" customWidth="1"/>
    <col min="1758" max="1764" width="0" style="367" hidden="1" customWidth="1"/>
    <col min="1765" max="1769" width="8.7109375" style="367" customWidth="1"/>
    <col min="1770" max="2012" width="9.140625" style="367"/>
    <col min="2013" max="2013" width="43.5703125" style="367" customWidth="1"/>
    <col min="2014" max="2020" width="0" style="367" hidden="1" customWidth="1"/>
    <col min="2021" max="2025" width="8.7109375" style="367" customWidth="1"/>
    <col min="2026" max="2268" width="9.140625" style="367"/>
    <col min="2269" max="2269" width="43.5703125" style="367" customWidth="1"/>
    <col min="2270" max="2276" width="0" style="367" hidden="1" customWidth="1"/>
    <col min="2277" max="2281" width="8.7109375" style="367" customWidth="1"/>
    <col min="2282" max="2524" width="9.140625" style="367"/>
    <col min="2525" max="2525" width="43.5703125" style="367" customWidth="1"/>
    <col min="2526" max="2532" width="0" style="367" hidden="1" customWidth="1"/>
    <col min="2533" max="2537" width="8.7109375" style="367" customWidth="1"/>
    <col min="2538" max="2780" width="9.140625" style="367"/>
    <col min="2781" max="2781" width="43.5703125" style="367" customWidth="1"/>
    <col min="2782" max="2788" width="0" style="367" hidden="1" customWidth="1"/>
    <col min="2789" max="2793" width="8.7109375" style="367" customWidth="1"/>
    <col min="2794" max="3036" width="9.140625" style="367"/>
    <col min="3037" max="3037" width="43.5703125" style="367" customWidth="1"/>
    <col min="3038" max="3044" width="0" style="367" hidden="1" customWidth="1"/>
    <col min="3045" max="3049" width="8.7109375" style="367" customWidth="1"/>
    <col min="3050" max="3292" width="9.140625" style="367"/>
    <col min="3293" max="3293" width="43.5703125" style="367" customWidth="1"/>
    <col min="3294" max="3300" width="0" style="367" hidden="1" customWidth="1"/>
    <col min="3301" max="3305" width="8.7109375" style="367" customWidth="1"/>
    <col min="3306" max="3548" width="9.140625" style="367"/>
    <col min="3549" max="3549" width="43.5703125" style="367" customWidth="1"/>
    <col min="3550" max="3556" width="0" style="367" hidden="1" customWidth="1"/>
    <col min="3557" max="3561" width="8.7109375" style="367" customWidth="1"/>
    <col min="3562" max="3804" width="9.140625" style="367"/>
    <col min="3805" max="3805" width="43.5703125" style="367" customWidth="1"/>
    <col min="3806" max="3812" width="0" style="367" hidden="1" customWidth="1"/>
    <col min="3813" max="3817" width="8.7109375" style="367" customWidth="1"/>
    <col min="3818" max="4060" width="9.140625" style="367"/>
    <col min="4061" max="4061" width="43.5703125" style="367" customWidth="1"/>
    <col min="4062" max="4068" width="0" style="367" hidden="1" customWidth="1"/>
    <col min="4069" max="4073" width="8.7109375" style="367" customWidth="1"/>
    <col min="4074" max="4316" width="9.140625" style="367"/>
    <col min="4317" max="4317" width="43.5703125" style="367" customWidth="1"/>
    <col min="4318" max="4324" width="0" style="367" hidden="1" customWidth="1"/>
    <col min="4325" max="4329" width="8.7109375" style="367" customWidth="1"/>
    <col min="4330" max="4572" width="9.140625" style="367"/>
    <col min="4573" max="4573" width="43.5703125" style="367" customWidth="1"/>
    <col min="4574" max="4580" width="0" style="367" hidden="1" customWidth="1"/>
    <col min="4581" max="4585" width="8.7109375" style="367" customWidth="1"/>
    <col min="4586" max="4828" width="9.140625" style="367"/>
    <col min="4829" max="4829" width="43.5703125" style="367" customWidth="1"/>
    <col min="4830" max="4836" width="0" style="367" hidden="1" customWidth="1"/>
    <col min="4837" max="4841" width="8.7109375" style="367" customWidth="1"/>
    <col min="4842" max="5084" width="9.140625" style="367"/>
    <col min="5085" max="5085" width="43.5703125" style="367" customWidth="1"/>
    <col min="5086" max="5092" width="0" style="367" hidden="1" customWidth="1"/>
    <col min="5093" max="5097" width="8.7109375" style="367" customWidth="1"/>
    <col min="5098" max="5340" width="9.140625" style="367"/>
    <col min="5341" max="5341" width="43.5703125" style="367" customWidth="1"/>
    <col min="5342" max="5348" width="0" style="367" hidden="1" customWidth="1"/>
    <col min="5349" max="5353" width="8.7109375" style="367" customWidth="1"/>
    <col min="5354" max="5596" width="9.140625" style="367"/>
    <col min="5597" max="5597" width="43.5703125" style="367" customWidth="1"/>
    <col min="5598" max="5604" width="0" style="367" hidden="1" customWidth="1"/>
    <col min="5605" max="5609" width="8.7109375" style="367" customWidth="1"/>
    <col min="5610" max="5852" width="9.140625" style="367"/>
    <col min="5853" max="5853" width="43.5703125" style="367" customWidth="1"/>
    <col min="5854" max="5860" width="0" style="367" hidden="1" customWidth="1"/>
    <col min="5861" max="5865" width="8.7109375" style="367" customWidth="1"/>
    <col min="5866" max="6108" width="9.140625" style="367"/>
    <col min="6109" max="6109" width="43.5703125" style="367" customWidth="1"/>
    <col min="6110" max="6116" width="0" style="367" hidden="1" customWidth="1"/>
    <col min="6117" max="6121" width="8.7109375" style="367" customWidth="1"/>
    <col min="6122" max="6364" width="9.140625" style="367"/>
    <col min="6365" max="6365" width="43.5703125" style="367" customWidth="1"/>
    <col min="6366" max="6372" width="0" style="367" hidden="1" customWidth="1"/>
    <col min="6373" max="6377" width="8.7109375" style="367" customWidth="1"/>
    <col min="6378" max="6620" width="9.140625" style="367"/>
    <col min="6621" max="6621" width="43.5703125" style="367" customWidth="1"/>
    <col min="6622" max="6628" width="0" style="367" hidden="1" customWidth="1"/>
    <col min="6629" max="6633" width="8.7109375" style="367" customWidth="1"/>
    <col min="6634" max="6876" width="9.140625" style="367"/>
    <col min="6877" max="6877" width="43.5703125" style="367" customWidth="1"/>
    <col min="6878" max="6884" width="0" style="367" hidden="1" customWidth="1"/>
    <col min="6885" max="6889" width="8.7109375" style="367" customWidth="1"/>
    <col min="6890" max="7132" width="9.140625" style="367"/>
    <col min="7133" max="7133" width="43.5703125" style="367" customWidth="1"/>
    <col min="7134" max="7140" width="0" style="367" hidden="1" customWidth="1"/>
    <col min="7141" max="7145" width="8.7109375" style="367" customWidth="1"/>
    <col min="7146" max="7388" width="9.140625" style="367"/>
    <col min="7389" max="7389" width="43.5703125" style="367" customWidth="1"/>
    <col min="7390" max="7396" width="0" style="367" hidden="1" customWidth="1"/>
    <col min="7397" max="7401" width="8.7109375" style="367" customWidth="1"/>
    <col min="7402" max="7644" width="9.140625" style="367"/>
    <col min="7645" max="7645" width="43.5703125" style="367" customWidth="1"/>
    <col min="7646" max="7652" width="0" style="367" hidden="1" customWidth="1"/>
    <col min="7653" max="7657" width="8.7109375" style="367" customWidth="1"/>
    <col min="7658" max="7900" width="9.140625" style="367"/>
    <col min="7901" max="7901" width="43.5703125" style="367" customWidth="1"/>
    <col min="7902" max="7908" width="0" style="367" hidden="1" customWidth="1"/>
    <col min="7909" max="7913" width="8.7109375" style="367" customWidth="1"/>
    <col min="7914" max="8156" width="9.140625" style="367"/>
    <col min="8157" max="8157" width="43.5703125" style="367" customWidth="1"/>
    <col min="8158" max="8164" width="0" style="367" hidden="1" customWidth="1"/>
    <col min="8165" max="8169" width="8.7109375" style="367" customWidth="1"/>
    <col min="8170" max="8412" width="9.140625" style="367"/>
    <col min="8413" max="8413" width="43.5703125" style="367" customWidth="1"/>
    <col min="8414" max="8420" width="0" style="367" hidden="1" customWidth="1"/>
    <col min="8421" max="8425" width="8.7109375" style="367" customWidth="1"/>
    <col min="8426" max="8668" width="9.140625" style="367"/>
    <col min="8669" max="8669" width="43.5703125" style="367" customWidth="1"/>
    <col min="8670" max="8676" width="0" style="367" hidden="1" customWidth="1"/>
    <col min="8677" max="8681" width="8.7109375" style="367" customWidth="1"/>
    <col min="8682" max="8924" width="9.140625" style="367"/>
    <col min="8925" max="8925" width="43.5703125" style="367" customWidth="1"/>
    <col min="8926" max="8932" width="0" style="367" hidden="1" customWidth="1"/>
    <col min="8933" max="8937" width="8.7109375" style="367" customWidth="1"/>
    <col min="8938" max="9180" width="9.140625" style="367"/>
    <col min="9181" max="9181" width="43.5703125" style="367" customWidth="1"/>
    <col min="9182" max="9188" width="0" style="367" hidden="1" customWidth="1"/>
    <col min="9189" max="9193" width="8.7109375" style="367" customWidth="1"/>
    <col min="9194" max="9436" width="9.140625" style="367"/>
    <col min="9437" max="9437" width="43.5703125" style="367" customWidth="1"/>
    <col min="9438" max="9444" width="0" style="367" hidden="1" customWidth="1"/>
    <col min="9445" max="9449" width="8.7109375" style="367" customWidth="1"/>
    <col min="9450" max="9692" width="9.140625" style="367"/>
    <col min="9693" max="9693" width="43.5703125" style="367" customWidth="1"/>
    <col min="9694" max="9700" width="0" style="367" hidden="1" customWidth="1"/>
    <col min="9701" max="9705" width="8.7109375" style="367" customWidth="1"/>
    <col min="9706" max="9948" width="9.140625" style="367"/>
    <col min="9949" max="9949" width="43.5703125" style="367" customWidth="1"/>
    <col min="9950" max="9956" width="0" style="367" hidden="1" customWidth="1"/>
    <col min="9957" max="9961" width="8.7109375" style="367" customWidth="1"/>
    <col min="9962" max="10204" width="9.140625" style="367"/>
    <col min="10205" max="10205" width="43.5703125" style="367" customWidth="1"/>
    <col min="10206" max="10212" width="0" style="367" hidden="1" customWidth="1"/>
    <col min="10213" max="10217" width="8.7109375" style="367" customWidth="1"/>
    <col min="10218" max="10460" width="9.140625" style="367"/>
    <col min="10461" max="10461" width="43.5703125" style="367" customWidth="1"/>
    <col min="10462" max="10468" width="0" style="367" hidden="1" customWidth="1"/>
    <col min="10469" max="10473" width="8.7109375" style="367" customWidth="1"/>
    <col min="10474" max="10716" width="9.140625" style="367"/>
    <col min="10717" max="10717" width="43.5703125" style="367" customWidth="1"/>
    <col min="10718" max="10724" width="0" style="367" hidden="1" customWidth="1"/>
    <col min="10725" max="10729" width="8.7109375" style="367" customWidth="1"/>
    <col min="10730" max="10972" width="9.140625" style="367"/>
    <col min="10973" max="10973" width="43.5703125" style="367" customWidth="1"/>
    <col min="10974" max="10980" width="0" style="367" hidden="1" customWidth="1"/>
    <col min="10981" max="10985" width="8.7109375" style="367" customWidth="1"/>
    <col min="10986" max="11228" width="9.140625" style="367"/>
    <col min="11229" max="11229" width="43.5703125" style="367" customWidth="1"/>
    <col min="11230" max="11236" width="0" style="367" hidden="1" customWidth="1"/>
    <col min="11237" max="11241" width="8.7109375" style="367" customWidth="1"/>
    <col min="11242" max="11484" width="9.140625" style="367"/>
    <col min="11485" max="11485" width="43.5703125" style="367" customWidth="1"/>
    <col min="11486" max="11492" width="0" style="367" hidden="1" customWidth="1"/>
    <col min="11493" max="11497" width="8.7109375" style="367" customWidth="1"/>
    <col min="11498" max="11740" width="9.140625" style="367"/>
    <col min="11741" max="11741" width="43.5703125" style="367" customWidth="1"/>
    <col min="11742" max="11748" width="0" style="367" hidden="1" customWidth="1"/>
    <col min="11749" max="11753" width="8.7109375" style="367" customWidth="1"/>
    <col min="11754" max="11996" width="9.140625" style="367"/>
    <col min="11997" max="11997" width="43.5703125" style="367" customWidth="1"/>
    <col min="11998" max="12004" width="0" style="367" hidden="1" customWidth="1"/>
    <col min="12005" max="12009" width="8.7109375" style="367" customWidth="1"/>
    <col min="12010" max="12252" width="9.140625" style="367"/>
    <col min="12253" max="12253" width="43.5703125" style="367" customWidth="1"/>
    <col min="12254" max="12260" width="0" style="367" hidden="1" customWidth="1"/>
    <col min="12261" max="12265" width="8.7109375" style="367" customWidth="1"/>
    <col min="12266" max="12508" width="9.140625" style="367"/>
    <col min="12509" max="12509" width="43.5703125" style="367" customWidth="1"/>
    <col min="12510" max="12516" width="0" style="367" hidden="1" customWidth="1"/>
    <col min="12517" max="12521" width="8.7109375" style="367" customWidth="1"/>
    <col min="12522" max="12764" width="9.140625" style="367"/>
    <col min="12765" max="12765" width="43.5703125" style="367" customWidth="1"/>
    <col min="12766" max="12772" width="0" style="367" hidden="1" customWidth="1"/>
    <col min="12773" max="12777" width="8.7109375" style="367" customWidth="1"/>
    <col min="12778" max="13020" width="9.140625" style="367"/>
    <col min="13021" max="13021" width="43.5703125" style="367" customWidth="1"/>
    <col min="13022" max="13028" width="0" style="367" hidden="1" customWidth="1"/>
    <col min="13029" max="13033" width="8.7109375" style="367" customWidth="1"/>
    <col min="13034" max="13276" width="9.140625" style="367"/>
    <col min="13277" max="13277" width="43.5703125" style="367" customWidth="1"/>
    <col min="13278" max="13284" width="0" style="367" hidden="1" customWidth="1"/>
    <col min="13285" max="13289" width="8.7109375" style="367" customWidth="1"/>
    <col min="13290" max="13532" width="9.140625" style="367"/>
    <col min="13533" max="13533" width="43.5703125" style="367" customWidth="1"/>
    <col min="13534" max="13540" width="0" style="367" hidden="1" customWidth="1"/>
    <col min="13541" max="13545" width="8.7109375" style="367" customWidth="1"/>
    <col min="13546" max="13788" width="9.140625" style="367"/>
    <col min="13789" max="13789" width="43.5703125" style="367" customWidth="1"/>
    <col min="13790" max="13796" width="0" style="367" hidden="1" customWidth="1"/>
    <col min="13797" max="13801" width="8.7109375" style="367" customWidth="1"/>
    <col min="13802" max="14044" width="9.140625" style="367"/>
    <col min="14045" max="14045" width="43.5703125" style="367" customWidth="1"/>
    <col min="14046" max="14052" width="0" style="367" hidden="1" customWidth="1"/>
    <col min="14053" max="14057" width="8.7109375" style="367" customWidth="1"/>
    <col min="14058" max="14300" width="9.140625" style="367"/>
    <col min="14301" max="14301" width="43.5703125" style="367" customWidth="1"/>
    <col min="14302" max="14308" width="0" style="367" hidden="1" customWidth="1"/>
    <col min="14309" max="14313" width="8.7109375" style="367" customWidth="1"/>
    <col min="14314" max="14556" width="9.140625" style="367"/>
    <col min="14557" max="14557" width="43.5703125" style="367" customWidth="1"/>
    <col min="14558" max="14564" width="0" style="367" hidden="1" customWidth="1"/>
    <col min="14565" max="14569" width="8.7109375" style="367" customWidth="1"/>
    <col min="14570" max="14812" width="9.140625" style="367"/>
    <col min="14813" max="14813" width="43.5703125" style="367" customWidth="1"/>
    <col min="14814" max="14820" width="0" style="367" hidden="1" customWidth="1"/>
    <col min="14821" max="14825" width="8.7109375" style="367" customWidth="1"/>
    <col min="14826" max="15068" width="9.140625" style="367"/>
    <col min="15069" max="15069" width="43.5703125" style="367" customWidth="1"/>
    <col min="15070" max="15076" width="0" style="367" hidden="1" customWidth="1"/>
    <col min="15077" max="15081" width="8.7109375" style="367" customWidth="1"/>
    <col min="15082" max="15324" width="9.140625" style="367"/>
    <col min="15325" max="15325" width="43.5703125" style="367" customWidth="1"/>
    <col min="15326" max="15332" width="0" style="367" hidden="1" customWidth="1"/>
    <col min="15333" max="15337" width="8.7109375" style="367" customWidth="1"/>
    <col min="15338" max="15580" width="9.140625" style="367"/>
    <col min="15581" max="15581" width="43.5703125" style="367" customWidth="1"/>
    <col min="15582" max="15588" width="0" style="367" hidden="1" customWidth="1"/>
    <col min="15589" max="15593" width="8.7109375" style="367" customWidth="1"/>
    <col min="15594" max="15836" width="9.140625" style="367"/>
    <col min="15837" max="15837" width="43.5703125" style="367" customWidth="1"/>
    <col min="15838" max="15844" width="0" style="367" hidden="1" customWidth="1"/>
    <col min="15845" max="15849" width="8.7109375" style="367" customWidth="1"/>
    <col min="15850" max="16092" width="9.140625" style="367"/>
    <col min="16093" max="16093" width="43.5703125" style="367" customWidth="1"/>
    <col min="16094" max="16100" width="0" style="367" hidden="1" customWidth="1"/>
    <col min="16101" max="16105" width="8.7109375" style="367" customWidth="1"/>
    <col min="16106" max="16348" width="9.140625" style="367"/>
    <col min="16349" max="16355" width="9.140625" style="367" customWidth="1"/>
    <col min="16356" max="16360" width="9.140625" style="367"/>
    <col min="16361" max="16384" width="8.85546875" style="367" customWidth="1"/>
  </cols>
  <sheetData>
    <row r="1" spans="1:13" ht="12.75" x14ac:dyDescent="0.2">
      <c r="A1" s="950" t="s">
        <v>1346</v>
      </c>
    </row>
    <row r="2" spans="1:13" ht="18" customHeight="1" x14ac:dyDescent="0.25">
      <c r="A2" s="445" t="s">
        <v>422</v>
      </c>
      <c r="B2" s="523"/>
      <c r="C2" s="523"/>
      <c r="D2" s="522"/>
      <c r="E2" s="522"/>
      <c r="F2" s="522"/>
      <c r="G2" s="522"/>
      <c r="H2" s="522"/>
      <c r="I2" s="522"/>
      <c r="J2" s="522"/>
      <c r="K2" s="522"/>
      <c r="L2" s="522"/>
      <c r="M2" s="522"/>
    </row>
    <row r="3" spans="1:13" ht="18" customHeight="1" thickBot="1" x14ac:dyDescent="0.25">
      <c r="A3" s="251" t="s">
        <v>405</v>
      </c>
      <c r="B3" s="523"/>
      <c r="C3" s="523"/>
      <c r="D3" s="522"/>
      <c r="E3" s="522"/>
      <c r="F3" s="522"/>
      <c r="G3" s="522"/>
      <c r="H3" s="522"/>
      <c r="I3" s="522"/>
      <c r="J3" s="522"/>
      <c r="K3" s="522"/>
      <c r="L3" s="522"/>
      <c r="M3" s="522"/>
    </row>
    <row r="4" spans="1:13" s="447" customFormat="1" ht="18" customHeight="1" thickBot="1" x14ac:dyDescent="0.25">
      <c r="A4" s="446"/>
      <c r="B4" s="515">
        <v>2014</v>
      </c>
      <c r="C4" s="515">
        <v>2015</v>
      </c>
      <c r="D4" s="515">
        <v>2016</v>
      </c>
      <c r="E4" s="515">
        <v>2017</v>
      </c>
      <c r="F4" s="515">
        <v>2018</v>
      </c>
      <c r="G4" s="515">
        <v>2019</v>
      </c>
      <c r="H4" s="515">
        <v>2020</v>
      </c>
      <c r="I4" s="515">
        <v>2021</v>
      </c>
      <c r="J4" s="515">
        <v>2022</v>
      </c>
      <c r="K4" s="515">
        <v>2023</v>
      </c>
      <c r="L4" s="515">
        <v>2024</v>
      </c>
      <c r="M4" s="515">
        <v>2025</v>
      </c>
    </row>
    <row r="5" spans="1:13" s="432" customFormat="1" ht="12.75" customHeight="1" x14ac:dyDescent="0.2">
      <c r="A5" s="448"/>
      <c r="B5" s="517"/>
      <c r="C5" s="517"/>
      <c r="D5" s="517"/>
      <c r="E5" s="517"/>
      <c r="F5" s="517"/>
      <c r="G5" s="517"/>
      <c r="H5" s="517"/>
      <c r="I5" s="517"/>
      <c r="J5" s="517"/>
      <c r="K5" s="517"/>
      <c r="L5" s="517"/>
      <c r="M5" s="517"/>
    </row>
    <row r="6" spans="1:13" s="432" customFormat="1" ht="12.75" customHeight="1" x14ac:dyDescent="0.2">
      <c r="A6" s="448" t="s">
        <v>380</v>
      </c>
      <c r="B6" s="518">
        <v>56338.1</v>
      </c>
      <c r="C6" s="518">
        <v>86600.8</v>
      </c>
      <c r="D6" s="518">
        <v>73157.5</v>
      </c>
      <c r="E6" s="518">
        <v>69304.2</v>
      </c>
      <c r="F6" s="518">
        <v>75276.100000000006</v>
      </c>
      <c r="G6" s="518">
        <v>106502.7</v>
      </c>
      <c r="H6" s="518">
        <v>165838.20000000001</v>
      </c>
      <c r="I6" s="518">
        <v>125277.6</v>
      </c>
      <c r="J6" s="518">
        <v>176377.4</v>
      </c>
      <c r="K6" s="518">
        <v>220043.3</v>
      </c>
      <c r="L6" s="518">
        <v>243880.9</v>
      </c>
      <c r="M6" s="518">
        <v>456733.2</v>
      </c>
    </row>
    <row r="7" spans="1:13" s="434" customFormat="1" ht="12.75" customHeight="1" x14ac:dyDescent="0.2">
      <c r="A7" s="450" t="s">
        <v>400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518"/>
      <c r="M7" s="518"/>
    </row>
    <row r="8" spans="1:13" ht="12.75" customHeight="1" x14ac:dyDescent="0.2">
      <c r="A8" s="451" t="s">
        <v>381</v>
      </c>
      <c r="B8" s="520" t="s">
        <v>26</v>
      </c>
      <c r="C8" s="520" t="s">
        <v>26</v>
      </c>
      <c r="D8" s="520" t="s">
        <v>26</v>
      </c>
      <c r="E8" s="520" t="s">
        <v>26</v>
      </c>
      <c r="F8" s="520" t="s">
        <v>26</v>
      </c>
      <c r="G8" s="520" t="s">
        <v>26</v>
      </c>
      <c r="H8" s="520" t="s">
        <v>26</v>
      </c>
      <c r="I8" s="520" t="s">
        <v>26</v>
      </c>
      <c r="J8" s="520" t="s">
        <v>26</v>
      </c>
      <c r="K8" s="520" t="s">
        <v>26</v>
      </c>
      <c r="L8" s="520" t="s">
        <v>26</v>
      </c>
      <c r="M8" s="520" t="s">
        <v>26</v>
      </c>
    </row>
    <row r="9" spans="1:13" ht="12.75" customHeight="1" x14ac:dyDescent="0.2">
      <c r="A9" s="451" t="s">
        <v>382</v>
      </c>
      <c r="B9" s="520" t="s">
        <v>26</v>
      </c>
      <c r="C9" s="520" t="s">
        <v>26</v>
      </c>
      <c r="D9" s="520" t="s">
        <v>26</v>
      </c>
      <c r="E9" s="520" t="s">
        <v>26</v>
      </c>
      <c r="F9" s="520" t="s">
        <v>26</v>
      </c>
      <c r="G9" s="520" t="s">
        <v>26</v>
      </c>
      <c r="H9" s="520" t="s">
        <v>26</v>
      </c>
      <c r="I9" s="520" t="s">
        <v>26</v>
      </c>
      <c r="J9" s="520" t="s">
        <v>26</v>
      </c>
      <c r="K9" s="520" t="s">
        <v>26</v>
      </c>
      <c r="L9" s="520" t="s">
        <v>26</v>
      </c>
      <c r="M9" s="520" t="s">
        <v>26</v>
      </c>
    </row>
    <row r="10" spans="1:13" ht="12.75" customHeight="1" x14ac:dyDescent="0.2">
      <c r="A10" s="451" t="s">
        <v>383</v>
      </c>
      <c r="B10" s="520">
        <v>0.1</v>
      </c>
      <c r="C10" s="520">
        <v>0.1</v>
      </c>
      <c r="D10" s="520">
        <v>0.1</v>
      </c>
      <c r="E10" s="520">
        <v>0</v>
      </c>
      <c r="F10" s="520">
        <v>0</v>
      </c>
      <c r="G10" s="520">
        <v>0</v>
      </c>
      <c r="H10" s="520">
        <v>0</v>
      </c>
      <c r="I10" s="520">
        <v>0</v>
      </c>
      <c r="J10" s="520">
        <v>0</v>
      </c>
      <c r="K10" s="520">
        <v>0</v>
      </c>
      <c r="L10" s="520">
        <v>0</v>
      </c>
      <c r="M10" s="520" t="s">
        <v>26</v>
      </c>
    </row>
    <row r="11" spans="1:13" ht="12.75" customHeight="1" x14ac:dyDescent="0.2">
      <c r="A11" s="451" t="s">
        <v>384</v>
      </c>
      <c r="B11" s="520">
        <v>1401</v>
      </c>
      <c r="C11" s="520">
        <v>1790.9</v>
      </c>
      <c r="D11" s="520">
        <v>1753.1</v>
      </c>
      <c r="E11" s="520">
        <v>1916.9</v>
      </c>
      <c r="F11" s="520">
        <v>1810.2</v>
      </c>
      <c r="G11" s="520">
        <v>1987.1</v>
      </c>
      <c r="H11" s="520">
        <v>1866.9</v>
      </c>
      <c r="I11" s="520" t="s">
        <v>26</v>
      </c>
      <c r="J11" s="520" t="s">
        <v>26</v>
      </c>
      <c r="K11" s="520" t="s">
        <v>26</v>
      </c>
      <c r="L11" s="520" t="s">
        <v>26</v>
      </c>
      <c r="M11" s="520" t="s">
        <v>26</v>
      </c>
    </row>
    <row r="12" spans="1:13" ht="12.75" customHeight="1" x14ac:dyDescent="0.2">
      <c r="A12" s="451" t="s">
        <v>385</v>
      </c>
      <c r="B12" s="520">
        <v>2733.3</v>
      </c>
      <c r="C12" s="520">
        <v>6169.6</v>
      </c>
      <c r="D12" s="520">
        <v>649.6</v>
      </c>
      <c r="E12" s="520">
        <v>1028.7</v>
      </c>
      <c r="F12" s="520">
        <v>904.4</v>
      </c>
      <c r="G12" s="520">
        <v>484.2</v>
      </c>
      <c r="H12" s="520">
        <v>534.5</v>
      </c>
      <c r="I12" s="520">
        <v>966.9</v>
      </c>
      <c r="J12" s="520">
        <v>1036.2</v>
      </c>
      <c r="K12" s="520">
        <v>1796.1</v>
      </c>
      <c r="L12" s="520">
        <v>811.7</v>
      </c>
      <c r="M12" s="520">
        <v>1686.9</v>
      </c>
    </row>
    <row r="13" spans="1:13" ht="12.75" customHeight="1" x14ac:dyDescent="0.2">
      <c r="A13" s="451" t="s">
        <v>386</v>
      </c>
      <c r="B13" s="520">
        <v>46164.6</v>
      </c>
      <c r="C13" s="520">
        <v>54881</v>
      </c>
      <c r="D13" s="520">
        <v>57585.4</v>
      </c>
      <c r="E13" s="520">
        <v>58690.2</v>
      </c>
      <c r="F13" s="520">
        <v>58971.8</v>
      </c>
      <c r="G13" s="520">
        <v>85909</v>
      </c>
      <c r="H13" s="520">
        <v>126419.2</v>
      </c>
      <c r="I13" s="520">
        <v>114202.3</v>
      </c>
      <c r="J13" s="520">
        <v>160435.5</v>
      </c>
      <c r="K13" s="520">
        <v>196365.6</v>
      </c>
      <c r="L13" s="520">
        <v>213326.3</v>
      </c>
      <c r="M13" s="520">
        <v>313263.3</v>
      </c>
    </row>
    <row r="14" spans="1:13" ht="12.75" customHeight="1" x14ac:dyDescent="0.2">
      <c r="A14" s="451" t="s">
        <v>387</v>
      </c>
      <c r="B14" s="520" t="s">
        <v>26</v>
      </c>
      <c r="C14" s="520" t="s">
        <v>26</v>
      </c>
      <c r="D14" s="520" t="s">
        <v>26</v>
      </c>
      <c r="E14" s="520" t="s">
        <v>26</v>
      </c>
      <c r="F14" s="520" t="s">
        <v>26</v>
      </c>
      <c r="G14" s="520" t="s">
        <v>26</v>
      </c>
      <c r="H14" s="520">
        <v>134.30000000000001</v>
      </c>
      <c r="I14" s="520">
        <v>99.9</v>
      </c>
      <c r="J14" s="520">
        <v>96</v>
      </c>
      <c r="K14" s="520">
        <v>102.9</v>
      </c>
      <c r="L14" s="520">
        <v>78.900000000000006</v>
      </c>
      <c r="M14" s="520">
        <v>124</v>
      </c>
    </row>
    <row r="15" spans="1:13" ht="12.75" customHeight="1" x14ac:dyDescent="0.2">
      <c r="A15" s="451" t="s">
        <v>388</v>
      </c>
      <c r="B15" s="520">
        <v>175.7</v>
      </c>
      <c r="C15" s="520">
        <v>178.6</v>
      </c>
      <c r="D15" s="520">
        <v>126</v>
      </c>
      <c r="E15" s="520">
        <v>79.599999999999994</v>
      </c>
      <c r="F15" s="520">
        <v>102.6</v>
      </c>
      <c r="G15" s="520">
        <v>138.69999999999999</v>
      </c>
      <c r="H15" s="520">
        <v>874</v>
      </c>
      <c r="I15" s="520">
        <v>1422.3</v>
      </c>
      <c r="J15" s="520">
        <v>12940.7</v>
      </c>
      <c r="K15" s="520">
        <v>18298.2</v>
      </c>
      <c r="L15" s="520">
        <v>24048.400000000001</v>
      </c>
      <c r="M15" s="520">
        <v>134441.1</v>
      </c>
    </row>
    <row r="16" spans="1:13" ht="12.75" customHeight="1" x14ac:dyDescent="0.2">
      <c r="A16" s="451" t="s">
        <v>389</v>
      </c>
      <c r="B16" s="520">
        <v>2.2000000000000002</v>
      </c>
      <c r="C16" s="520">
        <v>2.2000000000000002</v>
      </c>
      <c r="D16" s="520">
        <v>2.2000000000000002</v>
      </c>
      <c r="E16" s="520">
        <v>2.2000000000000002</v>
      </c>
      <c r="F16" s="520">
        <v>9.1999999999999993</v>
      </c>
      <c r="G16" s="520">
        <v>9.1999999999999993</v>
      </c>
      <c r="H16" s="520">
        <v>14.7</v>
      </c>
      <c r="I16" s="520">
        <v>60.3</v>
      </c>
      <c r="J16" s="520">
        <v>12.1</v>
      </c>
      <c r="K16" s="520">
        <v>10.199999999999999</v>
      </c>
      <c r="L16" s="520">
        <v>10</v>
      </c>
      <c r="M16" s="520">
        <v>10</v>
      </c>
    </row>
    <row r="17" spans="1:13" ht="12.75" customHeight="1" x14ac:dyDescent="0.2">
      <c r="A17" s="451" t="s">
        <v>390</v>
      </c>
      <c r="B17" s="520" t="s">
        <v>26</v>
      </c>
      <c r="C17" s="520" t="s">
        <v>26</v>
      </c>
      <c r="D17" s="520" t="s">
        <v>26</v>
      </c>
      <c r="E17" s="520" t="s">
        <v>26</v>
      </c>
      <c r="F17" s="520" t="s">
        <v>26</v>
      </c>
      <c r="G17" s="520" t="s">
        <v>26</v>
      </c>
      <c r="H17" s="520" t="s">
        <v>26</v>
      </c>
      <c r="I17" s="520" t="s">
        <v>26</v>
      </c>
      <c r="J17" s="520" t="s">
        <v>26</v>
      </c>
      <c r="K17" s="520" t="s">
        <v>26</v>
      </c>
      <c r="L17" s="520" t="s">
        <v>26</v>
      </c>
      <c r="M17" s="520" t="s">
        <v>26</v>
      </c>
    </row>
    <row r="18" spans="1:13" ht="12.75" customHeight="1" x14ac:dyDescent="0.2">
      <c r="A18" s="451" t="s">
        <v>391</v>
      </c>
      <c r="B18" s="520" t="s">
        <v>26</v>
      </c>
      <c r="C18" s="520" t="s">
        <v>26</v>
      </c>
      <c r="D18" s="520" t="s">
        <v>26</v>
      </c>
      <c r="E18" s="520" t="s">
        <v>26</v>
      </c>
      <c r="F18" s="520" t="s">
        <v>26</v>
      </c>
      <c r="G18" s="520">
        <v>8.6999999999999993</v>
      </c>
      <c r="H18" s="520">
        <v>9.6</v>
      </c>
      <c r="I18" s="520">
        <v>9.6</v>
      </c>
      <c r="J18" s="520" t="s">
        <v>26</v>
      </c>
      <c r="K18" s="520">
        <v>9.6</v>
      </c>
      <c r="L18" s="520">
        <v>1060</v>
      </c>
      <c r="M18" s="520">
        <v>1162.3</v>
      </c>
    </row>
    <row r="19" spans="1:13" ht="12.75" customHeight="1" x14ac:dyDescent="0.2">
      <c r="A19" s="451" t="s">
        <v>392</v>
      </c>
      <c r="B19" s="520" t="s">
        <v>26</v>
      </c>
      <c r="C19" s="520" t="s">
        <v>26</v>
      </c>
      <c r="D19" s="520" t="s">
        <v>26</v>
      </c>
      <c r="E19" s="520" t="s">
        <v>26</v>
      </c>
      <c r="F19" s="520" t="s">
        <v>26</v>
      </c>
      <c r="G19" s="520" t="s">
        <v>26</v>
      </c>
      <c r="H19" s="520" t="s">
        <v>26</v>
      </c>
      <c r="I19" s="520" t="s">
        <v>26</v>
      </c>
      <c r="J19" s="520" t="s">
        <v>26</v>
      </c>
      <c r="K19" s="520" t="s">
        <v>26</v>
      </c>
      <c r="L19" s="520" t="s">
        <v>26</v>
      </c>
      <c r="M19" s="520" t="s">
        <v>26</v>
      </c>
    </row>
    <row r="20" spans="1:13" ht="12.75" customHeight="1" x14ac:dyDescent="0.2">
      <c r="A20" s="451" t="s">
        <v>402</v>
      </c>
      <c r="B20" s="520">
        <v>5861.2</v>
      </c>
      <c r="C20" s="520">
        <v>23578.400000000001</v>
      </c>
      <c r="D20" s="520">
        <v>13040.9</v>
      </c>
      <c r="E20" s="520">
        <v>7586.6</v>
      </c>
      <c r="F20" s="520">
        <v>13477.9</v>
      </c>
      <c r="G20" s="520">
        <v>17965.7</v>
      </c>
      <c r="H20" s="520">
        <v>35985</v>
      </c>
      <c r="I20" s="520">
        <v>8516.2000000000007</v>
      </c>
      <c r="J20" s="520">
        <v>1857</v>
      </c>
      <c r="K20" s="520">
        <v>3460.6</v>
      </c>
      <c r="L20" s="520">
        <v>4545.7</v>
      </c>
      <c r="M20" s="520">
        <v>6045.5</v>
      </c>
    </row>
    <row r="21" spans="1:13" ht="12.75" customHeight="1" thickBot="1" x14ac:dyDescent="0.25">
      <c r="A21" s="423"/>
      <c r="B21" s="524"/>
      <c r="C21" s="524"/>
      <c r="D21" s="521"/>
      <c r="E21" s="521"/>
      <c r="F21" s="521"/>
      <c r="G21" s="521"/>
      <c r="H21" s="521"/>
      <c r="I21" s="521"/>
      <c r="J21" s="521"/>
      <c r="K21" s="521"/>
      <c r="L21" s="521"/>
      <c r="M21" s="521"/>
    </row>
    <row r="22" spans="1:13" x14ac:dyDescent="0.2">
      <c r="A22" s="458"/>
      <c r="B22" s="522"/>
      <c r="C22" s="522"/>
      <c r="D22" s="522"/>
      <c r="E22" s="522"/>
      <c r="F22" s="522"/>
      <c r="G22" s="522"/>
      <c r="H22" s="522"/>
      <c r="I22" s="522"/>
      <c r="J22" s="522"/>
      <c r="K22" s="522"/>
      <c r="L22" s="522"/>
      <c r="M22" s="522"/>
    </row>
    <row r="23" spans="1:13" x14ac:dyDescent="0.2">
      <c r="A23" s="458"/>
      <c r="B23" s="522"/>
      <c r="C23" s="522"/>
      <c r="D23" s="522"/>
      <c r="E23" s="522"/>
      <c r="F23" s="522"/>
      <c r="G23" s="522"/>
      <c r="H23" s="522"/>
      <c r="I23" s="522"/>
      <c r="J23" s="522"/>
      <c r="K23" s="522"/>
      <c r="L23" s="522"/>
      <c r="M23" s="522"/>
    </row>
    <row r="24" spans="1:13" x14ac:dyDescent="0.2">
      <c r="A24" s="458"/>
      <c r="B24" s="522"/>
      <c r="C24" s="522"/>
      <c r="D24" s="522"/>
      <c r="E24" s="522"/>
      <c r="F24" s="522"/>
      <c r="G24" s="522"/>
      <c r="H24" s="522"/>
      <c r="I24" s="522"/>
      <c r="J24" s="522"/>
      <c r="K24" s="522"/>
      <c r="L24" s="522"/>
      <c r="M24" s="522"/>
    </row>
    <row r="25" spans="1:13" x14ac:dyDescent="0.2">
      <c r="A25" s="436"/>
      <c r="B25" s="522"/>
      <c r="C25" s="522"/>
      <c r="D25" s="522"/>
      <c r="E25" s="522"/>
      <c r="F25" s="522"/>
      <c r="G25" s="522"/>
      <c r="H25" s="522"/>
      <c r="I25" s="522"/>
      <c r="J25" s="522"/>
      <c r="K25" s="522"/>
      <c r="L25" s="522"/>
      <c r="M25" s="522"/>
    </row>
    <row r="26" spans="1:13" x14ac:dyDescent="0.2">
      <c r="A26" s="436"/>
      <c r="B26" s="522"/>
      <c r="C26" s="522"/>
      <c r="D26" s="522"/>
      <c r="E26" s="522"/>
      <c r="F26" s="522"/>
      <c r="G26" s="522"/>
      <c r="H26" s="522"/>
      <c r="I26" s="522"/>
      <c r="J26" s="522"/>
      <c r="K26" s="522"/>
      <c r="L26" s="522"/>
      <c r="M26" s="522"/>
    </row>
    <row r="27" spans="1:13" s="364" customFormat="1" ht="18" customHeight="1" x14ac:dyDescent="0.25">
      <c r="A27" s="419" t="s">
        <v>423</v>
      </c>
    </row>
    <row r="28" spans="1:13" ht="18" customHeight="1" thickBot="1" x14ac:dyDescent="0.25">
      <c r="A28" s="251" t="s">
        <v>405</v>
      </c>
    </row>
    <row r="29" spans="1:13" s="412" customFormat="1" ht="18" customHeight="1" thickBot="1" x14ac:dyDescent="0.25">
      <c r="A29" s="420"/>
      <c r="B29" s="368">
        <v>2014</v>
      </c>
      <c r="C29" s="368">
        <v>2015</v>
      </c>
      <c r="D29" s="368">
        <v>2016</v>
      </c>
      <c r="E29" s="368">
        <v>2017</v>
      </c>
      <c r="F29" s="368">
        <v>2018</v>
      </c>
      <c r="G29" s="368">
        <v>2019</v>
      </c>
      <c r="H29" s="368">
        <v>2020</v>
      </c>
      <c r="I29" s="368">
        <v>2021</v>
      </c>
      <c r="J29" s="368">
        <v>2022</v>
      </c>
      <c r="K29" s="368">
        <v>2023</v>
      </c>
      <c r="L29" s="368">
        <v>2024</v>
      </c>
      <c r="M29" s="368">
        <v>2025</v>
      </c>
    </row>
    <row r="30" spans="1:13" ht="12.75" customHeight="1" x14ac:dyDescent="0.2"/>
    <row r="31" spans="1:13" ht="12.75" customHeight="1" x14ac:dyDescent="0.2">
      <c r="A31" s="525" t="s">
        <v>82</v>
      </c>
      <c r="B31" s="518">
        <v>56338.1</v>
      </c>
      <c r="C31" s="518">
        <v>86600.8</v>
      </c>
      <c r="D31" s="518">
        <v>73157.5</v>
      </c>
      <c r="E31" s="518">
        <v>69304.2</v>
      </c>
      <c r="F31" s="518">
        <v>75276.100000000006</v>
      </c>
      <c r="G31" s="518">
        <v>106502.7</v>
      </c>
      <c r="H31" s="518">
        <v>165838.20000000001</v>
      </c>
      <c r="I31" s="518">
        <v>125277.6</v>
      </c>
      <c r="J31" s="518">
        <v>176377.4</v>
      </c>
      <c r="K31" s="518">
        <v>220043.3</v>
      </c>
      <c r="L31" s="518">
        <v>243880.9</v>
      </c>
      <c r="M31" s="518">
        <v>456733.2</v>
      </c>
    </row>
    <row r="32" spans="1:13" ht="12.75" customHeight="1" x14ac:dyDescent="0.2">
      <c r="A32" s="416" t="s">
        <v>395</v>
      </c>
      <c r="B32" s="422"/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</row>
    <row r="33" spans="1:13" ht="12.75" customHeight="1" x14ac:dyDescent="0.2">
      <c r="A33" s="526" t="s">
        <v>83</v>
      </c>
      <c r="B33" s="422">
        <v>476.9</v>
      </c>
      <c r="C33" s="422">
        <v>413.6</v>
      </c>
      <c r="D33" s="422">
        <v>710.1</v>
      </c>
      <c r="E33" s="422">
        <v>792</v>
      </c>
      <c r="F33" s="422">
        <v>148</v>
      </c>
      <c r="G33" s="422">
        <v>199.6</v>
      </c>
      <c r="H33" s="422">
        <v>153.19999999999999</v>
      </c>
      <c r="I33" s="422">
        <v>172</v>
      </c>
      <c r="J33" s="422">
        <v>204.3</v>
      </c>
      <c r="K33" s="422">
        <v>400.6</v>
      </c>
      <c r="L33" s="422">
        <v>688.7</v>
      </c>
      <c r="M33" s="422">
        <v>880</v>
      </c>
    </row>
    <row r="34" spans="1:13" ht="12.75" customHeight="1" x14ac:dyDescent="0.2">
      <c r="A34" s="527" t="s">
        <v>424</v>
      </c>
      <c r="B34" s="422">
        <v>2565.5</v>
      </c>
      <c r="C34" s="422">
        <v>2127.5</v>
      </c>
      <c r="D34" s="422">
        <v>2058.8000000000002</v>
      </c>
      <c r="E34" s="422">
        <v>2695.2</v>
      </c>
      <c r="F34" s="422">
        <v>2895.4</v>
      </c>
      <c r="G34" s="422">
        <v>3157.3</v>
      </c>
      <c r="H34" s="422">
        <v>2589</v>
      </c>
      <c r="I34" s="422">
        <v>3404</v>
      </c>
      <c r="J34" s="422">
        <v>5493.3</v>
      </c>
      <c r="K34" s="422">
        <v>4956.1000000000004</v>
      </c>
      <c r="L34" s="422">
        <v>9030</v>
      </c>
      <c r="M34" s="422">
        <v>16343.7</v>
      </c>
    </row>
    <row r="35" spans="1:13" ht="12.75" customHeight="1" x14ac:dyDescent="0.2">
      <c r="A35" s="527" t="s">
        <v>425</v>
      </c>
      <c r="B35" s="422">
        <v>266.39999999999998</v>
      </c>
      <c r="C35" s="422">
        <v>18973</v>
      </c>
      <c r="D35" s="422">
        <v>10514</v>
      </c>
      <c r="E35" s="422">
        <v>5908</v>
      </c>
      <c r="F35" s="422">
        <v>12411.2</v>
      </c>
      <c r="G35" s="422">
        <v>16856.7</v>
      </c>
      <c r="H35" s="422">
        <v>34775</v>
      </c>
      <c r="I35" s="422">
        <v>7412.6</v>
      </c>
      <c r="J35" s="422">
        <v>3364.2</v>
      </c>
      <c r="K35" s="422">
        <v>13492</v>
      </c>
      <c r="L35" s="422">
        <v>2302.8000000000002</v>
      </c>
      <c r="M35" s="422">
        <v>34151.300000000003</v>
      </c>
    </row>
    <row r="36" spans="1:13" ht="12.75" customHeight="1" x14ac:dyDescent="0.2">
      <c r="A36" s="527" t="s">
        <v>86</v>
      </c>
      <c r="B36" s="422">
        <v>145.19999999999999</v>
      </c>
      <c r="C36" s="422">
        <v>4</v>
      </c>
      <c r="D36" s="422">
        <v>3</v>
      </c>
      <c r="E36" s="422">
        <v>1.2</v>
      </c>
      <c r="F36" s="422" t="s">
        <v>26</v>
      </c>
      <c r="G36" s="422" t="s">
        <v>26</v>
      </c>
      <c r="H36" s="422">
        <v>0.5</v>
      </c>
      <c r="I36" s="422" t="s">
        <v>26</v>
      </c>
      <c r="J36" s="422" t="s">
        <v>26</v>
      </c>
      <c r="K36" s="422" t="s">
        <v>26</v>
      </c>
      <c r="L36" s="422">
        <v>0.6</v>
      </c>
      <c r="M36" s="422">
        <v>10758.1</v>
      </c>
    </row>
    <row r="37" spans="1:13" ht="12.75" customHeight="1" x14ac:dyDescent="0.2">
      <c r="A37" s="527" t="s">
        <v>87</v>
      </c>
      <c r="B37" s="422">
        <v>122.7</v>
      </c>
      <c r="C37" s="422">
        <v>58.3</v>
      </c>
      <c r="D37" s="422">
        <v>49.5</v>
      </c>
      <c r="E37" s="422">
        <v>34.5</v>
      </c>
      <c r="F37" s="422">
        <v>643.9</v>
      </c>
      <c r="G37" s="422">
        <v>245.1</v>
      </c>
      <c r="H37" s="422">
        <v>649.9</v>
      </c>
      <c r="I37" s="422">
        <v>639.6</v>
      </c>
      <c r="J37" s="422">
        <v>665</v>
      </c>
      <c r="K37" s="422">
        <v>1105.5999999999999</v>
      </c>
      <c r="L37" s="422">
        <v>1242.3</v>
      </c>
      <c r="M37" s="422">
        <v>665.4</v>
      </c>
    </row>
    <row r="38" spans="1:13" ht="12.75" customHeight="1" x14ac:dyDescent="0.2">
      <c r="A38" s="527" t="s">
        <v>88</v>
      </c>
      <c r="B38" s="422">
        <v>10</v>
      </c>
      <c r="C38" s="422">
        <v>3.1</v>
      </c>
      <c r="D38" s="422">
        <v>108.1</v>
      </c>
      <c r="E38" s="422">
        <v>178</v>
      </c>
      <c r="F38" s="422">
        <v>243.5</v>
      </c>
      <c r="G38" s="422">
        <v>348.4</v>
      </c>
      <c r="H38" s="422">
        <v>438.3</v>
      </c>
      <c r="I38" s="422">
        <v>1127.7</v>
      </c>
      <c r="J38" s="422">
        <v>12820</v>
      </c>
      <c r="K38" s="422">
        <v>14518.8</v>
      </c>
      <c r="L38" s="422">
        <v>23812</v>
      </c>
      <c r="M38" s="422">
        <v>22462.3</v>
      </c>
    </row>
    <row r="39" spans="1:13" ht="12.75" customHeight="1" x14ac:dyDescent="0.2">
      <c r="A39" s="527" t="s">
        <v>89</v>
      </c>
      <c r="B39" s="422">
        <v>2231.4</v>
      </c>
      <c r="C39" s="422">
        <v>2354.8000000000002</v>
      </c>
      <c r="D39" s="422">
        <v>2558.1999999999998</v>
      </c>
      <c r="E39" s="422">
        <v>1513.4</v>
      </c>
      <c r="F39" s="422">
        <v>2534.8000000000002</v>
      </c>
      <c r="G39" s="422">
        <v>6072.7</v>
      </c>
      <c r="H39" s="422">
        <v>7232.5</v>
      </c>
      <c r="I39" s="422">
        <v>7985.1</v>
      </c>
      <c r="J39" s="422">
        <v>8947.2000000000007</v>
      </c>
      <c r="K39" s="422">
        <v>10271.5</v>
      </c>
      <c r="L39" s="422">
        <v>13105.4</v>
      </c>
      <c r="M39" s="422">
        <v>13272.5</v>
      </c>
    </row>
    <row r="40" spans="1:13" ht="12.75" customHeight="1" x14ac:dyDescent="0.2">
      <c r="A40" s="527" t="s">
        <v>90</v>
      </c>
      <c r="B40" s="422">
        <v>25905.4</v>
      </c>
      <c r="C40" s="422">
        <v>38119</v>
      </c>
      <c r="D40" s="422">
        <v>30965.599999999999</v>
      </c>
      <c r="E40" s="422">
        <v>28066.5</v>
      </c>
      <c r="F40" s="422">
        <v>30201.599999999999</v>
      </c>
      <c r="G40" s="422">
        <v>33368.800000000003</v>
      </c>
      <c r="H40" s="422">
        <v>42888.2</v>
      </c>
      <c r="I40" s="422">
        <v>50096.9</v>
      </c>
      <c r="J40" s="422">
        <v>62403.199999999997</v>
      </c>
      <c r="K40" s="422">
        <v>91550.5</v>
      </c>
      <c r="L40" s="422">
        <v>107296.7</v>
      </c>
      <c r="M40" s="422">
        <v>261093.7</v>
      </c>
    </row>
    <row r="41" spans="1:13" ht="12.75" customHeight="1" x14ac:dyDescent="0.2">
      <c r="A41" s="527" t="s">
        <v>91</v>
      </c>
      <c r="B41" s="422">
        <v>118.8</v>
      </c>
      <c r="C41" s="422">
        <v>170.4</v>
      </c>
      <c r="D41" s="422">
        <v>121.3</v>
      </c>
      <c r="E41" s="422">
        <v>233</v>
      </c>
      <c r="F41" s="422">
        <v>330.9</v>
      </c>
      <c r="G41" s="422">
        <v>569.29999999999995</v>
      </c>
      <c r="H41" s="422">
        <v>461.3</v>
      </c>
      <c r="I41" s="422">
        <v>302.3</v>
      </c>
      <c r="J41" s="422">
        <v>683.9</v>
      </c>
      <c r="K41" s="422">
        <v>809.3</v>
      </c>
      <c r="L41" s="422">
        <v>946.7</v>
      </c>
      <c r="M41" s="422">
        <v>936.4</v>
      </c>
    </row>
    <row r="42" spans="1:13" ht="25.5" x14ac:dyDescent="0.2">
      <c r="A42" s="83" t="s">
        <v>139</v>
      </c>
      <c r="B42" s="422">
        <v>24496</v>
      </c>
      <c r="C42" s="422">
        <v>24377.200000000001</v>
      </c>
      <c r="D42" s="422">
        <v>26068.799999999999</v>
      </c>
      <c r="E42" s="422">
        <v>29882.400000000001</v>
      </c>
      <c r="F42" s="422">
        <v>25866.799999999999</v>
      </c>
      <c r="G42" s="422">
        <v>45684.800000000003</v>
      </c>
      <c r="H42" s="422">
        <v>76650.3</v>
      </c>
      <c r="I42" s="422">
        <v>54137.4</v>
      </c>
      <c r="J42" s="422">
        <v>81796.3</v>
      </c>
      <c r="K42" s="422">
        <v>82938.899999999994</v>
      </c>
      <c r="L42" s="422">
        <v>85455.6</v>
      </c>
      <c r="M42" s="422">
        <v>96169.7</v>
      </c>
    </row>
    <row r="43" spans="1:13" ht="12.75" customHeight="1" thickBot="1" x14ac:dyDescent="0.25">
      <c r="A43" s="423"/>
      <c r="B43" s="423"/>
      <c r="C43" s="423"/>
      <c r="D43" s="423"/>
      <c r="E43" s="423"/>
      <c r="F43" s="423"/>
      <c r="G43" s="423"/>
      <c r="H43" s="423"/>
      <c r="I43" s="423"/>
      <c r="J43" s="423"/>
      <c r="K43" s="423"/>
      <c r="L43" s="423"/>
      <c r="M43" s="423"/>
    </row>
    <row r="45" spans="1:13" ht="36.75" customHeight="1" x14ac:dyDescent="0.2">
      <c r="A45" s="984" t="s">
        <v>1371</v>
      </c>
      <c r="B45" s="984"/>
      <c r="C45" s="984"/>
      <c r="D45" s="984"/>
      <c r="E45" s="984"/>
      <c r="F45" s="984"/>
      <c r="G45" s="984"/>
      <c r="H45" s="984"/>
      <c r="I45" s="984"/>
      <c r="J45" s="984"/>
      <c r="K45" s="984"/>
      <c r="L45" s="984"/>
      <c r="M45" s="984"/>
    </row>
  </sheetData>
  <mergeCells count="1">
    <mergeCell ref="A45:M45"/>
  </mergeCells>
  <hyperlinks>
    <hyperlink ref="A1" location="Содержание!A1" display="Вернуться в СОДЕРЖАНИЕ" xr:uid="{00000000-0004-0000-7800-000000000000}"/>
  </hyperlinks>
  <pageMargins left="0.78740157480314965" right="0.51181102362204722" top="0.98425196850393704" bottom="0.78740157480314965" header="0.31496062992125984" footer="0.31496062992125984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Лист121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5.28515625" style="340" customWidth="1"/>
    <col min="2" max="8" width="8.42578125" style="340" hidden="1" customWidth="1"/>
    <col min="9" max="13" width="8.42578125" style="340" customWidth="1"/>
    <col min="14" max="256" width="9.28515625" style="340"/>
    <col min="257" max="257" width="44.5703125" style="340" customWidth="1"/>
    <col min="258" max="263" width="8.42578125" style="340" customWidth="1"/>
    <col min="264" max="512" width="9.28515625" style="340"/>
    <col min="513" max="513" width="44.5703125" style="340" customWidth="1"/>
    <col min="514" max="519" width="8.42578125" style="340" customWidth="1"/>
    <col min="520" max="768" width="9.28515625" style="340"/>
    <col min="769" max="769" width="44.5703125" style="340" customWidth="1"/>
    <col min="770" max="775" width="8.42578125" style="340" customWidth="1"/>
    <col min="776" max="1024" width="9.28515625" style="340"/>
    <col min="1025" max="1025" width="44.5703125" style="340" customWidth="1"/>
    <col min="1026" max="1031" width="8.42578125" style="340" customWidth="1"/>
    <col min="1032" max="1280" width="9.28515625" style="340"/>
    <col min="1281" max="1281" width="44.5703125" style="340" customWidth="1"/>
    <col min="1282" max="1287" width="8.42578125" style="340" customWidth="1"/>
    <col min="1288" max="1536" width="9.28515625" style="340"/>
    <col min="1537" max="1537" width="44.5703125" style="340" customWidth="1"/>
    <col min="1538" max="1543" width="8.42578125" style="340" customWidth="1"/>
    <col min="1544" max="1792" width="9.28515625" style="340"/>
    <col min="1793" max="1793" width="44.5703125" style="340" customWidth="1"/>
    <col min="1794" max="1799" width="8.42578125" style="340" customWidth="1"/>
    <col min="1800" max="2048" width="9.28515625" style="340"/>
    <col min="2049" max="2049" width="44.5703125" style="340" customWidth="1"/>
    <col min="2050" max="2055" width="8.42578125" style="340" customWidth="1"/>
    <col min="2056" max="2304" width="9.28515625" style="340"/>
    <col min="2305" max="2305" width="44.5703125" style="340" customWidth="1"/>
    <col min="2306" max="2311" width="8.42578125" style="340" customWidth="1"/>
    <col min="2312" max="2560" width="9.28515625" style="340"/>
    <col min="2561" max="2561" width="44.5703125" style="340" customWidth="1"/>
    <col min="2562" max="2567" width="8.42578125" style="340" customWidth="1"/>
    <col min="2568" max="2816" width="9.28515625" style="340"/>
    <col min="2817" max="2817" width="44.5703125" style="340" customWidth="1"/>
    <col min="2818" max="2823" width="8.42578125" style="340" customWidth="1"/>
    <col min="2824" max="3072" width="9.28515625" style="340"/>
    <col min="3073" max="3073" width="44.5703125" style="340" customWidth="1"/>
    <col min="3074" max="3079" width="8.42578125" style="340" customWidth="1"/>
    <col min="3080" max="3328" width="9.28515625" style="340"/>
    <col min="3329" max="3329" width="44.5703125" style="340" customWidth="1"/>
    <col min="3330" max="3335" width="8.42578125" style="340" customWidth="1"/>
    <col min="3336" max="3584" width="9.28515625" style="340"/>
    <col min="3585" max="3585" width="44.5703125" style="340" customWidth="1"/>
    <col min="3586" max="3591" width="8.42578125" style="340" customWidth="1"/>
    <col min="3592" max="3840" width="9.28515625" style="340"/>
    <col min="3841" max="3841" width="44.5703125" style="340" customWidth="1"/>
    <col min="3842" max="3847" width="8.42578125" style="340" customWidth="1"/>
    <col min="3848" max="4096" width="9.28515625" style="340"/>
    <col min="4097" max="4097" width="44.5703125" style="340" customWidth="1"/>
    <col min="4098" max="4103" width="8.42578125" style="340" customWidth="1"/>
    <col min="4104" max="4352" width="9.28515625" style="340"/>
    <col min="4353" max="4353" width="44.5703125" style="340" customWidth="1"/>
    <col min="4354" max="4359" width="8.42578125" style="340" customWidth="1"/>
    <col min="4360" max="4608" width="9.28515625" style="340"/>
    <col min="4609" max="4609" width="44.5703125" style="340" customWidth="1"/>
    <col min="4610" max="4615" width="8.42578125" style="340" customWidth="1"/>
    <col min="4616" max="4864" width="9.28515625" style="340"/>
    <col min="4865" max="4865" width="44.5703125" style="340" customWidth="1"/>
    <col min="4866" max="4871" width="8.42578125" style="340" customWidth="1"/>
    <col min="4872" max="5120" width="9.28515625" style="340"/>
    <col min="5121" max="5121" width="44.5703125" style="340" customWidth="1"/>
    <col min="5122" max="5127" width="8.42578125" style="340" customWidth="1"/>
    <col min="5128" max="5376" width="9.28515625" style="340"/>
    <col min="5377" max="5377" width="44.5703125" style="340" customWidth="1"/>
    <col min="5378" max="5383" width="8.42578125" style="340" customWidth="1"/>
    <col min="5384" max="5632" width="9.28515625" style="340"/>
    <col min="5633" max="5633" width="44.5703125" style="340" customWidth="1"/>
    <col min="5634" max="5639" width="8.42578125" style="340" customWidth="1"/>
    <col min="5640" max="5888" width="9.28515625" style="340"/>
    <col min="5889" max="5889" width="44.5703125" style="340" customWidth="1"/>
    <col min="5890" max="5895" width="8.42578125" style="340" customWidth="1"/>
    <col min="5896" max="6144" width="9.28515625" style="340"/>
    <col min="6145" max="6145" width="44.5703125" style="340" customWidth="1"/>
    <col min="6146" max="6151" width="8.42578125" style="340" customWidth="1"/>
    <col min="6152" max="6400" width="9.28515625" style="340"/>
    <col min="6401" max="6401" width="44.5703125" style="340" customWidth="1"/>
    <col min="6402" max="6407" width="8.42578125" style="340" customWidth="1"/>
    <col min="6408" max="6656" width="9.28515625" style="340"/>
    <col min="6657" max="6657" width="44.5703125" style="340" customWidth="1"/>
    <col min="6658" max="6663" width="8.42578125" style="340" customWidth="1"/>
    <col min="6664" max="6912" width="9.28515625" style="340"/>
    <col min="6913" max="6913" width="44.5703125" style="340" customWidth="1"/>
    <col min="6914" max="6919" width="8.42578125" style="340" customWidth="1"/>
    <col min="6920" max="7168" width="9.28515625" style="340"/>
    <col min="7169" max="7169" width="44.5703125" style="340" customWidth="1"/>
    <col min="7170" max="7175" width="8.42578125" style="340" customWidth="1"/>
    <col min="7176" max="7424" width="9.28515625" style="340"/>
    <col min="7425" max="7425" width="44.5703125" style="340" customWidth="1"/>
    <col min="7426" max="7431" width="8.42578125" style="340" customWidth="1"/>
    <col min="7432" max="7680" width="9.28515625" style="340"/>
    <col min="7681" max="7681" width="44.5703125" style="340" customWidth="1"/>
    <col min="7682" max="7687" width="8.42578125" style="340" customWidth="1"/>
    <col min="7688" max="7936" width="9.28515625" style="340"/>
    <col min="7937" max="7937" width="44.5703125" style="340" customWidth="1"/>
    <col min="7938" max="7943" width="8.42578125" style="340" customWidth="1"/>
    <col min="7944" max="8192" width="9.28515625" style="340"/>
    <col min="8193" max="8193" width="44.5703125" style="340" customWidth="1"/>
    <col min="8194" max="8199" width="8.42578125" style="340" customWidth="1"/>
    <col min="8200" max="8448" width="9.28515625" style="340"/>
    <col min="8449" max="8449" width="44.5703125" style="340" customWidth="1"/>
    <col min="8450" max="8455" width="8.42578125" style="340" customWidth="1"/>
    <col min="8456" max="8704" width="9.28515625" style="340"/>
    <col min="8705" max="8705" width="44.5703125" style="340" customWidth="1"/>
    <col min="8706" max="8711" width="8.42578125" style="340" customWidth="1"/>
    <col min="8712" max="8960" width="9.28515625" style="340"/>
    <col min="8961" max="8961" width="44.5703125" style="340" customWidth="1"/>
    <col min="8962" max="8967" width="8.42578125" style="340" customWidth="1"/>
    <col min="8968" max="9216" width="9.28515625" style="340"/>
    <col min="9217" max="9217" width="44.5703125" style="340" customWidth="1"/>
    <col min="9218" max="9223" width="8.42578125" style="340" customWidth="1"/>
    <col min="9224" max="9472" width="9.28515625" style="340"/>
    <col min="9473" max="9473" width="44.5703125" style="340" customWidth="1"/>
    <col min="9474" max="9479" width="8.42578125" style="340" customWidth="1"/>
    <col min="9480" max="9728" width="9.28515625" style="340"/>
    <col min="9729" max="9729" width="44.5703125" style="340" customWidth="1"/>
    <col min="9730" max="9735" width="8.42578125" style="340" customWidth="1"/>
    <col min="9736" max="9984" width="9.28515625" style="340"/>
    <col min="9985" max="9985" width="44.5703125" style="340" customWidth="1"/>
    <col min="9986" max="9991" width="8.42578125" style="340" customWidth="1"/>
    <col min="9992" max="10240" width="9.28515625" style="340"/>
    <col min="10241" max="10241" width="44.5703125" style="340" customWidth="1"/>
    <col min="10242" max="10247" width="8.42578125" style="340" customWidth="1"/>
    <col min="10248" max="10496" width="9.28515625" style="340"/>
    <col min="10497" max="10497" width="44.5703125" style="340" customWidth="1"/>
    <col min="10498" max="10503" width="8.42578125" style="340" customWidth="1"/>
    <col min="10504" max="10752" width="9.28515625" style="340"/>
    <col min="10753" max="10753" width="44.5703125" style="340" customWidth="1"/>
    <col min="10754" max="10759" width="8.42578125" style="340" customWidth="1"/>
    <col min="10760" max="11008" width="9.28515625" style="340"/>
    <col min="11009" max="11009" width="44.5703125" style="340" customWidth="1"/>
    <col min="11010" max="11015" width="8.42578125" style="340" customWidth="1"/>
    <col min="11016" max="11264" width="9.28515625" style="340"/>
    <col min="11265" max="11265" width="44.5703125" style="340" customWidth="1"/>
    <col min="11266" max="11271" width="8.42578125" style="340" customWidth="1"/>
    <col min="11272" max="11520" width="9.28515625" style="340"/>
    <col min="11521" max="11521" width="44.5703125" style="340" customWidth="1"/>
    <col min="11522" max="11527" width="8.42578125" style="340" customWidth="1"/>
    <col min="11528" max="11776" width="9.28515625" style="340"/>
    <col min="11777" max="11777" width="44.5703125" style="340" customWidth="1"/>
    <col min="11778" max="11783" width="8.42578125" style="340" customWidth="1"/>
    <col min="11784" max="12032" width="9.28515625" style="340"/>
    <col min="12033" max="12033" width="44.5703125" style="340" customWidth="1"/>
    <col min="12034" max="12039" width="8.42578125" style="340" customWidth="1"/>
    <col min="12040" max="12288" width="9.28515625" style="340"/>
    <col min="12289" max="12289" width="44.5703125" style="340" customWidth="1"/>
    <col min="12290" max="12295" width="8.42578125" style="340" customWidth="1"/>
    <col min="12296" max="12544" width="9.28515625" style="340"/>
    <col min="12545" max="12545" width="44.5703125" style="340" customWidth="1"/>
    <col min="12546" max="12551" width="8.42578125" style="340" customWidth="1"/>
    <col min="12552" max="12800" width="9.28515625" style="340"/>
    <col min="12801" max="12801" width="44.5703125" style="340" customWidth="1"/>
    <col min="12802" max="12807" width="8.42578125" style="340" customWidth="1"/>
    <col min="12808" max="13056" width="9.28515625" style="340"/>
    <col min="13057" max="13057" width="44.5703125" style="340" customWidth="1"/>
    <col min="13058" max="13063" width="8.42578125" style="340" customWidth="1"/>
    <col min="13064" max="13312" width="9.28515625" style="340"/>
    <col min="13313" max="13313" width="44.5703125" style="340" customWidth="1"/>
    <col min="13314" max="13319" width="8.42578125" style="340" customWidth="1"/>
    <col min="13320" max="13568" width="9.28515625" style="340"/>
    <col min="13569" max="13569" width="44.5703125" style="340" customWidth="1"/>
    <col min="13570" max="13575" width="8.42578125" style="340" customWidth="1"/>
    <col min="13576" max="13824" width="9.28515625" style="340"/>
    <col min="13825" max="13825" width="44.5703125" style="340" customWidth="1"/>
    <col min="13826" max="13831" width="8.42578125" style="340" customWidth="1"/>
    <col min="13832" max="14080" width="9.28515625" style="340"/>
    <col min="14081" max="14081" width="44.5703125" style="340" customWidth="1"/>
    <col min="14082" max="14087" width="8.42578125" style="340" customWidth="1"/>
    <col min="14088" max="14336" width="9.28515625" style="340"/>
    <col min="14337" max="14337" width="44.5703125" style="340" customWidth="1"/>
    <col min="14338" max="14343" width="8.42578125" style="340" customWidth="1"/>
    <col min="14344" max="14592" width="9.28515625" style="340"/>
    <col min="14593" max="14593" width="44.5703125" style="340" customWidth="1"/>
    <col min="14594" max="14599" width="8.42578125" style="340" customWidth="1"/>
    <col min="14600" max="14848" width="9.28515625" style="340"/>
    <col min="14849" max="14849" width="44.5703125" style="340" customWidth="1"/>
    <col min="14850" max="14855" width="8.42578125" style="340" customWidth="1"/>
    <col min="14856" max="15104" width="9.28515625" style="340"/>
    <col min="15105" max="15105" width="44.5703125" style="340" customWidth="1"/>
    <col min="15106" max="15111" width="8.42578125" style="340" customWidth="1"/>
    <col min="15112" max="15360" width="9.28515625" style="340"/>
    <col min="15361" max="15361" width="44.5703125" style="340" customWidth="1"/>
    <col min="15362" max="15367" width="8.42578125" style="340" customWidth="1"/>
    <col min="15368" max="15616" width="9.28515625" style="340"/>
    <col min="15617" max="15617" width="44.5703125" style="340" customWidth="1"/>
    <col min="15618" max="15623" width="8.42578125" style="340" customWidth="1"/>
    <col min="15624" max="15872" width="9.28515625" style="340"/>
    <col min="15873" max="15873" width="44.5703125" style="340" customWidth="1"/>
    <col min="15874" max="15879" width="8.42578125" style="340" customWidth="1"/>
    <col min="15880" max="16128" width="9.28515625" style="340"/>
    <col min="16129" max="16129" width="44.5703125" style="340" customWidth="1"/>
    <col min="16130" max="16135" width="8.42578125" style="340" customWidth="1"/>
    <col min="16136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426</v>
      </c>
    </row>
    <row r="3" spans="1:13" s="342" customFormat="1" ht="18" customHeight="1" x14ac:dyDescent="0.25">
      <c r="A3" s="339" t="s">
        <v>427</v>
      </c>
    </row>
    <row r="4" spans="1:13" ht="18" customHeight="1" thickBot="1" x14ac:dyDescent="0.25">
      <c r="A4" s="344" t="s">
        <v>428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ht="9.75" customHeight="1" x14ac:dyDescent="0.2"/>
    <row r="7" spans="1:13" s="226" customFormat="1" ht="12.95" customHeight="1" x14ac:dyDescent="0.2">
      <c r="A7" s="226" t="s">
        <v>34</v>
      </c>
      <c r="B7" s="529">
        <v>0.76</v>
      </c>
      <c r="C7" s="529">
        <v>0.65</v>
      </c>
      <c r="D7" s="529">
        <v>0.64</v>
      </c>
      <c r="E7" s="529">
        <v>0.7</v>
      </c>
      <c r="F7" s="529">
        <v>0.72</v>
      </c>
      <c r="G7" s="529">
        <v>0.68</v>
      </c>
      <c r="H7" s="530">
        <v>0.64</v>
      </c>
      <c r="I7" s="530">
        <v>0.76</v>
      </c>
      <c r="J7" s="530">
        <v>0.82</v>
      </c>
      <c r="K7" s="530">
        <v>0.78</v>
      </c>
      <c r="L7" s="530">
        <v>0.77</v>
      </c>
      <c r="M7" s="530">
        <v>0.72</v>
      </c>
    </row>
    <row r="8" spans="1:13" ht="12.95" customHeight="1" x14ac:dyDescent="0.2">
      <c r="A8" s="531" t="s">
        <v>400</v>
      </c>
      <c r="B8" s="247"/>
      <c r="C8" s="247"/>
      <c r="D8" s="247"/>
      <c r="E8" s="247"/>
      <c r="F8" s="247"/>
      <c r="G8" s="247"/>
      <c r="H8" s="532"/>
      <c r="I8" s="532"/>
      <c r="J8" s="532"/>
      <c r="K8" s="532"/>
      <c r="L8" s="532"/>
      <c r="M8" s="532"/>
    </row>
    <row r="9" spans="1:13" ht="12.95" customHeight="1" x14ac:dyDescent="0.2">
      <c r="A9" s="48" t="s">
        <v>36</v>
      </c>
      <c r="B9" s="247">
        <v>0.6</v>
      </c>
      <c r="C9" s="247">
        <v>0.57999999999999996</v>
      </c>
      <c r="D9" s="247">
        <v>0.49</v>
      </c>
      <c r="E9" s="247">
        <v>0.41</v>
      </c>
      <c r="F9" s="247">
        <v>0.37</v>
      </c>
      <c r="G9" s="247">
        <v>0.35</v>
      </c>
      <c r="H9" s="532">
        <v>0.33</v>
      </c>
      <c r="I9" s="532">
        <v>0.43</v>
      </c>
      <c r="J9" s="532">
        <v>0.54</v>
      </c>
      <c r="K9" s="532">
        <v>0.63</v>
      </c>
      <c r="L9" s="532">
        <v>0.61</v>
      </c>
      <c r="M9" s="532">
        <v>0.61</v>
      </c>
    </row>
    <row r="10" spans="1:13" ht="12.95" customHeight="1" x14ac:dyDescent="0.2">
      <c r="A10" s="280" t="s">
        <v>37</v>
      </c>
      <c r="B10" s="247">
        <v>0.31</v>
      </c>
      <c r="C10" s="247">
        <v>0.19</v>
      </c>
      <c r="D10" s="247">
        <v>0.22</v>
      </c>
      <c r="E10" s="247">
        <v>0.28000000000000003</v>
      </c>
      <c r="F10" s="247">
        <v>0.33</v>
      </c>
      <c r="G10" s="247">
        <v>0.28000000000000003</v>
      </c>
      <c r="H10" s="532">
        <v>0.24</v>
      </c>
      <c r="I10" s="532">
        <v>0.28000000000000003</v>
      </c>
      <c r="J10" s="532">
        <v>0.26</v>
      </c>
      <c r="K10" s="532">
        <v>0.34</v>
      </c>
      <c r="L10" s="532">
        <v>0.38</v>
      </c>
      <c r="M10" s="532">
        <v>0.46</v>
      </c>
    </row>
    <row r="11" spans="1:13" ht="12.95" customHeight="1" x14ac:dyDescent="0.2">
      <c r="A11" s="280" t="s">
        <v>38</v>
      </c>
      <c r="B11" s="247">
        <v>0.88</v>
      </c>
      <c r="C11" s="247">
        <v>0.66</v>
      </c>
      <c r="D11" s="247">
        <v>0.72</v>
      </c>
      <c r="E11" s="247">
        <v>0.76</v>
      </c>
      <c r="F11" s="247">
        <v>0.8</v>
      </c>
      <c r="G11" s="247">
        <v>0.8</v>
      </c>
      <c r="H11" s="532">
        <v>0.82</v>
      </c>
      <c r="I11" s="532">
        <v>0.81</v>
      </c>
      <c r="J11" s="532">
        <v>0.89</v>
      </c>
      <c r="K11" s="532">
        <v>0.83</v>
      </c>
      <c r="L11" s="532">
        <v>0.88</v>
      </c>
      <c r="M11" s="532">
        <v>0.99</v>
      </c>
    </row>
    <row r="12" spans="1:13" ht="12.95" customHeight="1" x14ac:dyDescent="0.2">
      <c r="A12" s="281" t="s">
        <v>39</v>
      </c>
      <c r="B12" s="247">
        <v>0.85</v>
      </c>
      <c r="C12" s="247">
        <v>0.74</v>
      </c>
      <c r="D12" s="247">
        <v>0.82</v>
      </c>
      <c r="E12" s="247">
        <v>0.82</v>
      </c>
      <c r="F12" s="247">
        <v>0.83</v>
      </c>
      <c r="G12" s="247">
        <v>0.84</v>
      </c>
      <c r="H12" s="532">
        <v>0.86</v>
      </c>
      <c r="I12" s="532">
        <v>1.0900000000000001</v>
      </c>
      <c r="J12" s="532">
        <v>1.26</v>
      </c>
      <c r="K12" s="532">
        <v>1.25</v>
      </c>
      <c r="L12" s="532">
        <v>1.25</v>
      </c>
      <c r="M12" s="532">
        <v>1.43</v>
      </c>
    </row>
    <row r="13" spans="1:13" ht="12.95" customHeight="1" x14ac:dyDescent="0.2">
      <c r="A13" s="281" t="s">
        <v>40</v>
      </c>
      <c r="B13" s="247">
        <v>0.4</v>
      </c>
      <c r="C13" s="247">
        <v>0.04</v>
      </c>
      <c r="D13" s="247">
        <v>0.2</v>
      </c>
      <c r="E13" s="247">
        <v>7.0000000000000007E-2</v>
      </c>
      <c r="F13" s="247">
        <v>0.69</v>
      </c>
      <c r="G13" s="247">
        <v>0.44</v>
      </c>
      <c r="H13" s="532">
        <v>0.67</v>
      </c>
      <c r="I13" s="532">
        <v>0.14000000000000001</v>
      </c>
      <c r="J13" s="532">
        <v>0.49</v>
      </c>
      <c r="K13" s="532">
        <v>0.21</v>
      </c>
      <c r="L13" s="532">
        <v>0.28000000000000003</v>
      </c>
      <c r="M13" s="532">
        <v>0.61</v>
      </c>
    </row>
    <row r="14" spans="1:13" ht="26.25" customHeight="1" x14ac:dyDescent="0.2">
      <c r="A14" s="282" t="s">
        <v>41</v>
      </c>
      <c r="B14" s="247">
        <v>0.64</v>
      </c>
      <c r="C14" s="247">
        <v>0.4</v>
      </c>
      <c r="D14" s="247">
        <v>0.77</v>
      </c>
      <c r="E14" s="247">
        <v>0.64</v>
      </c>
      <c r="F14" s="247">
        <v>0.6</v>
      </c>
      <c r="G14" s="247">
        <v>0.8</v>
      </c>
      <c r="H14" s="532">
        <v>0.73</v>
      </c>
      <c r="I14" s="532">
        <v>0.85</v>
      </c>
      <c r="J14" s="532">
        <v>0.62</v>
      </c>
      <c r="K14" s="532">
        <v>0.6</v>
      </c>
      <c r="L14" s="532">
        <v>0.56999999999999995</v>
      </c>
      <c r="M14" s="532">
        <v>0.74</v>
      </c>
    </row>
    <row r="15" spans="1:13" ht="24" x14ac:dyDescent="0.2">
      <c r="A15" s="282" t="s">
        <v>42</v>
      </c>
      <c r="B15" s="247">
        <v>0.59</v>
      </c>
      <c r="C15" s="247">
        <v>0.86</v>
      </c>
      <c r="D15" s="247">
        <v>0.81</v>
      </c>
      <c r="E15" s="247">
        <v>0.69</v>
      </c>
      <c r="F15" s="247">
        <v>0.82</v>
      </c>
      <c r="G15" s="247">
        <v>0.87</v>
      </c>
      <c r="H15" s="532">
        <v>0.79</v>
      </c>
      <c r="I15" s="532">
        <v>0.93</v>
      </c>
      <c r="J15" s="532">
        <v>1.02</v>
      </c>
      <c r="K15" s="532">
        <v>0.93</v>
      </c>
      <c r="L15" s="532">
        <v>0.99</v>
      </c>
      <c r="M15" s="532">
        <v>0.94</v>
      </c>
    </row>
    <row r="16" spans="1:13" ht="12.95" customHeight="1" x14ac:dyDescent="0.2">
      <c r="A16" s="281" t="s">
        <v>43</v>
      </c>
      <c r="B16" s="247">
        <v>0.24</v>
      </c>
      <c r="C16" s="247">
        <v>0.25</v>
      </c>
      <c r="D16" s="247">
        <v>0.37</v>
      </c>
      <c r="E16" s="247">
        <v>0.47</v>
      </c>
      <c r="F16" s="247">
        <v>0.59</v>
      </c>
      <c r="G16" s="247">
        <v>0.28999999999999998</v>
      </c>
      <c r="H16" s="532">
        <v>7.0000000000000007E-2</v>
      </c>
      <c r="I16" s="532">
        <v>0.19</v>
      </c>
      <c r="J16" s="532">
        <v>0.4</v>
      </c>
      <c r="K16" s="532">
        <v>0.36</v>
      </c>
      <c r="L16" s="532">
        <v>0.66</v>
      </c>
      <c r="M16" s="532">
        <v>0.71</v>
      </c>
    </row>
    <row r="17" spans="1:13" ht="12.95" customHeight="1" x14ac:dyDescent="0.2">
      <c r="A17" s="281" t="s">
        <v>44</v>
      </c>
      <c r="B17" s="247">
        <v>0.57999999999999996</v>
      </c>
      <c r="C17" s="247">
        <v>0.42</v>
      </c>
      <c r="D17" s="247">
        <v>0.43</v>
      </c>
      <c r="E17" s="247">
        <v>0.56000000000000005</v>
      </c>
      <c r="F17" s="247">
        <v>0.46</v>
      </c>
      <c r="G17" s="247">
        <v>0.28000000000000003</v>
      </c>
      <c r="H17" s="532">
        <v>0.27</v>
      </c>
      <c r="I17" s="532">
        <v>0.31</v>
      </c>
      <c r="J17" s="532">
        <v>0.47</v>
      </c>
      <c r="K17" s="532">
        <v>0.61</v>
      </c>
      <c r="L17" s="532">
        <v>0.94</v>
      </c>
      <c r="M17" s="532">
        <v>1.35</v>
      </c>
    </row>
    <row r="18" spans="1:13" ht="12.95" customHeight="1" x14ac:dyDescent="0.2">
      <c r="A18" s="281" t="s">
        <v>45</v>
      </c>
      <c r="B18" s="247">
        <v>0.87</v>
      </c>
      <c r="C18" s="247">
        <v>1.1599999999999999</v>
      </c>
      <c r="D18" s="247">
        <v>0.98</v>
      </c>
      <c r="E18" s="247">
        <v>1.03</v>
      </c>
      <c r="F18" s="247">
        <v>0.82</v>
      </c>
      <c r="G18" s="247">
        <v>0.42</v>
      </c>
      <c r="H18" s="532">
        <v>0.57999999999999996</v>
      </c>
      <c r="I18" s="532">
        <v>0.43</v>
      </c>
      <c r="J18" s="532">
        <v>0.38</v>
      </c>
      <c r="K18" s="532">
        <v>0.25</v>
      </c>
      <c r="L18" s="532">
        <v>0.52</v>
      </c>
      <c r="M18" s="532">
        <v>0.45</v>
      </c>
    </row>
    <row r="19" spans="1:13" ht="12.95" customHeight="1" x14ac:dyDescent="0.2">
      <c r="A19" s="281" t="s">
        <v>46</v>
      </c>
      <c r="B19" s="247">
        <v>1.07</v>
      </c>
      <c r="C19" s="247">
        <v>0.84</v>
      </c>
      <c r="D19" s="247">
        <v>0.8</v>
      </c>
      <c r="E19" s="247">
        <v>0.77</v>
      </c>
      <c r="F19" s="247">
        <v>0.89</v>
      </c>
      <c r="G19" s="247">
        <v>0.75</v>
      </c>
      <c r="H19" s="532">
        <v>0.57999999999999996</v>
      </c>
      <c r="I19" s="532">
        <v>0.75</v>
      </c>
      <c r="J19" s="532">
        <v>0.89</v>
      </c>
      <c r="K19" s="532">
        <v>0.89</v>
      </c>
      <c r="L19" s="532">
        <v>0.76</v>
      </c>
      <c r="M19" s="532">
        <v>0.9</v>
      </c>
    </row>
    <row r="20" spans="1:13" ht="12.95" customHeight="1" x14ac:dyDescent="0.2">
      <c r="A20" s="281" t="s">
        <v>47</v>
      </c>
      <c r="B20" s="247">
        <v>1.02</v>
      </c>
      <c r="C20" s="247">
        <v>0.79</v>
      </c>
      <c r="D20" s="247">
        <v>0.61</v>
      </c>
      <c r="E20" s="247">
        <v>0.68</v>
      </c>
      <c r="F20" s="247">
        <v>0.68</v>
      </c>
      <c r="G20" s="247">
        <v>0.63</v>
      </c>
      <c r="H20" s="532">
        <v>0.56000000000000005</v>
      </c>
      <c r="I20" s="532">
        <v>0.83</v>
      </c>
      <c r="J20" s="532">
        <v>0.87</v>
      </c>
      <c r="K20" s="532">
        <v>0.95</v>
      </c>
      <c r="L20" s="532">
        <v>0.97</v>
      </c>
      <c r="M20" s="532">
        <v>0.85</v>
      </c>
    </row>
    <row r="21" spans="1:13" ht="24.75" customHeight="1" x14ac:dyDescent="0.2">
      <c r="A21" s="282" t="s">
        <v>123</v>
      </c>
      <c r="B21" s="247">
        <v>1.32</v>
      </c>
      <c r="C21" s="247">
        <v>0.74</v>
      </c>
      <c r="D21" s="247">
        <v>0.79</v>
      </c>
      <c r="E21" s="247">
        <v>0.84</v>
      </c>
      <c r="F21" s="247">
        <v>0.88</v>
      </c>
      <c r="G21" s="247">
        <v>0.91</v>
      </c>
      <c r="H21" s="532">
        <v>0.95</v>
      </c>
      <c r="I21" s="532">
        <v>0.83</v>
      </c>
      <c r="J21" s="532">
        <v>0.88</v>
      </c>
      <c r="K21" s="532">
        <v>0.78</v>
      </c>
      <c r="L21" s="532">
        <v>0.83</v>
      </c>
      <c r="M21" s="532">
        <v>0.98</v>
      </c>
    </row>
    <row r="22" spans="1:13" ht="24" x14ac:dyDescent="0.2">
      <c r="A22" s="282" t="s">
        <v>49</v>
      </c>
      <c r="B22" s="247">
        <v>0.49</v>
      </c>
      <c r="C22" s="247">
        <v>0.08</v>
      </c>
      <c r="D22" s="247">
        <v>0.06</v>
      </c>
      <c r="E22" s="247">
        <v>7.0000000000000007E-2</v>
      </c>
      <c r="F22" s="247">
        <v>0.08</v>
      </c>
      <c r="G22" s="247">
        <v>1.52</v>
      </c>
      <c r="H22" s="532">
        <v>1.1100000000000001</v>
      </c>
      <c r="I22" s="532">
        <v>0.39</v>
      </c>
      <c r="J22" s="532">
        <v>0.41</v>
      </c>
      <c r="K22" s="532">
        <v>0.28000000000000003</v>
      </c>
      <c r="L22" s="532">
        <v>0.83</v>
      </c>
      <c r="M22" s="532">
        <v>0.21</v>
      </c>
    </row>
    <row r="23" spans="1:13" ht="12.95" customHeight="1" x14ac:dyDescent="0.2">
      <c r="A23" s="281" t="s">
        <v>50</v>
      </c>
      <c r="B23" s="247">
        <v>0.6</v>
      </c>
      <c r="C23" s="247">
        <v>0.57999999999999996</v>
      </c>
      <c r="D23" s="247">
        <v>0.48</v>
      </c>
      <c r="E23" s="247">
        <v>0.44</v>
      </c>
      <c r="F23" s="247">
        <v>0.45</v>
      </c>
      <c r="G23" s="247">
        <v>0.39</v>
      </c>
      <c r="H23" s="532">
        <v>0.41</v>
      </c>
      <c r="I23" s="532">
        <v>0.34</v>
      </c>
      <c r="J23" s="532">
        <v>0.55000000000000004</v>
      </c>
      <c r="K23" s="532">
        <v>0.48</v>
      </c>
      <c r="L23" s="532">
        <v>0.4</v>
      </c>
      <c r="M23" s="532">
        <v>0.22</v>
      </c>
    </row>
    <row r="24" spans="1:13" ht="24" customHeight="1" x14ac:dyDescent="0.2">
      <c r="A24" s="282" t="s">
        <v>429</v>
      </c>
      <c r="B24" s="247">
        <v>0.79</v>
      </c>
      <c r="C24" s="247">
        <v>0.78</v>
      </c>
      <c r="D24" s="247">
        <v>0.66</v>
      </c>
      <c r="E24" s="247">
        <v>0.88</v>
      </c>
      <c r="F24" s="247">
        <v>0.62</v>
      </c>
      <c r="G24" s="247">
        <v>0.56999999999999995</v>
      </c>
      <c r="H24" s="532">
        <v>0.68</v>
      </c>
      <c r="I24" s="532">
        <v>0.99</v>
      </c>
      <c r="J24" s="532">
        <v>1.2</v>
      </c>
      <c r="K24" s="532">
        <v>1.1100000000000001</v>
      </c>
      <c r="L24" s="532">
        <v>1.0900000000000001</v>
      </c>
      <c r="M24" s="532">
        <v>0.82</v>
      </c>
    </row>
    <row r="25" spans="1:13" ht="12.95" customHeight="1" x14ac:dyDescent="0.2">
      <c r="A25" s="281" t="s">
        <v>52</v>
      </c>
      <c r="B25" s="247">
        <v>0.49</v>
      </c>
      <c r="C25" s="247">
        <v>0.47</v>
      </c>
      <c r="D25" s="247">
        <v>0.71</v>
      </c>
      <c r="E25" s="247">
        <v>0.72</v>
      </c>
      <c r="F25" s="247">
        <v>0.56999999999999995</v>
      </c>
      <c r="G25" s="247">
        <v>0.69</v>
      </c>
      <c r="H25" s="532">
        <v>0.75</v>
      </c>
      <c r="I25" s="532">
        <v>0.99</v>
      </c>
      <c r="J25" s="532">
        <v>1.22</v>
      </c>
      <c r="K25" s="532">
        <v>1.27</v>
      </c>
      <c r="L25" s="532">
        <v>0.96</v>
      </c>
      <c r="M25" s="532">
        <v>1.1399999999999999</v>
      </c>
    </row>
    <row r="26" spans="1:13" ht="24" x14ac:dyDescent="0.2">
      <c r="A26" s="282" t="s">
        <v>53</v>
      </c>
      <c r="B26" s="247">
        <v>0.44</v>
      </c>
      <c r="C26" s="247">
        <v>0.37</v>
      </c>
      <c r="D26" s="247">
        <v>0.34</v>
      </c>
      <c r="E26" s="247">
        <v>0.37</v>
      </c>
      <c r="F26" s="247">
        <v>0.47</v>
      </c>
      <c r="G26" s="247">
        <v>0.71</v>
      </c>
      <c r="H26" s="532">
        <v>0.56999999999999995</v>
      </c>
      <c r="I26" s="532">
        <v>0.6</v>
      </c>
      <c r="J26" s="532">
        <v>0.69</v>
      </c>
      <c r="K26" s="532">
        <v>0.75</v>
      </c>
      <c r="L26" s="532">
        <v>0.81</v>
      </c>
      <c r="M26" s="532">
        <v>0.71</v>
      </c>
    </row>
    <row r="27" spans="1:13" ht="24" customHeight="1" x14ac:dyDescent="0.2">
      <c r="A27" s="283" t="s">
        <v>54</v>
      </c>
      <c r="B27" s="247">
        <v>0.26</v>
      </c>
      <c r="C27" s="247">
        <v>0.28999999999999998</v>
      </c>
      <c r="D27" s="247">
        <v>0.26</v>
      </c>
      <c r="E27" s="247">
        <v>0.27</v>
      </c>
      <c r="F27" s="247">
        <v>0.27</v>
      </c>
      <c r="G27" s="247">
        <v>0.26</v>
      </c>
      <c r="H27" s="532">
        <v>0.27</v>
      </c>
      <c r="I27" s="532">
        <v>0.28999999999999998</v>
      </c>
      <c r="J27" s="532">
        <v>0.36</v>
      </c>
      <c r="K27" s="532">
        <v>0.32</v>
      </c>
      <c r="L27" s="532">
        <v>0.36</v>
      </c>
      <c r="M27" s="532">
        <v>0.41</v>
      </c>
    </row>
    <row r="28" spans="1:13" ht="24" x14ac:dyDescent="0.2">
      <c r="A28" s="282" t="s">
        <v>112</v>
      </c>
      <c r="B28" s="247">
        <v>0.22</v>
      </c>
      <c r="C28" s="247">
        <v>0.25</v>
      </c>
      <c r="D28" s="247">
        <v>0.22</v>
      </c>
      <c r="E28" s="247">
        <v>0.24</v>
      </c>
      <c r="F28" s="247">
        <v>0.25</v>
      </c>
      <c r="G28" s="247">
        <v>0.24</v>
      </c>
      <c r="H28" s="532">
        <v>0.24</v>
      </c>
      <c r="I28" s="532">
        <v>0.26</v>
      </c>
      <c r="J28" s="532">
        <v>0.34</v>
      </c>
      <c r="K28" s="532">
        <v>0.28999999999999998</v>
      </c>
      <c r="L28" s="532">
        <v>0.31</v>
      </c>
      <c r="M28" s="532">
        <v>0.35</v>
      </c>
    </row>
    <row r="29" spans="1:13" ht="24" customHeight="1" x14ac:dyDescent="0.2">
      <c r="A29" s="282" t="s">
        <v>113</v>
      </c>
      <c r="B29" s="247">
        <v>0.91</v>
      </c>
      <c r="C29" s="247">
        <v>0.66</v>
      </c>
      <c r="D29" s="247">
        <v>0.35</v>
      </c>
      <c r="E29" s="247">
        <v>0.25</v>
      </c>
      <c r="F29" s="247">
        <v>0.24</v>
      </c>
      <c r="G29" s="247">
        <v>0.25</v>
      </c>
      <c r="H29" s="532">
        <v>0.27</v>
      </c>
      <c r="I29" s="532">
        <v>0.34</v>
      </c>
      <c r="J29" s="532">
        <v>0.38</v>
      </c>
      <c r="K29" s="532">
        <v>0.42</v>
      </c>
      <c r="L29" s="532">
        <v>0.54</v>
      </c>
      <c r="M29" s="532">
        <v>0.56999999999999995</v>
      </c>
    </row>
    <row r="30" spans="1:13" ht="24" customHeight="1" x14ac:dyDescent="0.2">
      <c r="A30" s="282" t="s">
        <v>114</v>
      </c>
      <c r="B30" s="247">
        <v>0.91</v>
      </c>
      <c r="C30" s="247">
        <v>0.9</v>
      </c>
      <c r="D30" s="247">
        <v>0.82</v>
      </c>
      <c r="E30" s="247">
        <v>0.86</v>
      </c>
      <c r="F30" s="247">
        <v>0.77</v>
      </c>
      <c r="G30" s="247">
        <v>0.68</v>
      </c>
      <c r="H30" s="532">
        <v>0.75</v>
      </c>
      <c r="I30" s="532">
        <v>0.75</v>
      </c>
      <c r="J30" s="532">
        <v>0.83</v>
      </c>
      <c r="K30" s="532">
        <v>0.83</v>
      </c>
      <c r="L30" s="532">
        <v>1.05</v>
      </c>
      <c r="M30" s="532">
        <v>1.06</v>
      </c>
    </row>
    <row r="31" spans="1:13" ht="24" x14ac:dyDescent="0.2">
      <c r="A31" s="283" t="s">
        <v>58</v>
      </c>
      <c r="B31" s="247">
        <v>0.38</v>
      </c>
      <c r="C31" s="247">
        <v>0.47</v>
      </c>
      <c r="D31" s="247">
        <v>0.59</v>
      </c>
      <c r="E31" s="247">
        <v>0.53</v>
      </c>
      <c r="F31" s="247">
        <v>0.64</v>
      </c>
      <c r="G31" s="247">
        <v>0.56000000000000005</v>
      </c>
      <c r="H31" s="532">
        <v>0.52</v>
      </c>
      <c r="I31" s="532">
        <v>0.63</v>
      </c>
      <c r="J31" s="532">
        <v>0.49</v>
      </c>
      <c r="K31" s="532">
        <v>0.48</v>
      </c>
      <c r="L31" s="532">
        <v>0.54</v>
      </c>
      <c r="M31" s="532">
        <v>0.45</v>
      </c>
    </row>
    <row r="32" spans="1:13" ht="15" customHeight="1" x14ac:dyDescent="0.2">
      <c r="A32" s="280" t="s">
        <v>59</v>
      </c>
      <c r="B32" s="247">
        <v>0.62</v>
      </c>
      <c r="C32" s="247">
        <v>0.53</v>
      </c>
      <c r="D32" s="247">
        <v>0.56999999999999995</v>
      </c>
      <c r="E32" s="247">
        <v>0.8</v>
      </c>
      <c r="F32" s="247">
        <v>0.54</v>
      </c>
      <c r="G32" s="247">
        <v>0.35</v>
      </c>
      <c r="H32" s="532">
        <v>0.3</v>
      </c>
      <c r="I32" s="532">
        <v>0.39</v>
      </c>
      <c r="J32" s="532">
        <v>0.32</v>
      </c>
      <c r="K32" s="532">
        <v>0.28999999999999998</v>
      </c>
      <c r="L32" s="532">
        <v>0.27</v>
      </c>
      <c r="M32" s="532">
        <v>0.33</v>
      </c>
    </row>
    <row r="33" spans="1:13" ht="24" customHeight="1" x14ac:dyDescent="0.2">
      <c r="A33" s="283" t="s">
        <v>60</v>
      </c>
      <c r="B33" s="247">
        <v>2.6</v>
      </c>
      <c r="C33" s="247">
        <v>2.31</v>
      </c>
      <c r="D33" s="247">
        <v>2.2000000000000002</v>
      </c>
      <c r="E33" s="247">
        <v>2.5099999999999998</v>
      </c>
      <c r="F33" s="247">
        <v>2.56</v>
      </c>
      <c r="G33" s="247">
        <v>2.2000000000000002</v>
      </c>
      <c r="H33" s="532">
        <v>1.87</v>
      </c>
      <c r="I33" s="532">
        <v>2.39</v>
      </c>
      <c r="J33" s="532">
        <v>2.5499999999999998</v>
      </c>
      <c r="K33" s="532">
        <v>2.31</v>
      </c>
      <c r="L33" s="532">
        <v>2.04</v>
      </c>
      <c r="M33" s="532">
        <v>2.1</v>
      </c>
    </row>
    <row r="34" spans="1:13" ht="12" x14ac:dyDescent="0.2">
      <c r="A34" s="280" t="s">
        <v>61</v>
      </c>
      <c r="B34" s="247">
        <v>0.79</v>
      </c>
      <c r="C34" s="247">
        <v>0.61</v>
      </c>
      <c r="D34" s="247">
        <v>0.56999999999999995</v>
      </c>
      <c r="E34" s="247">
        <v>0.66</v>
      </c>
      <c r="F34" s="247">
        <v>0.68</v>
      </c>
      <c r="G34" s="247">
        <v>0.6</v>
      </c>
      <c r="H34" s="532">
        <v>0.44</v>
      </c>
      <c r="I34" s="532">
        <v>0.75</v>
      </c>
      <c r="J34" s="532">
        <v>0.76</v>
      </c>
      <c r="K34" s="532">
        <v>0.57999999999999996</v>
      </c>
      <c r="L34" s="532">
        <v>0.47</v>
      </c>
      <c r="M34" s="532">
        <v>0.4</v>
      </c>
    </row>
    <row r="35" spans="1:13" ht="12.95" customHeight="1" x14ac:dyDescent="0.2">
      <c r="A35" s="280" t="s">
        <v>62</v>
      </c>
      <c r="B35" s="247">
        <v>0.28000000000000003</v>
      </c>
      <c r="C35" s="247">
        <v>0.28000000000000003</v>
      </c>
      <c r="D35" s="247">
        <v>0.25</v>
      </c>
      <c r="E35" s="247">
        <v>0.25</v>
      </c>
      <c r="F35" s="247">
        <v>0.34</v>
      </c>
      <c r="G35" s="247">
        <v>0.38</v>
      </c>
      <c r="H35" s="532">
        <v>0.12</v>
      </c>
      <c r="I35" s="532">
        <v>0.37</v>
      </c>
      <c r="J35" s="532">
        <v>0.63</v>
      </c>
      <c r="K35" s="532">
        <v>0.89</v>
      </c>
      <c r="L35" s="532">
        <v>1.08</v>
      </c>
      <c r="M35" s="532">
        <v>1.35</v>
      </c>
    </row>
    <row r="36" spans="1:13" ht="12" x14ac:dyDescent="0.2">
      <c r="A36" s="280" t="s">
        <v>63</v>
      </c>
      <c r="B36" s="247">
        <v>1.1200000000000001</v>
      </c>
      <c r="C36" s="247">
        <v>1.28</v>
      </c>
      <c r="D36" s="247">
        <v>1.44</v>
      </c>
      <c r="E36" s="247">
        <v>1.3</v>
      </c>
      <c r="F36" s="247">
        <v>1.37</v>
      </c>
      <c r="G36" s="247">
        <v>1.23</v>
      </c>
      <c r="H36" s="532">
        <v>0.98</v>
      </c>
      <c r="I36" s="532">
        <v>1.1499999999999999</v>
      </c>
      <c r="J36" s="532">
        <v>1.3</v>
      </c>
      <c r="K36" s="532">
        <v>1.42</v>
      </c>
      <c r="L36" s="532">
        <v>0.97</v>
      </c>
      <c r="M36" s="532">
        <v>0.95</v>
      </c>
    </row>
    <row r="37" spans="1:13" ht="12" x14ac:dyDescent="0.2">
      <c r="A37" s="280" t="s">
        <v>115</v>
      </c>
      <c r="B37" s="247">
        <v>0.66</v>
      </c>
      <c r="C37" s="247">
        <v>0.57999999999999996</v>
      </c>
      <c r="D37" s="247">
        <v>0.59</v>
      </c>
      <c r="E37" s="247">
        <v>0.64</v>
      </c>
      <c r="F37" s="247">
        <v>0.62</v>
      </c>
      <c r="G37" s="247">
        <v>0.56999999999999995</v>
      </c>
      <c r="H37" s="532">
        <v>0.56000000000000005</v>
      </c>
      <c r="I37" s="532">
        <v>0.61</v>
      </c>
      <c r="J37" s="532">
        <v>0.66</v>
      </c>
      <c r="K37" s="532">
        <v>0.7</v>
      </c>
      <c r="L37" s="532">
        <v>0.69</v>
      </c>
      <c r="M37" s="532">
        <v>0.7</v>
      </c>
    </row>
    <row r="38" spans="1:13" ht="13.5" customHeight="1" x14ac:dyDescent="0.2">
      <c r="A38" s="280" t="s">
        <v>65</v>
      </c>
      <c r="B38" s="247">
        <v>0.31</v>
      </c>
      <c r="C38" s="247">
        <v>0.06</v>
      </c>
      <c r="D38" s="247">
        <v>7.0000000000000007E-2</v>
      </c>
      <c r="E38" s="247">
        <v>0.1</v>
      </c>
      <c r="F38" s="247">
        <v>0.08</v>
      </c>
      <c r="G38" s="247">
        <v>0.1</v>
      </c>
      <c r="H38" s="532">
        <v>0.09</v>
      </c>
      <c r="I38" s="532">
        <v>0.09</v>
      </c>
      <c r="J38" s="532">
        <v>0.09</v>
      </c>
      <c r="K38" s="532">
        <v>0.05</v>
      </c>
      <c r="L38" s="532">
        <v>7.0000000000000007E-2</v>
      </c>
      <c r="M38" s="532">
        <v>0.05</v>
      </c>
    </row>
    <row r="39" spans="1:13" ht="13.5" customHeight="1" x14ac:dyDescent="0.2">
      <c r="A39" s="280" t="s">
        <v>71</v>
      </c>
      <c r="B39" s="247">
        <v>0.26</v>
      </c>
      <c r="C39" s="247">
        <v>0.26</v>
      </c>
      <c r="D39" s="247">
        <v>0.21</v>
      </c>
      <c r="E39" s="247">
        <v>0.2</v>
      </c>
      <c r="F39" s="247">
        <v>0.22</v>
      </c>
      <c r="G39" s="247">
        <v>0.26</v>
      </c>
      <c r="H39" s="532">
        <v>0.21</v>
      </c>
      <c r="I39" s="532">
        <v>0.28999999999999998</v>
      </c>
      <c r="J39" s="532">
        <v>0.27</v>
      </c>
      <c r="K39" s="532">
        <v>0.33</v>
      </c>
      <c r="L39" s="532">
        <v>0.36</v>
      </c>
      <c r="M39" s="532">
        <v>0.36</v>
      </c>
    </row>
    <row r="40" spans="1:13" ht="12" x14ac:dyDescent="0.2">
      <c r="A40" s="280" t="s">
        <v>72</v>
      </c>
      <c r="B40" s="247">
        <v>0.09</v>
      </c>
      <c r="C40" s="247">
        <v>0.11</v>
      </c>
      <c r="D40" s="247">
        <v>0.16</v>
      </c>
      <c r="E40" s="247">
        <v>0.13</v>
      </c>
      <c r="F40" s="247">
        <v>0.13</v>
      </c>
      <c r="G40" s="247">
        <v>0.17</v>
      </c>
      <c r="H40" s="532">
        <v>0.11</v>
      </c>
      <c r="I40" s="532">
        <v>0.2</v>
      </c>
      <c r="J40" s="532">
        <v>0.25</v>
      </c>
      <c r="K40" s="532">
        <v>0.31</v>
      </c>
      <c r="L40" s="532">
        <v>0.31</v>
      </c>
      <c r="M40" s="532">
        <v>0.46</v>
      </c>
    </row>
    <row r="41" spans="1:13" ht="12.95" customHeight="1" x14ac:dyDescent="0.2">
      <c r="A41" s="280" t="s">
        <v>73</v>
      </c>
      <c r="B41" s="247">
        <v>1.18</v>
      </c>
      <c r="C41" s="247">
        <v>1.17</v>
      </c>
      <c r="D41" s="247">
        <v>1.1100000000000001</v>
      </c>
      <c r="E41" s="247">
        <v>1.21</v>
      </c>
      <c r="F41" s="247">
        <v>1.1599999999999999</v>
      </c>
      <c r="G41" s="247">
        <v>1.1100000000000001</v>
      </c>
      <c r="H41" s="532">
        <v>1</v>
      </c>
      <c r="I41" s="532">
        <v>1.54</v>
      </c>
      <c r="J41" s="532">
        <v>1.1599999999999999</v>
      </c>
      <c r="K41" s="532">
        <v>1.1399999999999999</v>
      </c>
      <c r="L41" s="532">
        <v>0.88</v>
      </c>
      <c r="M41" s="532">
        <v>0.63</v>
      </c>
    </row>
    <row r="42" spans="1:13" ht="12.95" customHeight="1" x14ac:dyDescent="0.2">
      <c r="A42" s="280" t="s">
        <v>74</v>
      </c>
      <c r="B42" s="247">
        <v>0.96</v>
      </c>
      <c r="C42" s="247">
        <v>0.9</v>
      </c>
      <c r="D42" s="247">
        <v>1</v>
      </c>
      <c r="E42" s="340">
        <v>1.32</v>
      </c>
      <c r="F42" s="247">
        <v>1.3</v>
      </c>
      <c r="G42" s="247">
        <v>1.39</v>
      </c>
      <c r="H42" s="532">
        <v>1.23</v>
      </c>
      <c r="I42" s="532">
        <v>1.1200000000000001</v>
      </c>
      <c r="J42" s="532">
        <v>1.07</v>
      </c>
      <c r="K42" s="532">
        <v>0.85</v>
      </c>
      <c r="L42" s="532">
        <v>0.88</v>
      </c>
      <c r="M42" s="532">
        <v>1.34</v>
      </c>
    </row>
    <row r="43" spans="1:13" ht="12.95" customHeight="1" x14ac:dyDescent="0.2">
      <c r="A43" s="280" t="s">
        <v>75</v>
      </c>
      <c r="B43" s="247">
        <v>0.77</v>
      </c>
      <c r="C43" s="247">
        <v>0.72</v>
      </c>
      <c r="D43" s="247">
        <v>0.71</v>
      </c>
      <c r="E43" s="247">
        <v>0.68</v>
      </c>
      <c r="F43" s="247">
        <v>0.74</v>
      </c>
      <c r="G43" s="247">
        <v>0.78</v>
      </c>
      <c r="H43" s="532">
        <v>0.7</v>
      </c>
      <c r="I43" s="532">
        <v>0.87</v>
      </c>
      <c r="J43" s="532">
        <v>0.86</v>
      </c>
      <c r="K43" s="532">
        <v>0.93</v>
      </c>
      <c r="L43" s="532">
        <v>1.03</v>
      </c>
      <c r="M43" s="532">
        <v>1.1599999999999999</v>
      </c>
    </row>
    <row r="44" spans="1:13" ht="12.95" customHeight="1" x14ac:dyDescent="0.2">
      <c r="A44" s="280" t="s">
        <v>76</v>
      </c>
      <c r="B44" s="247">
        <v>0.6</v>
      </c>
      <c r="C44" s="247">
        <v>0.56000000000000005</v>
      </c>
      <c r="D44" s="247">
        <v>0.47</v>
      </c>
      <c r="E44" s="247">
        <v>0.46</v>
      </c>
      <c r="F44" s="247">
        <v>0.55000000000000004</v>
      </c>
      <c r="G44" s="247">
        <v>0.5</v>
      </c>
      <c r="H44" s="532">
        <v>0.23</v>
      </c>
      <c r="I44" s="532">
        <v>0.43</v>
      </c>
      <c r="J44" s="532">
        <v>0.53</v>
      </c>
      <c r="K44" s="532">
        <v>0.96</v>
      </c>
      <c r="L44" s="532">
        <v>1.02</v>
      </c>
      <c r="M44" s="532">
        <v>0.87</v>
      </c>
    </row>
    <row r="45" spans="1:13" ht="12" x14ac:dyDescent="0.2">
      <c r="A45" s="280" t="s">
        <v>77</v>
      </c>
      <c r="B45" s="247">
        <v>0.82</v>
      </c>
      <c r="C45" s="247">
        <v>0.62</v>
      </c>
      <c r="D45" s="247">
        <v>0.61</v>
      </c>
      <c r="E45" s="247">
        <v>0.69</v>
      </c>
      <c r="F45" s="247">
        <v>0.52</v>
      </c>
      <c r="G45" s="247">
        <v>0.38</v>
      </c>
      <c r="H45" s="532">
        <v>0.34</v>
      </c>
      <c r="I45" s="532">
        <v>0.56000000000000005</v>
      </c>
      <c r="J45" s="532">
        <v>0.6</v>
      </c>
      <c r="K45" s="532">
        <v>0.64</v>
      </c>
      <c r="L45" s="532">
        <v>1.1599999999999999</v>
      </c>
      <c r="M45" s="532">
        <v>1.98</v>
      </c>
    </row>
    <row r="46" spans="1:13" ht="7.5" customHeight="1" thickBot="1" x14ac:dyDescent="0.25">
      <c r="A46" s="533"/>
      <c r="B46" s="534"/>
      <c r="C46" s="534"/>
      <c r="D46" s="534"/>
      <c r="E46" s="534"/>
      <c r="F46" s="534"/>
      <c r="G46" s="534"/>
      <c r="H46" s="534"/>
      <c r="I46" s="534"/>
      <c r="J46" s="534"/>
      <c r="K46" s="534"/>
      <c r="L46" s="534"/>
      <c r="M46" s="534"/>
    </row>
    <row r="47" spans="1:13" ht="7.5" customHeight="1" x14ac:dyDescent="0.2">
      <c r="A47" s="535"/>
    </row>
    <row r="48" spans="1:13" ht="12.95" customHeight="1" x14ac:dyDescent="0.2">
      <c r="A48" s="52" t="s">
        <v>430</v>
      </c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79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Лист122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28515625" style="340" customWidth="1"/>
    <col min="2" max="8" width="8.42578125" style="340" hidden="1" customWidth="1"/>
    <col min="9" max="13" width="8.42578125" style="340" customWidth="1"/>
    <col min="14" max="256" width="9.28515625" style="340"/>
    <col min="257" max="257" width="44.140625" style="340" customWidth="1"/>
    <col min="258" max="262" width="8.42578125" style="340" customWidth="1"/>
    <col min="263" max="263" width="9.140625" style="340" customWidth="1"/>
    <col min="264" max="512" width="9.28515625" style="340"/>
    <col min="513" max="513" width="44.140625" style="340" customWidth="1"/>
    <col min="514" max="518" width="8.42578125" style="340" customWidth="1"/>
    <col min="519" max="519" width="9.140625" style="340" customWidth="1"/>
    <col min="520" max="768" width="9.28515625" style="340"/>
    <col min="769" max="769" width="44.140625" style="340" customWidth="1"/>
    <col min="770" max="774" width="8.42578125" style="340" customWidth="1"/>
    <col min="775" max="775" width="9.140625" style="340" customWidth="1"/>
    <col min="776" max="1024" width="9.28515625" style="340"/>
    <col min="1025" max="1025" width="44.140625" style="340" customWidth="1"/>
    <col min="1026" max="1030" width="8.42578125" style="340" customWidth="1"/>
    <col min="1031" max="1031" width="9.140625" style="340" customWidth="1"/>
    <col min="1032" max="1280" width="9.28515625" style="340"/>
    <col min="1281" max="1281" width="44.140625" style="340" customWidth="1"/>
    <col min="1282" max="1286" width="8.42578125" style="340" customWidth="1"/>
    <col min="1287" max="1287" width="9.140625" style="340" customWidth="1"/>
    <col min="1288" max="1536" width="9.28515625" style="340"/>
    <col min="1537" max="1537" width="44.140625" style="340" customWidth="1"/>
    <col min="1538" max="1542" width="8.42578125" style="340" customWidth="1"/>
    <col min="1543" max="1543" width="9.140625" style="340" customWidth="1"/>
    <col min="1544" max="1792" width="9.28515625" style="340"/>
    <col min="1793" max="1793" width="44.140625" style="340" customWidth="1"/>
    <col min="1794" max="1798" width="8.42578125" style="340" customWidth="1"/>
    <col min="1799" max="1799" width="9.140625" style="340" customWidth="1"/>
    <col min="1800" max="2048" width="9.28515625" style="340"/>
    <col min="2049" max="2049" width="44.140625" style="340" customWidth="1"/>
    <col min="2050" max="2054" width="8.42578125" style="340" customWidth="1"/>
    <col min="2055" max="2055" width="9.140625" style="340" customWidth="1"/>
    <col min="2056" max="2304" width="9.28515625" style="340"/>
    <col min="2305" max="2305" width="44.140625" style="340" customWidth="1"/>
    <col min="2306" max="2310" width="8.42578125" style="340" customWidth="1"/>
    <col min="2311" max="2311" width="9.140625" style="340" customWidth="1"/>
    <col min="2312" max="2560" width="9.28515625" style="340"/>
    <col min="2561" max="2561" width="44.140625" style="340" customWidth="1"/>
    <col min="2562" max="2566" width="8.42578125" style="340" customWidth="1"/>
    <col min="2567" max="2567" width="9.140625" style="340" customWidth="1"/>
    <col min="2568" max="2816" width="9.28515625" style="340"/>
    <col min="2817" max="2817" width="44.140625" style="340" customWidth="1"/>
    <col min="2818" max="2822" width="8.42578125" style="340" customWidth="1"/>
    <col min="2823" max="2823" width="9.140625" style="340" customWidth="1"/>
    <col min="2824" max="3072" width="9.28515625" style="340"/>
    <col min="3073" max="3073" width="44.140625" style="340" customWidth="1"/>
    <col min="3074" max="3078" width="8.42578125" style="340" customWidth="1"/>
    <col min="3079" max="3079" width="9.140625" style="340" customWidth="1"/>
    <col min="3080" max="3328" width="9.28515625" style="340"/>
    <col min="3329" max="3329" width="44.140625" style="340" customWidth="1"/>
    <col min="3330" max="3334" width="8.42578125" style="340" customWidth="1"/>
    <col min="3335" max="3335" width="9.140625" style="340" customWidth="1"/>
    <col min="3336" max="3584" width="9.28515625" style="340"/>
    <col min="3585" max="3585" width="44.140625" style="340" customWidth="1"/>
    <col min="3586" max="3590" width="8.42578125" style="340" customWidth="1"/>
    <col min="3591" max="3591" width="9.140625" style="340" customWidth="1"/>
    <col min="3592" max="3840" width="9.28515625" style="340"/>
    <col min="3841" max="3841" width="44.140625" style="340" customWidth="1"/>
    <col min="3842" max="3846" width="8.42578125" style="340" customWidth="1"/>
    <col min="3847" max="3847" width="9.140625" style="340" customWidth="1"/>
    <col min="3848" max="4096" width="9.28515625" style="340"/>
    <col min="4097" max="4097" width="44.140625" style="340" customWidth="1"/>
    <col min="4098" max="4102" width="8.42578125" style="340" customWidth="1"/>
    <col min="4103" max="4103" width="9.140625" style="340" customWidth="1"/>
    <col min="4104" max="4352" width="9.28515625" style="340"/>
    <col min="4353" max="4353" width="44.140625" style="340" customWidth="1"/>
    <col min="4354" max="4358" width="8.42578125" style="340" customWidth="1"/>
    <col min="4359" max="4359" width="9.140625" style="340" customWidth="1"/>
    <col min="4360" max="4608" width="9.28515625" style="340"/>
    <col min="4609" max="4609" width="44.140625" style="340" customWidth="1"/>
    <col min="4610" max="4614" width="8.42578125" style="340" customWidth="1"/>
    <col min="4615" max="4615" width="9.140625" style="340" customWidth="1"/>
    <col min="4616" max="4864" width="9.28515625" style="340"/>
    <col min="4865" max="4865" width="44.140625" style="340" customWidth="1"/>
    <col min="4866" max="4870" width="8.42578125" style="340" customWidth="1"/>
    <col min="4871" max="4871" width="9.140625" style="340" customWidth="1"/>
    <col min="4872" max="5120" width="9.28515625" style="340"/>
    <col min="5121" max="5121" width="44.140625" style="340" customWidth="1"/>
    <col min="5122" max="5126" width="8.42578125" style="340" customWidth="1"/>
    <col min="5127" max="5127" width="9.140625" style="340" customWidth="1"/>
    <col min="5128" max="5376" width="9.28515625" style="340"/>
    <col min="5377" max="5377" width="44.140625" style="340" customWidth="1"/>
    <col min="5378" max="5382" width="8.42578125" style="340" customWidth="1"/>
    <col min="5383" max="5383" width="9.140625" style="340" customWidth="1"/>
    <col min="5384" max="5632" width="9.28515625" style="340"/>
    <col min="5633" max="5633" width="44.140625" style="340" customWidth="1"/>
    <col min="5634" max="5638" width="8.42578125" style="340" customWidth="1"/>
    <col min="5639" max="5639" width="9.140625" style="340" customWidth="1"/>
    <col min="5640" max="5888" width="9.28515625" style="340"/>
    <col min="5889" max="5889" width="44.140625" style="340" customWidth="1"/>
    <col min="5890" max="5894" width="8.42578125" style="340" customWidth="1"/>
    <col min="5895" max="5895" width="9.140625" style="340" customWidth="1"/>
    <col min="5896" max="6144" width="9.28515625" style="340"/>
    <col min="6145" max="6145" width="44.140625" style="340" customWidth="1"/>
    <col min="6146" max="6150" width="8.42578125" style="340" customWidth="1"/>
    <col min="6151" max="6151" width="9.140625" style="340" customWidth="1"/>
    <col min="6152" max="6400" width="9.28515625" style="340"/>
    <col min="6401" max="6401" width="44.140625" style="340" customWidth="1"/>
    <col min="6402" max="6406" width="8.42578125" style="340" customWidth="1"/>
    <col min="6407" max="6407" width="9.140625" style="340" customWidth="1"/>
    <col min="6408" max="6656" width="9.28515625" style="340"/>
    <col min="6657" max="6657" width="44.140625" style="340" customWidth="1"/>
    <col min="6658" max="6662" width="8.42578125" style="340" customWidth="1"/>
    <col min="6663" max="6663" width="9.140625" style="340" customWidth="1"/>
    <col min="6664" max="6912" width="9.28515625" style="340"/>
    <col min="6913" max="6913" width="44.140625" style="340" customWidth="1"/>
    <col min="6914" max="6918" width="8.42578125" style="340" customWidth="1"/>
    <col min="6919" max="6919" width="9.140625" style="340" customWidth="1"/>
    <col min="6920" max="7168" width="9.28515625" style="340"/>
    <col min="7169" max="7169" width="44.140625" style="340" customWidth="1"/>
    <col min="7170" max="7174" width="8.42578125" style="340" customWidth="1"/>
    <col min="7175" max="7175" width="9.140625" style="340" customWidth="1"/>
    <col min="7176" max="7424" width="9.28515625" style="340"/>
    <col min="7425" max="7425" width="44.140625" style="340" customWidth="1"/>
    <col min="7426" max="7430" width="8.42578125" style="340" customWidth="1"/>
    <col min="7431" max="7431" width="9.140625" style="340" customWidth="1"/>
    <col min="7432" max="7680" width="9.28515625" style="340"/>
    <col min="7681" max="7681" width="44.140625" style="340" customWidth="1"/>
    <col min="7682" max="7686" width="8.42578125" style="340" customWidth="1"/>
    <col min="7687" max="7687" width="9.140625" style="340" customWidth="1"/>
    <col min="7688" max="7936" width="9.28515625" style="340"/>
    <col min="7937" max="7937" width="44.140625" style="340" customWidth="1"/>
    <col min="7938" max="7942" width="8.42578125" style="340" customWidth="1"/>
    <col min="7943" max="7943" width="9.140625" style="340" customWidth="1"/>
    <col min="7944" max="8192" width="9.28515625" style="340"/>
    <col min="8193" max="8193" width="44.140625" style="340" customWidth="1"/>
    <col min="8194" max="8198" width="8.42578125" style="340" customWidth="1"/>
    <col min="8199" max="8199" width="9.140625" style="340" customWidth="1"/>
    <col min="8200" max="8448" width="9.28515625" style="340"/>
    <col min="8449" max="8449" width="44.140625" style="340" customWidth="1"/>
    <col min="8450" max="8454" width="8.42578125" style="340" customWidth="1"/>
    <col min="8455" max="8455" width="9.140625" style="340" customWidth="1"/>
    <col min="8456" max="8704" width="9.28515625" style="340"/>
    <col min="8705" max="8705" width="44.140625" style="340" customWidth="1"/>
    <col min="8706" max="8710" width="8.42578125" style="340" customWidth="1"/>
    <col min="8711" max="8711" width="9.140625" style="340" customWidth="1"/>
    <col min="8712" max="8960" width="9.28515625" style="340"/>
    <col min="8961" max="8961" width="44.140625" style="340" customWidth="1"/>
    <col min="8962" max="8966" width="8.42578125" style="340" customWidth="1"/>
    <col min="8967" max="8967" width="9.140625" style="340" customWidth="1"/>
    <col min="8968" max="9216" width="9.28515625" style="340"/>
    <col min="9217" max="9217" width="44.140625" style="340" customWidth="1"/>
    <col min="9218" max="9222" width="8.42578125" style="340" customWidth="1"/>
    <col min="9223" max="9223" width="9.140625" style="340" customWidth="1"/>
    <col min="9224" max="9472" width="9.28515625" style="340"/>
    <col min="9473" max="9473" width="44.140625" style="340" customWidth="1"/>
    <col min="9474" max="9478" width="8.42578125" style="340" customWidth="1"/>
    <col min="9479" max="9479" width="9.140625" style="340" customWidth="1"/>
    <col min="9480" max="9728" width="9.28515625" style="340"/>
    <col min="9729" max="9729" width="44.140625" style="340" customWidth="1"/>
    <col min="9730" max="9734" width="8.42578125" style="340" customWidth="1"/>
    <col min="9735" max="9735" width="9.140625" style="340" customWidth="1"/>
    <col min="9736" max="9984" width="9.28515625" style="340"/>
    <col min="9985" max="9985" width="44.140625" style="340" customWidth="1"/>
    <col min="9986" max="9990" width="8.42578125" style="340" customWidth="1"/>
    <col min="9991" max="9991" width="9.140625" style="340" customWidth="1"/>
    <col min="9992" max="10240" width="9.28515625" style="340"/>
    <col min="10241" max="10241" width="44.140625" style="340" customWidth="1"/>
    <col min="10242" max="10246" width="8.42578125" style="340" customWidth="1"/>
    <col min="10247" max="10247" width="9.140625" style="340" customWidth="1"/>
    <col min="10248" max="10496" width="9.28515625" style="340"/>
    <col min="10497" max="10497" width="44.140625" style="340" customWidth="1"/>
    <col min="10498" max="10502" width="8.42578125" style="340" customWidth="1"/>
    <col min="10503" max="10503" width="9.140625" style="340" customWidth="1"/>
    <col min="10504" max="10752" width="9.28515625" style="340"/>
    <col min="10753" max="10753" width="44.140625" style="340" customWidth="1"/>
    <col min="10754" max="10758" width="8.42578125" style="340" customWidth="1"/>
    <col min="10759" max="10759" width="9.140625" style="340" customWidth="1"/>
    <col min="10760" max="11008" width="9.28515625" style="340"/>
    <col min="11009" max="11009" width="44.140625" style="340" customWidth="1"/>
    <col min="11010" max="11014" width="8.42578125" style="340" customWidth="1"/>
    <col min="11015" max="11015" width="9.140625" style="340" customWidth="1"/>
    <col min="11016" max="11264" width="9.28515625" style="340"/>
    <col min="11265" max="11265" width="44.140625" style="340" customWidth="1"/>
    <col min="11266" max="11270" width="8.42578125" style="340" customWidth="1"/>
    <col min="11271" max="11271" width="9.140625" style="340" customWidth="1"/>
    <col min="11272" max="11520" width="9.28515625" style="340"/>
    <col min="11521" max="11521" width="44.140625" style="340" customWidth="1"/>
    <col min="11522" max="11526" width="8.42578125" style="340" customWidth="1"/>
    <col min="11527" max="11527" width="9.140625" style="340" customWidth="1"/>
    <col min="11528" max="11776" width="9.28515625" style="340"/>
    <col min="11777" max="11777" width="44.140625" style="340" customWidth="1"/>
    <col min="11778" max="11782" width="8.42578125" style="340" customWidth="1"/>
    <col min="11783" max="11783" width="9.140625" style="340" customWidth="1"/>
    <col min="11784" max="12032" width="9.28515625" style="340"/>
    <col min="12033" max="12033" width="44.140625" style="340" customWidth="1"/>
    <col min="12034" max="12038" width="8.42578125" style="340" customWidth="1"/>
    <col min="12039" max="12039" width="9.140625" style="340" customWidth="1"/>
    <col min="12040" max="12288" width="9.28515625" style="340"/>
    <col min="12289" max="12289" width="44.140625" style="340" customWidth="1"/>
    <col min="12290" max="12294" width="8.42578125" style="340" customWidth="1"/>
    <col min="12295" max="12295" width="9.140625" style="340" customWidth="1"/>
    <col min="12296" max="12544" width="9.28515625" style="340"/>
    <col min="12545" max="12545" width="44.140625" style="340" customWidth="1"/>
    <col min="12546" max="12550" width="8.42578125" style="340" customWidth="1"/>
    <col min="12551" max="12551" width="9.140625" style="340" customWidth="1"/>
    <col min="12552" max="12800" width="9.28515625" style="340"/>
    <col min="12801" max="12801" width="44.140625" style="340" customWidth="1"/>
    <col min="12802" max="12806" width="8.42578125" style="340" customWidth="1"/>
    <col min="12807" max="12807" width="9.140625" style="340" customWidth="1"/>
    <col min="12808" max="13056" width="9.28515625" style="340"/>
    <col min="13057" max="13057" width="44.140625" style="340" customWidth="1"/>
    <col min="13058" max="13062" width="8.42578125" style="340" customWidth="1"/>
    <col min="13063" max="13063" width="9.140625" style="340" customWidth="1"/>
    <col min="13064" max="13312" width="9.28515625" style="340"/>
    <col min="13313" max="13313" width="44.140625" style="340" customWidth="1"/>
    <col min="13314" max="13318" width="8.42578125" style="340" customWidth="1"/>
    <col min="13319" max="13319" width="9.140625" style="340" customWidth="1"/>
    <col min="13320" max="13568" width="9.28515625" style="340"/>
    <col min="13569" max="13569" width="44.140625" style="340" customWidth="1"/>
    <col min="13570" max="13574" width="8.42578125" style="340" customWidth="1"/>
    <col min="13575" max="13575" width="9.140625" style="340" customWidth="1"/>
    <col min="13576" max="13824" width="9.28515625" style="340"/>
    <col min="13825" max="13825" width="44.140625" style="340" customWidth="1"/>
    <col min="13826" max="13830" width="8.42578125" style="340" customWidth="1"/>
    <col min="13831" max="13831" width="9.140625" style="340" customWidth="1"/>
    <col min="13832" max="14080" width="9.28515625" style="340"/>
    <col min="14081" max="14081" width="44.140625" style="340" customWidth="1"/>
    <col min="14082" max="14086" width="8.42578125" style="340" customWidth="1"/>
    <col min="14087" max="14087" width="9.140625" style="340" customWidth="1"/>
    <col min="14088" max="14336" width="9.28515625" style="340"/>
    <col min="14337" max="14337" width="44.140625" style="340" customWidth="1"/>
    <col min="14338" max="14342" width="8.42578125" style="340" customWidth="1"/>
    <col min="14343" max="14343" width="9.140625" style="340" customWidth="1"/>
    <col min="14344" max="14592" width="9.28515625" style="340"/>
    <col min="14593" max="14593" width="44.140625" style="340" customWidth="1"/>
    <col min="14594" max="14598" width="8.42578125" style="340" customWidth="1"/>
    <col min="14599" max="14599" width="9.140625" style="340" customWidth="1"/>
    <col min="14600" max="14848" width="9.28515625" style="340"/>
    <col min="14849" max="14849" width="44.140625" style="340" customWidth="1"/>
    <col min="14850" max="14854" width="8.42578125" style="340" customWidth="1"/>
    <col min="14855" max="14855" width="9.140625" style="340" customWidth="1"/>
    <col min="14856" max="15104" width="9.28515625" style="340"/>
    <col min="15105" max="15105" width="44.140625" style="340" customWidth="1"/>
    <col min="15106" max="15110" width="8.42578125" style="340" customWidth="1"/>
    <col min="15111" max="15111" width="9.140625" style="340" customWidth="1"/>
    <col min="15112" max="15360" width="9.28515625" style="340"/>
    <col min="15361" max="15361" width="44.140625" style="340" customWidth="1"/>
    <col min="15362" max="15366" width="8.42578125" style="340" customWidth="1"/>
    <col min="15367" max="15367" width="9.140625" style="340" customWidth="1"/>
    <col min="15368" max="15616" width="9.28515625" style="340"/>
    <col min="15617" max="15617" width="44.140625" style="340" customWidth="1"/>
    <col min="15618" max="15622" width="8.42578125" style="340" customWidth="1"/>
    <col min="15623" max="15623" width="9.140625" style="340" customWidth="1"/>
    <col min="15624" max="15872" width="9.28515625" style="340"/>
    <col min="15873" max="15873" width="44.140625" style="340" customWidth="1"/>
    <col min="15874" max="15878" width="8.42578125" style="340" customWidth="1"/>
    <col min="15879" max="15879" width="9.140625" style="340" customWidth="1"/>
    <col min="15880" max="16128" width="9.28515625" style="340"/>
    <col min="16129" max="16129" width="44.140625" style="340" customWidth="1"/>
    <col min="16130" max="16134" width="8.42578125" style="340" customWidth="1"/>
    <col min="16135" max="16135" width="9.140625" style="340" customWidth="1"/>
    <col min="16136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431</v>
      </c>
    </row>
    <row r="3" spans="1:13" s="342" customFormat="1" ht="18" customHeight="1" x14ac:dyDescent="0.25">
      <c r="A3" s="339" t="s">
        <v>432</v>
      </c>
    </row>
    <row r="4" spans="1:13" ht="18" customHeight="1" thickBot="1" x14ac:dyDescent="0.25">
      <c r="A4" s="344" t="s">
        <v>349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ht="8.25" customHeight="1" x14ac:dyDescent="0.2"/>
    <row r="7" spans="1:13" s="226" customFormat="1" ht="12.95" customHeight="1" x14ac:dyDescent="0.2">
      <c r="A7" s="226" t="s">
        <v>34</v>
      </c>
      <c r="B7" s="529">
        <v>1.1599999999999999</v>
      </c>
      <c r="C7" s="529">
        <v>-3.57</v>
      </c>
      <c r="D7" s="529">
        <v>6.6</v>
      </c>
      <c r="E7" s="529">
        <v>3.25</v>
      </c>
      <c r="F7" s="529">
        <v>3.13</v>
      </c>
      <c r="G7" s="529">
        <v>4.91</v>
      </c>
      <c r="H7" s="530">
        <v>0.83</v>
      </c>
      <c r="I7" s="530">
        <v>7.55</v>
      </c>
      <c r="J7" s="530">
        <v>11.31</v>
      </c>
      <c r="K7" s="530">
        <v>7.84</v>
      </c>
      <c r="L7" s="530">
        <v>8.1999999999999993</v>
      </c>
      <c r="M7" s="530">
        <v>9.07</v>
      </c>
    </row>
    <row r="8" spans="1:13" ht="12.95" customHeight="1" x14ac:dyDescent="0.2">
      <c r="A8" s="531" t="s">
        <v>400</v>
      </c>
      <c r="B8" s="247"/>
      <c r="C8" s="247"/>
      <c r="D8" s="247"/>
      <c r="E8" s="247"/>
      <c r="F8" s="247"/>
      <c r="G8" s="247"/>
      <c r="H8" s="532"/>
      <c r="I8" s="532"/>
      <c r="J8" s="532"/>
      <c r="K8" s="532"/>
      <c r="L8" s="532"/>
      <c r="M8" s="532"/>
    </row>
    <row r="9" spans="1:13" ht="12.95" customHeight="1" x14ac:dyDescent="0.2">
      <c r="A9" s="48" t="s">
        <v>36</v>
      </c>
      <c r="B9" s="247">
        <v>2.2799999999999998</v>
      </c>
      <c r="C9" s="247">
        <v>-4.43</v>
      </c>
      <c r="D9" s="247">
        <v>4.5599999999999996</v>
      </c>
      <c r="E9" s="247">
        <v>1.97</v>
      </c>
      <c r="F9" s="247">
        <v>-0.31</v>
      </c>
      <c r="G9" s="247">
        <v>0.56000000000000005</v>
      </c>
      <c r="H9" s="532">
        <v>-0.12</v>
      </c>
      <c r="I9" s="532">
        <v>4.6100000000000003</v>
      </c>
      <c r="J9" s="532">
        <v>8.1300000000000008</v>
      </c>
      <c r="K9" s="532">
        <v>5.71</v>
      </c>
      <c r="L9" s="532">
        <v>3.04</v>
      </c>
      <c r="M9" s="532">
        <v>1.9</v>
      </c>
    </row>
    <row r="10" spans="1:13" ht="12.95" customHeight="1" x14ac:dyDescent="0.2">
      <c r="A10" s="280" t="s">
        <v>37</v>
      </c>
      <c r="B10" s="247">
        <v>-10.27</v>
      </c>
      <c r="C10" s="247">
        <v>-19.649999999999999</v>
      </c>
      <c r="D10" s="247">
        <v>3.57</v>
      </c>
      <c r="E10" s="247">
        <v>3.45</v>
      </c>
      <c r="F10" s="247">
        <v>3.65</v>
      </c>
      <c r="G10" s="247">
        <v>4.7</v>
      </c>
      <c r="H10" s="532">
        <v>-5.86</v>
      </c>
      <c r="I10" s="532">
        <v>5.25</v>
      </c>
      <c r="J10" s="532">
        <v>2.12</v>
      </c>
      <c r="K10" s="532">
        <v>4.21</v>
      </c>
      <c r="L10" s="532">
        <v>5.63</v>
      </c>
      <c r="M10" s="532">
        <v>11.31</v>
      </c>
    </row>
    <row r="11" spans="1:13" ht="12.95" customHeight="1" x14ac:dyDescent="0.2">
      <c r="A11" s="280" t="s">
        <v>38</v>
      </c>
      <c r="B11" s="247">
        <v>4.34</v>
      </c>
      <c r="C11" s="247">
        <v>0.56999999999999995</v>
      </c>
      <c r="D11" s="247">
        <v>9.3800000000000008</v>
      </c>
      <c r="E11" s="247">
        <v>8.4499999999999993</v>
      </c>
      <c r="F11" s="247">
        <v>7.07</v>
      </c>
      <c r="G11" s="247">
        <v>8.11</v>
      </c>
      <c r="H11" s="532">
        <v>9.41</v>
      </c>
      <c r="I11" s="532">
        <v>12.73</v>
      </c>
      <c r="J11" s="532">
        <v>26.03</v>
      </c>
      <c r="K11" s="532">
        <v>14.62</v>
      </c>
      <c r="L11" s="532">
        <v>17.600000000000001</v>
      </c>
      <c r="M11" s="532">
        <v>22.21</v>
      </c>
    </row>
    <row r="12" spans="1:13" ht="12.95" customHeight="1" x14ac:dyDescent="0.2">
      <c r="A12" s="281" t="s">
        <v>39</v>
      </c>
      <c r="B12" s="247">
        <v>5.45</v>
      </c>
      <c r="C12" s="247">
        <v>-2.2400000000000002</v>
      </c>
      <c r="D12" s="247">
        <v>6.81</v>
      </c>
      <c r="E12" s="247">
        <v>4.04</v>
      </c>
      <c r="F12" s="247">
        <v>6.68</v>
      </c>
      <c r="G12" s="247">
        <v>6.47</v>
      </c>
      <c r="H12" s="532">
        <v>6.57</v>
      </c>
      <c r="I12" s="532">
        <v>14.32</v>
      </c>
      <c r="J12" s="532">
        <v>14.78</v>
      </c>
      <c r="K12" s="532">
        <v>17.940000000000001</v>
      </c>
      <c r="L12" s="532">
        <v>17.79</v>
      </c>
      <c r="M12" s="532">
        <v>14.24</v>
      </c>
    </row>
    <row r="13" spans="1:13" ht="12.95" customHeight="1" x14ac:dyDescent="0.2">
      <c r="A13" s="281" t="s">
        <v>40</v>
      </c>
      <c r="B13" s="247">
        <v>-6.16</v>
      </c>
      <c r="C13" s="247">
        <v>19.53</v>
      </c>
      <c r="D13" s="247">
        <v>0.28999999999999998</v>
      </c>
      <c r="E13" s="247">
        <v>4.1100000000000003</v>
      </c>
      <c r="F13" s="247">
        <v>0.53</v>
      </c>
      <c r="G13" s="247">
        <v>0.82</v>
      </c>
      <c r="H13" s="532">
        <v>1.1000000000000001</v>
      </c>
      <c r="I13" s="532">
        <v>-8.7899999999999991</v>
      </c>
      <c r="J13" s="532">
        <v>-1.4</v>
      </c>
      <c r="K13" s="532">
        <v>-1.94</v>
      </c>
      <c r="L13" s="532">
        <v>-0.56999999999999995</v>
      </c>
      <c r="M13" s="532">
        <v>3.63</v>
      </c>
    </row>
    <row r="14" spans="1:13" ht="26.25" customHeight="1" x14ac:dyDescent="0.2">
      <c r="A14" s="282" t="s">
        <v>41</v>
      </c>
      <c r="B14" s="247">
        <v>-0.53</v>
      </c>
      <c r="C14" s="247">
        <v>-1.53</v>
      </c>
      <c r="D14" s="247">
        <v>3.92</v>
      </c>
      <c r="E14" s="247">
        <v>6.46</v>
      </c>
      <c r="F14" s="247">
        <v>2.0699999999999998</v>
      </c>
      <c r="G14" s="247">
        <v>3.2</v>
      </c>
      <c r="H14" s="532">
        <v>0.77</v>
      </c>
      <c r="I14" s="532">
        <v>-0.56000000000000005</v>
      </c>
      <c r="J14" s="532">
        <v>3.46</v>
      </c>
      <c r="K14" s="532">
        <v>6.81</v>
      </c>
      <c r="L14" s="532">
        <v>3.66</v>
      </c>
      <c r="M14" s="532">
        <v>9.5</v>
      </c>
    </row>
    <row r="15" spans="1:13" ht="24" x14ac:dyDescent="0.2">
      <c r="A15" s="282" t="s">
        <v>42</v>
      </c>
      <c r="B15" s="247">
        <v>3.89</v>
      </c>
      <c r="C15" s="247">
        <v>-1</v>
      </c>
      <c r="D15" s="247">
        <v>1.25</v>
      </c>
      <c r="E15" s="247">
        <v>-2.72</v>
      </c>
      <c r="F15" s="247">
        <v>-1.01</v>
      </c>
      <c r="G15" s="247">
        <v>2.65</v>
      </c>
      <c r="H15" s="532">
        <v>1.82</v>
      </c>
      <c r="I15" s="532">
        <v>6.52</v>
      </c>
      <c r="J15" s="532">
        <v>10.3</v>
      </c>
      <c r="K15" s="532">
        <v>12.45</v>
      </c>
      <c r="L15" s="532">
        <v>24.66</v>
      </c>
      <c r="M15" s="532">
        <v>15.33</v>
      </c>
    </row>
    <row r="16" spans="1:13" ht="12.95" customHeight="1" x14ac:dyDescent="0.2">
      <c r="A16" s="281" t="s">
        <v>43</v>
      </c>
      <c r="B16" s="247">
        <v>-27.26</v>
      </c>
      <c r="C16" s="247">
        <v>-33.909999999999997</v>
      </c>
      <c r="D16" s="247">
        <v>4.17</v>
      </c>
      <c r="E16" s="247">
        <v>-8.06</v>
      </c>
      <c r="F16" s="247">
        <v>-13.62</v>
      </c>
      <c r="G16" s="247">
        <v>-23.97</v>
      </c>
      <c r="H16" s="532">
        <v>-58.62</v>
      </c>
      <c r="I16" s="532">
        <v>-23.41</v>
      </c>
      <c r="J16" s="532">
        <v>-19.829999999999998</v>
      </c>
      <c r="K16" s="532">
        <v>-28.74</v>
      </c>
      <c r="L16" s="532">
        <v>-4.4400000000000004</v>
      </c>
      <c r="M16" s="532">
        <v>-8.75</v>
      </c>
    </row>
    <row r="17" spans="1:13" ht="12.95" customHeight="1" x14ac:dyDescent="0.2">
      <c r="A17" s="281" t="s">
        <v>44</v>
      </c>
      <c r="B17" s="247">
        <v>4.16</v>
      </c>
      <c r="C17" s="247">
        <v>-18.68</v>
      </c>
      <c r="D17" s="247">
        <v>-8.09</v>
      </c>
      <c r="E17" s="247">
        <v>14.44</v>
      </c>
      <c r="F17" s="247">
        <v>-7.61</v>
      </c>
      <c r="G17" s="247">
        <v>-9.6199999999999992</v>
      </c>
      <c r="H17" s="532">
        <v>-8.6300000000000008</v>
      </c>
      <c r="I17" s="532">
        <v>-9.07</v>
      </c>
      <c r="J17" s="532">
        <v>-4.76</v>
      </c>
      <c r="K17" s="532">
        <v>-2.4900000000000002</v>
      </c>
      <c r="L17" s="532">
        <v>10.06</v>
      </c>
      <c r="M17" s="532">
        <v>15.22</v>
      </c>
    </row>
    <row r="18" spans="1:13" ht="12.95" customHeight="1" x14ac:dyDescent="0.2">
      <c r="A18" s="281" t="s">
        <v>45</v>
      </c>
      <c r="B18" s="247">
        <v>0.75</v>
      </c>
      <c r="C18" s="247">
        <v>5.99</v>
      </c>
      <c r="D18" s="247">
        <v>6.92</v>
      </c>
      <c r="E18" s="247">
        <v>8.94</v>
      </c>
      <c r="F18" s="247">
        <v>8.49</v>
      </c>
      <c r="G18" s="247">
        <v>1.85</v>
      </c>
      <c r="H18" s="532">
        <v>16.98</v>
      </c>
      <c r="I18" s="532">
        <v>6.69</v>
      </c>
      <c r="J18" s="532">
        <v>7.13</v>
      </c>
      <c r="K18" s="532">
        <v>4.24</v>
      </c>
      <c r="L18" s="532">
        <v>5.92</v>
      </c>
      <c r="M18" s="532">
        <v>6.22</v>
      </c>
    </row>
    <row r="19" spans="1:13" ht="12.95" customHeight="1" x14ac:dyDescent="0.2">
      <c r="A19" s="281" t="s">
        <v>46</v>
      </c>
      <c r="B19" s="247">
        <v>11.66</v>
      </c>
      <c r="C19" s="247">
        <v>2.2200000000000002</v>
      </c>
      <c r="D19" s="247">
        <v>6.54</v>
      </c>
      <c r="E19" s="247">
        <v>12.72</v>
      </c>
      <c r="F19" s="247">
        <v>9.01</v>
      </c>
      <c r="G19" s="247">
        <v>3.73</v>
      </c>
      <c r="H19" s="532">
        <v>3.74</v>
      </c>
      <c r="I19" s="532">
        <v>7.42</v>
      </c>
      <c r="J19" s="532">
        <v>6.79</v>
      </c>
      <c r="K19" s="532">
        <v>6.5</v>
      </c>
      <c r="L19" s="532">
        <v>5.59</v>
      </c>
      <c r="M19" s="532">
        <v>10.64</v>
      </c>
    </row>
    <row r="20" spans="1:13" ht="12.95" customHeight="1" x14ac:dyDescent="0.2">
      <c r="A20" s="281" t="s">
        <v>47</v>
      </c>
      <c r="B20" s="247">
        <v>9.08</v>
      </c>
      <c r="C20" s="247">
        <v>3.12</v>
      </c>
      <c r="D20" s="247">
        <v>4.1500000000000004</v>
      </c>
      <c r="E20" s="247">
        <v>6.53</v>
      </c>
      <c r="F20" s="247">
        <v>10.050000000000001</v>
      </c>
      <c r="G20" s="247">
        <v>7.31</v>
      </c>
      <c r="H20" s="532">
        <v>4.74</v>
      </c>
      <c r="I20" s="532">
        <v>22.09</v>
      </c>
      <c r="J20" s="532">
        <v>22.62</v>
      </c>
      <c r="K20" s="532">
        <v>21.71</v>
      </c>
      <c r="L20" s="532">
        <v>24.79</v>
      </c>
      <c r="M20" s="532">
        <v>19.07</v>
      </c>
    </row>
    <row r="21" spans="1:13" ht="27" customHeight="1" x14ac:dyDescent="0.2">
      <c r="A21" s="282" t="s">
        <v>123</v>
      </c>
      <c r="B21" s="247">
        <v>10.210000000000001</v>
      </c>
      <c r="C21" s="247">
        <v>6.9</v>
      </c>
      <c r="D21" s="247">
        <v>12.51</v>
      </c>
      <c r="E21" s="247">
        <v>12.71</v>
      </c>
      <c r="F21" s="247">
        <v>10.94</v>
      </c>
      <c r="G21" s="247">
        <v>13.36</v>
      </c>
      <c r="H21" s="532">
        <v>17.739999999999998</v>
      </c>
      <c r="I21" s="532">
        <v>15.2</v>
      </c>
      <c r="J21" s="532">
        <v>33.979999999999997</v>
      </c>
      <c r="K21" s="532">
        <v>16.77</v>
      </c>
      <c r="L21" s="532">
        <v>19.37</v>
      </c>
      <c r="M21" s="532">
        <v>27.89</v>
      </c>
    </row>
    <row r="22" spans="1:13" ht="24" x14ac:dyDescent="0.2">
      <c r="A22" s="282" t="s">
        <v>49</v>
      </c>
      <c r="B22" s="247">
        <v>-19.09</v>
      </c>
      <c r="C22" s="247">
        <v>2.31</v>
      </c>
      <c r="D22" s="247">
        <v>1.55</v>
      </c>
      <c r="E22" s="247">
        <v>1.97</v>
      </c>
      <c r="F22" s="247">
        <v>-2.76</v>
      </c>
      <c r="G22" s="247">
        <v>20.86</v>
      </c>
      <c r="H22" s="532">
        <v>54.51</v>
      </c>
      <c r="I22" s="532">
        <v>7.6</v>
      </c>
      <c r="J22" s="532">
        <v>-140</v>
      </c>
      <c r="K22" s="532">
        <v>4.84</v>
      </c>
      <c r="L22" s="532">
        <v>12.35</v>
      </c>
      <c r="M22" s="532">
        <v>2.66</v>
      </c>
    </row>
    <row r="23" spans="1:13" ht="12.95" customHeight="1" x14ac:dyDescent="0.2">
      <c r="A23" s="281" t="s">
        <v>50</v>
      </c>
      <c r="B23" s="247">
        <v>7.43</v>
      </c>
      <c r="C23" s="247">
        <v>5.94</v>
      </c>
      <c r="D23" s="247">
        <v>4.46</v>
      </c>
      <c r="E23" s="247">
        <v>1.21</v>
      </c>
      <c r="F23" s="247">
        <v>0.44</v>
      </c>
      <c r="G23" s="247">
        <v>2.7</v>
      </c>
      <c r="H23" s="532">
        <v>8.8000000000000007</v>
      </c>
      <c r="I23" s="532">
        <v>2.69</v>
      </c>
      <c r="J23" s="532">
        <v>7.94</v>
      </c>
      <c r="K23" s="532">
        <v>9.4</v>
      </c>
      <c r="L23" s="532">
        <v>11.74</v>
      </c>
      <c r="M23" s="532">
        <v>4.57</v>
      </c>
    </row>
    <row r="24" spans="1:13" ht="25.5" customHeight="1" x14ac:dyDescent="0.2">
      <c r="A24" s="282" t="s">
        <v>429</v>
      </c>
      <c r="B24" s="247">
        <v>5.25</v>
      </c>
      <c r="C24" s="247">
        <v>1.19</v>
      </c>
      <c r="D24" s="247">
        <v>4.96</v>
      </c>
      <c r="E24" s="247">
        <v>7.69</v>
      </c>
      <c r="F24" s="247">
        <v>0.45</v>
      </c>
      <c r="G24" s="247">
        <v>-0.53</v>
      </c>
      <c r="H24" s="532">
        <v>2.96</v>
      </c>
      <c r="I24" s="532">
        <v>20.9</v>
      </c>
      <c r="J24" s="532">
        <v>20.55</v>
      </c>
      <c r="K24" s="532">
        <v>19.72</v>
      </c>
      <c r="L24" s="532">
        <v>21.87</v>
      </c>
      <c r="M24" s="532">
        <v>14.59</v>
      </c>
    </row>
    <row r="25" spans="1:13" ht="13.5" customHeight="1" x14ac:dyDescent="0.2">
      <c r="A25" s="281" t="s">
        <v>52</v>
      </c>
      <c r="B25" s="247">
        <v>9.4</v>
      </c>
      <c r="C25" s="247">
        <v>1.58</v>
      </c>
      <c r="D25" s="247">
        <v>3.43</v>
      </c>
      <c r="E25" s="247">
        <v>12.59</v>
      </c>
      <c r="F25" s="247">
        <v>4.79</v>
      </c>
      <c r="G25" s="247">
        <v>10.23</v>
      </c>
      <c r="H25" s="532">
        <v>-2.09</v>
      </c>
      <c r="I25" s="532">
        <v>14.24</v>
      </c>
      <c r="J25" s="532">
        <v>22.42</v>
      </c>
      <c r="K25" s="532">
        <v>9.3800000000000008</v>
      </c>
      <c r="L25" s="532">
        <v>6.31</v>
      </c>
      <c r="M25" s="532">
        <v>14.36</v>
      </c>
    </row>
    <row r="26" spans="1:13" ht="24" customHeight="1" x14ac:dyDescent="0.2">
      <c r="A26" s="282" t="s">
        <v>53</v>
      </c>
      <c r="B26" s="247">
        <v>1</v>
      </c>
      <c r="C26" s="247">
        <v>-2.04</v>
      </c>
      <c r="D26" s="247">
        <v>2.33</v>
      </c>
      <c r="E26" s="247">
        <v>5.93</v>
      </c>
      <c r="F26" s="247">
        <v>3.9</v>
      </c>
      <c r="G26" s="247">
        <v>3.94</v>
      </c>
      <c r="H26" s="532">
        <v>3.15</v>
      </c>
      <c r="I26" s="532">
        <v>4.42</v>
      </c>
      <c r="J26" s="532">
        <v>6.5</v>
      </c>
      <c r="K26" s="532">
        <v>5.78</v>
      </c>
      <c r="L26" s="532">
        <v>9.49</v>
      </c>
      <c r="M26" s="532">
        <v>0.45</v>
      </c>
    </row>
    <row r="27" spans="1:13" ht="24" customHeight="1" x14ac:dyDescent="0.2">
      <c r="A27" s="283" t="s">
        <v>54</v>
      </c>
      <c r="B27" s="247">
        <v>-6.74</v>
      </c>
      <c r="C27" s="247">
        <v>-13.33</v>
      </c>
      <c r="D27" s="247">
        <v>2.5499999999999998</v>
      </c>
      <c r="E27" s="247">
        <v>-6.74</v>
      </c>
      <c r="F27" s="247">
        <v>-3.06</v>
      </c>
      <c r="G27" s="247">
        <v>-1.53</v>
      </c>
      <c r="H27" s="532">
        <v>-10.58</v>
      </c>
      <c r="I27" s="532">
        <v>-5.1100000000000003</v>
      </c>
      <c r="J27" s="532">
        <v>-7.08</v>
      </c>
      <c r="K27" s="532">
        <v>-10.6</v>
      </c>
      <c r="L27" s="532">
        <v>-9.9</v>
      </c>
      <c r="M27" s="532">
        <v>-12.19</v>
      </c>
    </row>
    <row r="28" spans="1:13" ht="24" x14ac:dyDescent="0.2">
      <c r="A28" s="282" t="s">
        <v>112</v>
      </c>
      <c r="B28" s="247">
        <v>-3.96</v>
      </c>
      <c r="C28" s="247">
        <v>-11.2</v>
      </c>
      <c r="D28" s="247">
        <v>3.77</v>
      </c>
      <c r="E28" s="247">
        <v>-7.52</v>
      </c>
      <c r="F28" s="247">
        <v>-2.4300000000000002</v>
      </c>
      <c r="G28" s="247">
        <v>-1.47</v>
      </c>
      <c r="H28" s="532">
        <v>-12.42</v>
      </c>
      <c r="I28" s="532">
        <v>-6.39</v>
      </c>
      <c r="J28" s="532">
        <v>-8.43</v>
      </c>
      <c r="K28" s="532">
        <v>-12.64</v>
      </c>
      <c r="L28" s="532">
        <v>-11.66</v>
      </c>
      <c r="M28" s="532">
        <v>-14.28</v>
      </c>
    </row>
    <row r="29" spans="1:13" ht="24" x14ac:dyDescent="0.2">
      <c r="A29" s="282" t="s">
        <v>113</v>
      </c>
      <c r="B29" s="247">
        <v>-114.53</v>
      </c>
      <c r="C29" s="247">
        <v>-60.36</v>
      </c>
      <c r="D29" s="247">
        <v>-6.85</v>
      </c>
      <c r="E29" s="247">
        <v>-3.66</v>
      </c>
      <c r="F29" s="247">
        <v>-7.4</v>
      </c>
      <c r="G29" s="247">
        <v>-2.0299999999999998</v>
      </c>
      <c r="H29" s="532">
        <v>-1.32</v>
      </c>
      <c r="I29" s="532">
        <v>1.55</v>
      </c>
      <c r="J29" s="532">
        <v>0.64</v>
      </c>
      <c r="K29" s="532">
        <v>1.1299999999999999</v>
      </c>
      <c r="L29" s="532">
        <v>5.27</v>
      </c>
      <c r="M29" s="532">
        <v>2.2400000000000002</v>
      </c>
    </row>
    <row r="30" spans="1:13" ht="24" customHeight="1" x14ac:dyDescent="0.2">
      <c r="A30" s="282" t="s">
        <v>114</v>
      </c>
      <c r="B30" s="247">
        <v>-0.09</v>
      </c>
      <c r="C30" s="247">
        <v>-2.68</v>
      </c>
      <c r="D30" s="247">
        <v>-3.04</v>
      </c>
      <c r="E30" s="247">
        <v>1.61</v>
      </c>
      <c r="F30" s="247">
        <v>-1.08</v>
      </c>
      <c r="G30" s="247">
        <v>-0.98</v>
      </c>
      <c r="H30" s="532">
        <v>-4.01</v>
      </c>
      <c r="I30" s="532">
        <v>-1.26</v>
      </c>
      <c r="J30" s="532">
        <v>-2.93</v>
      </c>
      <c r="K30" s="532">
        <v>2.72</v>
      </c>
      <c r="L30" s="532">
        <v>-12.88</v>
      </c>
      <c r="M30" s="532">
        <v>-7.26</v>
      </c>
    </row>
    <row r="31" spans="1:13" ht="24" customHeight="1" x14ac:dyDescent="0.2">
      <c r="A31" s="283" t="s">
        <v>58</v>
      </c>
      <c r="B31" s="247">
        <v>-2.15</v>
      </c>
      <c r="C31" s="247">
        <v>-5.0599999999999996</v>
      </c>
      <c r="D31" s="247">
        <v>0.56999999999999995</v>
      </c>
      <c r="E31" s="247">
        <v>-4.01</v>
      </c>
      <c r="F31" s="247">
        <v>-1.36</v>
      </c>
      <c r="G31" s="247">
        <v>0.45</v>
      </c>
      <c r="H31" s="532">
        <v>-2.5299999999999998</v>
      </c>
      <c r="I31" s="532">
        <v>0.14000000000000001</v>
      </c>
      <c r="J31" s="532">
        <v>-0.7</v>
      </c>
      <c r="K31" s="532">
        <v>-0.13</v>
      </c>
      <c r="L31" s="532">
        <v>4.87</v>
      </c>
      <c r="M31" s="532">
        <v>3.1</v>
      </c>
    </row>
    <row r="32" spans="1:13" ht="12.95" customHeight="1" x14ac:dyDescent="0.2">
      <c r="A32" s="280" t="s">
        <v>59</v>
      </c>
      <c r="B32" s="247">
        <v>1.26</v>
      </c>
      <c r="C32" s="247">
        <v>-0.2</v>
      </c>
      <c r="D32" s="247">
        <v>7.08</v>
      </c>
      <c r="E32" s="247">
        <v>2.72</v>
      </c>
      <c r="F32" s="247">
        <v>1.99</v>
      </c>
      <c r="G32" s="247">
        <v>0.36</v>
      </c>
      <c r="H32" s="532">
        <v>0.45</v>
      </c>
      <c r="I32" s="532">
        <v>2.2200000000000002</v>
      </c>
      <c r="J32" s="532">
        <v>-0.59</v>
      </c>
      <c r="K32" s="532">
        <v>-0.01</v>
      </c>
      <c r="L32" s="532">
        <v>0.06</v>
      </c>
      <c r="M32" s="532">
        <v>0.92</v>
      </c>
    </row>
    <row r="33" spans="1:13" ht="24" customHeight="1" x14ac:dyDescent="0.2">
      <c r="A33" s="283" t="s">
        <v>60</v>
      </c>
      <c r="B33" s="247">
        <v>5.38</v>
      </c>
      <c r="C33" s="247">
        <v>0.02</v>
      </c>
      <c r="D33" s="247">
        <v>6.37</v>
      </c>
      <c r="E33" s="247">
        <v>6.02</v>
      </c>
      <c r="F33" s="247">
        <v>5.94</v>
      </c>
      <c r="G33" s="247">
        <v>6.27</v>
      </c>
      <c r="H33" s="532">
        <v>2.0099999999999998</v>
      </c>
      <c r="I33" s="532">
        <v>11.18</v>
      </c>
      <c r="J33" s="532">
        <v>12.41</v>
      </c>
      <c r="K33" s="532">
        <v>15.16</v>
      </c>
      <c r="L33" s="532">
        <v>12.48</v>
      </c>
      <c r="M33" s="532">
        <v>16.600000000000001</v>
      </c>
    </row>
    <row r="34" spans="1:13" ht="13.5" customHeight="1" x14ac:dyDescent="0.2">
      <c r="A34" s="280" t="s">
        <v>61</v>
      </c>
      <c r="B34" s="247">
        <v>5.72</v>
      </c>
      <c r="C34" s="247">
        <v>3.16</v>
      </c>
      <c r="D34" s="247">
        <v>9.56</v>
      </c>
      <c r="E34" s="247">
        <v>11.43</v>
      </c>
      <c r="F34" s="247">
        <v>8.18</v>
      </c>
      <c r="G34" s="247">
        <v>17.03</v>
      </c>
      <c r="H34" s="532">
        <v>5.96</v>
      </c>
      <c r="I34" s="532">
        <v>18.670000000000002</v>
      </c>
      <c r="J34" s="532">
        <v>17.32</v>
      </c>
      <c r="K34" s="532">
        <v>12.56</v>
      </c>
      <c r="L34" s="532">
        <v>6.05</v>
      </c>
      <c r="M34" s="532">
        <v>6.55</v>
      </c>
    </row>
    <row r="35" spans="1:13" ht="13.5" customHeight="1" x14ac:dyDescent="0.2">
      <c r="A35" s="280" t="s">
        <v>62</v>
      </c>
      <c r="B35" s="247">
        <v>-6.09</v>
      </c>
      <c r="C35" s="247">
        <v>-7.15</v>
      </c>
      <c r="D35" s="247">
        <v>0.05</v>
      </c>
      <c r="E35" s="247">
        <v>-2.23</v>
      </c>
      <c r="F35" s="247">
        <v>-0.56999999999999995</v>
      </c>
      <c r="G35" s="247">
        <v>-1.97</v>
      </c>
      <c r="H35" s="532">
        <v>-13.53</v>
      </c>
      <c r="I35" s="532">
        <v>-4.8899999999999997</v>
      </c>
      <c r="J35" s="532">
        <v>-13.18</v>
      </c>
      <c r="K35" s="532">
        <v>11.6</v>
      </c>
      <c r="L35" s="532">
        <v>21.77</v>
      </c>
      <c r="M35" s="532">
        <v>25.9</v>
      </c>
    </row>
    <row r="36" spans="1:13" ht="12" x14ac:dyDescent="0.2">
      <c r="A36" s="280" t="s">
        <v>63</v>
      </c>
      <c r="B36" s="247">
        <v>10.31</v>
      </c>
      <c r="C36" s="247">
        <v>19.2</v>
      </c>
      <c r="D36" s="247">
        <v>14.19</v>
      </c>
      <c r="E36" s="247">
        <v>25.55</v>
      </c>
      <c r="F36" s="247">
        <v>16.100000000000001</v>
      </c>
      <c r="G36" s="247">
        <v>16.45</v>
      </c>
      <c r="H36" s="532">
        <v>11</v>
      </c>
      <c r="I36" s="532">
        <v>17.22</v>
      </c>
      <c r="J36" s="532">
        <v>19.52</v>
      </c>
      <c r="K36" s="532">
        <v>24.02</v>
      </c>
      <c r="L36" s="532">
        <v>8.51</v>
      </c>
      <c r="M36" s="532">
        <v>8.0299999999999994</v>
      </c>
    </row>
    <row r="37" spans="1:13" ht="12" x14ac:dyDescent="0.2">
      <c r="A37" s="280" t="s">
        <v>115</v>
      </c>
      <c r="B37" s="247">
        <v>18.66</v>
      </c>
      <c r="C37" s="247">
        <v>16.22</v>
      </c>
      <c r="D37" s="247">
        <v>11.95</v>
      </c>
      <c r="E37" s="247">
        <v>13.54</v>
      </c>
      <c r="F37" s="247">
        <v>12.16</v>
      </c>
      <c r="G37" s="247">
        <v>10.59</v>
      </c>
      <c r="H37" s="532">
        <v>6.16</v>
      </c>
      <c r="I37" s="532">
        <v>16.829999999999998</v>
      </c>
      <c r="J37" s="532">
        <v>18.27</v>
      </c>
      <c r="K37" s="532">
        <v>21.22</v>
      </c>
      <c r="L37" s="532">
        <v>20.85</v>
      </c>
      <c r="M37" s="532">
        <v>20.309999999999999</v>
      </c>
    </row>
    <row r="38" spans="1:13" ht="12.95" customHeight="1" x14ac:dyDescent="0.2">
      <c r="A38" s="280" t="s">
        <v>65</v>
      </c>
      <c r="B38" s="247">
        <v>-0.53</v>
      </c>
      <c r="C38" s="247">
        <v>7.56</v>
      </c>
      <c r="D38" s="247">
        <v>-3.76</v>
      </c>
      <c r="E38" s="247">
        <v>0.9</v>
      </c>
      <c r="F38" s="247">
        <v>2.04</v>
      </c>
      <c r="G38" s="247">
        <v>0.62</v>
      </c>
      <c r="H38" s="532">
        <v>2.4</v>
      </c>
      <c r="I38" s="532">
        <v>3.45</v>
      </c>
      <c r="J38" s="532">
        <v>3.8</v>
      </c>
      <c r="K38" s="532">
        <v>2.63</v>
      </c>
      <c r="L38" s="532">
        <v>1.57</v>
      </c>
      <c r="M38" s="532">
        <v>0.87</v>
      </c>
    </row>
    <row r="39" spans="1:13" ht="12" x14ac:dyDescent="0.2">
      <c r="A39" s="280" t="s">
        <v>71</v>
      </c>
      <c r="B39" s="247">
        <v>4.9000000000000004</v>
      </c>
      <c r="C39" s="247">
        <v>-1.58</v>
      </c>
      <c r="D39" s="247">
        <v>6.35</v>
      </c>
      <c r="E39" s="247">
        <v>5.7</v>
      </c>
      <c r="F39" s="247">
        <v>4.12</v>
      </c>
      <c r="G39" s="247">
        <v>6.9</v>
      </c>
      <c r="H39" s="532">
        <v>0.88</v>
      </c>
      <c r="I39" s="532">
        <v>7.65</v>
      </c>
      <c r="J39" s="532">
        <v>7.32</v>
      </c>
      <c r="K39" s="532">
        <v>10.44</v>
      </c>
      <c r="L39" s="532">
        <v>8.39</v>
      </c>
      <c r="M39" s="532">
        <v>11.74</v>
      </c>
    </row>
    <row r="40" spans="1:13" ht="12.95" customHeight="1" x14ac:dyDescent="0.2">
      <c r="A40" s="280" t="s">
        <v>72</v>
      </c>
      <c r="B40" s="247">
        <v>-13.46</v>
      </c>
      <c r="C40" s="247">
        <v>-19.54</v>
      </c>
      <c r="D40" s="247">
        <v>2.19</v>
      </c>
      <c r="E40" s="247">
        <v>-13.25</v>
      </c>
      <c r="F40" s="247">
        <v>-11.01</v>
      </c>
      <c r="G40" s="247">
        <v>-2.1800000000000002</v>
      </c>
      <c r="H40" s="532">
        <v>-13.14</v>
      </c>
      <c r="I40" s="532">
        <v>0.35</v>
      </c>
      <c r="J40" s="532">
        <v>-0.56999999999999995</v>
      </c>
      <c r="K40" s="532">
        <v>-4.87</v>
      </c>
      <c r="L40" s="532">
        <v>5.05</v>
      </c>
      <c r="M40" s="532">
        <v>-2.74</v>
      </c>
    </row>
    <row r="41" spans="1:13" ht="12.95" customHeight="1" x14ac:dyDescent="0.2">
      <c r="A41" s="280" t="s">
        <v>73</v>
      </c>
      <c r="B41" s="247">
        <v>14.37</v>
      </c>
      <c r="C41" s="247">
        <v>10.25</v>
      </c>
      <c r="D41" s="247">
        <v>16.690000000000001</v>
      </c>
      <c r="E41" s="247">
        <v>23.13</v>
      </c>
      <c r="F41" s="247">
        <v>17.86</v>
      </c>
      <c r="G41" s="247">
        <v>16.41</v>
      </c>
      <c r="H41" s="532">
        <v>5.91</v>
      </c>
      <c r="I41" s="532">
        <v>31.19</v>
      </c>
      <c r="J41" s="532">
        <v>27.29</v>
      </c>
      <c r="K41" s="532">
        <v>13.83</v>
      </c>
      <c r="L41" s="532">
        <v>19.13</v>
      </c>
      <c r="M41" s="532">
        <v>9.39</v>
      </c>
    </row>
    <row r="42" spans="1:13" ht="12" x14ac:dyDescent="0.2">
      <c r="A42" s="280" t="s">
        <v>74</v>
      </c>
      <c r="B42" s="247">
        <v>-12.73</v>
      </c>
      <c r="C42" s="247">
        <v>0.87</v>
      </c>
      <c r="D42" s="247">
        <v>-0.37</v>
      </c>
      <c r="E42" s="247">
        <v>-0.79</v>
      </c>
      <c r="F42" s="247">
        <v>1.42</v>
      </c>
      <c r="G42" s="247">
        <v>6.01</v>
      </c>
      <c r="H42" s="532">
        <v>5.13</v>
      </c>
      <c r="I42" s="532">
        <v>11.45</v>
      </c>
      <c r="J42" s="532">
        <v>19.8</v>
      </c>
      <c r="K42" s="532">
        <v>6.14</v>
      </c>
      <c r="L42" s="532">
        <v>19.97</v>
      </c>
      <c r="M42" s="532">
        <v>38.520000000000003</v>
      </c>
    </row>
    <row r="43" spans="1:13" ht="12.95" customHeight="1" x14ac:dyDescent="0.2">
      <c r="A43" s="280" t="s">
        <v>75</v>
      </c>
      <c r="B43" s="536">
        <v>3.58</v>
      </c>
      <c r="C43" s="536">
        <v>0.85</v>
      </c>
      <c r="D43" s="536">
        <v>6.21</v>
      </c>
      <c r="E43" s="536">
        <v>4.92</v>
      </c>
      <c r="F43" s="247">
        <v>6.73</v>
      </c>
      <c r="G43" s="247">
        <v>7.86</v>
      </c>
      <c r="H43" s="532">
        <v>-0.83</v>
      </c>
      <c r="I43" s="532">
        <v>12.82</v>
      </c>
      <c r="J43" s="532">
        <v>8.32</v>
      </c>
      <c r="K43" s="532">
        <v>16</v>
      </c>
      <c r="L43" s="532">
        <v>22.2</v>
      </c>
      <c r="M43" s="532">
        <v>29.09</v>
      </c>
    </row>
    <row r="44" spans="1:13" ht="12.95" customHeight="1" x14ac:dyDescent="0.2">
      <c r="A44" s="280" t="s">
        <v>76</v>
      </c>
      <c r="B44" s="247">
        <v>11.53</v>
      </c>
      <c r="C44" s="247">
        <v>4.32</v>
      </c>
      <c r="D44" s="247">
        <v>3.55</v>
      </c>
      <c r="E44" s="247">
        <v>2.29</v>
      </c>
      <c r="F44" s="247">
        <v>6.14</v>
      </c>
      <c r="G44" s="247">
        <v>3.24</v>
      </c>
      <c r="H44" s="532">
        <v>-5.42</v>
      </c>
      <c r="I44" s="532">
        <v>0.82</v>
      </c>
      <c r="J44" s="532">
        <v>2.57</v>
      </c>
      <c r="K44" s="532">
        <v>30.55</v>
      </c>
      <c r="L44" s="532">
        <v>16.21</v>
      </c>
      <c r="M44" s="532">
        <v>14.89</v>
      </c>
    </row>
    <row r="45" spans="1:13" ht="13.5" customHeight="1" x14ac:dyDescent="0.2">
      <c r="A45" s="280" t="s">
        <v>77</v>
      </c>
      <c r="B45" s="247">
        <v>5.58</v>
      </c>
      <c r="C45" s="247">
        <v>-3.82</v>
      </c>
      <c r="D45" s="247">
        <v>12.53</v>
      </c>
      <c r="E45" s="247">
        <v>19.61</v>
      </c>
      <c r="F45" s="247">
        <v>13.49</v>
      </c>
      <c r="G45" s="247">
        <v>4.93</v>
      </c>
      <c r="H45" s="532">
        <v>-4.83</v>
      </c>
      <c r="I45" s="532">
        <v>10.98</v>
      </c>
      <c r="J45" s="532">
        <v>10.55</v>
      </c>
      <c r="K45" s="532">
        <v>12.74</v>
      </c>
      <c r="L45" s="532">
        <v>41.75</v>
      </c>
      <c r="M45" s="532">
        <v>113.98</v>
      </c>
    </row>
    <row r="46" spans="1:13" ht="8.25" customHeight="1" thickBot="1" x14ac:dyDescent="0.25">
      <c r="A46" s="533"/>
      <c r="B46" s="534"/>
      <c r="C46" s="534"/>
      <c r="D46" s="534"/>
      <c r="E46" s="534"/>
      <c r="F46" s="534"/>
      <c r="G46" s="534"/>
      <c r="H46" s="534"/>
      <c r="I46" s="534"/>
      <c r="J46" s="534"/>
      <c r="K46" s="534"/>
      <c r="L46" s="534"/>
      <c r="M46" s="534"/>
    </row>
    <row r="47" spans="1:13" ht="10.5" customHeight="1" x14ac:dyDescent="0.2">
      <c r="A47" s="535"/>
    </row>
    <row r="48" spans="1:13" ht="12.95" customHeight="1" x14ac:dyDescent="0.2">
      <c r="A48" s="537" t="s">
        <v>433</v>
      </c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7A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Лист123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5" style="340" customWidth="1"/>
    <col min="2" max="5" width="8.7109375" style="340" hidden="1" customWidth="1"/>
    <col min="6" max="7" width="8.42578125" style="340" hidden="1" customWidth="1"/>
    <col min="8" max="8" width="8.42578125" style="241" hidden="1" customWidth="1"/>
    <col min="9" max="13" width="8.42578125" style="241" customWidth="1"/>
    <col min="14" max="256" width="9.28515625" style="340"/>
    <col min="257" max="257" width="43.85546875" style="340" customWidth="1"/>
    <col min="258" max="261" width="8.7109375" style="340" customWidth="1"/>
    <col min="262" max="262" width="8.42578125" style="340" customWidth="1"/>
    <col min="263" max="264" width="8.7109375" style="340" customWidth="1"/>
    <col min="265" max="512" width="9.28515625" style="340"/>
    <col min="513" max="513" width="43.85546875" style="340" customWidth="1"/>
    <col min="514" max="517" width="8.7109375" style="340" customWidth="1"/>
    <col min="518" max="518" width="8.42578125" style="340" customWidth="1"/>
    <col min="519" max="520" width="8.7109375" style="340" customWidth="1"/>
    <col min="521" max="768" width="9.28515625" style="340"/>
    <col min="769" max="769" width="43.85546875" style="340" customWidth="1"/>
    <col min="770" max="773" width="8.7109375" style="340" customWidth="1"/>
    <col min="774" max="774" width="8.42578125" style="340" customWidth="1"/>
    <col min="775" max="776" width="8.7109375" style="340" customWidth="1"/>
    <col min="777" max="1024" width="9.28515625" style="340"/>
    <col min="1025" max="1025" width="43.85546875" style="340" customWidth="1"/>
    <col min="1026" max="1029" width="8.7109375" style="340" customWidth="1"/>
    <col min="1030" max="1030" width="8.42578125" style="340" customWidth="1"/>
    <col min="1031" max="1032" width="8.7109375" style="340" customWidth="1"/>
    <col min="1033" max="1280" width="9.28515625" style="340"/>
    <col min="1281" max="1281" width="43.85546875" style="340" customWidth="1"/>
    <col min="1282" max="1285" width="8.7109375" style="340" customWidth="1"/>
    <col min="1286" max="1286" width="8.42578125" style="340" customWidth="1"/>
    <col min="1287" max="1288" width="8.7109375" style="340" customWidth="1"/>
    <col min="1289" max="1536" width="9.28515625" style="340"/>
    <col min="1537" max="1537" width="43.85546875" style="340" customWidth="1"/>
    <col min="1538" max="1541" width="8.7109375" style="340" customWidth="1"/>
    <col min="1542" max="1542" width="8.42578125" style="340" customWidth="1"/>
    <col min="1543" max="1544" width="8.7109375" style="340" customWidth="1"/>
    <col min="1545" max="1792" width="9.28515625" style="340"/>
    <col min="1793" max="1793" width="43.85546875" style="340" customWidth="1"/>
    <col min="1794" max="1797" width="8.7109375" style="340" customWidth="1"/>
    <col min="1798" max="1798" width="8.42578125" style="340" customWidth="1"/>
    <col min="1799" max="1800" width="8.7109375" style="340" customWidth="1"/>
    <col min="1801" max="2048" width="9.28515625" style="340"/>
    <col min="2049" max="2049" width="43.85546875" style="340" customWidth="1"/>
    <col min="2050" max="2053" width="8.7109375" style="340" customWidth="1"/>
    <col min="2054" max="2054" width="8.42578125" style="340" customWidth="1"/>
    <col min="2055" max="2056" width="8.7109375" style="340" customWidth="1"/>
    <col min="2057" max="2304" width="9.28515625" style="340"/>
    <col min="2305" max="2305" width="43.85546875" style="340" customWidth="1"/>
    <col min="2306" max="2309" width="8.7109375" style="340" customWidth="1"/>
    <col min="2310" max="2310" width="8.42578125" style="340" customWidth="1"/>
    <col min="2311" max="2312" width="8.7109375" style="340" customWidth="1"/>
    <col min="2313" max="2560" width="9.28515625" style="340"/>
    <col min="2561" max="2561" width="43.85546875" style="340" customWidth="1"/>
    <col min="2562" max="2565" width="8.7109375" style="340" customWidth="1"/>
    <col min="2566" max="2566" width="8.42578125" style="340" customWidth="1"/>
    <col min="2567" max="2568" width="8.7109375" style="340" customWidth="1"/>
    <col min="2569" max="2816" width="9.28515625" style="340"/>
    <col min="2817" max="2817" width="43.85546875" style="340" customWidth="1"/>
    <col min="2818" max="2821" width="8.7109375" style="340" customWidth="1"/>
    <col min="2822" max="2822" width="8.42578125" style="340" customWidth="1"/>
    <col min="2823" max="2824" width="8.7109375" style="340" customWidth="1"/>
    <col min="2825" max="3072" width="9.28515625" style="340"/>
    <col min="3073" max="3073" width="43.85546875" style="340" customWidth="1"/>
    <col min="3074" max="3077" width="8.7109375" style="340" customWidth="1"/>
    <col min="3078" max="3078" width="8.42578125" style="340" customWidth="1"/>
    <col min="3079" max="3080" width="8.7109375" style="340" customWidth="1"/>
    <col min="3081" max="3328" width="9.28515625" style="340"/>
    <col min="3329" max="3329" width="43.85546875" style="340" customWidth="1"/>
    <col min="3330" max="3333" width="8.7109375" style="340" customWidth="1"/>
    <col min="3334" max="3334" width="8.42578125" style="340" customWidth="1"/>
    <col min="3335" max="3336" width="8.7109375" style="340" customWidth="1"/>
    <col min="3337" max="3584" width="9.28515625" style="340"/>
    <col min="3585" max="3585" width="43.85546875" style="340" customWidth="1"/>
    <col min="3586" max="3589" width="8.7109375" style="340" customWidth="1"/>
    <col min="3590" max="3590" width="8.42578125" style="340" customWidth="1"/>
    <col min="3591" max="3592" width="8.7109375" style="340" customWidth="1"/>
    <col min="3593" max="3840" width="9.28515625" style="340"/>
    <col min="3841" max="3841" width="43.85546875" style="340" customWidth="1"/>
    <col min="3842" max="3845" width="8.7109375" style="340" customWidth="1"/>
    <col min="3846" max="3846" width="8.42578125" style="340" customWidth="1"/>
    <col min="3847" max="3848" width="8.7109375" style="340" customWidth="1"/>
    <col min="3849" max="4096" width="9.28515625" style="340"/>
    <col min="4097" max="4097" width="43.85546875" style="340" customWidth="1"/>
    <col min="4098" max="4101" width="8.7109375" style="340" customWidth="1"/>
    <col min="4102" max="4102" width="8.42578125" style="340" customWidth="1"/>
    <col min="4103" max="4104" width="8.7109375" style="340" customWidth="1"/>
    <col min="4105" max="4352" width="9.28515625" style="340"/>
    <col min="4353" max="4353" width="43.85546875" style="340" customWidth="1"/>
    <col min="4354" max="4357" width="8.7109375" style="340" customWidth="1"/>
    <col min="4358" max="4358" width="8.42578125" style="340" customWidth="1"/>
    <col min="4359" max="4360" width="8.7109375" style="340" customWidth="1"/>
    <col min="4361" max="4608" width="9.28515625" style="340"/>
    <col min="4609" max="4609" width="43.85546875" style="340" customWidth="1"/>
    <col min="4610" max="4613" width="8.7109375" style="340" customWidth="1"/>
    <col min="4614" max="4614" width="8.42578125" style="340" customWidth="1"/>
    <col min="4615" max="4616" width="8.7109375" style="340" customWidth="1"/>
    <col min="4617" max="4864" width="9.28515625" style="340"/>
    <col min="4865" max="4865" width="43.85546875" style="340" customWidth="1"/>
    <col min="4866" max="4869" width="8.7109375" style="340" customWidth="1"/>
    <col min="4870" max="4870" width="8.42578125" style="340" customWidth="1"/>
    <col min="4871" max="4872" width="8.7109375" style="340" customWidth="1"/>
    <col min="4873" max="5120" width="9.28515625" style="340"/>
    <col min="5121" max="5121" width="43.85546875" style="340" customWidth="1"/>
    <col min="5122" max="5125" width="8.7109375" style="340" customWidth="1"/>
    <col min="5126" max="5126" width="8.42578125" style="340" customWidth="1"/>
    <col min="5127" max="5128" width="8.7109375" style="340" customWidth="1"/>
    <col min="5129" max="5376" width="9.28515625" style="340"/>
    <col min="5377" max="5377" width="43.85546875" style="340" customWidth="1"/>
    <col min="5378" max="5381" width="8.7109375" style="340" customWidth="1"/>
    <col min="5382" max="5382" width="8.42578125" style="340" customWidth="1"/>
    <col min="5383" max="5384" width="8.7109375" style="340" customWidth="1"/>
    <col min="5385" max="5632" width="9.28515625" style="340"/>
    <col min="5633" max="5633" width="43.85546875" style="340" customWidth="1"/>
    <col min="5634" max="5637" width="8.7109375" style="340" customWidth="1"/>
    <col min="5638" max="5638" width="8.42578125" style="340" customWidth="1"/>
    <col min="5639" max="5640" width="8.7109375" style="340" customWidth="1"/>
    <col min="5641" max="5888" width="9.28515625" style="340"/>
    <col min="5889" max="5889" width="43.85546875" style="340" customWidth="1"/>
    <col min="5890" max="5893" width="8.7109375" style="340" customWidth="1"/>
    <col min="5894" max="5894" width="8.42578125" style="340" customWidth="1"/>
    <col min="5895" max="5896" width="8.7109375" style="340" customWidth="1"/>
    <col min="5897" max="6144" width="9.28515625" style="340"/>
    <col min="6145" max="6145" width="43.85546875" style="340" customWidth="1"/>
    <col min="6146" max="6149" width="8.7109375" style="340" customWidth="1"/>
    <col min="6150" max="6150" width="8.42578125" style="340" customWidth="1"/>
    <col min="6151" max="6152" width="8.7109375" style="340" customWidth="1"/>
    <col min="6153" max="6400" width="9.28515625" style="340"/>
    <col min="6401" max="6401" width="43.85546875" style="340" customWidth="1"/>
    <col min="6402" max="6405" width="8.7109375" style="340" customWidth="1"/>
    <col min="6406" max="6406" width="8.42578125" style="340" customWidth="1"/>
    <col min="6407" max="6408" width="8.7109375" style="340" customWidth="1"/>
    <col min="6409" max="6656" width="9.28515625" style="340"/>
    <col min="6657" max="6657" width="43.85546875" style="340" customWidth="1"/>
    <col min="6658" max="6661" width="8.7109375" style="340" customWidth="1"/>
    <col min="6662" max="6662" width="8.42578125" style="340" customWidth="1"/>
    <col min="6663" max="6664" width="8.7109375" style="340" customWidth="1"/>
    <col min="6665" max="6912" width="9.28515625" style="340"/>
    <col min="6913" max="6913" width="43.85546875" style="340" customWidth="1"/>
    <col min="6914" max="6917" width="8.7109375" style="340" customWidth="1"/>
    <col min="6918" max="6918" width="8.42578125" style="340" customWidth="1"/>
    <col min="6919" max="6920" width="8.7109375" style="340" customWidth="1"/>
    <col min="6921" max="7168" width="9.28515625" style="340"/>
    <col min="7169" max="7169" width="43.85546875" style="340" customWidth="1"/>
    <col min="7170" max="7173" width="8.7109375" style="340" customWidth="1"/>
    <col min="7174" max="7174" width="8.42578125" style="340" customWidth="1"/>
    <col min="7175" max="7176" width="8.7109375" style="340" customWidth="1"/>
    <col min="7177" max="7424" width="9.28515625" style="340"/>
    <col min="7425" max="7425" width="43.85546875" style="340" customWidth="1"/>
    <col min="7426" max="7429" width="8.7109375" style="340" customWidth="1"/>
    <col min="7430" max="7430" width="8.42578125" style="340" customWidth="1"/>
    <col min="7431" max="7432" width="8.7109375" style="340" customWidth="1"/>
    <col min="7433" max="7680" width="9.28515625" style="340"/>
    <col min="7681" max="7681" width="43.85546875" style="340" customWidth="1"/>
    <col min="7682" max="7685" width="8.7109375" style="340" customWidth="1"/>
    <col min="7686" max="7686" width="8.42578125" style="340" customWidth="1"/>
    <col min="7687" max="7688" width="8.7109375" style="340" customWidth="1"/>
    <col min="7689" max="7936" width="9.28515625" style="340"/>
    <col min="7937" max="7937" width="43.85546875" style="340" customWidth="1"/>
    <col min="7938" max="7941" width="8.7109375" style="340" customWidth="1"/>
    <col min="7942" max="7942" width="8.42578125" style="340" customWidth="1"/>
    <col min="7943" max="7944" width="8.7109375" style="340" customWidth="1"/>
    <col min="7945" max="8192" width="9.28515625" style="340"/>
    <col min="8193" max="8193" width="43.85546875" style="340" customWidth="1"/>
    <col min="8194" max="8197" width="8.7109375" style="340" customWidth="1"/>
    <col min="8198" max="8198" width="8.42578125" style="340" customWidth="1"/>
    <col min="8199" max="8200" width="8.7109375" style="340" customWidth="1"/>
    <col min="8201" max="8448" width="9.28515625" style="340"/>
    <col min="8449" max="8449" width="43.85546875" style="340" customWidth="1"/>
    <col min="8450" max="8453" width="8.7109375" style="340" customWidth="1"/>
    <col min="8454" max="8454" width="8.42578125" style="340" customWidth="1"/>
    <col min="8455" max="8456" width="8.7109375" style="340" customWidth="1"/>
    <col min="8457" max="8704" width="9.28515625" style="340"/>
    <col min="8705" max="8705" width="43.85546875" style="340" customWidth="1"/>
    <col min="8706" max="8709" width="8.7109375" style="340" customWidth="1"/>
    <col min="8710" max="8710" width="8.42578125" style="340" customWidth="1"/>
    <col min="8711" max="8712" width="8.7109375" style="340" customWidth="1"/>
    <col min="8713" max="8960" width="9.28515625" style="340"/>
    <col min="8961" max="8961" width="43.85546875" style="340" customWidth="1"/>
    <col min="8962" max="8965" width="8.7109375" style="340" customWidth="1"/>
    <col min="8966" max="8966" width="8.42578125" style="340" customWidth="1"/>
    <col min="8967" max="8968" width="8.7109375" style="340" customWidth="1"/>
    <col min="8969" max="9216" width="9.28515625" style="340"/>
    <col min="9217" max="9217" width="43.85546875" style="340" customWidth="1"/>
    <col min="9218" max="9221" width="8.7109375" style="340" customWidth="1"/>
    <col min="9222" max="9222" width="8.42578125" style="340" customWidth="1"/>
    <col min="9223" max="9224" width="8.7109375" style="340" customWidth="1"/>
    <col min="9225" max="9472" width="9.28515625" style="340"/>
    <col min="9473" max="9473" width="43.85546875" style="340" customWidth="1"/>
    <col min="9474" max="9477" width="8.7109375" style="340" customWidth="1"/>
    <col min="9478" max="9478" width="8.42578125" style="340" customWidth="1"/>
    <col min="9479" max="9480" width="8.7109375" style="340" customWidth="1"/>
    <col min="9481" max="9728" width="9.28515625" style="340"/>
    <col min="9729" max="9729" width="43.85546875" style="340" customWidth="1"/>
    <col min="9730" max="9733" width="8.7109375" style="340" customWidth="1"/>
    <col min="9734" max="9734" width="8.42578125" style="340" customWidth="1"/>
    <col min="9735" max="9736" width="8.7109375" style="340" customWidth="1"/>
    <col min="9737" max="9984" width="9.28515625" style="340"/>
    <col min="9985" max="9985" width="43.85546875" style="340" customWidth="1"/>
    <col min="9986" max="9989" width="8.7109375" style="340" customWidth="1"/>
    <col min="9990" max="9990" width="8.42578125" style="340" customWidth="1"/>
    <col min="9991" max="9992" width="8.7109375" style="340" customWidth="1"/>
    <col min="9993" max="10240" width="9.28515625" style="340"/>
    <col min="10241" max="10241" width="43.85546875" style="340" customWidth="1"/>
    <col min="10242" max="10245" width="8.7109375" style="340" customWidth="1"/>
    <col min="10246" max="10246" width="8.42578125" style="340" customWidth="1"/>
    <col min="10247" max="10248" width="8.7109375" style="340" customWidth="1"/>
    <col min="10249" max="10496" width="9.28515625" style="340"/>
    <col min="10497" max="10497" width="43.85546875" style="340" customWidth="1"/>
    <col min="10498" max="10501" width="8.7109375" style="340" customWidth="1"/>
    <col min="10502" max="10502" width="8.42578125" style="340" customWidth="1"/>
    <col min="10503" max="10504" width="8.7109375" style="340" customWidth="1"/>
    <col min="10505" max="10752" width="9.28515625" style="340"/>
    <col min="10753" max="10753" width="43.85546875" style="340" customWidth="1"/>
    <col min="10754" max="10757" width="8.7109375" style="340" customWidth="1"/>
    <col min="10758" max="10758" width="8.42578125" style="340" customWidth="1"/>
    <col min="10759" max="10760" width="8.7109375" style="340" customWidth="1"/>
    <col min="10761" max="11008" width="9.28515625" style="340"/>
    <col min="11009" max="11009" width="43.85546875" style="340" customWidth="1"/>
    <col min="11010" max="11013" width="8.7109375" style="340" customWidth="1"/>
    <col min="11014" max="11014" width="8.42578125" style="340" customWidth="1"/>
    <col min="11015" max="11016" width="8.7109375" style="340" customWidth="1"/>
    <col min="11017" max="11264" width="9.28515625" style="340"/>
    <col min="11265" max="11265" width="43.85546875" style="340" customWidth="1"/>
    <col min="11266" max="11269" width="8.7109375" style="340" customWidth="1"/>
    <col min="11270" max="11270" width="8.42578125" style="340" customWidth="1"/>
    <col min="11271" max="11272" width="8.7109375" style="340" customWidth="1"/>
    <col min="11273" max="11520" width="9.28515625" style="340"/>
    <col min="11521" max="11521" width="43.85546875" style="340" customWidth="1"/>
    <col min="11522" max="11525" width="8.7109375" style="340" customWidth="1"/>
    <col min="11526" max="11526" width="8.42578125" style="340" customWidth="1"/>
    <col min="11527" max="11528" width="8.7109375" style="340" customWidth="1"/>
    <col min="11529" max="11776" width="9.28515625" style="340"/>
    <col min="11777" max="11777" width="43.85546875" style="340" customWidth="1"/>
    <col min="11778" max="11781" width="8.7109375" style="340" customWidth="1"/>
    <col min="11782" max="11782" width="8.42578125" style="340" customWidth="1"/>
    <col min="11783" max="11784" width="8.7109375" style="340" customWidth="1"/>
    <col min="11785" max="12032" width="9.28515625" style="340"/>
    <col min="12033" max="12033" width="43.85546875" style="340" customWidth="1"/>
    <col min="12034" max="12037" width="8.7109375" style="340" customWidth="1"/>
    <col min="12038" max="12038" width="8.42578125" style="340" customWidth="1"/>
    <col min="12039" max="12040" width="8.7109375" style="340" customWidth="1"/>
    <col min="12041" max="12288" width="9.28515625" style="340"/>
    <col min="12289" max="12289" width="43.85546875" style="340" customWidth="1"/>
    <col min="12290" max="12293" width="8.7109375" style="340" customWidth="1"/>
    <col min="12294" max="12294" width="8.42578125" style="340" customWidth="1"/>
    <col min="12295" max="12296" width="8.7109375" style="340" customWidth="1"/>
    <col min="12297" max="12544" width="9.28515625" style="340"/>
    <col min="12545" max="12545" width="43.85546875" style="340" customWidth="1"/>
    <col min="12546" max="12549" width="8.7109375" style="340" customWidth="1"/>
    <col min="12550" max="12550" width="8.42578125" style="340" customWidth="1"/>
    <col min="12551" max="12552" width="8.7109375" style="340" customWidth="1"/>
    <col min="12553" max="12800" width="9.28515625" style="340"/>
    <col min="12801" max="12801" width="43.85546875" style="340" customWidth="1"/>
    <col min="12802" max="12805" width="8.7109375" style="340" customWidth="1"/>
    <col min="12806" max="12806" width="8.42578125" style="340" customWidth="1"/>
    <col min="12807" max="12808" width="8.7109375" style="340" customWidth="1"/>
    <col min="12809" max="13056" width="9.28515625" style="340"/>
    <col min="13057" max="13057" width="43.85546875" style="340" customWidth="1"/>
    <col min="13058" max="13061" width="8.7109375" style="340" customWidth="1"/>
    <col min="13062" max="13062" width="8.42578125" style="340" customWidth="1"/>
    <col min="13063" max="13064" width="8.7109375" style="340" customWidth="1"/>
    <col min="13065" max="13312" width="9.28515625" style="340"/>
    <col min="13313" max="13313" width="43.85546875" style="340" customWidth="1"/>
    <col min="13314" max="13317" width="8.7109375" style="340" customWidth="1"/>
    <col min="13318" max="13318" width="8.42578125" style="340" customWidth="1"/>
    <col min="13319" max="13320" width="8.7109375" style="340" customWidth="1"/>
    <col min="13321" max="13568" width="9.28515625" style="340"/>
    <col min="13569" max="13569" width="43.85546875" style="340" customWidth="1"/>
    <col min="13570" max="13573" width="8.7109375" style="340" customWidth="1"/>
    <col min="13574" max="13574" width="8.42578125" style="340" customWidth="1"/>
    <col min="13575" max="13576" width="8.7109375" style="340" customWidth="1"/>
    <col min="13577" max="13824" width="9.28515625" style="340"/>
    <col min="13825" max="13825" width="43.85546875" style="340" customWidth="1"/>
    <col min="13826" max="13829" width="8.7109375" style="340" customWidth="1"/>
    <col min="13830" max="13830" width="8.42578125" style="340" customWidth="1"/>
    <col min="13831" max="13832" width="8.7109375" style="340" customWidth="1"/>
    <col min="13833" max="14080" width="9.28515625" style="340"/>
    <col min="14081" max="14081" width="43.85546875" style="340" customWidth="1"/>
    <col min="14082" max="14085" width="8.7109375" style="340" customWidth="1"/>
    <col min="14086" max="14086" width="8.42578125" style="340" customWidth="1"/>
    <col min="14087" max="14088" width="8.7109375" style="340" customWidth="1"/>
    <col min="14089" max="14336" width="9.28515625" style="340"/>
    <col min="14337" max="14337" width="43.85546875" style="340" customWidth="1"/>
    <col min="14338" max="14341" width="8.7109375" style="340" customWidth="1"/>
    <col min="14342" max="14342" width="8.42578125" style="340" customWidth="1"/>
    <col min="14343" max="14344" width="8.7109375" style="340" customWidth="1"/>
    <col min="14345" max="14592" width="9.28515625" style="340"/>
    <col min="14593" max="14593" width="43.85546875" style="340" customWidth="1"/>
    <col min="14594" max="14597" width="8.7109375" style="340" customWidth="1"/>
    <col min="14598" max="14598" width="8.42578125" style="340" customWidth="1"/>
    <col min="14599" max="14600" width="8.7109375" style="340" customWidth="1"/>
    <col min="14601" max="14848" width="9.28515625" style="340"/>
    <col min="14849" max="14849" width="43.85546875" style="340" customWidth="1"/>
    <col min="14850" max="14853" width="8.7109375" style="340" customWidth="1"/>
    <col min="14854" max="14854" width="8.42578125" style="340" customWidth="1"/>
    <col min="14855" max="14856" width="8.7109375" style="340" customWidth="1"/>
    <col min="14857" max="15104" width="9.28515625" style="340"/>
    <col min="15105" max="15105" width="43.85546875" style="340" customWidth="1"/>
    <col min="15106" max="15109" width="8.7109375" style="340" customWidth="1"/>
    <col min="15110" max="15110" width="8.42578125" style="340" customWidth="1"/>
    <col min="15111" max="15112" width="8.7109375" style="340" customWidth="1"/>
    <col min="15113" max="15360" width="9.28515625" style="340"/>
    <col min="15361" max="15361" width="43.85546875" style="340" customWidth="1"/>
    <col min="15362" max="15365" width="8.7109375" style="340" customWidth="1"/>
    <col min="15366" max="15366" width="8.42578125" style="340" customWidth="1"/>
    <col min="15367" max="15368" width="8.7109375" style="340" customWidth="1"/>
    <col min="15369" max="15616" width="9.28515625" style="340"/>
    <col min="15617" max="15617" width="43.85546875" style="340" customWidth="1"/>
    <col min="15618" max="15621" width="8.7109375" style="340" customWidth="1"/>
    <col min="15622" max="15622" width="8.42578125" style="340" customWidth="1"/>
    <col min="15623" max="15624" width="8.7109375" style="340" customWidth="1"/>
    <col min="15625" max="15872" width="9.28515625" style="340"/>
    <col min="15873" max="15873" width="43.85546875" style="340" customWidth="1"/>
    <col min="15874" max="15877" width="8.7109375" style="340" customWidth="1"/>
    <col min="15878" max="15878" width="8.42578125" style="340" customWidth="1"/>
    <col min="15879" max="15880" width="8.7109375" style="340" customWidth="1"/>
    <col min="15881" max="16128" width="9.28515625" style="340"/>
    <col min="16129" max="16129" width="43.85546875" style="340" customWidth="1"/>
    <col min="16130" max="16133" width="8.7109375" style="340" customWidth="1"/>
    <col min="16134" max="16134" width="8.42578125" style="340" customWidth="1"/>
    <col min="16135" max="16136" width="8.7109375" style="340" customWidth="1"/>
    <col min="16137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434</v>
      </c>
    </row>
    <row r="3" spans="1:13" s="342" customFormat="1" ht="18" customHeight="1" x14ac:dyDescent="0.25">
      <c r="A3" s="339" t="s">
        <v>109</v>
      </c>
      <c r="H3" s="538"/>
      <c r="I3" s="538"/>
      <c r="J3" s="538"/>
      <c r="K3" s="538"/>
      <c r="L3" s="538"/>
      <c r="M3" s="538"/>
    </row>
    <row r="4" spans="1:13" ht="18" customHeight="1" thickBot="1" x14ac:dyDescent="0.25">
      <c r="A4" s="344" t="s">
        <v>435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539">
        <v>2020</v>
      </c>
      <c r="I5" s="265">
        <v>2021</v>
      </c>
      <c r="J5" s="539">
        <v>2022</v>
      </c>
      <c r="K5" s="265">
        <v>2023</v>
      </c>
      <c r="L5" s="265">
        <v>2024</v>
      </c>
      <c r="M5" s="265">
        <v>2025</v>
      </c>
    </row>
    <row r="6" spans="1:13" ht="9.75" customHeight="1" x14ac:dyDescent="0.2"/>
    <row r="7" spans="1:13" s="226" customFormat="1" ht="12.95" customHeight="1" x14ac:dyDescent="0.2">
      <c r="A7" s="226" t="s">
        <v>34</v>
      </c>
      <c r="B7" s="529">
        <v>2.98</v>
      </c>
      <c r="C7" s="529">
        <v>2.35</v>
      </c>
      <c r="D7" s="529">
        <v>2.06</v>
      </c>
      <c r="E7" s="529">
        <v>1.95</v>
      </c>
      <c r="F7" s="529">
        <v>1.98</v>
      </c>
      <c r="G7" s="529">
        <v>1.8</v>
      </c>
      <c r="H7" s="530">
        <v>1.63</v>
      </c>
      <c r="I7" s="530">
        <v>1.78</v>
      </c>
      <c r="J7" s="530">
        <v>1.56</v>
      </c>
      <c r="K7" s="530">
        <v>1.57</v>
      </c>
      <c r="L7" s="530">
        <v>1.34</v>
      </c>
      <c r="M7" s="530">
        <v>1.61</v>
      </c>
    </row>
    <row r="8" spans="1:13" ht="12.95" customHeight="1" x14ac:dyDescent="0.2">
      <c r="A8" s="531" t="s">
        <v>400</v>
      </c>
      <c r="B8" s="247"/>
      <c r="C8" s="247"/>
      <c r="D8" s="247"/>
      <c r="E8" s="247"/>
      <c r="F8" s="247"/>
      <c r="G8" s="247"/>
      <c r="H8" s="532"/>
      <c r="I8" s="532"/>
      <c r="J8" s="532"/>
      <c r="K8" s="532"/>
      <c r="L8" s="532"/>
      <c r="M8" s="532"/>
    </row>
    <row r="9" spans="1:13" ht="12.95" customHeight="1" x14ac:dyDescent="0.2">
      <c r="A9" s="48" t="s">
        <v>36</v>
      </c>
      <c r="B9" s="247">
        <v>0.73</v>
      </c>
      <c r="C9" s="247">
        <v>0.66</v>
      </c>
      <c r="D9" s="247">
        <v>0.67</v>
      </c>
      <c r="E9" s="247">
        <v>0.44</v>
      </c>
      <c r="F9" s="247">
        <v>0.47</v>
      </c>
      <c r="G9" s="247">
        <v>0.43</v>
      </c>
      <c r="H9" s="532">
        <v>0.39</v>
      </c>
      <c r="I9" s="532">
        <v>0.44</v>
      </c>
      <c r="J9" s="532">
        <v>0.4</v>
      </c>
      <c r="K9" s="532">
        <v>0.65</v>
      </c>
      <c r="L9" s="532">
        <v>0.52</v>
      </c>
      <c r="M9" s="532">
        <v>0.61</v>
      </c>
    </row>
    <row r="10" spans="1:13" ht="12.95" customHeight="1" x14ac:dyDescent="0.2">
      <c r="A10" s="280" t="s">
        <v>37</v>
      </c>
      <c r="B10" s="247">
        <v>-76.12</v>
      </c>
      <c r="C10" s="247">
        <v>44.31</v>
      </c>
      <c r="D10" s="247">
        <v>18.13</v>
      </c>
      <c r="E10" s="247">
        <v>5.17</v>
      </c>
      <c r="F10" s="247">
        <v>4.3600000000000003</v>
      </c>
      <c r="G10" s="247">
        <v>3.21</v>
      </c>
      <c r="H10" s="532">
        <v>3.53</v>
      </c>
      <c r="I10" s="532">
        <v>3.91</v>
      </c>
      <c r="J10" s="532">
        <v>3.32</v>
      </c>
      <c r="K10" s="532">
        <v>3.2</v>
      </c>
      <c r="L10" s="532">
        <v>2.68</v>
      </c>
      <c r="M10" s="532">
        <v>1.61</v>
      </c>
    </row>
    <row r="11" spans="1:13" ht="12.95" customHeight="1" x14ac:dyDescent="0.2">
      <c r="A11" s="280" t="s">
        <v>38</v>
      </c>
      <c r="B11" s="247">
        <v>1.31</v>
      </c>
      <c r="C11" s="247">
        <v>0.75</v>
      </c>
      <c r="D11" s="247">
        <v>0.72</v>
      </c>
      <c r="E11" s="247">
        <v>0.84</v>
      </c>
      <c r="F11" s="247">
        <v>0.82</v>
      </c>
      <c r="G11" s="247">
        <v>0.83</v>
      </c>
      <c r="H11" s="532">
        <v>0.67</v>
      </c>
      <c r="I11" s="532">
        <v>0.92</v>
      </c>
      <c r="J11" s="532">
        <v>0.7</v>
      </c>
      <c r="K11" s="532">
        <v>0.68</v>
      </c>
      <c r="L11" s="532">
        <v>0.72</v>
      </c>
      <c r="M11" s="532">
        <v>0.71</v>
      </c>
    </row>
    <row r="12" spans="1:13" ht="12.95" customHeight="1" x14ac:dyDescent="0.2">
      <c r="A12" s="281" t="s">
        <v>39</v>
      </c>
      <c r="B12" s="247">
        <v>1.86</v>
      </c>
      <c r="C12" s="247">
        <v>2.17</v>
      </c>
      <c r="D12" s="247">
        <v>1.67</v>
      </c>
      <c r="E12" s="247">
        <v>1.89</v>
      </c>
      <c r="F12" s="247">
        <v>1.63</v>
      </c>
      <c r="G12" s="247">
        <v>1.44</v>
      </c>
      <c r="H12" s="532">
        <v>1.3</v>
      </c>
      <c r="I12" s="532">
        <v>0.93</v>
      </c>
      <c r="J12" s="532">
        <v>0.78</v>
      </c>
      <c r="K12" s="532">
        <v>0.79</v>
      </c>
      <c r="L12" s="532">
        <v>0.75</v>
      </c>
      <c r="M12" s="532">
        <v>0.69</v>
      </c>
    </row>
    <row r="13" spans="1:13" ht="12.95" customHeight="1" x14ac:dyDescent="0.2">
      <c r="A13" s="281" t="s">
        <v>40</v>
      </c>
      <c r="B13" s="247">
        <v>0.53</v>
      </c>
      <c r="C13" s="247">
        <v>0.02</v>
      </c>
      <c r="D13" s="247">
        <v>0.41</v>
      </c>
      <c r="E13" s="247">
        <v>0.69</v>
      </c>
      <c r="F13" s="247">
        <v>2.2999999999999998</v>
      </c>
      <c r="G13" s="247">
        <v>2.99</v>
      </c>
      <c r="H13" s="532">
        <v>4.3499999999999996</v>
      </c>
      <c r="I13" s="532">
        <v>18.920000000000002</v>
      </c>
      <c r="J13" s="532">
        <v>16.2</v>
      </c>
      <c r="K13" s="532">
        <v>154.38</v>
      </c>
      <c r="L13" s="532">
        <v>14.71</v>
      </c>
      <c r="M13" s="532">
        <v>3.74</v>
      </c>
    </row>
    <row r="14" spans="1:13" ht="24" x14ac:dyDescent="0.2">
      <c r="A14" s="282" t="s">
        <v>41</v>
      </c>
      <c r="B14" s="247">
        <v>4.38</v>
      </c>
      <c r="C14" s="247">
        <v>10.74</v>
      </c>
      <c r="D14" s="247">
        <v>4.29</v>
      </c>
      <c r="E14" s="247">
        <v>4.66</v>
      </c>
      <c r="F14" s="247">
        <v>2.97</v>
      </c>
      <c r="G14" s="247">
        <v>2.8</v>
      </c>
      <c r="H14" s="532">
        <v>3.45</v>
      </c>
      <c r="I14" s="532">
        <v>2.58</v>
      </c>
      <c r="J14" s="532">
        <v>3.22</v>
      </c>
      <c r="K14" s="532">
        <v>1.52</v>
      </c>
      <c r="L14" s="532">
        <v>2.4700000000000002</v>
      </c>
      <c r="M14" s="532">
        <v>1.51</v>
      </c>
    </row>
    <row r="15" spans="1:13" ht="24" x14ac:dyDescent="0.2">
      <c r="A15" s="282" t="s">
        <v>42</v>
      </c>
      <c r="B15" s="247">
        <v>1.0900000000000001</v>
      </c>
      <c r="C15" s="247">
        <v>2.42</v>
      </c>
      <c r="D15" s="247">
        <v>3.28</v>
      </c>
      <c r="E15" s="247">
        <v>5.03</v>
      </c>
      <c r="F15" s="247">
        <v>11.58</v>
      </c>
      <c r="G15" s="247">
        <v>7.47</v>
      </c>
      <c r="H15" s="532">
        <v>4.5199999999999996</v>
      </c>
      <c r="I15" s="532">
        <v>3.32</v>
      </c>
      <c r="J15" s="532">
        <v>2.19</v>
      </c>
      <c r="K15" s="532">
        <v>1.78</v>
      </c>
      <c r="L15" s="532">
        <v>0.81</v>
      </c>
      <c r="M15" s="532">
        <v>0.38</v>
      </c>
    </row>
    <row r="16" spans="1:13" ht="12.95" customHeight="1" x14ac:dyDescent="0.2">
      <c r="A16" s="281" t="s">
        <v>43</v>
      </c>
      <c r="B16" s="247">
        <v>-5.79</v>
      </c>
      <c r="C16" s="247">
        <v>-2.99</v>
      </c>
      <c r="D16" s="247">
        <v>-2.74</v>
      </c>
      <c r="E16" s="247">
        <v>-2.75</v>
      </c>
      <c r="F16" s="247">
        <v>-2.2799999999999998</v>
      </c>
      <c r="G16" s="247">
        <v>-1.93</v>
      </c>
      <c r="H16" s="532">
        <v>-1.61</v>
      </c>
      <c r="I16" s="532">
        <v>-1.52</v>
      </c>
      <c r="J16" s="532">
        <v>-1.46</v>
      </c>
      <c r="K16" s="532">
        <v>-1.39</v>
      </c>
      <c r="L16" s="532">
        <v>-1.55</v>
      </c>
      <c r="M16" s="532">
        <v>-1.61</v>
      </c>
    </row>
    <row r="17" spans="1:13" ht="12.95" customHeight="1" x14ac:dyDescent="0.2">
      <c r="A17" s="281" t="s">
        <v>44</v>
      </c>
      <c r="B17" s="247">
        <v>0.9</v>
      </c>
      <c r="C17" s="247">
        <v>1.5</v>
      </c>
      <c r="D17" s="247">
        <v>1.73</v>
      </c>
      <c r="E17" s="247">
        <v>1.43</v>
      </c>
      <c r="F17" s="247">
        <v>1.02</v>
      </c>
      <c r="G17" s="247">
        <v>2.85</v>
      </c>
      <c r="H17" s="532">
        <v>6.29</v>
      </c>
      <c r="I17" s="532">
        <v>-5.91</v>
      </c>
      <c r="J17" s="532">
        <v>-4.6100000000000003</v>
      </c>
      <c r="K17" s="532">
        <v>4.88</v>
      </c>
      <c r="L17" s="532">
        <v>2.31</v>
      </c>
      <c r="M17" s="532">
        <v>1.1499999999999999</v>
      </c>
    </row>
    <row r="18" spans="1:13" ht="12.95" customHeight="1" x14ac:dyDescent="0.2">
      <c r="A18" s="281" t="s">
        <v>45</v>
      </c>
      <c r="B18" s="247">
        <v>1.54</v>
      </c>
      <c r="C18" s="247">
        <v>1.07</v>
      </c>
      <c r="D18" s="247">
        <v>1.28</v>
      </c>
      <c r="E18" s="247">
        <v>1.05</v>
      </c>
      <c r="F18" s="247">
        <v>0.63</v>
      </c>
      <c r="G18" s="247">
        <v>0.82</v>
      </c>
      <c r="H18" s="532">
        <v>0.71</v>
      </c>
      <c r="I18" s="532">
        <v>1.31</v>
      </c>
      <c r="J18" s="532">
        <v>1.18</v>
      </c>
      <c r="K18" s="532">
        <v>1.27</v>
      </c>
      <c r="L18" s="532">
        <v>1.56</v>
      </c>
      <c r="M18" s="532">
        <v>7.82</v>
      </c>
    </row>
    <row r="19" spans="1:13" ht="12.95" customHeight="1" x14ac:dyDescent="0.2">
      <c r="A19" s="281" t="s">
        <v>46</v>
      </c>
      <c r="B19" s="247">
        <v>1.05</v>
      </c>
      <c r="C19" s="247">
        <v>1.4</v>
      </c>
      <c r="D19" s="247">
        <v>1</v>
      </c>
      <c r="E19" s="247">
        <v>0.93</v>
      </c>
      <c r="F19" s="247">
        <v>0.99</v>
      </c>
      <c r="G19" s="247">
        <v>0.98</v>
      </c>
      <c r="H19" s="532">
        <v>0.81</v>
      </c>
      <c r="I19" s="532">
        <v>0.81</v>
      </c>
      <c r="J19" s="532">
        <v>0.76</v>
      </c>
      <c r="K19" s="532">
        <v>1.06</v>
      </c>
      <c r="L19" s="532">
        <v>1.1000000000000001</v>
      </c>
      <c r="M19" s="532">
        <v>1.62</v>
      </c>
    </row>
    <row r="20" spans="1:13" ht="12.95" customHeight="1" x14ac:dyDescent="0.2">
      <c r="A20" s="281" t="s">
        <v>47</v>
      </c>
      <c r="B20" s="247">
        <v>1.25</v>
      </c>
      <c r="C20" s="247">
        <v>1.92</v>
      </c>
      <c r="D20" s="247">
        <v>2.08</v>
      </c>
      <c r="E20" s="247">
        <v>2.16</v>
      </c>
      <c r="F20" s="247">
        <v>1.77</v>
      </c>
      <c r="G20" s="247">
        <v>1.87</v>
      </c>
      <c r="H20" s="532">
        <v>2</v>
      </c>
      <c r="I20" s="532">
        <v>1.72</v>
      </c>
      <c r="J20" s="532">
        <v>1.35</v>
      </c>
      <c r="K20" s="532">
        <v>1.1499999999999999</v>
      </c>
      <c r="L20" s="532">
        <v>0.9</v>
      </c>
      <c r="M20" s="532">
        <v>0.8</v>
      </c>
    </row>
    <row r="21" spans="1:13" ht="24.75" customHeight="1" x14ac:dyDescent="0.2">
      <c r="A21" s="282" t="s">
        <v>123</v>
      </c>
      <c r="B21" s="247">
        <v>0.2</v>
      </c>
      <c r="C21" s="247">
        <v>0.15</v>
      </c>
      <c r="D21" s="247">
        <v>0.14000000000000001</v>
      </c>
      <c r="E21" s="247">
        <v>0.15</v>
      </c>
      <c r="F21" s="247">
        <v>0.14000000000000001</v>
      </c>
      <c r="G21" s="247">
        <v>0.24</v>
      </c>
      <c r="H21" s="532">
        <v>0.15</v>
      </c>
      <c r="I21" s="532">
        <v>0.32</v>
      </c>
      <c r="J21" s="532">
        <v>0.24</v>
      </c>
      <c r="K21" s="532">
        <v>0.23</v>
      </c>
      <c r="L21" s="532">
        <v>0.28999999999999998</v>
      </c>
      <c r="M21" s="532">
        <v>0.33</v>
      </c>
    </row>
    <row r="22" spans="1:13" ht="24" x14ac:dyDescent="0.2">
      <c r="A22" s="282" t="s">
        <v>49</v>
      </c>
      <c r="B22" s="247">
        <v>-3.56</v>
      </c>
      <c r="C22" s="247">
        <v>11.7</v>
      </c>
      <c r="D22" s="247">
        <v>9.11</v>
      </c>
      <c r="E22" s="247">
        <v>7.75</v>
      </c>
      <c r="F22" s="247">
        <v>-1.05</v>
      </c>
      <c r="G22" s="247">
        <v>-1.05</v>
      </c>
      <c r="H22" s="532">
        <v>-1.07</v>
      </c>
      <c r="I22" s="532">
        <v>-1.85</v>
      </c>
      <c r="J22" s="532">
        <v>2.42</v>
      </c>
      <c r="K22" s="532">
        <v>0.57999999999999996</v>
      </c>
      <c r="L22" s="532">
        <v>1.58</v>
      </c>
      <c r="M22" s="532">
        <v>0.8</v>
      </c>
    </row>
    <row r="23" spans="1:13" ht="12.75" customHeight="1" x14ac:dyDescent="0.2">
      <c r="A23" s="281" t="s">
        <v>50</v>
      </c>
      <c r="B23" s="247">
        <v>0.63</v>
      </c>
      <c r="C23" s="247">
        <v>0.68</v>
      </c>
      <c r="D23" s="247">
        <v>0.71</v>
      </c>
      <c r="E23" s="247">
        <v>0.76</v>
      </c>
      <c r="F23" s="247">
        <v>1.01</v>
      </c>
      <c r="G23" s="247">
        <v>0.91</v>
      </c>
      <c r="H23" s="532">
        <v>0.55000000000000004</v>
      </c>
      <c r="I23" s="532">
        <v>0.64</v>
      </c>
      <c r="J23" s="532">
        <v>0.91</v>
      </c>
      <c r="K23" s="532">
        <v>0.79</v>
      </c>
      <c r="L23" s="532">
        <v>0.87</v>
      </c>
      <c r="M23" s="532">
        <v>1.0900000000000001</v>
      </c>
    </row>
    <row r="24" spans="1:13" ht="24" customHeight="1" x14ac:dyDescent="0.2">
      <c r="A24" s="282" t="s">
        <v>429</v>
      </c>
      <c r="B24" s="247">
        <v>0.73</v>
      </c>
      <c r="C24" s="247">
        <v>0.69</v>
      </c>
      <c r="D24" s="247">
        <v>0.47</v>
      </c>
      <c r="E24" s="247">
        <v>0.63</v>
      </c>
      <c r="F24" s="247">
        <v>0.41</v>
      </c>
      <c r="G24" s="247">
        <v>0.63</v>
      </c>
      <c r="H24" s="532">
        <v>0.43</v>
      </c>
      <c r="I24" s="532">
        <v>0.45</v>
      </c>
      <c r="J24" s="532">
        <v>0.42</v>
      </c>
      <c r="K24" s="532">
        <v>0.57999999999999996</v>
      </c>
      <c r="L24" s="532">
        <v>0.48</v>
      </c>
      <c r="M24" s="532">
        <v>0.53</v>
      </c>
    </row>
    <row r="25" spans="1:13" ht="12.95" customHeight="1" x14ac:dyDescent="0.2">
      <c r="A25" s="281" t="s">
        <v>52</v>
      </c>
      <c r="B25" s="247">
        <v>1.4</v>
      </c>
      <c r="C25" s="247">
        <v>1.23</v>
      </c>
      <c r="D25" s="247">
        <v>1.21</v>
      </c>
      <c r="E25" s="247">
        <v>1.06</v>
      </c>
      <c r="F25" s="247">
        <v>1.1299999999999999</v>
      </c>
      <c r="G25" s="247">
        <v>1.05</v>
      </c>
      <c r="H25" s="532">
        <v>1.47</v>
      </c>
      <c r="I25" s="532">
        <v>0.98</v>
      </c>
      <c r="J25" s="532">
        <v>0.83</v>
      </c>
      <c r="K25" s="532">
        <v>1.05</v>
      </c>
      <c r="L25" s="532">
        <v>2.04</v>
      </c>
      <c r="M25" s="532">
        <v>1.55</v>
      </c>
    </row>
    <row r="26" spans="1:13" ht="24" x14ac:dyDescent="0.2">
      <c r="A26" s="282" t="s">
        <v>53</v>
      </c>
      <c r="B26" s="247">
        <v>0.84</v>
      </c>
      <c r="C26" s="247">
        <v>0.66</v>
      </c>
      <c r="D26" s="247">
        <v>0.61</v>
      </c>
      <c r="E26" s="247">
        <v>0.62</v>
      </c>
      <c r="F26" s="247">
        <v>0.6</v>
      </c>
      <c r="G26" s="247">
        <v>1.1000000000000001</v>
      </c>
      <c r="H26" s="532">
        <v>2.9</v>
      </c>
      <c r="I26" s="532">
        <v>6.6</v>
      </c>
      <c r="J26" s="532">
        <v>2.02</v>
      </c>
      <c r="K26" s="532">
        <v>1.33</v>
      </c>
      <c r="L26" s="532">
        <v>0.93</v>
      </c>
      <c r="M26" s="532">
        <v>1.27</v>
      </c>
    </row>
    <row r="27" spans="1:13" ht="24" x14ac:dyDescent="0.2">
      <c r="A27" s="283" t="s">
        <v>54</v>
      </c>
      <c r="B27" s="247">
        <v>5.34</v>
      </c>
      <c r="C27" s="247">
        <v>6.91</v>
      </c>
      <c r="D27" s="247">
        <v>3.99</v>
      </c>
      <c r="E27" s="247">
        <v>3.05</v>
      </c>
      <c r="F27" s="247">
        <v>3.34</v>
      </c>
      <c r="G27" s="247">
        <v>3.58</v>
      </c>
      <c r="H27" s="532">
        <v>3.31</v>
      </c>
      <c r="I27" s="532">
        <v>4.05</v>
      </c>
      <c r="J27" s="532">
        <v>4.7699999999999996</v>
      </c>
      <c r="K27" s="532">
        <v>6.08</v>
      </c>
      <c r="L27" s="532">
        <v>0.98</v>
      </c>
      <c r="M27" s="532">
        <v>0.63</v>
      </c>
    </row>
    <row r="28" spans="1:13" ht="24" x14ac:dyDescent="0.2">
      <c r="A28" s="282" t="s">
        <v>112</v>
      </c>
      <c r="B28" s="247">
        <v>4.97</v>
      </c>
      <c r="C28" s="247">
        <v>12</v>
      </c>
      <c r="D28" s="247">
        <v>8.61</v>
      </c>
      <c r="E28" s="247">
        <v>6.73</v>
      </c>
      <c r="F28" s="247">
        <v>7.89</v>
      </c>
      <c r="G28" s="247">
        <v>9.14</v>
      </c>
      <c r="H28" s="532">
        <v>7.46</v>
      </c>
      <c r="I28" s="532">
        <v>11.23</v>
      </c>
      <c r="J28" s="532">
        <v>14.44</v>
      </c>
      <c r="K28" s="532">
        <v>27.77</v>
      </c>
      <c r="L28" s="532">
        <v>1.1100000000000001</v>
      </c>
      <c r="M28" s="532">
        <v>0.63</v>
      </c>
    </row>
    <row r="29" spans="1:13" ht="24" customHeight="1" x14ac:dyDescent="0.2">
      <c r="A29" s="282" t="s">
        <v>113</v>
      </c>
      <c r="B29" s="247">
        <v>-4.63</v>
      </c>
      <c r="C29" s="247">
        <v>0.39</v>
      </c>
      <c r="D29" s="247">
        <v>0.11</v>
      </c>
      <c r="E29" s="247">
        <v>0.04</v>
      </c>
      <c r="F29" s="247">
        <v>7.0000000000000007E-2</v>
      </c>
      <c r="G29" s="247">
        <v>7.0000000000000007E-2</v>
      </c>
      <c r="H29" s="532">
        <v>0.09</v>
      </c>
      <c r="I29" s="532">
        <v>0.09</v>
      </c>
      <c r="J29" s="532">
        <v>0.1</v>
      </c>
      <c r="K29" s="532">
        <v>0.12</v>
      </c>
      <c r="L29" s="532">
        <v>0.15</v>
      </c>
      <c r="M29" s="532">
        <v>0.15</v>
      </c>
    </row>
    <row r="30" spans="1:13" ht="24" x14ac:dyDescent="0.2">
      <c r="A30" s="282" t="s">
        <v>114</v>
      </c>
      <c r="B30" s="247">
        <v>3.11</v>
      </c>
      <c r="C30" s="247">
        <v>3.31</v>
      </c>
      <c r="D30" s="247">
        <v>2.46</v>
      </c>
      <c r="E30" s="247">
        <v>2.4300000000000002</v>
      </c>
      <c r="F30" s="247">
        <v>2.35</v>
      </c>
      <c r="G30" s="247">
        <v>2.4500000000000002</v>
      </c>
      <c r="H30" s="532">
        <v>3.25</v>
      </c>
      <c r="I30" s="532">
        <v>3.96</v>
      </c>
      <c r="J30" s="532">
        <v>9.24</v>
      </c>
      <c r="K30" s="532">
        <v>6.61</v>
      </c>
      <c r="L30" s="532">
        <v>3.08</v>
      </c>
      <c r="M30" s="532">
        <v>5.47</v>
      </c>
    </row>
    <row r="31" spans="1:13" ht="24" customHeight="1" x14ac:dyDescent="0.2">
      <c r="A31" s="283" t="s">
        <v>58</v>
      </c>
      <c r="B31" s="247">
        <v>1.86</v>
      </c>
      <c r="C31" s="247">
        <v>0.95</v>
      </c>
      <c r="D31" s="247">
        <v>1.1100000000000001</v>
      </c>
      <c r="E31" s="247">
        <v>0.7</v>
      </c>
      <c r="F31" s="247">
        <v>0.81</v>
      </c>
      <c r="G31" s="247">
        <v>0.89</v>
      </c>
      <c r="H31" s="532">
        <v>1.08</v>
      </c>
      <c r="I31" s="532">
        <v>1</v>
      </c>
      <c r="J31" s="532">
        <v>0.92</v>
      </c>
      <c r="K31" s="532">
        <v>0.88</v>
      </c>
      <c r="L31" s="532">
        <v>0.75</v>
      </c>
      <c r="M31" s="532">
        <v>1.06</v>
      </c>
    </row>
    <row r="32" spans="1:13" ht="12" x14ac:dyDescent="0.2">
      <c r="A32" s="280" t="s">
        <v>59</v>
      </c>
      <c r="B32" s="247">
        <v>4.21</v>
      </c>
      <c r="C32" s="247">
        <v>6.49</v>
      </c>
      <c r="D32" s="247">
        <v>4.8099999999999996</v>
      </c>
      <c r="E32" s="247">
        <v>6.52</v>
      </c>
      <c r="F32" s="247">
        <v>6.63</v>
      </c>
      <c r="G32" s="247">
        <v>7.91</v>
      </c>
      <c r="H32" s="532">
        <v>8.91</v>
      </c>
      <c r="I32" s="532">
        <v>8.59</v>
      </c>
      <c r="J32" s="532">
        <v>9.1999999999999993</v>
      </c>
      <c r="K32" s="532">
        <v>10.27</v>
      </c>
      <c r="L32" s="532">
        <v>22.69</v>
      </c>
      <c r="M32" s="532">
        <v>6.04</v>
      </c>
    </row>
    <row r="33" spans="1:13" ht="24" x14ac:dyDescent="0.2">
      <c r="A33" s="283" t="s">
        <v>60</v>
      </c>
      <c r="B33" s="247">
        <v>2.8</v>
      </c>
      <c r="C33" s="247">
        <v>3.38</v>
      </c>
      <c r="D33" s="247">
        <v>2.99</v>
      </c>
      <c r="E33" s="247">
        <v>2.92</v>
      </c>
      <c r="F33" s="247">
        <v>2.81</v>
      </c>
      <c r="G33" s="247">
        <v>2.54</v>
      </c>
      <c r="H33" s="532">
        <v>2.71</v>
      </c>
      <c r="I33" s="532">
        <v>2.7</v>
      </c>
      <c r="J33" s="532">
        <v>2.63</v>
      </c>
      <c r="K33" s="532">
        <v>2.5499999999999998</v>
      </c>
      <c r="L33" s="532">
        <v>0.81</v>
      </c>
      <c r="M33" s="532">
        <v>1.54</v>
      </c>
    </row>
    <row r="34" spans="1:13" ht="13.5" customHeight="1" x14ac:dyDescent="0.2">
      <c r="A34" s="280" t="s">
        <v>61</v>
      </c>
      <c r="B34" s="247">
        <v>1.44</v>
      </c>
      <c r="C34" s="247">
        <v>1.47</v>
      </c>
      <c r="D34" s="247">
        <v>1.39</v>
      </c>
      <c r="E34" s="247">
        <v>1.0900000000000001</v>
      </c>
      <c r="F34" s="247">
        <v>0.96</v>
      </c>
      <c r="G34" s="247">
        <v>0.67</v>
      </c>
      <c r="H34" s="532">
        <v>0.44</v>
      </c>
      <c r="I34" s="532">
        <v>0.57999999999999996</v>
      </c>
      <c r="J34" s="532">
        <v>0.45</v>
      </c>
      <c r="K34" s="532">
        <v>0.3</v>
      </c>
      <c r="L34" s="532">
        <v>0.75</v>
      </c>
      <c r="M34" s="532">
        <v>0.38</v>
      </c>
    </row>
    <row r="35" spans="1:13" ht="12" x14ac:dyDescent="0.2">
      <c r="A35" s="280" t="s">
        <v>62</v>
      </c>
      <c r="B35" s="247">
        <v>5.23</v>
      </c>
      <c r="C35" s="247">
        <v>14.66</v>
      </c>
      <c r="D35" s="247">
        <v>17.43</v>
      </c>
      <c r="E35" s="247">
        <v>6.57</v>
      </c>
      <c r="F35" s="247">
        <v>3.52</v>
      </c>
      <c r="G35" s="247">
        <v>3.17</v>
      </c>
      <c r="H35" s="532">
        <v>8.2100000000000009</v>
      </c>
      <c r="I35" s="532">
        <v>13.43</v>
      </c>
      <c r="J35" s="532">
        <v>84.01</v>
      </c>
      <c r="K35" s="532">
        <v>16.52</v>
      </c>
      <c r="L35" s="532">
        <v>3.47</v>
      </c>
      <c r="M35" s="532">
        <v>1.79</v>
      </c>
    </row>
    <row r="36" spans="1:13" ht="12" x14ac:dyDescent="0.2">
      <c r="A36" s="280" t="s">
        <v>63</v>
      </c>
      <c r="B36" s="247">
        <v>1.76</v>
      </c>
      <c r="C36" s="247">
        <v>1.31</v>
      </c>
      <c r="D36" s="247">
        <v>1.21</v>
      </c>
      <c r="E36" s="247">
        <v>0.88</v>
      </c>
      <c r="F36" s="247">
        <v>0.89</v>
      </c>
      <c r="G36" s="247">
        <v>0.74</v>
      </c>
      <c r="H36" s="532">
        <v>1.05</v>
      </c>
      <c r="I36" s="532">
        <v>1.41</v>
      </c>
      <c r="J36" s="532">
        <v>1.42</v>
      </c>
      <c r="K36" s="532">
        <v>1.3</v>
      </c>
      <c r="L36" s="532">
        <v>2.3199999999999998</v>
      </c>
      <c r="M36" s="532">
        <v>3.03</v>
      </c>
    </row>
    <row r="37" spans="1:13" ht="12" x14ac:dyDescent="0.2">
      <c r="A37" s="280" t="s">
        <v>115</v>
      </c>
      <c r="B37" s="247">
        <v>1.1000000000000001</v>
      </c>
      <c r="C37" s="247">
        <v>1.33</v>
      </c>
      <c r="D37" s="247">
        <v>1.0900000000000001</v>
      </c>
      <c r="E37" s="247">
        <v>0.63</v>
      </c>
      <c r="F37" s="247">
        <v>0.53</v>
      </c>
      <c r="G37" s="247">
        <v>0.59</v>
      </c>
      <c r="H37" s="532">
        <v>0.54</v>
      </c>
      <c r="I37" s="532">
        <v>0.48</v>
      </c>
      <c r="J37" s="532">
        <v>0.51</v>
      </c>
      <c r="K37" s="532">
        <v>0.53</v>
      </c>
      <c r="L37" s="532">
        <v>0.54</v>
      </c>
      <c r="M37" s="532">
        <v>0.54</v>
      </c>
    </row>
    <row r="38" spans="1:13" ht="12.95" customHeight="1" x14ac:dyDescent="0.2">
      <c r="A38" s="280" t="s">
        <v>65</v>
      </c>
      <c r="B38" s="247">
        <v>2.56</v>
      </c>
      <c r="C38" s="247">
        <v>0.98</v>
      </c>
      <c r="D38" s="247">
        <v>1.21</v>
      </c>
      <c r="E38" s="247">
        <v>2.59</v>
      </c>
      <c r="F38" s="247">
        <v>2.79</v>
      </c>
      <c r="G38" s="247">
        <v>2.13</v>
      </c>
      <c r="H38" s="532">
        <v>0.99</v>
      </c>
      <c r="I38" s="532">
        <v>0.06</v>
      </c>
      <c r="J38" s="532">
        <v>0.39</v>
      </c>
      <c r="K38" s="532">
        <v>0.77</v>
      </c>
      <c r="L38" s="532">
        <v>2.37</v>
      </c>
      <c r="M38" s="532">
        <v>4.42</v>
      </c>
    </row>
    <row r="39" spans="1:13" ht="12" x14ac:dyDescent="0.2">
      <c r="A39" s="280" t="s">
        <v>71</v>
      </c>
      <c r="B39" s="247">
        <v>1.1299999999999999</v>
      </c>
      <c r="C39" s="247">
        <v>2.74</v>
      </c>
      <c r="D39" s="247">
        <v>2.88</v>
      </c>
      <c r="E39" s="247">
        <v>2.87</v>
      </c>
      <c r="F39" s="247">
        <v>3.01</v>
      </c>
      <c r="G39" s="247">
        <v>1.7</v>
      </c>
      <c r="H39" s="532">
        <v>2.12</v>
      </c>
      <c r="I39" s="532">
        <v>1.59</v>
      </c>
      <c r="J39" s="532">
        <v>0.96</v>
      </c>
      <c r="K39" s="532">
        <v>0.95</v>
      </c>
      <c r="L39" s="532">
        <v>1</v>
      </c>
      <c r="M39" s="532">
        <v>0.71</v>
      </c>
    </row>
    <row r="40" spans="1:13" ht="14.25" customHeight="1" x14ac:dyDescent="0.2">
      <c r="A40" s="280" t="s">
        <v>72</v>
      </c>
      <c r="B40" s="247">
        <v>-4.84</v>
      </c>
      <c r="C40" s="247">
        <v>-4.6900000000000004</v>
      </c>
      <c r="D40" s="247">
        <v>-10.49</v>
      </c>
      <c r="E40" s="247">
        <v>39.22</v>
      </c>
      <c r="F40" s="247">
        <v>-64.36</v>
      </c>
      <c r="G40" s="247">
        <v>-248.9</v>
      </c>
      <c r="H40" s="532">
        <v>32.35</v>
      </c>
      <c r="I40" s="532">
        <v>12.19</v>
      </c>
      <c r="J40" s="532">
        <v>18.88</v>
      </c>
      <c r="K40" s="532">
        <v>-8.16</v>
      </c>
      <c r="L40" s="532">
        <v>-15.51</v>
      </c>
      <c r="M40" s="532">
        <v>-11.98</v>
      </c>
    </row>
    <row r="41" spans="1:13" ht="13.5" customHeight="1" x14ac:dyDescent="0.2">
      <c r="A41" s="280" t="s">
        <v>73</v>
      </c>
      <c r="B41" s="247">
        <v>2.44</v>
      </c>
      <c r="C41" s="247">
        <v>3.82</v>
      </c>
      <c r="D41" s="247">
        <v>3.58</v>
      </c>
      <c r="E41" s="247">
        <v>2.2000000000000002</v>
      </c>
      <c r="F41" s="247">
        <v>1.76</v>
      </c>
      <c r="G41" s="247">
        <v>1.88</v>
      </c>
      <c r="H41" s="532">
        <v>1.99</v>
      </c>
      <c r="I41" s="532">
        <v>1.1299999999999999</v>
      </c>
      <c r="J41" s="532">
        <v>0.73</v>
      </c>
      <c r="K41" s="532">
        <v>0.78</v>
      </c>
      <c r="L41" s="532">
        <v>1.85</v>
      </c>
      <c r="M41" s="532">
        <v>0.28000000000000003</v>
      </c>
    </row>
    <row r="42" spans="1:13" ht="12.95" customHeight="1" x14ac:dyDescent="0.2">
      <c r="A42" s="280" t="s">
        <v>74</v>
      </c>
      <c r="B42" s="247">
        <v>-5.73</v>
      </c>
      <c r="C42" s="247">
        <v>2.68</v>
      </c>
      <c r="D42" s="247">
        <v>2.82</v>
      </c>
      <c r="E42" s="247">
        <v>2.88</v>
      </c>
      <c r="F42" s="247">
        <v>1.1399999999999999</v>
      </c>
      <c r="G42" s="247">
        <v>1.07</v>
      </c>
      <c r="H42" s="532">
        <v>1.8</v>
      </c>
      <c r="I42" s="532">
        <v>-5.49</v>
      </c>
      <c r="J42" s="532">
        <v>7.34</v>
      </c>
      <c r="K42" s="532">
        <v>2.1800000000000002</v>
      </c>
      <c r="L42" s="532">
        <v>1.84</v>
      </c>
      <c r="M42" s="532">
        <v>1.17</v>
      </c>
    </row>
    <row r="43" spans="1:13" ht="12" x14ac:dyDescent="0.2">
      <c r="A43" s="280" t="s">
        <v>75</v>
      </c>
      <c r="B43" s="247">
        <v>1.32</v>
      </c>
      <c r="C43" s="247">
        <v>1.1200000000000001</v>
      </c>
      <c r="D43" s="247">
        <v>1.32</v>
      </c>
      <c r="E43" s="247">
        <v>1.1499999999999999</v>
      </c>
      <c r="F43" s="247">
        <v>1.24</v>
      </c>
      <c r="G43" s="247">
        <v>1.04</v>
      </c>
      <c r="H43" s="532">
        <v>1.75</v>
      </c>
      <c r="I43" s="532">
        <v>1.21</v>
      </c>
      <c r="J43" s="532">
        <v>1.39</v>
      </c>
      <c r="K43" s="532">
        <v>0.76</v>
      </c>
      <c r="L43" s="532">
        <v>0.81</v>
      </c>
      <c r="M43" s="532">
        <v>0.91</v>
      </c>
    </row>
    <row r="44" spans="1:13" ht="12.95" customHeight="1" x14ac:dyDescent="0.2">
      <c r="A44" s="280" t="s">
        <v>76</v>
      </c>
      <c r="B44" s="247">
        <v>2.14</v>
      </c>
      <c r="C44" s="247">
        <v>2.7</v>
      </c>
      <c r="D44" s="247">
        <v>2.65</v>
      </c>
      <c r="E44" s="247">
        <v>1.45</v>
      </c>
      <c r="F44" s="247">
        <v>0.99</v>
      </c>
      <c r="G44" s="247">
        <v>0.66</v>
      </c>
      <c r="H44" s="532">
        <v>1.1000000000000001</v>
      </c>
      <c r="I44" s="532">
        <v>1.26</v>
      </c>
      <c r="J44" s="532">
        <v>1.06</v>
      </c>
      <c r="K44" s="532">
        <v>0.51</v>
      </c>
      <c r="L44" s="532">
        <v>0.36</v>
      </c>
      <c r="M44" s="532">
        <v>0.5</v>
      </c>
    </row>
    <row r="45" spans="1:13" ht="12.95" customHeight="1" x14ac:dyDescent="0.2">
      <c r="A45" s="280" t="s">
        <v>77</v>
      </c>
      <c r="B45" s="247">
        <v>2.73</v>
      </c>
      <c r="C45" s="247">
        <v>3.71</v>
      </c>
      <c r="D45" s="247">
        <v>2.38</v>
      </c>
      <c r="E45" s="247">
        <v>1.56</v>
      </c>
      <c r="F45" s="247">
        <v>0.93</v>
      </c>
      <c r="G45" s="247">
        <v>0.71</v>
      </c>
      <c r="H45" s="532">
        <v>1.06</v>
      </c>
      <c r="I45" s="532">
        <v>0.77</v>
      </c>
      <c r="J45" s="532">
        <v>0.46</v>
      </c>
      <c r="K45" s="532">
        <v>0.53</v>
      </c>
      <c r="L45" s="532">
        <v>0.62</v>
      </c>
      <c r="M45" s="532">
        <v>0.64</v>
      </c>
    </row>
    <row r="46" spans="1:13" ht="12.95" customHeight="1" thickBot="1" x14ac:dyDescent="0.25">
      <c r="A46" s="533"/>
      <c r="B46" s="534"/>
      <c r="C46" s="534"/>
      <c r="D46" s="534"/>
      <c r="E46" s="534"/>
      <c r="F46" s="534"/>
      <c r="G46" s="534"/>
      <c r="H46" s="540"/>
      <c r="I46" s="540"/>
      <c r="J46" s="540"/>
      <c r="K46" s="540"/>
      <c r="L46" s="540"/>
      <c r="M46" s="540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7B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Лист124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42578125" style="340" customWidth="1"/>
    <col min="2" max="5" width="8.7109375" style="277" hidden="1" customWidth="1"/>
    <col min="6" max="7" width="8.42578125" style="340" hidden="1" customWidth="1"/>
    <col min="8" max="8" width="8.42578125" style="241" hidden="1" customWidth="1"/>
    <col min="9" max="13" width="8.42578125" style="241" customWidth="1"/>
    <col min="14" max="256" width="9.28515625" style="340"/>
    <col min="257" max="257" width="44.5703125" style="340" customWidth="1"/>
    <col min="258" max="261" width="8.7109375" style="340" customWidth="1"/>
    <col min="262" max="262" width="8.42578125" style="340" customWidth="1"/>
    <col min="263" max="268" width="9.28515625" style="340" customWidth="1"/>
    <col min="269" max="512" width="9.28515625" style="340"/>
    <col min="513" max="513" width="44.5703125" style="340" customWidth="1"/>
    <col min="514" max="517" width="8.7109375" style="340" customWidth="1"/>
    <col min="518" max="518" width="8.42578125" style="340" customWidth="1"/>
    <col min="519" max="524" width="9.28515625" style="340" customWidth="1"/>
    <col min="525" max="768" width="9.28515625" style="340"/>
    <col min="769" max="769" width="44.5703125" style="340" customWidth="1"/>
    <col min="770" max="773" width="8.7109375" style="340" customWidth="1"/>
    <col min="774" max="774" width="8.42578125" style="340" customWidth="1"/>
    <col min="775" max="780" width="9.28515625" style="340" customWidth="1"/>
    <col min="781" max="1024" width="9.28515625" style="340"/>
    <col min="1025" max="1025" width="44.5703125" style="340" customWidth="1"/>
    <col min="1026" max="1029" width="8.7109375" style="340" customWidth="1"/>
    <col min="1030" max="1030" width="8.42578125" style="340" customWidth="1"/>
    <col min="1031" max="1036" width="9.28515625" style="340" customWidth="1"/>
    <col min="1037" max="1280" width="9.28515625" style="340"/>
    <col min="1281" max="1281" width="44.5703125" style="340" customWidth="1"/>
    <col min="1282" max="1285" width="8.7109375" style="340" customWidth="1"/>
    <col min="1286" max="1286" width="8.42578125" style="340" customWidth="1"/>
    <col min="1287" max="1292" width="9.28515625" style="340" customWidth="1"/>
    <col min="1293" max="1536" width="9.28515625" style="340"/>
    <col min="1537" max="1537" width="44.5703125" style="340" customWidth="1"/>
    <col min="1538" max="1541" width="8.7109375" style="340" customWidth="1"/>
    <col min="1542" max="1542" width="8.42578125" style="340" customWidth="1"/>
    <col min="1543" max="1548" width="9.28515625" style="340" customWidth="1"/>
    <col min="1549" max="1792" width="9.28515625" style="340"/>
    <col min="1793" max="1793" width="44.5703125" style="340" customWidth="1"/>
    <col min="1794" max="1797" width="8.7109375" style="340" customWidth="1"/>
    <col min="1798" max="1798" width="8.42578125" style="340" customWidth="1"/>
    <col min="1799" max="1804" width="9.28515625" style="340" customWidth="1"/>
    <col min="1805" max="2048" width="9.28515625" style="340"/>
    <col min="2049" max="2049" width="44.5703125" style="340" customWidth="1"/>
    <col min="2050" max="2053" width="8.7109375" style="340" customWidth="1"/>
    <col min="2054" max="2054" width="8.42578125" style="340" customWidth="1"/>
    <col min="2055" max="2060" width="9.28515625" style="340" customWidth="1"/>
    <col min="2061" max="2304" width="9.28515625" style="340"/>
    <col min="2305" max="2305" width="44.5703125" style="340" customWidth="1"/>
    <col min="2306" max="2309" width="8.7109375" style="340" customWidth="1"/>
    <col min="2310" max="2310" width="8.42578125" style="340" customWidth="1"/>
    <col min="2311" max="2316" width="9.28515625" style="340" customWidth="1"/>
    <col min="2317" max="2560" width="9.28515625" style="340"/>
    <col min="2561" max="2561" width="44.5703125" style="340" customWidth="1"/>
    <col min="2562" max="2565" width="8.7109375" style="340" customWidth="1"/>
    <col min="2566" max="2566" width="8.42578125" style="340" customWidth="1"/>
    <col min="2567" max="2572" width="9.28515625" style="340" customWidth="1"/>
    <col min="2573" max="2816" width="9.28515625" style="340"/>
    <col min="2817" max="2817" width="44.5703125" style="340" customWidth="1"/>
    <col min="2818" max="2821" width="8.7109375" style="340" customWidth="1"/>
    <col min="2822" max="2822" width="8.42578125" style="340" customWidth="1"/>
    <col min="2823" max="2828" width="9.28515625" style="340" customWidth="1"/>
    <col min="2829" max="3072" width="9.28515625" style="340"/>
    <col min="3073" max="3073" width="44.5703125" style="340" customWidth="1"/>
    <col min="3074" max="3077" width="8.7109375" style="340" customWidth="1"/>
    <col min="3078" max="3078" width="8.42578125" style="340" customWidth="1"/>
    <col min="3079" max="3084" width="9.28515625" style="340" customWidth="1"/>
    <col min="3085" max="3328" width="9.28515625" style="340"/>
    <col min="3329" max="3329" width="44.5703125" style="340" customWidth="1"/>
    <col min="3330" max="3333" width="8.7109375" style="340" customWidth="1"/>
    <col min="3334" max="3334" width="8.42578125" style="340" customWidth="1"/>
    <col min="3335" max="3340" width="9.28515625" style="340" customWidth="1"/>
    <col min="3341" max="3584" width="9.28515625" style="340"/>
    <col min="3585" max="3585" width="44.5703125" style="340" customWidth="1"/>
    <col min="3586" max="3589" width="8.7109375" style="340" customWidth="1"/>
    <col min="3590" max="3590" width="8.42578125" style="340" customWidth="1"/>
    <col min="3591" max="3596" width="9.28515625" style="340" customWidth="1"/>
    <col min="3597" max="3840" width="9.28515625" style="340"/>
    <col min="3841" max="3841" width="44.5703125" style="340" customWidth="1"/>
    <col min="3842" max="3845" width="8.7109375" style="340" customWidth="1"/>
    <col min="3846" max="3846" width="8.42578125" style="340" customWidth="1"/>
    <col min="3847" max="3852" width="9.28515625" style="340" customWidth="1"/>
    <col min="3853" max="4096" width="9.28515625" style="340"/>
    <col min="4097" max="4097" width="44.5703125" style="340" customWidth="1"/>
    <col min="4098" max="4101" width="8.7109375" style="340" customWidth="1"/>
    <col min="4102" max="4102" width="8.42578125" style="340" customWidth="1"/>
    <col min="4103" max="4108" width="9.28515625" style="340" customWidth="1"/>
    <col min="4109" max="4352" width="9.28515625" style="340"/>
    <col min="4353" max="4353" width="44.5703125" style="340" customWidth="1"/>
    <col min="4354" max="4357" width="8.7109375" style="340" customWidth="1"/>
    <col min="4358" max="4358" width="8.42578125" style="340" customWidth="1"/>
    <col min="4359" max="4364" width="9.28515625" style="340" customWidth="1"/>
    <col min="4365" max="4608" width="9.28515625" style="340"/>
    <col min="4609" max="4609" width="44.5703125" style="340" customWidth="1"/>
    <col min="4610" max="4613" width="8.7109375" style="340" customWidth="1"/>
    <col min="4614" max="4614" width="8.42578125" style="340" customWidth="1"/>
    <col min="4615" max="4620" width="9.28515625" style="340" customWidth="1"/>
    <col min="4621" max="4864" width="9.28515625" style="340"/>
    <col min="4865" max="4865" width="44.5703125" style="340" customWidth="1"/>
    <col min="4866" max="4869" width="8.7109375" style="340" customWidth="1"/>
    <col min="4870" max="4870" width="8.42578125" style="340" customWidth="1"/>
    <col min="4871" max="4876" width="9.28515625" style="340" customWidth="1"/>
    <col min="4877" max="5120" width="9.28515625" style="340"/>
    <col min="5121" max="5121" width="44.5703125" style="340" customWidth="1"/>
    <col min="5122" max="5125" width="8.7109375" style="340" customWidth="1"/>
    <col min="5126" max="5126" width="8.42578125" style="340" customWidth="1"/>
    <col min="5127" max="5132" width="9.28515625" style="340" customWidth="1"/>
    <col min="5133" max="5376" width="9.28515625" style="340"/>
    <col min="5377" max="5377" width="44.5703125" style="340" customWidth="1"/>
    <col min="5378" max="5381" width="8.7109375" style="340" customWidth="1"/>
    <col min="5382" max="5382" width="8.42578125" style="340" customWidth="1"/>
    <col min="5383" max="5388" width="9.28515625" style="340" customWidth="1"/>
    <col min="5389" max="5632" width="9.28515625" style="340"/>
    <col min="5633" max="5633" width="44.5703125" style="340" customWidth="1"/>
    <col min="5634" max="5637" width="8.7109375" style="340" customWidth="1"/>
    <col min="5638" max="5638" width="8.42578125" style="340" customWidth="1"/>
    <col min="5639" max="5644" width="9.28515625" style="340" customWidth="1"/>
    <col min="5645" max="5888" width="9.28515625" style="340"/>
    <col min="5889" max="5889" width="44.5703125" style="340" customWidth="1"/>
    <col min="5890" max="5893" width="8.7109375" style="340" customWidth="1"/>
    <col min="5894" max="5894" width="8.42578125" style="340" customWidth="1"/>
    <col min="5895" max="5900" width="9.28515625" style="340" customWidth="1"/>
    <col min="5901" max="6144" width="9.28515625" style="340"/>
    <col min="6145" max="6145" width="44.5703125" style="340" customWidth="1"/>
    <col min="6146" max="6149" width="8.7109375" style="340" customWidth="1"/>
    <col min="6150" max="6150" width="8.42578125" style="340" customWidth="1"/>
    <col min="6151" max="6156" width="9.28515625" style="340" customWidth="1"/>
    <col min="6157" max="6400" width="9.28515625" style="340"/>
    <col min="6401" max="6401" width="44.5703125" style="340" customWidth="1"/>
    <col min="6402" max="6405" width="8.7109375" style="340" customWidth="1"/>
    <col min="6406" max="6406" width="8.42578125" style="340" customWidth="1"/>
    <col min="6407" max="6412" width="9.28515625" style="340" customWidth="1"/>
    <col min="6413" max="6656" width="9.28515625" style="340"/>
    <col min="6657" max="6657" width="44.5703125" style="340" customWidth="1"/>
    <col min="6658" max="6661" width="8.7109375" style="340" customWidth="1"/>
    <col min="6662" max="6662" width="8.42578125" style="340" customWidth="1"/>
    <col min="6663" max="6668" width="9.28515625" style="340" customWidth="1"/>
    <col min="6669" max="6912" width="9.28515625" style="340"/>
    <col min="6913" max="6913" width="44.5703125" style="340" customWidth="1"/>
    <col min="6914" max="6917" width="8.7109375" style="340" customWidth="1"/>
    <col min="6918" max="6918" width="8.42578125" style="340" customWidth="1"/>
    <col min="6919" max="6924" width="9.28515625" style="340" customWidth="1"/>
    <col min="6925" max="7168" width="9.28515625" style="340"/>
    <col min="7169" max="7169" width="44.5703125" style="340" customWidth="1"/>
    <col min="7170" max="7173" width="8.7109375" style="340" customWidth="1"/>
    <col min="7174" max="7174" width="8.42578125" style="340" customWidth="1"/>
    <col min="7175" max="7180" width="9.28515625" style="340" customWidth="1"/>
    <col min="7181" max="7424" width="9.28515625" style="340"/>
    <col min="7425" max="7425" width="44.5703125" style="340" customWidth="1"/>
    <col min="7426" max="7429" width="8.7109375" style="340" customWidth="1"/>
    <col min="7430" max="7430" width="8.42578125" style="340" customWidth="1"/>
    <col min="7431" max="7436" width="9.28515625" style="340" customWidth="1"/>
    <col min="7437" max="7680" width="9.28515625" style="340"/>
    <col min="7681" max="7681" width="44.5703125" style="340" customWidth="1"/>
    <col min="7682" max="7685" width="8.7109375" style="340" customWidth="1"/>
    <col min="7686" max="7686" width="8.42578125" style="340" customWidth="1"/>
    <col min="7687" max="7692" width="9.28515625" style="340" customWidth="1"/>
    <col min="7693" max="7936" width="9.28515625" style="340"/>
    <col min="7937" max="7937" width="44.5703125" style="340" customWidth="1"/>
    <col min="7938" max="7941" width="8.7109375" style="340" customWidth="1"/>
    <col min="7942" max="7942" width="8.42578125" style="340" customWidth="1"/>
    <col min="7943" max="7948" width="9.28515625" style="340" customWidth="1"/>
    <col min="7949" max="8192" width="9.28515625" style="340"/>
    <col min="8193" max="8193" width="44.5703125" style="340" customWidth="1"/>
    <col min="8194" max="8197" width="8.7109375" style="340" customWidth="1"/>
    <col min="8198" max="8198" width="8.42578125" style="340" customWidth="1"/>
    <col min="8199" max="8204" width="9.28515625" style="340" customWidth="1"/>
    <col min="8205" max="8448" width="9.28515625" style="340"/>
    <col min="8449" max="8449" width="44.5703125" style="340" customWidth="1"/>
    <col min="8450" max="8453" width="8.7109375" style="340" customWidth="1"/>
    <col min="8454" max="8454" width="8.42578125" style="340" customWidth="1"/>
    <col min="8455" max="8460" width="9.28515625" style="340" customWidth="1"/>
    <col min="8461" max="8704" width="9.28515625" style="340"/>
    <col min="8705" max="8705" width="44.5703125" style="340" customWidth="1"/>
    <col min="8706" max="8709" width="8.7109375" style="340" customWidth="1"/>
    <col min="8710" max="8710" width="8.42578125" style="340" customWidth="1"/>
    <col min="8711" max="8716" width="9.28515625" style="340" customWidth="1"/>
    <col min="8717" max="8960" width="9.28515625" style="340"/>
    <col min="8961" max="8961" width="44.5703125" style="340" customWidth="1"/>
    <col min="8962" max="8965" width="8.7109375" style="340" customWidth="1"/>
    <col min="8966" max="8966" width="8.42578125" style="340" customWidth="1"/>
    <col min="8967" max="8972" width="9.28515625" style="340" customWidth="1"/>
    <col min="8973" max="9216" width="9.28515625" style="340"/>
    <col min="9217" max="9217" width="44.5703125" style="340" customWidth="1"/>
    <col min="9218" max="9221" width="8.7109375" style="340" customWidth="1"/>
    <col min="9222" max="9222" width="8.42578125" style="340" customWidth="1"/>
    <col min="9223" max="9228" width="9.28515625" style="340" customWidth="1"/>
    <col min="9229" max="9472" width="9.28515625" style="340"/>
    <col min="9473" max="9473" width="44.5703125" style="340" customWidth="1"/>
    <col min="9474" max="9477" width="8.7109375" style="340" customWidth="1"/>
    <col min="9478" max="9478" width="8.42578125" style="340" customWidth="1"/>
    <col min="9479" max="9484" width="9.28515625" style="340" customWidth="1"/>
    <col min="9485" max="9728" width="9.28515625" style="340"/>
    <col min="9729" max="9729" width="44.5703125" style="340" customWidth="1"/>
    <col min="9730" max="9733" width="8.7109375" style="340" customWidth="1"/>
    <col min="9734" max="9734" width="8.42578125" style="340" customWidth="1"/>
    <col min="9735" max="9740" width="9.28515625" style="340" customWidth="1"/>
    <col min="9741" max="9984" width="9.28515625" style="340"/>
    <col min="9985" max="9985" width="44.5703125" style="340" customWidth="1"/>
    <col min="9986" max="9989" width="8.7109375" style="340" customWidth="1"/>
    <col min="9990" max="9990" width="8.42578125" style="340" customWidth="1"/>
    <col min="9991" max="9996" width="9.28515625" style="340" customWidth="1"/>
    <col min="9997" max="10240" width="9.28515625" style="340"/>
    <col min="10241" max="10241" width="44.5703125" style="340" customWidth="1"/>
    <col min="10242" max="10245" width="8.7109375" style="340" customWidth="1"/>
    <col min="10246" max="10246" width="8.42578125" style="340" customWidth="1"/>
    <col min="10247" max="10252" width="9.28515625" style="340" customWidth="1"/>
    <col min="10253" max="10496" width="9.28515625" style="340"/>
    <col min="10497" max="10497" width="44.5703125" style="340" customWidth="1"/>
    <col min="10498" max="10501" width="8.7109375" style="340" customWidth="1"/>
    <col min="10502" max="10502" width="8.42578125" style="340" customWidth="1"/>
    <col min="10503" max="10508" width="9.28515625" style="340" customWidth="1"/>
    <col min="10509" max="10752" width="9.28515625" style="340"/>
    <col min="10753" max="10753" width="44.5703125" style="340" customWidth="1"/>
    <col min="10754" max="10757" width="8.7109375" style="340" customWidth="1"/>
    <col min="10758" max="10758" width="8.42578125" style="340" customWidth="1"/>
    <col min="10759" max="10764" width="9.28515625" style="340" customWidth="1"/>
    <col min="10765" max="11008" width="9.28515625" style="340"/>
    <col min="11009" max="11009" width="44.5703125" style="340" customWidth="1"/>
    <col min="11010" max="11013" width="8.7109375" style="340" customWidth="1"/>
    <col min="11014" max="11014" width="8.42578125" style="340" customWidth="1"/>
    <col min="11015" max="11020" width="9.28515625" style="340" customWidth="1"/>
    <col min="11021" max="11264" width="9.28515625" style="340"/>
    <col min="11265" max="11265" width="44.5703125" style="340" customWidth="1"/>
    <col min="11266" max="11269" width="8.7109375" style="340" customWidth="1"/>
    <col min="11270" max="11270" width="8.42578125" style="340" customWidth="1"/>
    <col min="11271" max="11276" width="9.28515625" style="340" customWidth="1"/>
    <col min="11277" max="11520" width="9.28515625" style="340"/>
    <col min="11521" max="11521" width="44.5703125" style="340" customWidth="1"/>
    <col min="11522" max="11525" width="8.7109375" style="340" customWidth="1"/>
    <col min="11526" max="11526" width="8.42578125" style="340" customWidth="1"/>
    <col min="11527" max="11532" width="9.28515625" style="340" customWidth="1"/>
    <col min="11533" max="11776" width="9.28515625" style="340"/>
    <col min="11777" max="11777" width="44.5703125" style="340" customWidth="1"/>
    <col min="11778" max="11781" width="8.7109375" style="340" customWidth="1"/>
    <col min="11782" max="11782" width="8.42578125" style="340" customWidth="1"/>
    <col min="11783" max="11788" width="9.28515625" style="340" customWidth="1"/>
    <col min="11789" max="12032" width="9.28515625" style="340"/>
    <col min="12033" max="12033" width="44.5703125" style="340" customWidth="1"/>
    <col min="12034" max="12037" width="8.7109375" style="340" customWidth="1"/>
    <col min="12038" max="12038" width="8.42578125" style="340" customWidth="1"/>
    <col min="12039" max="12044" width="9.28515625" style="340" customWidth="1"/>
    <col min="12045" max="12288" width="9.28515625" style="340"/>
    <col min="12289" max="12289" width="44.5703125" style="340" customWidth="1"/>
    <col min="12290" max="12293" width="8.7109375" style="340" customWidth="1"/>
    <col min="12294" max="12294" width="8.42578125" style="340" customWidth="1"/>
    <col min="12295" max="12300" width="9.28515625" style="340" customWidth="1"/>
    <col min="12301" max="12544" width="9.28515625" style="340"/>
    <col min="12545" max="12545" width="44.5703125" style="340" customWidth="1"/>
    <col min="12546" max="12549" width="8.7109375" style="340" customWidth="1"/>
    <col min="12550" max="12550" width="8.42578125" style="340" customWidth="1"/>
    <col min="12551" max="12556" width="9.28515625" style="340" customWidth="1"/>
    <col min="12557" max="12800" width="9.28515625" style="340"/>
    <col min="12801" max="12801" width="44.5703125" style="340" customWidth="1"/>
    <col min="12802" max="12805" width="8.7109375" style="340" customWidth="1"/>
    <col min="12806" max="12806" width="8.42578125" style="340" customWidth="1"/>
    <col min="12807" max="12812" width="9.28515625" style="340" customWidth="1"/>
    <col min="12813" max="13056" width="9.28515625" style="340"/>
    <col min="13057" max="13057" width="44.5703125" style="340" customWidth="1"/>
    <col min="13058" max="13061" width="8.7109375" style="340" customWidth="1"/>
    <col min="13062" max="13062" width="8.42578125" style="340" customWidth="1"/>
    <col min="13063" max="13068" width="9.28515625" style="340" customWidth="1"/>
    <col min="13069" max="13312" width="9.28515625" style="340"/>
    <col min="13313" max="13313" width="44.5703125" style="340" customWidth="1"/>
    <col min="13314" max="13317" width="8.7109375" style="340" customWidth="1"/>
    <col min="13318" max="13318" width="8.42578125" style="340" customWidth="1"/>
    <col min="13319" max="13324" width="9.28515625" style="340" customWidth="1"/>
    <col min="13325" max="13568" width="9.28515625" style="340"/>
    <col min="13569" max="13569" width="44.5703125" style="340" customWidth="1"/>
    <col min="13570" max="13573" width="8.7109375" style="340" customWidth="1"/>
    <col min="13574" max="13574" width="8.42578125" style="340" customWidth="1"/>
    <col min="13575" max="13580" width="9.28515625" style="340" customWidth="1"/>
    <col min="13581" max="13824" width="9.28515625" style="340"/>
    <col min="13825" max="13825" width="44.5703125" style="340" customWidth="1"/>
    <col min="13826" max="13829" width="8.7109375" style="340" customWidth="1"/>
    <col min="13830" max="13830" width="8.42578125" style="340" customWidth="1"/>
    <col min="13831" max="13836" width="9.28515625" style="340" customWidth="1"/>
    <col min="13837" max="14080" width="9.28515625" style="340"/>
    <col min="14081" max="14081" width="44.5703125" style="340" customWidth="1"/>
    <col min="14082" max="14085" width="8.7109375" style="340" customWidth="1"/>
    <col min="14086" max="14086" width="8.42578125" style="340" customWidth="1"/>
    <col min="14087" max="14092" width="9.28515625" style="340" customWidth="1"/>
    <col min="14093" max="14336" width="9.28515625" style="340"/>
    <col min="14337" max="14337" width="44.5703125" style="340" customWidth="1"/>
    <col min="14338" max="14341" width="8.7109375" style="340" customWidth="1"/>
    <col min="14342" max="14342" width="8.42578125" style="340" customWidth="1"/>
    <col min="14343" max="14348" width="9.28515625" style="340" customWidth="1"/>
    <col min="14349" max="14592" width="9.28515625" style="340"/>
    <col min="14593" max="14593" width="44.5703125" style="340" customWidth="1"/>
    <col min="14594" max="14597" width="8.7109375" style="340" customWidth="1"/>
    <col min="14598" max="14598" width="8.42578125" style="340" customWidth="1"/>
    <col min="14599" max="14604" width="9.28515625" style="340" customWidth="1"/>
    <col min="14605" max="14848" width="9.28515625" style="340"/>
    <col min="14849" max="14849" width="44.5703125" style="340" customWidth="1"/>
    <col min="14850" max="14853" width="8.7109375" style="340" customWidth="1"/>
    <col min="14854" max="14854" width="8.42578125" style="340" customWidth="1"/>
    <col min="14855" max="14860" width="9.28515625" style="340" customWidth="1"/>
    <col min="14861" max="15104" width="9.28515625" style="340"/>
    <col min="15105" max="15105" width="44.5703125" style="340" customWidth="1"/>
    <col min="15106" max="15109" width="8.7109375" style="340" customWidth="1"/>
    <col min="15110" max="15110" width="8.42578125" style="340" customWidth="1"/>
    <col min="15111" max="15116" width="9.28515625" style="340" customWidth="1"/>
    <col min="15117" max="15360" width="9.28515625" style="340"/>
    <col min="15361" max="15361" width="44.5703125" style="340" customWidth="1"/>
    <col min="15362" max="15365" width="8.7109375" style="340" customWidth="1"/>
    <col min="15366" max="15366" width="8.42578125" style="340" customWidth="1"/>
    <col min="15367" max="15372" width="9.28515625" style="340" customWidth="1"/>
    <col min="15373" max="15616" width="9.28515625" style="340"/>
    <col min="15617" max="15617" width="44.5703125" style="340" customWidth="1"/>
    <col min="15618" max="15621" width="8.7109375" style="340" customWidth="1"/>
    <col min="15622" max="15622" width="8.42578125" style="340" customWidth="1"/>
    <col min="15623" max="15628" width="9.28515625" style="340" customWidth="1"/>
    <col min="15629" max="15872" width="9.28515625" style="340"/>
    <col min="15873" max="15873" width="44.5703125" style="340" customWidth="1"/>
    <col min="15874" max="15877" width="8.7109375" style="340" customWidth="1"/>
    <col min="15878" max="15878" width="8.42578125" style="340" customWidth="1"/>
    <col min="15879" max="15884" width="9.28515625" style="340" customWidth="1"/>
    <col min="15885" max="16128" width="9.28515625" style="340"/>
    <col min="16129" max="16129" width="44.5703125" style="340" customWidth="1"/>
    <col min="16130" max="16133" width="8.7109375" style="340" customWidth="1"/>
    <col min="16134" max="16134" width="8.42578125" style="340" customWidth="1"/>
    <col min="16135" max="16140" width="9.28515625" style="340" customWidth="1"/>
    <col min="16141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436</v>
      </c>
    </row>
    <row r="3" spans="1:13" s="342" customFormat="1" ht="18" customHeight="1" x14ac:dyDescent="0.25">
      <c r="A3" s="339" t="s">
        <v>437</v>
      </c>
      <c r="B3" s="541"/>
      <c r="C3" s="541"/>
      <c r="D3" s="541"/>
      <c r="E3" s="541"/>
      <c r="H3" s="538"/>
      <c r="I3" s="538"/>
      <c r="J3" s="538"/>
      <c r="K3" s="538"/>
      <c r="L3" s="538"/>
      <c r="M3" s="538"/>
    </row>
    <row r="4" spans="1:13" ht="18" customHeight="1" thickBot="1" x14ac:dyDescent="0.25">
      <c r="A4" s="344" t="s">
        <v>438</v>
      </c>
      <c r="B4" s="340"/>
      <c r="C4" s="340"/>
      <c r="D4" s="340"/>
      <c r="E4" s="340"/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539">
        <v>2020</v>
      </c>
      <c r="I5" s="265">
        <v>2021</v>
      </c>
      <c r="J5" s="539">
        <v>2022</v>
      </c>
      <c r="K5" s="265">
        <v>2023</v>
      </c>
      <c r="L5" s="265">
        <v>2024</v>
      </c>
      <c r="M5" s="265">
        <v>2025</v>
      </c>
    </row>
    <row r="6" spans="1:13" ht="7.5" customHeight="1" x14ac:dyDescent="0.2"/>
    <row r="7" spans="1:13" s="226" customFormat="1" ht="12.95" customHeight="1" x14ac:dyDescent="0.2">
      <c r="A7" s="226" t="s">
        <v>34</v>
      </c>
      <c r="B7" s="542">
        <v>3.32</v>
      </c>
      <c r="C7" s="542">
        <v>-11.36</v>
      </c>
      <c r="D7" s="542">
        <v>20.95</v>
      </c>
      <c r="E7" s="542">
        <v>9.8699999999999992</v>
      </c>
      <c r="F7" s="529">
        <v>9.31</v>
      </c>
      <c r="G7" s="529">
        <v>14.11</v>
      </c>
      <c r="H7" s="530">
        <v>2.16</v>
      </c>
      <c r="I7" s="543">
        <v>20.41</v>
      </c>
      <c r="J7" s="543">
        <v>30.04</v>
      </c>
      <c r="K7" s="543">
        <v>20.38</v>
      </c>
      <c r="L7" s="543">
        <v>21</v>
      </c>
      <c r="M7" s="543">
        <v>22.78</v>
      </c>
    </row>
    <row r="8" spans="1:13" ht="12.95" customHeight="1" x14ac:dyDescent="0.2">
      <c r="A8" s="531" t="s">
        <v>400</v>
      </c>
      <c r="B8" s="536"/>
      <c r="C8" s="536"/>
      <c r="D8" s="536"/>
      <c r="E8" s="536"/>
      <c r="F8" s="247"/>
      <c r="G8" s="247"/>
      <c r="H8" s="532"/>
      <c r="I8" s="258"/>
      <c r="J8" s="258"/>
      <c r="K8" s="258"/>
      <c r="L8" s="258"/>
      <c r="M8" s="258"/>
    </row>
    <row r="9" spans="1:13" ht="12.95" customHeight="1" x14ac:dyDescent="0.2">
      <c r="A9" s="48" t="s">
        <v>36</v>
      </c>
      <c r="B9" s="536">
        <v>3.86</v>
      </c>
      <c r="C9" s="536">
        <v>-7.48</v>
      </c>
      <c r="D9" s="536">
        <v>7.61</v>
      </c>
      <c r="E9" s="536">
        <v>2.99</v>
      </c>
      <c r="F9" s="247">
        <v>-0.45</v>
      </c>
      <c r="G9" s="247">
        <v>0.82</v>
      </c>
      <c r="H9" s="532">
        <v>-0.18</v>
      </c>
      <c r="I9" s="258">
        <v>6.57</v>
      </c>
      <c r="J9" s="258">
        <v>11.56</v>
      </c>
      <c r="K9" s="258">
        <v>8.69</v>
      </c>
      <c r="L9" s="258">
        <v>4.87</v>
      </c>
      <c r="M9" s="258">
        <v>2.99</v>
      </c>
    </row>
    <row r="10" spans="1:13" ht="12.95" customHeight="1" x14ac:dyDescent="0.2">
      <c r="A10" s="280" t="s">
        <v>37</v>
      </c>
      <c r="B10" s="536">
        <v>-219.25</v>
      </c>
      <c r="C10" s="536" t="s">
        <v>26</v>
      </c>
      <c r="D10" s="536">
        <v>116.22</v>
      </c>
      <c r="E10" s="536">
        <v>26.93</v>
      </c>
      <c r="F10" s="247">
        <v>20.73</v>
      </c>
      <c r="G10" s="247">
        <v>22.01</v>
      </c>
      <c r="H10" s="532">
        <v>-25.61</v>
      </c>
      <c r="I10" s="258">
        <v>25.35</v>
      </c>
      <c r="J10" s="258">
        <v>8.9499999999999993</v>
      </c>
      <c r="K10" s="258">
        <v>17.95</v>
      </c>
      <c r="L10" s="258">
        <v>21.9</v>
      </c>
      <c r="M10" s="258">
        <v>33.880000000000003</v>
      </c>
    </row>
    <row r="11" spans="1:13" ht="12.95" customHeight="1" x14ac:dyDescent="0.2">
      <c r="A11" s="280" t="s">
        <v>38</v>
      </c>
      <c r="B11" s="536">
        <v>7.07</v>
      </c>
      <c r="C11" s="536">
        <v>0.97</v>
      </c>
      <c r="D11" s="536">
        <v>16.23</v>
      </c>
      <c r="E11" s="536">
        <v>15.04</v>
      </c>
      <c r="F11" s="247">
        <v>12.94</v>
      </c>
      <c r="G11" s="247">
        <v>15.58</v>
      </c>
      <c r="H11" s="532">
        <v>16.309999999999999</v>
      </c>
      <c r="I11" s="258">
        <v>23.72</v>
      </c>
      <c r="J11" s="258">
        <v>46.75</v>
      </c>
      <c r="K11" s="258">
        <v>24.74</v>
      </c>
      <c r="L11" s="258">
        <v>30.2</v>
      </c>
      <c r="M11" s="258">
        <v>38.14</v>
      </c>
    </row>
    <row r="12" spans="1:13" ht="12.95" customHeight="1" x14ac:dyDescent="0.2">
      <c r="A12" s="281" t="s">
        <v>39</v>
      </c>
      <c r="B12" s="536">
        <v>15.11</v>
      </c>
      <c r="C12" s="536">
        <v>-6.6</v>
      </c>
      <c r="D12" s="536">
        <v>19.88</v>
      </c>
      <c r="E12" s="536">
        <v>11.86</v>
      </c>
      <c r="F12" s="247">
        <v>18.45</v>
      </c>
      <c r="G12" s="247">
        <v>15.88</v>
      </c>
      <c r="H12" s="532">
        <v>15.36</v>
      </c>
      <c r="I12" s="258">
        <v>29.88</v>
      </c>
      <c r="J12" s="258">
        <v>27.26</v>
      </c>
      <c r="K12" s="258">
        <v>32.19</v>
      </c>
      <c r="L12" s="258">
        <v>32.01</v>
      </c>
      <c r="M12" s="258">
        <v>24.71</v>
      </c>
    </row>
    <row r="13" spans="1:13" ht="12.95" customHeight="1" x14ac:dyDescent="0.2">
      <c r="A13" s="281" t="s">
        <v>40</v>
      </c>
      <c r="B13" s="536">
        <v>-9.92</v>
      </c>
      <c r="C13" s="536">
        <v>24.28</v>
      </c>
      <c r="D13" s="536">
        <v>0.46</v>
      </c>
      <c r="E13" s="536">
        <v>6.41</v>
      </c>
      <c r="F13" s="247">
        <v>1.24</v>
      </c>
      <c r="G13" s="247">
        <v>2.99</v>
      </c>
      <c r="H13" s="532">
        <v>5.16</v>
      </c>
      <c r="I13" s="258">
        <v>-69.28</v>
      </c>
      <c r="J13" s="258">
        <v>-25.8</v>
      </c>
      <c r="K13" s="258">
        <v>-59.6</v>
      </c>
      <c r="L13" s="258">
        <v>-17.98</v>
      </c>
      <c r="M13" s="258">
        <v>25.36</v>
      </c>
    </row>
    <row r="14" spans="1:13" ht="24" x14ac:dyDescent="0.2">
      <c r="A14" s="282" t="s">
        <v>41</v>
      </c>
      <c r="B14" s="536">
        <v>-2.5499999999999998</v>
      </c>
      <c r="C14" s="536">
        <v>-11.84</v>
      </c>
      <c r="D14" s="536">
        <v>26.86</v>
      </c>
      <c r="E14" s="536">
        <v>35.450000000000003</v>
      </c>
      <c r="F14" s="247">
        <v>7.44</v>
      </c>
      <c r="G14" s="247">
        <v>12.61</v>
      </c>
      <c r="H14" s="532">
        <v>3.18</v>
      </c>
      <c r="I14" s="258">
        <v>-2.2000000000000002</v>
      </c>
      <c r="J14" s="258">
        <v>14.78</v>
      </c>
      <c r="K14" s="258">
        <v>20.3</v>
      </c>
      <c r="L14" s="258">
        <v>12.18</v>
      </c>
      <c r="M14" s="258">
        <v>26.8</v>
      </c>
    </row>
    <row r="15" spans="1:13" ht="24" x14ac:dyDescent="0.2">
      <c r="A15" s="282" t="s">
        <v>42</v>
      </c>
      <c r="B15" s="536">
        <v>8.26</v>
      </c>
      <c r="C15" s="536">
        <v>-3.1</v>
      </c>
      <c r="D15" s="536">
        <v>4.78</v>
      </c>
      <c r="E15" s="536">
        <v>-14.03</v>
      </c>
      <c r="F15" s="247">
        <v>-7.81</v>
      </c>
      <c r="G15" s="247">
        <v>27.43</v>
      </c>
      <c r="H15" s="532">
        <v>9.14</v>
      </c>
      <c r="I15" s="258">
        <v>30.41</v>
      </c>
      <c r="J15" s="258">
        <v>37.229999999999997</v>
      </c>
      <c r="K15" s="258">
        <v>35.01</v>
      </c>
      <c r="L15" s="258">
        <v>52.55</v>
      </c>
      <c r="M15" s="258">
        <v>22.88</v>
      </c>
    </row>
    <row r="16" spans="1:13" ht="12.95" customHeight="1" x14ac:dyDescent="0.2">
      <c r="A16" s="281" t="s">
        <v>43</v>
      </c>
      <c r="B16" s="536" t="s">
        <v>26</v>
      </c>
      <c r="C16" s="536" t="s">
        <v>26</v>
      </c>
      <c r="D16" s="536">
        <v>-7.76</v>
      </c>
      <c r="E16" s="536" t="s">
        <v>26</v>
      </c>
      <c r="F16" s="536" t="s">
        <v>26</v>
      </c>
      <c r="G16" s="536" t="s">
        <v>26</v>
      </c>
      <c r="H16" s="258" t="s">
        <v>26</v>
      </c>
      <c r="I16" s="258" t="s">
        <v>26</v>
      </c>
      <c r="J16" s="258" t="s">
        <v>26</v>
      </c>
      <c r="K16" s="258" t="s">
        <v>26</v>
      </c>
      <c r="L16" s="258" t="s">
        <v>26</v>
      </c>
      <c r="M16" s="258" t="s">
        <v>26</v>
      </c>
    </row>
    <row r="17" spans="1:13" ht="12.95" customHeight="1" x14ac:dyDescent="0.2">
      <c r="A17" s="281" t="s">
        <v>44</v>
      </c>
      <c r="B17" s="536">
        <v>8.5299999999999994</v>
      </c>
      <c r="C17" s="536">
        <v>-40.5</v>
      </c>
      <c r="D17" s="536">
        <v>-21.9</v>
      </c>
      <c r="E17" s="536">
        <v>35.79</v>
      </c>
      <c r="F17" s="247">
        <v>-16.36</v>
      </c>
      <c r="G17" s="247">
        <v>-25.59</v>
      </c>
      <c r="H17" s="532">
        <v>-46.08</v>
      </c>
      <c r="I17" s="258" t="s">
        <v>26</v>
      </c>
      <c r="J17" s="258" t="s">
        <v>26</v>
      </c>
      <c r="K17" s="258">
        <v>-15</v>
      </c>
      <c r="L17" s="258">
        <v>30.7</v>
      </c>
      <c r="M17" s="258">
        <v>37.25</v>
      </c>
    </row>
    <row r="18" spans="1:13" ht="12.95" customHeight="1" x14ac:dyDescent="0.2">
      <c r="A18" s="281" t="s">
        <v>45</v>
      </c>
      <c r="B18" s="536">
        <v>1.71</v>
      </c>
      <c r="C18" s="536">
        <v>11.48</v>
      </c>
      <c r="D18" s="536">
        <v>15.06</v>
      </c>
      <c r="E18" s="536">
        <v>19.239999999999998</v>
      </c>
      <c r="F18" s="247">
        <v>14.46</v>
      </c>
      <c r="G18" s="247">
        <v>3.29</v>
      </c>
      <c r="H18" s="532">
        <v>29.89</v>
      </c>
      <c r="I18" s="258">
        <v>13.38</v>
      </c>
      <c r="J18" s="258">
        <v>15.97</v>
      </c>
      <c r="K18" s="258">
        <v>9.44</v>
      </c>
      <c r="L18" s="258">
        <v>14.15</v>
      </c>
      <c r="M18" s="258">
        <v>50.33</v>
      </c>
    </row>
    <row r="19" spans="1:13" ht="12.95" customHeight="1" x14ac:dyDescent="0.2">
      <c r="A19" s="281" t="s">
        <v>46</v>
      </c>
      <c r="B19" s="536">
        <v>23.73</v>
      </c>
      <c r="C19" s="536">
        <v>4.97</v>
      </c>
      <c r="D19" s="536">
        <v>13.43</v>
      </c>
      <c r="E19" s="536">
        <v>24.95</v>
      </c>
      <c r="F19" s="247">
        <v>17.47</v>
      </c>
      <c r="G19" s="247">
        <v>7.41</v>
      </c>
      <c r="H19" s="532">
        <v>6.69</v>
      </c>
      <c r="I19" s="258">
        <v>13.43</v>
      </c>
      <c r="J19" s="258">
        <v>12.07</v>
      </c>
      <c r="K19" s="258">
        <v>12.55</v>
      </c>
      <c r="L19" s="258">
        <v>11.69</v>
      </c>
      <c r="M19" s="258">
        <v>26.09</v>
      </c>
    </row>
    <row r="20" spans="1:13" ht="12.95" customHeight="1" x14ac:dyDescent="0.2">
      <c r="A20" s="281" t="s">
        <v>47</v>
      </c>
      <c r="B20" s="536">
        <v>20.11</v>
      </c>
      <c r="C20" s="536">
        <v>7.98</v>
      </c>
      <c r="D20" s="536">
        <v>12.57</v>
      </c>
      <c r="E20" s="536">
        <v>20.350000000000001</v>
      </c>
      <c r="F20" s="247">
        <v>29.44</v>
      </c>
      <c r="G20" s="247">
        <v>21.62</v>
      </c>
      <c r="H20" s="532">
        <v>14.34</v>
      </c>
      <c r="I20" s="258">
        <v>62.37</v>
      </c>
      <c r="J20" s="258">
        <v>56.94</v>
      </c>
      <c r="K20" s="258">
        <v>48.68</v>
      </c>
      <c r="L20" s="258">
        <v>49.91</v>
      </c>
      <c r="M20" s="258">
        <v>35.21</v>
      </c>
    </row>
    <row r="21" spans="1:13" ht="24" customHeight="1" x14ac:dyDescent="0.2">
      <c r="A21" s="282" t="s">
        <v>123</v>
      </c>
      <c r="B21" s="536">
        <v>10.210000000000001</v>
      </c>
      <c r="C21" s="536">
        <v>7.88</v>
      </c>
      <c r="D21" s="536">
        <v>14.29</v>
      </c>
      <c r="E21" s="536">
        <v>14.56</v>
      </c>
      <c r="F21" s="247">
        <v>12.52</v>
      </c>
      <c r="G21" s="247">
        <v>17.23</v>
      </c>
      <c r="H21" s="532">
        <v>21.06</v>
      </c>
      <c r="I21" s="258">
        <v>19.75</v>
      </c>
      <c r="J21" s="258">
        <v>43.2</v>
      </c>
      <c r="K21" s="258">
        <v>20.73</v>
      </c>
      <c r="L21" s="258">
        <v>24.71</v>
      </c>
      <c r="M21" s="258">
        <v>36.6</v>
      </c>
    </row>
    <row r="22" spans="1:13" ht="24" x14ac:dyDescent="0.2">
      <c r="A22" s="282" t="s">
        <v>49</v>
      </c>
      <c r="B22" s="536" t="s">
        <v>26</v>
      </c>
      <c r="C22" s="536">
        <v>29.24</v>
      </c>
      <c r="D22" s="536">
        <v>17.489999999999998</v>
      </c>
      <c r="E22" s="536">
        <v>18.38</v>
      </c>
      <c r="F22" s="536" t="s">
        <v>26</v>
      </c>
      <c r="G22" s="536">
        <v>-1.02</v>
      </c>
      <c r="H22" s="258">
        <v>-3.43</v>
      </c>
      <c r="I22" s="258">
        <v>-1.93</v>
      </c>
      <c r="J22" s="258" t="s">
        <v>26</v>
      </c>
      <c r="K22" s="258">
        <v>9.4600000000000009</v>
      </c>
      <c r="L22" s="258">
        <v>23.44</v>
      </c>
      <c r="M22" s="258">
        <v>4.53</v>
      </c>
    </row>
    <row r="23" spans="1:13" ht="15.75" customHeight="1" x14ac:dyDescent="0.2">
      <c r="A23" s="281" t="s">
        <v>50</v>
      </c>
      <c r="B23" s="536">
        <v>12.2</v>
      </c>
      <c r="C23" s="536">
        <v>9.81</v>
      </c>
      <c r="D23" s="536">
        <v>7.55</v>
      </c>
      <c r="E23" s="536">
        <v>2.1</v>
      </c>
      <c r="F23" s="247">
        <v>0.91</v>
      </c>
      <c r="G23" s="247">
        <v>5.31</v>
      </c>
      <c r="H23" s="532">
        <v>13.74</v>
      </c>
      <c r="I23" s="258">
        <v>4.5599999999999996</v>
      </c>
      <c r="J23" s="258">
        <v>13.94</v>
      </c>
      <c r="K23" s="258">
        <v>17.29</v>
      </c>
      <c r="L23" s="258">
        <v>21.49</v>
      </c>
      <c r="M23" s="258">
        <v>9.42</v>
      </c>
    </row>
    <row r="24" spans="1:13" ht="23.45" customHeight="1" x14ac:dyDescent="0.2">
      <c r="A24" s="282" t="s">
        <v>429</v>
      </c>
      <c r="B24" s="536">
        <v>9.01</v>
      </c>
      <c r="C24" s="536">
        <v>2.0299999999999998</v>
      </c>
      <c r="D24" s="536">
        <v>7.93</v>
      </c>
      <c r="E24" s="536">
        <v>11.98</v>
      </c>
      <c r="F24" s="247">
        <v>0.65</v>
      </c>
      <c r="G24" s="247">
        <v>-0.89</v>
      </c>
      <c r="H24" s="532">
        <v>4.0999999999999996</v>
      </c>
      <c r="I24" s="258">
        <v>29.68</v>
      </c>
      <c r="J24" s="258">
        <v>29.43</v>
      </c>
      <c r="K24" s="258">
        <v>29.8</v>
      </c>
      <c r="L24" s="258">
        <v>33.5</v>
      </c>
      <c r="M24" s="258">
        <v>22.03</v>
      </c>
    </row>
    <row r="25" spans="1:13" ht="12" x14ac:dyDescent="0.2">
      <c r="A25" s="281" t="s">
        <v>52</v>
      </c>
      <c r="B25" s="536">
        <v>25.39</v>
      </c>
      <c r="C25" s="536">
        <v>3.66</v>
      </c>
      <c r="D25" s="536">
        <v>7.6</v>
      </c>
      <c r="E25" s="536">
        <v>26.76</v>
      </c>
      <c r="F25" s="247">
        <v>10.02</v>
      </c>
      <c r="G25" s="247">
        <v>21.34</v>
      </c>
      <c r="H25" s="532">
        <v>-4.7</v>
      </c>
      <c r="I25" s="258">
        <v>31.15</v>
      </c>
      <c r="J25" s="258">
        <v>42.41</v>
      </c>
      <c r="K25" s="258">
        <v>18.25</v>
      </c>
      <c r="L25" s="258">
        <v>16.489999999999998</v>
      </c>
      <c r="M25" s="258">
        <v>39.51</v>
      </c>
    </row>
    <row r="26" spans="1:13" ht="24" x14ac:dyDescent="0.2">
      <c r="A26" s="282" t="s">
        <v>53</v>
      </c>
      <c r="B26" s="536">
        <v>1.85</v>
      </c>
      <c r="C26" s="536">
        <v>-3.56</v>
      </c>
      <c r="D26" s="536">
        <v>3.78</v>
      </c>
      <c r="E26" s="536">
        <v>9.6199999999999992</v>
      </c>
      <c r="F26" s="247">
        <v>6.62</v>
      </c>
      <c r="G26" s="247">
        <v>7.72</v>
      </c>
      <c r="H26" s="532">
        <v>10.14</v>
      </c>
      <c r="I26" s="258">
        <v>23.94</v>
      </c>
      <c r="J26" s="258">
        <v>30.15</v>
      </c>
      <c r="K26" s="258">
        <v>14.8</v>
      </c>
      <c r="L26" s="258">
        <v>20.55</v>
      </c>
      <c r="M26" s="258">
        <v>0.93</v>
      </c>
    </row>
    <row r="27" spans="1:13" ht="24" customHeight="1" x14ac:dyDescent="0.2">
      <c r="A27" s="283" t="s">
        <v>54</v>
      </c>
      <c r="B27" s="536">
        <v>-34.1</v>
      </c>
      <c r="C27" s="536">
        <v>-95.9</v>
      </c>
      <c r="D27" s="536">
        <v>15.46</v>
      </c>
      <c r="E27" s="536">
        <v>-30.05</v>
      </c>
      <c r="F27" s="247">
        <v>-12.81</v>
      </c>
      <c r="G27" s="247">
        <v>-6.83</v>
      </c>
      <c r="H27" s="532">
        <v>-34.42</v>
      </c>
      <c r="I27" s="258">
        <v>-23.79</v>
      </c>
      <c r="J27" s="258">
        <v>-38.17</v>
      </c>
      <c r="K27" s="258">
        <v>-68.349999999999994</v>
      </c>
      <c r="L27" s="258">
        <v>-31.24</v>
      </c>
      <c r="M27" s="258">
        <v>-21.77</v>
      </c>
    </row>
    <row r="28" spans="1:13" ht="24" customHeight="1" x14ac:dyDescent="0.2">
      <c r="A28" s="282" t="s">
        <v>112</v>
      </c>
      <c r="B28" s="536">
        <v>-18.760000000000002</v>
      </c>
      <c r="C28" s="536">
        <v>-94.88</v>
      </c>
      <c r="D28" s="536">
        <v>41.48</v>
      </c>
      <c r="E28" s="536">
        <v>-64.2</v>
      </c>
      <c r="F28" s="247">
        <v>-20.11</v>
      </c>
      <c r="G28" s="247">
        <v>-13.97</v>
      </c>
      <c r="H28" s="532">
        <v>-59.68</v>
      </c>
      <c r="I28" s="258">
        <v>-64.180000000000007</v>
      </c>
      <c r="J28" s="258">
        <v>-115.54</v>
      </c>
      <c r="K28" s="258">
        <v>-266.43</v>
      </c>
      <c r="L28" s="258">
        <v>-46.37</v>
      </c>
      <c r="M28" s="258">
        <v>-26.14</v>
      </c>
    </row>
    <row r="29" spans="1:13" ht="24" x14ac:dyDescent="0.2">
      <c r="A29" s="282" t="s">
        <v>113</v>
      </c>
      <c r="B29" s="536" t="s">
        <v>26</v>
      </c>
      <c r="C29" s="536">
        <v>-133.22999999999999</v>
      </c>
      <c r="D29" s="536">
        <v>-8.2100000000000009</v>
      </c>
      <c r="E29" s="536">
        <v>-3.92</v>
      </c>
      <c r="F29" s="247">
        <v>-7.79</v>
      </c>
      <c r="G29" s="247">
        <v>-2.16</v>
      </c>
      <c r="H29" s="532">
        <v>-1.43</v>
      </c>
      <c r="I29" s="258">
        <v>1.69</v>
      </c>
      <c r="J29" s="258">
        <v>0.7</v>
      </c>
      <c r="K29" s="258">
        <v>1.26</v>
      </c>
      <c r="L29" s="258">
        <v>5.97</v>
      </c>
      <c r="M29" s="258">
        <v>2.57</v>
      </c>
    </row>
    <row r="30" spans="1:13" ht="24" x14ac:dyDescent="0.2">
      <c r="A30" s="282" t="s">
        <v>114</v>
      </c>
      <c r="B30" s="536">
        <v>-0.38</v>
      </c>
      <c r="C30" s="536">
        <v>-11.04</v>
      </c>
      <c r="D30" s="536">
        <v>-11.61</v>
      </c>
      <c r="E30" s="536">
        <v>5.6</v>
      </c>
      <c r="F30" s="247">
        <v>-3.67</v>
      </c>
      <c r="G30" s="247">
        <v>-3.34</v>
      </c>
      <c r="H30" s="532">
        <v>-15.37</v>
      </c>
      <c r="I30" s="258">
        <v>-5.8</v>
      </c>
      <c r="J30" s="258">
        <v>-17.41</v>
      </c>
      <c r="K30" s="258">
        <v>20.7</v>
      </c>
      <c r="L30" s="258">
        <v>-61.69</v>
      </c>
      <c r="M30" s="258">
        <v>-36.58</v>
      </c>
    </row>
    <row r="31" spans="1:13" ht="24" customHeight="1" x14ac:dyDescent="0.2">
      <c r="A31" s="283" t="s">
        <v>58</v>
      </c>
      <c r="B31" s="536">
        <v>-6.33</v>
      </c>
      <c r="C31" s="536">
        <v>-12.08</v>
      </c>
      <c r="D31" s="536">
        <v>1.1499999999999999</v>
      </c>
      <c r="E31" s="536">
        <v>-7.5</v>
      </c>
      <c r="F31" s="247">
        <v>-2.41</v>
      </c>
      <c r="G31" s="247">
        <v>0.83</v>
      </c>
      <c r="H31" s="532">
        <v>-5.03</v>
      </c>
      <c r="I31" s="258">
        <v>0.28000000000000003</v>
      </c>
      <c r="J31" s="258">
        <v>-1.35</v>
      </c>
      <c r="K31" s="258">
        <v>-0.26</v>
      </c>
      <c r="L31" s="258">
        <v>8.82</v>
      </c>
      <c r="M31" s="258">
        <v>6.01</v>
      </c>
    </row>
    <row r="32" spans="1:13" ht="12" x14ac:dyDescent="0.2">
      <c r="A32" s="280" t="s">
        <v>59</v>
      </c>
      <c r="B32" s="536">
        <v>5.94</v>
      </c>
      <c r="C32" s="536">
        <v>-1.27</v>
      </c>
      <c r="D32" s="536">
        <v>46.87</v>
      </c>
      <c r="E32" s="536">
        <v>20.03</v>
      </c>
      <c r="F32" s="247">
        <v>15.45</v>
      </c>
      <c r="G32" s="247">
        <v>2.97</v>
      </c>
      <c r="H32" s="532">
        <v>4.29</v>
      </c>
      <c r="I32" s="258">
        <v>21.43</v>
      </c>
      <c r="J32" s="258">
        <v>-5.65</v>
      </c>
      <c r="K32" s="258">
        <v>-7.0000000000000007E-2</v>
      </c>
      <c r="L32" s="258">
        <v>1.02</v>
      </c>
      <c r="M32" s="258">
        <v>8.35</v>
      </c>
    </row>
    <row r="33" spans="1:13" ht="24" x14ac:dyDescent="0.2">
      <c r="A33" s="283" t="s">
        <v>60</v>
      </c>
      <c r="B33" s="536">
        <v>18.260000000000002</v>
      </c>
      <c r="C33" s="536">
        <v>7.0000000000000007E-2</v>
      </c>
      <c r="D33" s="536">
        <v>25.1</v>
      </c>
      <c r="E33" s="536">
        <v>24.14</v>
      </c>
      <c r="F33" s="247">
        <v>22.86</v>
      </c>
      <c r="G33" s="247">
        <v>22.35</v>
      </c>
      <c r="H33" s="532">
        <v>7.2</v>
      </c>
      <c r="I33" s="258">
        <v>41.86</v>
      </c>
      <c r="J33" s="258">
        <v>47</v>
      </c>
      <c r="K33" s="258">
        <v>53.54</v>
      </c>
      <c r="L33" s="258">
        <v>37.659999999999997</v>
      </c>
      <c r="M33" s="258">
        <v>36</v>
      </c>
    </row>
    <row r="34" spans="1:13" ht="12" x14ac:dyDescent="0.2">
      <c r="A34" s="280" t="s">
        <v>61</v>
      </c>
      <c r="B34" s="536">
        <v>11.9</v>
      </c>
      <c r="C34" s="536">
        <v>7.52</v>
      </c>
      <c r="D34" s="536">
        <v>23.14</v>
      </c>
      <c r="E34" s="536">
        <v>25.41</v>
      </c>
      <c r="F34" s="247">
        <v>16.54</v>
      </c>
      <c r="G34" s="247">
        <v>30.66</v>
      </c>
      <c r="H34" s="532">
        <v>9.32</v>
      </c>
      <c r="I34" s="258">
        <v>28.38</v>
      </c>
      <c r="J34" s="258">
        <v>26.08</v>
      </c>
      <c r="K34" s="258">
        <v>17.079999999999998</v>
      </c>
      <c r="L34" s="258">
        <v>9.3699999999999992</v>
      </c>
      <c r="M34" s="258">
        <v>10.06</v>
      </c>
    </row>
    <row r="35" spans="1:13" ht="13.5" customHeight="1" x14ac:dyDescent="0.2">
      <c r="A35" s="280" t="s">
        <v>62</v>
      </c>
      <c r="B35" s="536">
        <v>-31.44</v>
      </c>
      <c r="C35" s="536">
        <v>-64.41</v>
      </c>
      <c r="D35" s="536">
        <v>0.85</v>
      </c>
      <c r="E35" s="536">
        <v>-23.64</v>
      </c>
      <c r="F35" s="247">
        <v>-3.14</v>
      </c>
      <c r="G35" s="247">
        <v>-8.44</v>
      </c>
      <c r="H35" s="532">
        <v>-74.12</v>
      </c>
      <c r="I35" s="258">
        <v>-58.62</v>
      </c>
      <c r="J35" s="258">
        <v>-377.01</v>
      </c>
      <c r="K35" s="258">
        <v>281.58999999999997</v>
      </c>
      <c r="L35" s="258">
        <v>129.91999999999999</v>
      </c>
      <c r="M35" s="258">
        <v>85.3</v>
      </c>
    </row>
    <row r="36" spans="1:13" ht="13.5" customHeight="1" x14ac:dyDescent="0.2">
      <c r="A36" s="280" t="s">
        <v>63</v>
      </c>
      <c r="B36" s="536">
        <v>32.6</v>
      </c>
      <c r="C36" s="536">
        <v>49.64</v>
      </c>
      <c r="D36" s="536">
        <v>31.99</v>
      </c>
      <c r="E36" s="536">
        <v>53.51</v>
      </c>
      <c r="F36" s="247">
        <v>30.26</v>
      </c>
      <c r="G36" s="247">
        <v>29.56</v>
      </c>
      <c r="H36" s="532">
        <v>21.13</v>
      </c>
      <c r="I36" s="258">
        <v>38.44</v>
      </c>
      <c r="J36" s="258">
        <v>46.43</v>
      </c>
      <c r="K36" s="258">
        <v>55.82</v>
      </c>
      <c r="L36" s="258">
        <v>24.32</v>
      </c>
      <c r="M36" s="258">
        <v>29.59</v>
      </c>
    </row>
    <row r="37" spans="1:13" ht="13.5" customHeight="1" x14ac:dyDescent="0.2">
      <c r="A37" s="280" t="s">
        <v>115</v>
      </c>
      <c r="B37" s="536">
        <v>39.49</v>
      </c>
      <c r="C37" s="536">
        <v>35.950000000000003</v>
      </c>
      <c r="D37" s="536">
        <v>25.12</v>
      </c>
      <c r="E37" s="536">
        <v>25.03</v>
      </c>
      <c r="F37" s="247">
        <v>19.18</v>
      </c>
      <c r="G37" s="247">
        <v>16.5</v>
      </c>
      <c r="H37" s="532">
        <v>9.6300000000000008</v>
      </c>
      <c r="I37" s="258">
        <v>25.38</v>
      </c>
      <c r="J37" s="258">
        <v>27.33</v>
      </c>
      <c r="K37" s="258">
        <v>32.29</v>
      </c>
      <c r="L37" s="258">
        <v>31.95</v>
      </c>
      <c r="M37" s="258">
        <v>31.19</v>
      </c>
    </row>
    <row r="38" spans="1:13" ht="12" x14ac:dyDescent="0.2">
      <c r="A38" s="280" t="s">
        <v>65</v>
      </c>
      <c r="B38" s="536">
        <v>-1.56</v>
      </c>
      <c r="C38" s="536">
        <v>15.89</v>
      </c>
      <c r="D38" s="536">
        <v>-8.07</v>
      </c>
      <c r="E38" s="536">
        <v>2.61</v>
      </c>
      <c r="F38" s="247">
        <v>7.63</v>
      </c>
      <c r="G38" s="247">
        <v>2.0699999999999998</v>
      </c>
      <c r="H38" s="532">
        <v>5.61</v>
      </c>
      <c r="I38" s="258">
        <v>4.54</v>
      </c>
      <c r="J38" s="258">
        <v>4.7699999999999996</v>
      </c>
      <c r="K38" s="258">
        <v>5.09</v>
      </c>
      <c r="L38" s="258">
        <v>4.3</v>
      </c>
      <c r="M38" s="258">
        <v>4.29</v>
      </c>
    </row>
    <row r="39" spans="1:13" ht="12.95" customHeight="1" x14ac:dyDescent="0.2">
      <c r="A39" s="280" t="s">
        <v>71</v>
      </c>
      <c r="B39" s="536">
        <v>10.38</v>
      </c>
      <c r="C39" s="536">
        <v>-4.54</v>
      </c>
      <c r="D39" s="536">
        <v>25.34</v>
      </c>
      <c r="E39" s="536">
        <v>21.64</v>
      </c>
      <c r="F39" s="247">
        <v>16.39</v>
      </c>
      <c r="G39" s="247">
        <v>21.64</v>
      </c>
      <c r="H39" s="532">
        <v>2.59</v>
      </c>
      <c r="I39" s="258">
        <v>21.74</v>
      </c>
      <c r="J39" s="258">
        <v>15.1</v>
      </c>
      <c r="K39" s="258">
        <v>21.18</v>
      </c>
      <c r="L39" s="258">
        <v>16.61</v>
      </c>
      <c r="M39" s="258">
        <v>21.37</v>
      </c>
    </row>
    <row r="40" spans="1:13" ht="12" x14ac:dyDescent="0.2">
      <c r="A40" s="280" t="s">
        <v>72</v>
      </c>
      <c r="B40" s="536" t="s">
        <v>26</v>
      </c>
      <c r="C40" s="536" t="s">
        <v>26</v>
      </c>
      <c r="D40" s="536">
        <v>-8.1300000000000008</v>
      </c>
      <c r="E40" s="536" t="s">
        <v>26</v>
      </c>
      <c r="F40" s="536" t="s">
        <v>26</v>
      </c>
      <c r="G40" s="536" t="s">
        <v>26</v>
      </c>
      <c r="H40" s="258">
        <v>-752.2</v>
      </c>
      <c r="I40" s="258">
        <v>2.29</v>
      </c>
      <c r="J40" s="258" t="s">
        <v>26</v>
      </c>
      <c r="K40" s="258" t="s">
        <v>26</v>
      </c>
      <c r="L40" s="258" t="s">
        <v>26</v>
      </c>
      <c r="M40" s="258" t="s">
        <v>26</v>
      </c>
    </row>
    <row r="41" spans="1:13" ht="12.95" customHeight="1" x14ac:dyDescent="0.2">
      <c r="A41" s="280" t="s">
        <v>73</v>
      </c>
      <c r="B41" s="536">
        <v>46.54</v>
      </c>
      <c r="C41" s="536">
        <v>37.04</v>
      </c>
      <c r="D41" s="536">
        <v>78.66</v>
      </c>
      <c r="E41" s="536">
        <v>88.58</v>
      </c>
      <c r="F41" s="247">
        <v>53.55</v>
      </c>
      <c r="G41" s="247">
        <v>45.94</v>
      </c>
      <c r="H41" s="532">
        <v>16.8</v>
      </c>
      <c r="I41" s="258">
        <v>76.540000000000006</v>
      </c>
      <c r="J41" s="258">
        <v>51.98</v>
      </c>
      <c r="K41" s="258">
        <v>24.2</v>
      </c>
      <c r="L41" s="258">
        <v>50.65</v>
      </c>
      <c r="M41" s="258">
        <v>14.54</v>
      </c>
    </row>
    <row r="42" spans="1:13" ht="12.95" customHeight="1" x14ac:dyDescent="0.2">
      <c r="A42" s="280" t="s">
        <v>74</v>
      </c>
      <c r="B42" s="536" t="s">
        <v>26</v>
      </c>
      <c r="C42" s="536">
        <v>2.79</v>
      </c>
      <c r="D42" s="536">
        <v>-1.37</v>
      </c>
      <c r="E42" s="536">
        <v>-2.99</v>
      </c>
      <c r="F42" s="247">
        <v>3.19</v>
      </c>
      <c r="G42" s="247">
        <v>12.69</v>
      </c>
      <c r="H42" s="532">
        <v>14.15</v>
      </c>
      <c r="I42" s="258">
        <v>191.22</v>
      </c>
      <c r="J42" s="544">
        <v>1210.7</v>
      </c>
      <c r="K42" s="544">
        <v>25.79</v>
      </c>
      <c r="L42" s="544">
        <v>62.32</v>
      </c>
      <c r="M42" s="544">
        <v>91.63</v>
      </c>
    </row>
    <row r="43" spans="1:13" ht="12" x14ac:dyDescent="0.2">
      <c r="A43" s="280" t="s">
        <v>75</v>
      </c>
      <c r="B43" s="536">
        <v>8.0500000000000007</v>
      </c>
      <c r="C43" s="536">
        <v>1.88</v>
      </c>
      <c r="D43" s="536">
        <v>14.07</v>
      </c>
      <c r="E43" s="536">
        <v>10.79</v>
      </c>
      <c r="F43" s="247">
        <v>14.63</v>
      </c>
      <c r="G43" s="247">
        <v>16.829999999999998</v>
      </c>
      <c r="H43" s="532">
        <v>-1.99</v>
      </c>
      <c r="I43" s="258">
        <v>29.65</v>
      </c>
      <c r="J43" s="258">
        <v>19.09</v>
      </c>
      <c r="K43" s="258">
        <v>31.75</v>
      </c>
      <c r="L43" s="258">
        <v>39.909999999999997</v>
      </c>
      <c r="M43" s="258">
        <v>53.35</v>
      </c>
    </row>
    <row r="44" spans="1:13" ht="12.95" customHeight="1" x14ac:dyDescent="0.2">
      <c r="A44" s="280" t="s">
        <v>76</v>
      </c>
      <c r="B44" s="536">
        <v>33.229999999999997</v>
      </c>
      <c r="C44" s="536">
        <v>16.170000000000002</v>
      </c>
      <c r="D44" s="536">
        <v>12.18</v>
      </c>
      <c r="E44" s="536">
        <v>6.81</v>
      </c>
      <c r="F44" s="247">
        <v>13.05</v>
      </c>
      <c r="G44" s="247">
        <v>5.91</v>
      </c>
      <c r="H44" s="532">
        <v>-10.130000000000001</v>
      </c>
      <c r="I44" s="258">
        <v>1.81</v>
      </c>
      <c r="J44" s="258">
        <v>5.64</v>
      </c>
      <c r="K44" s="258">
        <v>52.49</v>
      </c>
      <c r="L44" s="258">
        <v>23.02</v>
      </c>
      <c r="M44" s="258">
        <v>21.41</v>
      </c>
    </row>
    <row r="45" spans="1:13" ht="12.95" customHeight="1" x14ac:dyDescent="0.2">
      <c r="A45" s="280" t="s">
        <v>77</v>
      </c>
      <c r="B45" s="536">
        <v>17.46</v>
      </c>
      <c r="C45" s="536">
        <v>-15.93</v>
      </c>
      <c r="D45" s="536">
        <v>48.76</v>
      </c>
      <c r="E45" s="536">
        <v>56.75</v>
      </c>
      <c r="F45" s="247">
        <v>29.52</v>
      </c>
      <c r="G45" s="247">
        <v>9.01</v>
      </c>
      <c r="H45" s="532">
        <v>-9.17</v>
      </c>
      <c r="I45" s="258">
        <v>20.76</v>
      </c>
      <c r="J45" s="258">
        <v>16.11</v>
      </c>
      <c r="K45" s="258">
        <v>19.03</v>
      </c>
      <c r="L45" s="258">
        <v>66.36</v>
      </c>
      <c r="M45" s="258">
        <v>191.51</v>
      </c>
    </row>
    <row r="46" spans="1:13" ht="12.95" customHeight="1" thickBot="1" x14ac:dyDescent="0.25">
      <c r="A46" s="533"/>
      <c r="B46" s="276"/>
      <c r="C46" s="276"/>
      <c r="D46" s="276"/>
      <c r="E46" s="276"/>
      <c r="F46" s="534"/>
      <c r="G46" s="534"/>
      <c r="H46" s="540"/>
      <c r="I46" s="540"/>
      <c r="J46" s="540"/>
      <c r="K46" s="540"/>
      <c r="L46" s="540"/>
      <c r="M46" s="540"/>
    </row>
    <row r="47" spans="1:13" ht="6" customHeight="1" x14ac:dyDescent="0.2">
      <c r="A47" s="535"/>
    </row>
    <row r="48" spans="1:13" ht="12.95" customHeight="1" x14ac:dyDescent="0.2">
      <c r="A48" s="537" t="s">
        <v>433</v>
      </c>
    </row>
    <row r="49" spans="1:13" ht="12.95" customHeight="1" x14ac:dyDescent="0.2">
      <c r="A49" s="535"/>
    </row>
    <row r="50" spans="1:13" s="277" customFormat="1" ht="12.95" customHeight="1" x14ac:dyDescent="0.2">
      <c r="A50" s="535"/>
      <c r="F50" s="340"/>
      <c r="G50" s="340"/>
      <c r="H50" s="241"/>
      <c r="I50" s="241"/>
      <c r="J50" s="241"/>
      <c r="K50" s="241"/>
      <c r="L50" s="241"/>
      <c r="M50" s="241"/>
    </row>
    <row r="51" spans="1:13" s="277" customFormat="1" ht="12.95" customHeight="1" x14ac:dyDescent="0.2">
      <c r="A51" s="535"/>
      <c r="F51" s="340"/>
      <c r="G51" s="340"/>
      <c r="H51" s="241"/>
      <c r="I51" s="241"/>
      <c r="J51" s="241"/>
      <c r="K51" s="241"/>
      <c r="L51" s="241"/>
      <c r="M51" s="241"/>
    </row>
    <row r="52" spans="1:13" s="277" customFormat="1" ht="12.95" customHeight="1" x14ac:dyDescent="0.2">
      <c r="A52" s="535"/>
      <c r="F52" s="340"/>
      <c r="G52" s="340"/>
      <c r="H52" s="241"/>
      <c r="I52" s="241"/>
      <c r="J52" s="241"/>
      <c r="K52" s="241"/>
      <c r="L52" s="241"/>
      <c r="M52" s="241"/>
    </row>
    <row r="53" spans="1:13" s="277" customFormat="1" ht="12.95" customHeight="1" x14ac:dyDescent="0.2">
      <c r="A53" s="535"/>
      <c r="F53" s="340"/>
      <c r="G53" s="340"/>
      <c r="H53" s="241"/>
      <c r="I53" s="241"/>
      <c r="J53" s="241"/>
      <c r="K53" s="241"/>
      <c r="L53" s="241"/>
      <c r="M53" s="241"/>
    </row>
    <row r="54" spans="1:13" s="277" customFormat="1" ht="12.95" customHeight="1" x14ac:dyDescent="0.2">
      <c r="A54" s="535"/>
      <c r="F54" s="340"/>
      <c r="G54" s="340"/>
      <c r="H54" s="241"/>
      <c r="I54" s="241"/>
      <c r="J54" s="241"/>
      <c r="K54" s="241"/>
      <c r="L54" s="241"/>
      <c r="M54" s="241"/>
    </row>
    <row r="55" spans="1:13" s="277" customFormat="1" ht="12.95" customHeight="1" x14ac:dyDescent="0.2">
      <c r="A55" s="535"/>
      <c r="F55" s="340"/>
      <c r="G55" s="340"/>
      <c r="H55" s="241"/>
      <c r="I55" s="241"/>
      <c r="J55" s="241"/>
      <c r="K55" s="241"/>
      <c r="L55" s="241"/>
      <c r="M55" s="241"/>
    </row>
    <row r="56" spans="1:13" s="277" customFormat="1" ht="12.95" customHeight="1" x14ac:dyDescent="0.2">
      <c r="A56" s="535"/>
      <c r="F56" s="340"/>
      <c r="G56" s="340"/>
      <c r="H56" s="241"/>
      <c r="I56" s="241"/>
      <c r="J56" s="241"/>
      <c r="K56" s="241"/>
      <c r="L56" s="241"/>
      <c r="M56" s="241"/>
    </row>
    <row r="57" spans="1:13" s="277" customFormat="1" ht="12.95" customHeight="1" x14ac:dyDescent="0.2">
      <c r="A57" s="535"/>
      <c r="F57" s="340"/>
      <c r="G57" s="340"/>
      <c r="H57" s="241"/>
      <c r="I57" s="241"/>
      <c r="J57" s="241"/>
      <c r="K57" s="241"/>
      <c r="L57" s="241"/>
      <c r="M57" s="241"/>
    </row>
    <row r="58" spans="1:13" s="277" customFormat="1" ht="12.95" customHeight="1" x14ac:dyDescent="0.2">
      <c r="A58" s="535"/>
      <c r="F58" s="340"/>
      <c r="G58" s="340"/>
      <c r="H58" s="241"/>
      <c r="I58" s="241"/>
      <c r="J58" s="241"/>
      <c r="K58" s="241"/>
      <c r="L58" s="241"/>
      <c r="M58" s="241"/>
    </row>
    <row r="59" spans="1:13" s="277" customFormat="1" ht="12.95" customHeight="1" x14ac:dyDescent="0.2">
      <c r="A59" s="535"/>
      <c r="F59" s="340"/>
      <c r="G59" s="340"/>
      <c r="H59" s="241"/>
      <c r="I59" s="241"/>
      <c r="J59" s="241"/>
      <c r="K59" s="241"/>
      <c r="L59" s="241"/>
      <c r="M59" s="241"/>
    </row>
    <row r="60" spans="1:13" s="277" customFormat="1" ht="12.95" customHeight="1" x14ac:dyDescent="0.2">
      <c r="A60" s="535"/>
      <c r="F60" s="340"/>
      <c r="G60" s="340"/>
      <c r="H60" s="241"/>
      <c r="I60" s="241"/>
      <c r="J60" s="241"/>
      <c r="K60" s="241"/>
      <c r="L60" s="241"/>
      <c r="M60" s="241"/>
    </row>
    <row r="61" spans="1:13" s="277" customFormat="1" ht="12.95" customHeight="1" x14ac:dyDescent="0.2">
      <c r="A61" s="535"/>
      <c r="F61" s="340"/>
      <c r="G61" s="340"/>
      <c r="H61" s="241"/>
      <c r="I61" s="241"/>
      <c r="J61" s="241"/>
      <c r="K61" s="241"/>
      <c r="L61" s="241"/>
      <c r="M61" s="241"/>
    </row>
    <row r="62" spans="1:13" s="277" customFormat="1" ht="12.95" customHeight="1" x14ac:dyDescent="0.2">
      <c r="A62" s="535"/>
      <c r="F62" s="340"/>
      <c r="G62" s="340"/>
      <c r="H62" s="241"/>
      <c r="I62" s="241"/>
      <c r="J62" s="241"/>
      <c r="K62" s="241"/>
      <c r="L62" s="241"/>
      <c r="M62" s="241"/>
    </row>
    <row r="63" spans="1:13" s="277" customFormat="1" ht="12.95" customHeight="1" x14ac:dyDescent="0.2">
      <c r="A63" s="535"/>
      <c r="F63" s="340"/>
      <c r="G63" s="340"/>
      <c r="H63" s="241"/>
      <c r="I63" s="241"/>
      <c r="J63" s="241"/>
      <c r="K63" s="241"/>
      <c r="L63" s="241"/>
      <c r="M63" s="241"/>
    </row>
    <row r="64" spans="1:13" s="277" customFormat="1" ht="12.95" customHeight="1" x14ac:dyDescent="0.2">
      <c r="A64" s="535"/>
      <c r="F64" s="340"/>
      <c r="G64" s="340"/>
      <c r="H64" s="241"/>
      <c r="I64" s="241"/>
      <c r="J64" s="241"/>
      <c r="K64" s="241"/>
      <c r="L64" s="241"/>
      <c r="M64" s="241"/>
    </row>
    <row r="65" spans="1:13" s="277" customFormat="1" ht="12.95" customHeight="1" x14ac:dyDescent="0.2">
      <c r="A65" s="535"/>
      <c r="F65" s="340"/>
      <c r="G65" s="340"/>
      <c r="H65" s="241"/>
      <c r="I65" s="241"/>
      <c r="J65" s="241"/>
      <c r="K65" s="241"/>
      <c r="L65" s="241"/>
      <c r="M65" s="241"/>
    </row>
    <row r="66" spans="1:13" s="277" customFormat="1" ht="12.95" customHeight="1" x14ac:dyDescent="0.2">
      <c r="A66" s="535"/>
      <c r="F66" s="340"/>
      <c r="G66" s="340"/>
      <c r="H66" s="241"/>
      <c r="I66" s="241"/>
      <c r="J66" s="241"/>
      <c r="K66" s="241"/>
      <c r="L66" s="241"/>
      <c r="M66" s="241"/>
    </row>
    <row r="67" spans="1:13" s="277" customFormat="1" ht="12.95" customHeight="1" x14ac:dyDescent="0.2">
      <c r="A67" s="535"/>
      <c r="F67" s="340"/>
      <c r="G67" s="340"/>
      <c r="H67" s="241"/>
      <c r="I67" s="241"/>
      <c r="J67" s="241"/>
      <c r="K67" s="241"/>
      <c r="L67" s="241"/>
      <c r="M67" s="241"/>
    </row>
    <row r="68" spans="1:13" s="277" customFormat="1" ht="12.95" customHeight="1" x14ac:dyDescent="0.2">
      <c r="A68" s="535"/>
      <c r="F68" s="340"/>
      <c r="G68" s="340"/>
      <c r="H68" s="241"/>
      <c r="I68" s="241"/>
      <c r="J68" s="241"/>
      <c r="K68" s="241"/>
      <c r="L68" s="241"/>
      <c r="M68" s="241"/>
    </row>
    <row r="69" spans="1:13" s="277" customFormat="1" ht="12.95" customHeight="1" x14ac:dyDescent="0.2">
      <c r="A69" s="535"/>
      <c r="F69" s="340"/>
      <c r="G69" s="340"/>
      <c r="H69" s="241"/>
      <c r="I69" s="241"/>
      <c r="J69" s="241"/>
      <c r="K69" s="241"/>
      <c r="L69" s="241"/>
      <c r="M69" s="241"/>
    </row>
    <row r="70" spans="1:13" s="277" customFormat="1" ht="12.95" customHeight="1" x14ac:dyDescent="0.2">
      <c r="A70" s="535"/>
      <c r="F70" s="340"/>
      <c r="G70" s="340"/>
      <c r="H70" s="241"/>
      <c r="I70" s="241"/>
      <c r="J70" s="241"/>
      <c r="K70" s="241"/>
      <c r="L70" s="241"/>
      <c r="M70" s="241"/>
    </row>
    <row r="71" spans="1:13" s="277" customFormat="1" ht="12.95" customHeight="1" x14ac:dyDescent="0.2">
      <c r="A71" s="535"/>
      <c r="F71" s="340"/>
      <c r="G71" s="340"/>
      <c r="H71" s="241"/>
      <c r="I71" s="241"/>
      <c r="J71" s="241"/>
      <c r="K71" s="241"/>
      <c r="L71" s="241"/>
      <c r="M71" s="241"/>
    </row>
    <row r="72" spans="1:13" s="277" customFormat="1" ht="12.95" customHeight="1" x14ac:dyDescent="0.2">
      <c r="A72" s="535"/>
      <c r="F72" s="340"/>
      <c r="G72" s="340"/>
      <c r="H72" s="241"/>
      <c r="I72" s="241"/>
      <c r="J72" s="241"/>
      <c r="K72" s="241"/>
      <c r="L72" s="241"/>
      <c r="M72" s="241"/>
    </row>
    <row r="73" spans="1:13" s="277" customFormat="1" ht="12.95" customHeight="1" x14ac:dyDescent="0.2">
      <c r="A73" s="535"/>
      <c r="F73" s="340"/>
      <c r="G73" s="340"/>
      <c r="H73" s="241"/>
      <c r="I73" s="241"/>
      <c r="J73" s="241"/>
      <c r="K73" s="241"/>
      <c r="L73" s="241"/>
      <c r="M73" s="241"/>
    </row>
    <row r="74" spans="1:13" s="277" customFormat="1" ht="12.95" customHeight="1" x14ac:dyDescent="0.2">
      <c r="A74" s="535"/>
      <c r="F74" s="340"/>
      <c r="G74" s="340"/>
      <c r="H74" s="241"/>
      <c r="I74" s="241"/>
      <c r="J74" s="241"/>
      <c r="K74" s="241"/>
      <c r="L74" s="241"/>
      <c r="M74" s="241"/>
    </row>
    <row r="75" spans="1:13" s="277" customFormat="1" ht="12.95" customHeight="1" x14ac:dyDescent="0.2">
      <c r="A75" s="535"/>
      <c r="F75" s="340"/>
      <c r="G75" s="340"/>
      <c r="H75" s="241"/>
      <c r="I75" s="241"/>
      <c r="J75" s="241"/>
      <c r="K75" s="241"/>
      <c r="L75" s="241"/>
      <c r="M75" s="241"/>
    </row>
    <row r="76" spans="1:13" s="277" customFormat="1" ht="12.95" customHeight="1" x14ac:dyDescent="0.2">
      <c r="A76" s="535"/>
      <c r="F76" s="340"/>
      <c r="G76" s="340"/>
      <c r="H76" s="241"/>
      <c r="I76" s="241"/>
      <c r="J76" s="241"/>
      <c r="K76" s="241"/>
      <c r="L76" s="241"/>
      <c r="M76" s="241"/>
    </row>
    <row r="77" spans="1:13" s="277" customFormat="1" ht="12.95" customHeight="1" x14ac:dyDescent="0.2">
      <c r="A77" s="535"/>
      <c r="F77" s="340"/>
      <c r="G77" s="340"/>
      <c r="H77" s="241"/>
      <c r="I77" s="241"/>
      <c r="J77" s="241"/>
      <c r="K77" s="241"/>
      <c r="L77" s="241"/>
      <c r="M77" s="241"/>
    </row>
    <row r="78" spans="1:13" s="277" customFormat="1" ht="12.95" customHeight="1" x14ac:dyDescent="0.2">
      <c r="A78" s="535"/>
      <c r="F78" s="340"/>
      <c r="G78" s="340"/>
      <c r="H78" s="241"/>
      <c r="I78" s="241"/>
      <c r="J78" s="241"/>
      <c r="K78" s="241"/>
      <c r="L78" s="241"/>
      <c r="M78" s="241"/>
    </row>
    <row r="79" spans="1:13" s="277" customFormat="1" ht="12.95" customHeight="1" x14ac:dyDescent="0.2">
      <c r="A79" s="535"/>
      <c r="F79" s="340"/>
      <c r="G79" s="340"/>
      <c r="H79" s="241"/>
      <c r="I79" s="241"/>
      <c r="J79" s="241"/>
      <c r="K79" s="241"/>
      <c r="L79" s="241"/>
      <c r="M79" s="241"/>
    </row>
    <row r="80" spans="1:13" s="277" customFormat="1" ht="12.95" customHeight="1" x14ac:dyDescent="0.2">
      <c r="A80" s="535"/>
      <c r="F80" s="340"/>
      <c r="G80" s="340"/>
      <c r="H80" s="241"/>
      <c r="I80" s="241"/>
      <c r="J80" s="241"/>
      <c r="K80" s="241"/>
      <c r="L80" s="241"/>
      <c r="M80" s="241"/>
    </row>
    <row r="81" spans="1:13" s="277" customFormat="1" ht="12.95" customHeight="1" x14ac:dyDescent="0.2">
      <c r="A81" s="535"/>
      <c r="F81" s="340"/>
      <c r="G81" s="340"/>
      <c r="H81" s="241"/>
      <c r="I81" s="241"/>
      <c r="J81" s="241"/>
      <c r="K81" s="241"/>
      <c r="L81" s="241"/>
      <c r="M81" s="241"/>
    </row>
    <row r="82" spans="1:13" s="277" customFormat="1" ht="12.95" customHeight="1" x14ac:dyDescent="0.2">
      <c r="A82" s="535"/>
      <c r="F82" s="340"/>
      <c r="G82" s="340"/>
      <c r="H82" s="241"/>
      <c r="I82" s="241"/>
      <c r="J82" s="241"/>
      <c r="K82" s="241"/>
      <c r="L82" s="241"/>
      <c r="M82" s="241"/>
    </row>
    <row r="83" spans="1:13" s="277" customFormat="1" ht="12.95" customHeight="1" x14ac:dyDescent="0.2">
      <c r="A83" s="535"/>
      <c r="F83" s="340"/>
      <c r="G83" s="340"/>
      <c r="H83" s="241"/>
      <c r="I83" s="241"/>
      <c r="J83" s="241"/>
      <c r="K83" s="241"/>
      <c r="L83" s="241"/>
      <c r="M83" s="241"/>
    </row>
    <row r="84" spans="1:13" s="277" customFormat="1" ht="12.95" customHeight="1" x14ac:dyDescent="0.2">
      <c r="A84" s="535"/>
      <c r="F84" s="340"/>
      <c r="G84" s="340"/>
      <c r="H84" s="241"/>
      <c r="I84" s="241"/>
      <c r="J84" s="241"/>
      <c r="K84" s="241"/>
      <c r="L84" s="241"/>
      <c r="M84" s="241"/>
    </row>
    <row r="85" spans="1:13" s="277" customFormat="1" ht="12.95" customHeight="1" x14ac:dyDescent="0.2">
      <c r="A85" s="535"/>
      <c r="F85" s="340"/>
      <c r="G85" s="340"/>
      <c r="H85" s="241"/>
      <c r="I85" s="241"/>
      <c r="J85" s="241"/>
      <c r="K85" s="241"/>
      <c r="L85" s="241"/>
      <c r="M85" s="241"/>
    </row>
    <row r="86" spans="1:13" s="277" customFormat="1" ht="12.95" customHeight="1" x14ac:dyDescent="0.2">
      <c r="A86" s="535"/>
      <c r="F86" s="340"/>
      <c r="G86" s="340"/>
      <c r="H86" s="241"/>
      <c r="I86" s="241"/>
      <c r="J86" s="241"/>
      <c r="K86" s="241"/>
      <c r="L86" s="241"/>
      <c r="M86" s="241"/>
    </row>
    <row r="87" spans="1:13" s="277" customFormat="1" ht="12.95" customHeight="1" x14ac:dyDescent="0.2">
      <c r="A87" s="535"/>
      <c r="F87" s="340"/>
      <c r="G87" s="340"/>
      <c r="H87" s="241"/>
      <c r="I87" s="241"/>
      <c r="J87" s="241"/>
      <c r="K87" s="241"/>
      <c r="L87" s="241"/>
      <c r="M87" s="241"/>
    </row>
    <row r="88" spans="1:13" s="277" customFormat="1" ht="12.95" customHeight="1" x14ac:dyDescent="0.2">
      <c r="A88" s="535"/>
      <c r="F88" s="340"/>
      <c r="G88" s="340"/>
      <c r="H88" s="241"/>
      <c r="I88" s="241"/>
      <c r="J88" s="241"/>
      <c r="K88" s="241"/>
      <c r="L88" s="241"/>
      <c r="M88" s="241"/>
    </row>
    <row r="89" spans="1:13" s="277" customFormat="1" ht="12.95" customHeight="1" x14ac:dyDescent="0.2">
      <c r="A89" s="535"/>
      <c r="F89" s="340"/>
      <c r="G89" s="340"/>
      <c r="H89" s="241"/>
      <c r="I89" s="241"/>
      <c r="J89" s="241"/>
      <c r="K89" s="241"/>
      <c r="L89" s="241"/>
      <c r="M89" s="241"/>
    </row>
    <row r="90" spans="1:13" s="277" customFormat="1" ht="12.95" customHeight="1" x14ac:dyDescent="0.2">
      <c r="A90" s="535"/>
      <c r="F90" s="340"/>
      <c r="G90" s="340"/>
      <c r="H90" s="241"/>
      <c r="I90" s="241"/>
      <c r="J90" s="241"/>
      <c r="K90" s="241"/>
      <c r="L90" s="241"/>
      <c r="M90" s="241"/>
    </row>
  </sheetData>
  <hyperlinks>
    <hyperlink ref="A1" location="Содержание!A1" display="Вернуться в СОДЕРЖАНИЕ" xr:uid="{00000000-0004-0000-7C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Лист125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85546875" style="340" customWidth="1"/>
    <col min="2" max="8" width="8.7109375" style="340" hidden="1" customWidth="1"/>
    <col min="9" max="13" width="8.7109375" style="340" customWidth="1"/>
    <col min="14" max="256" width="9.28515625" style="340"/>
    <col min="257" max="257" width="44.28515625" style="340" customWidth="1"/>
    <col min="258" max="261" width="8.7109375" style="340" customWidth="1"/>
    <col min="262" max="266" width="8.42578125" style="340" customWidth="1"/>
    <col min="267" max="512" width="9.28515625" style="340"/>
    <col min="513" max="513" width="44.28515625" style="340" customWidth="1"/>
    <col min="514" max="517" width="8.7109375" style="340" customWidth="1"/>
    <col min="518" max="522" width="8.42578125" style="340" customWidth="1"/>
    <col min="523" max="768" width="9.28515625" style="340"/>
    <col min="769" max="769" width="44.28515625" style="340" customWidth="1"/>
    <col min="770" max="773" width="8.7109375" style="340" customWidth="1"/>
    <col min="774" max="778" width="8.42578125" style="340" customWidth="1"/>
    <col min="779" max="1024" width="9.28515625" style="340"/>
    <col min="1025" max="1025" width="44.28515625" style="340" customWidth="1"/>
    <col min="1026" max="1029" width="8.7109375" style="340" customWidth="1"/>
    <col min="1030" max="1034" width="8.42578125" style="340" customWidth="1"/>
    <col min="1035" max="1280" width="9.28515625" style="340"/>
    <col min="1281" max="1281" width="44.28515625" style="340" customWidth="1"/>
    <col min="1282" max="1285" width="8.7109375" style="340" customWidth="1"/>
    <col min="1286" max="1290" width="8.42578125" style="340" customWidth="1"/>
    <col min="1291" max="1536" width="9.28515625" style="340"/>
    <col min="1537" max="1537" width="44.28515625" style="340" customWidth="1"/>
    <col min="1538" max="1541" width="8.7109375" style="340" customWidth="1"/>
    <col min="1542" max="1546" width="8.42578125" style="340" customWidth="1"/>
    <col min="1547" max="1792" width="9.28515625" style="340"/>
    <col min="1793" max="1793" width="44.28515625" style="340" customWidth="1"/>
    <col min="1794" max="1797" width="8.7109375" style="340" customWidth="1"/>
    <col min="1798" max="1802" width="8.42578125" style="340" customWidth="1"/>
    <col min="1803" max="2048" width="9.28515625" style="340"/>
    <col min="2049" max="2049" width="44.28515625" style="340" customWidth="1"/>
    <col min="2050" max="2053" width="8.7109375" style="340" customWidth="1"/>
    <col min="2054" max="2058" width="8.42578125" style="340" customWidth="1"/>
    <col min="2059" max="2304" width="9.28515625" style="340"/>
    <col min="2305" max="2305" width="44.28515625" style="340" customWidth="1"/>
    <col min="2306" max="2309" width="8.7109375" style="340" customWidth="1"/>
    <col min="2310" max="2314" width="8.42578125" style="340" customWidth="1"/>
    <col min="2315" max="2560" width="9.28515625" style="340"/>
    <col min="2561" max="2561" width="44.28515625" style="340" customWidth="1"/>
    <col min="2562" max="2565" width="8.7109375" style="340" customWidth="1"/>
    <col min="2566" max="2570" width="8.42578125" style="340" customWidth="1"/>
    <col min="2571" max="2816" width="9.28515625" style="340"/>
    <col min="2817" max="2817" width="44.28515625" style="340" customWidth="1"/>
    <col min="2818" max="2821" width="8.7109375" style="340" customWidth="1"/>
    <col min="2822" max="2826" width="8.42578125" style="340" customWidth="1"/>
    <col min="2827" max="3072" width="9.28515625" style="340"/>
    <col min="3073" max="3073" width="44.28515625" style="340" customWidth="1"/>
    <col min="3074" max="3077" width="8.7109375" style="340" customWidth="1"/>
    <col min="3078" max="3082" width="8.42578125" style="340" customWidth="1"/>
    <col min="3083" max="3328" width="9.28515625" style="340"/>
    <col min="3329" max="3329" width="44.28515625" style="340" customWidth="1"/>
    <col min="3330" max="3333" width="8.7109375" style="340" customWidth="1"/>
    <col min="3334" max="3338" width="8.42578125" style="340" customWidth="1"/>
    <col min="3339" max="3584" width="9.28515625" style="340"/>
    <col min="3585" max="3585" width="44.28515625" style="340" customWidth="1"/>
    <col min="3586" max="3589" width="8.7109375" style="340" customWidth="1"/>
    <col min="3590" max="3594" width="8.42578125" style="340" customWidth="1"/>
    <col min="3595" max="3840" width="9.28515625" style="340"/>
    <col min="3841" max="3841" width="44.28515625" style="340" customWidth="1"/>
    <col min="3842" max="3845" width="8.7109375" style="340" customWidth="1"/>
    <col min="3846" max="3850" width="8.42578125" style="340" customWidth="1"/>
    <col min="3851" max="4096" width="9.28515625" style="340"/>
    <col min="4097" max="4097" width="44.28515625" style="340" customWidth="1"/>
    <col min="4098" max="4101" width="8.7109375" style="340" customWidth="1"/>
    <col min="4102" max="4106" width="8.42578125" style="340" customWidth="1"/>
    <col min="4107" max="4352" width="9.28515625" style="340"/>
    <col min="4353" max="4353" width="44.28515625" style="340" customWidth="1"/>
    <col min="4354" max="4357" width="8.7109375" style="340" customWidth="1"/>
    <col min="4358" max="4362" width="8.42578125" style="340" customWidth="1"/>
    <col min="4363" max="4608" width="9.28515625" style="340"/>
    <col min="4609" max="4609" width="44.28515625" style="340" customWidth="1"/>
    <col min="4610" max="4613" width="8.7109375" style="340" customWidth="1"/>
    <col min="4614" max="4618" width="8.42578125" style="340" customWidth="1"/>
    <col min="4619" max="4864" width="9.28515625" style="340"/>
    <col min="4865" max="4865" width="44.28515625" style="340" customWidth="1"/>
    <col min="4866" max="4869" width="8.7109375" style="340" customWidth="1"/>
    <col min="4870" max="4874" width="8.42578125" style="340" customWidth="1"/>
    <col min="4875" max="5120" width="9.28515625" style="340"/>
    <col min="5121" max="5121" width="44.28515625" style="340" customWidth="1"/>
    <col min="5122" max="5125" width="8.7109375" style="340" customWidth="1"/>
    <col min="5126" max="5130" width="8.42578125" style="340" customWidth="1"/>
    <col min="5131" max="5376" width="9.28515625" style="340"/>
    <col min="5377" max="5377" width="44.28515625" style="340" customWidth="1"/>
    <col min="5378" max="5381" width="8.7109375" style="340" customWidth="1"/>
    <col min="5382" max="5386" width="8.42578125" style="340" customWidth="1"/>
    <col min="5387" max="5632" width="9.28515625" style="340"/>
    <col min="5633" max="5633" width="44.28515625" style="340" customWidth="1"/>
    <col min="5634" max="5637" width="8.7109375" style="340" customWidth="1"/>
    <col min="5638" max="5642" width="8.42578125" style="340" customWidth="1"/>
    <col min="5643" max="5888" width="9.28515625" style="340"/>
    <col min="5889" max="5889" width="44.28515625" style="340" customWidth="1"/>
    <col min="5890" max="5893" width="8.7109375" style="340" customWidth="1"/>
    <col min="5894" max="5898" width="8.42578125" style="340" customWidth="1"/>
    <col min="5899" max="6144" width="9.28515625" style="340"/>
    <col min="6145" max="6145" width="44.28515625" style="340" customWidth="1"/>
    <col min="6146" max="6149" width="8.7109375" style="340" customWidth="1"/>
    <col min="6150" max="6154" width="8.42578125" style="340" customWidth="1"/>
    <col min="6155" max="6400" width="9.28515625" style="340"/>
    <col min="6401" max="6401" width="44.28515625" style="340" customWidth="1"/>
    <col min="6402" max="6405" width="8.7109375" style="340" customWidth="1"/>
    <col min="6406" max="6410" width="8.42578125" style="340" customWidth="1"/>
    <col min="6411" max="6656" width="9.28515625" style="340"/>
    <col min="6657" max="6657" width="44.28515625" style="340" customWidth="1"/>
    <col min="6658" max="6661" width="8.7109375" style="340" customWidth="1"/>
    <col min="6662" max="6666" width="8.42578125" style="340" customWidth="1"/>
    <col min="6667" max="6912" width="9.28515625" style="340"/>
    <col min="6913" max="6913" width="44.28515625" style="340" customWidth="1"/>
    <col min="6914" max="6917" width="8.7109375" style="340" customWidth="1"/>
    <col min="6918" max="6922" width="8.42578125" style="340" customWidth="1"/>
    <col min="6923" max="7168" width="9.28515625" style="340"/>
    <col min="7169" max="7169" width="44.28515625" style="340" customWidth="1"/>
    <col min="7170" max="7173" width="8.7109375" style="340" customWidth="1"/>
    <col min="7174" max="7178" width="8.42578125" style="340" customWidth="1"/>
    <col min="7179" max="7424" width="9.28515625" style="340"/>
    <col min="7425" max="7425" width="44.28515625" style="340" customWidth="1"/>
    <col min="7426" max="7429" width="8.7109375" style="340" customWidth="1"/>
    <col min="7430" max="7434" width="8.42578125" style="340" customWidth="1"/>
    <col min="7435" max="7680" width="9.28515625" style="340"/>
    <col min="7681" max="7681" width="44.28515625" style="340" customWidth="1"/>
    <col min="7682" max="7685" width="8.7109375" style="340" customWidth="1"/>
    <col min="7686" max="7690" width="8.42578125" style="340" customWidth="1"/>
    <col min="7691" max="7936" width="9.28515625" style="340"/>
    <col min="7937" max="7937" width="44.28515625" style="340" customWidth="1"/>
    <col min="7938" max="7941" width="8.7109375" style="340" customWidth="1"/>
    <col min="7942" max="7946" width="8.42578125" style="340" customWidth="1"/>
    <col min="7947" max="8192" width="9.28515625" style="340"/>
    <col min="8193" max="8193" width="44.28515625" style="340" customWidth="1"/>
    <col min="8194" max="8197" width="8.7109375" style="340" customWidth="1"/>
    <col min="8198" max="8202" width="8.42578125" style="340" customWidth="1"/>
    <col min="8203" max="8448" width="9.28515625" style="340"/>
    <col min="8449" max="8449" width="44.28515625" style="340" customWidth="1"/>
    <col min="8450" max="8453" width="8.7109375" style="340" customWidth="1"/>
    <col min="8454" max="8458" width="8.42578125" style="340" customWidth="1"/>
    <col min="8459" max="8704" width="9.28515625" style="340"/>
    <col min="8705" max="8705" width="44.28515625" style="340" customWidth="1"/>
    <col min="8706" max="8709" width="8.7109375" style="340" customWidth="1"/>
    <col min="8710" max="8714" width="8.42578125" style="340" customWidth="1"/>
    <col min="8715" max="8960" width="9.28515625" style="340"/>
    <col min="8961" max="8961" width="44.28515625" style="340" customWidth="1"/>
    <col min="8962" max="8965" width="8.7109375" style="340" customWidth="1"/>
    <col min="8966" max="8970" width="8.42578125" style="340" customWidth="1"/>
    <col min="8971" max="9216" width="9.28515625" style="340"/>
    <col min="9217" max="9217" width="44.28515625" style="340" customWidth="1"/>
    <col min="9218" max="9221" width="8.7109375" style="340" customWidth="1"/>
    <col min="9222" max="9226" width="8.42578125" style="340" customWidth="1"/>
    <col min="9227" max="9472" width="9.28515625" style="340"/>
    <col min="9473" max="9473" width="44.28515625" style="340" customWidth="1"/>
    <col min="9474" max="9477" width="8.7109375" style="340" customWidth="1"/>
    <col min="9478" max="9482" width="8.42578125" style="340" customWidth="1"/>
    <col min="9483" max="9728" width="9.28515625" style="340"/>
    <col min="9729" max="9729" width="44.28515625" style="340" customWidth="1"/>
    <col min="9730" max="9733" width="8.7109375" style="340" customWidth="1"/>
    <col min="9734" max="9738" width="8.42578125" style="340" customWidth="1"/>
    <col min="9739" max="9984" width="9.28515625" style="340"/>
    <col min="9985" max="9985" width="44.28515625" style="340" customWidth="1"/>
    <col min="9986" max="9989" width="8.7109375" style="340" customWidth="1"/>
    <col min="9990" max="9994" width="8.42578125" style="340" customWidth="1"/>
    <col min="9995" max="10240" width="9.28515625" style="340"/>
    <col min="10241" max="10241" width="44.28515625" style="340" customWidth="1"/>
    <col min="10242" max="10245" width="8.7109375" style="340" customWidth="1"/>
    <col min="10246" max="10250" width="8.42578125" style="340" customWidth="1"/>
    <col min="10251" max="10496" width="9.28515625" style="340"/>
    <col min="10497" max="10497" width="44.28515625" style="340" customWidth="1"/>
    <col min="10498" max="10501" width="8.7109375" style="340" customWidth="1"/>
    <col min="10502" max="10506" width="8.42578125" style="340" customWidth="1"/>
    <col min="10507" max="10752" width="9.28515625" style="340"/>
    <col min="10753" max="10753" width="44.28515625" style="340" customWidth="1"/>
    <col min="10754" max="10757" width="8.7109375" style="340" customWidth="1"/>
    <col min="10758" max="10762" width="8.42578125" style="340" customWidth="1"/>
    <col min="10763" max="11008" width="9.28515625" style="340"/>
    <col min="11009" max="11009" width="44.28515625" style="340" customWidth="1"/>
    <col min="11010" max="11013" width="8.7109375" style="340" customWidth="1"/>
    <col min="11014" max="11018" width="8.42578125" style="340" customWidth="1"/>
    <col min="11019" max="11264" width="9.28515625" style="340"/>
    <col min="11265" max="11265" width="44.28515625" style="340" customWidth="1"/>
    <col min="11266" max="11269" width="8.7109375" style="340" customWidth="1"/>
    <col min="11270" max="11274" width="8.42578125" style="340" customWidth="1"/>
    <col min="11275" max="11520" width="9.28515625" style="340"/>
    <col min="11521" max="11521" width="44.28515625" style="340" customWidth="1"/>
    <col min="11522" max="11525" width="8.7109375" style="340" customWidth="1"/>
    <col min="11526" max="11530" width="8.42578125" style="340" customWidth="1"/>
    <col min="11531" max="11776" width="9.28515625" style="340"/>
    <col min="11777" max="11777" width="44.28515625" style="340" customWidth="1"/>
    <col min="11778" max="11781" width="8.7109375" style="340" customWidth="1"/>
    <col min="11782" max="11786" width="8.42578125" style="340" customWidth="1"/>
    <col min="11787" max="12032" width="9.28515625" style="340"/>
    <col min="12033" max="12033" width="44.28515625" style="340" customWidth="1"/>
    <col min="12034" max="12037" width="8.7109375" style="340" customWidth="1"/>
    <col min="12038" max="12042" width="8.42578125" style="340" customWidth="1"/>
    <col min="12043" max="12288" width="9.28515625" style="340"/>
    <col min="12289" max="12289" width="44.28515625" style="340" customWidth="1"/>
    <col min="12290" max="12293" width="8.7109375" style="340" customWidth="1"/>
    <col min="12294" max="12298" width="8.42578125" style="340" customWidth="1"/>
    <col min="12299" max="12544" width="9.28515625" style="340"/>
    <col min="12545" max="12545" width="44.28515625" style="340" customWidth="1"/>
    <col min="12546" max="12549" width="8.7109375" style="340" customWidth="1"/>
    <col min="12550" max="12554" width="8.42578125" style="340" customWidth="1"/>
    <col min="12555" max="12800" width="9.28515625" style="340"/>
    <col min="12801" max="12801" width="44.28515625" style="340" customWidth="1"/>
    <col min="12802" max="12805" width="8.7109375" style="340" customWidth="1"/>
    <col min="12806" max="12810" width="8.42578125" style="340" customWidth="1"/>
    <col min="12811" max="13056" width="9.28515625" style="340"/>
    <col min="13057" max="13057" width="44.28515625" style="340" customWidth="1"/>
    <col min="13058" max="13061" width="8.7109375" style="340" customWidth="1"/>
    <col min="13062" max="13066" width="8.42578125" style="340" customWidth="1"/>
    <col min="13067" max="13312" width="9.28515625" style="340"/>
    <col min="13313" max="13313" width="44.28515625" style="340" customWidth="1"/>
    <col min="13314" max="13317" width="8.7109375" style="340" customWidth="1"/>
    <col min="13318" max="13322" width="8.42578125" style="340" customWidth="1"/>
    <col min="13323" max="13568" width="9.28515625" style="340"/>
    <col min="13569" max="13569" width="44.28515625" style="340" customWidth="1"/>
    <col min="13570" max="13573" width="8.7109375" style="340" customWidth="1"/>
    <col min="13574" max="13578" width="8.42578125" style="340" customWidth="1"/>
    <col min="13579" max="13824" width="9.28515625" style="340"/>
    <col min="13825" max="13825" width="44.28515625" style="340" customWidth="1"/>
    <col min="13826" max="13829" width="8.7109375" style="340" customWidth="1"/>
    <col min="13830" max="13834" width="8.42578125" style="340" customWidth="1"/>
    <col min="13835" max="14080" width="9.28515625" style="340"/>
    <col min="14081" max="14081" width="44.28515625" style="340" customWidth="1"/>
    <col min="14082" max="14085" width="8.7109375" style="340" customWidth="1"/>
    <col min="14086" max="14090" width="8.42578125" style="340" customWidth="1"/>
    <col min="14091" max="14336" width="9.28515625" style="340"/>
    <col min="14337" max="14337" width="44.28515625" style="340" customWidth="1"/>
    <col min="14338" max="14341" width="8.7109375" style="340" customWidth="1"/>
    <col min="14342" max="14346" width="8.42578125" style="340" customWidth="1"/>
    <col min="14347" max="14592" width="9.28515625" style="340"/>
    <col min="14593" max="14593" width="44.28515625" style="340" customWidth="1"/>
    <col min="14594" max="14597" width="8.7109375" style="340" customWidth="1"/>
    <col min="14598" max="14602" width="8.42578125" style="340" customWidth="1"/>
    <col min="14603" max="14848" width="9.28515625" style="340"/>
    <col min="14849" max="14849" width="44.28515625" style="340" customWidth="1"/>
    <col min="14850" max="14853" width="8.7109375" style="340" customWidth="1"/>
    <col min="14854" max="14858" width="8.42578125" style="340" customWidth="1"/>
    <col min="14859" max="15104" width="9.28515625" style="340"/>
    <col min="15105" max="15105" width="44.28515625" style="340" customWidth="1"/>
    <col min="15106" max="15109" width="8.7109375" style="340" customWidth="1"/>
    <col min="15110" max="15114" width="8.42578125" style="340" customWidth="1"/>
    <col min="15115" max="15360" width="9.28515625" style="340"/>
    <col min="15361" max="15361" width="44.28515625" style="340" customWidth="1"/>
    <col min="15362" max="15365" width="8.7109375" style="340" customWidth="1"/>
    <col min="15366" max="15370" width="8.42578125" style="340" customWidth="1"/>
    <col min="15371" max="15616" width="9.28515625" style="340"/>
    <col min="15617" max="15617" width="44.28515625" style="340" customWidth="1"/>
    <col min="15618" max="15621" width="8.7109375" style="340" customWidth="1"/>
    <col min="15622" max="15626" width="8.42578125" style="340" customWidth="1"/>
    <col min="15627" max="15872" width="9.28515625" style="340"/>
    <col min="15873" max="15873" width="44.28515625" style="340" customWidth="1"/>
    <col min="15874" max="15877" width="8.7109375" style="340" customWidth="1"/>
    <col min="15878" max="15882" width="8.42578125" style="340" customWidth="1"/>
    <col min="15883" max="16128" width="9.28515625" style="340"/>
    <col min="16129" max="16129" width="44.28515625" style="340" customWidth="1"/>
    <col min="16130" max="16133" width="8.7109375" style="340" customWidth="1"/>
    <col min="16134" max="16138" width="8.42578125" style="340" customWidth="1"/>
    <col min="16139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439</v>
      </c>
    </row>
    <row r="3" spans="1:13" s="342" customFormat="1" ht="18" customHeight="1" x14ac:dyDescent="0.25">
      <c r="A3" s="339" t="s">
        <v>109</v>
      </c>
    </row>
    <row r="4" spans="1:13" ht="18" customHeight="1" thickBot="1" x14ac:dyDescent="0.25">
      <c r="A4" s="344" t="s">
        <v>435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6" spans="1:13" ht="10.5" customHeight="1" x14ac:dyDescent="0.2"/>
    <row r="7" spans="1:13" s="226" customFormat="1" ht="12.95" customHeight="1" x14ac:dyDescent="0.2">
      <c r="A7" s="226" t="s">
        <v>34</v>
      </c>
      <c r="B7" s="545">
        <v>1.1499999999999999</v>
      </c>
      <c r="C7" s="545">
        <v>1.45</v>
      </c>
      <c r="D7" s="545">
        <v>1.45</v>
      </c>
      <c r="E7" s="545">
        <v>1.32</v>
      </c>
      <c r="F7" s="545">
        <v>1.29</v>
      </c>
      <c r="G7" s="545">
        <v>1.44</v>
      </c>
      <c r="H7" s="545">
        <v>1.48</v>
      </c>
      <c r="I7" s="545">
        <v>1.52</v>
      </c>
      <c r="J7" s="545">
        <v>1.56</v>
      </c>
      <c r="K7" s="545">
        <v>1.48</v>
      </c>
      <c r="L7" s="545">
        <v>1.57</v>
      </c>
      <c r="M7" s="545">
        <v>1.37</v>
      </c>
    </row>
    <row r="8" spans="1:13" ht="12.95" customHeight="1" x14ac:dyDescent="0.2">
      <c r="A8" s="531" t="s">
        <v>400</v>
      </c>
      <c r="B8" s="546"/>
      <c r="C8" s="546"/>
      <c r="D8" s="546"/>
      <c r="E8" s="546"/>
      <c r="F8" s="546"/>
      <c r="G8" s="546"/>
      <c r="H8" s="546"/>
      <c r="I8" s="546"/>
      <c r="J8" s="546"/>
      <c r="K8" s="546"/>
      <c r="L8" s="546"/>
      <c r="M8" s="546"/>
    </row>
    <row r="9" spans="1:13" ht="12.95" customHeight="1" x14ac:dyDescent="0.2">
      <c r="A9" s="48" t="s">
        <v>36</v>
      </c>
      <c r="B9" s="546">
        <v>1.78</v>
      </c>
      <c r="C9" s="546">
        <v>1.68</v>
      </c>
      <c r="D9" s="546">
        <v>1.48</v>
      </c>
      <c r="E9" s="546">
        <v>1.59</v>
      </c>
      <c r="F9" s="546">
        <v>1.72</v>
      </c>
      <c r="G9" s="546">
        <v>1.74</v>
      </c>
      <c r="H9" s="546">
        <v>1.83</v>
      </c>
      <c r="I9" s="546">
        <v>2.0099999999999998</v>
      </c>
      <c r="J9" s="546">
        <v>2.2200000000000002</v>
      </c>
      <c r="K9" s="546">
        <v>1.97</v>
      </c>
      <c r="L9" s="546">
        <v>1.82</v>
      </c>
      <c r="M9" s="546">
        <v>1.39</v>
      </c>
    </row>
    <row r="10" spans="1:13" ht="12.95" customHeight="1" x14ac:dyDescent="0.2">
      <c r="A10" s="280" t="s">
        <v>37</v>
      </c>
      <c r="B10" s="547">
        <v>1.19</v>
      </c>
      <c r="C10" s="547">
        <v>0.88</v>
      </c>
      <c r="D10" s="547">
        <v>0.78</v>
      </c>
      <c r="E10" s="547">
        <v>0.68</v>
      </c>
      <c r="F10" s="547">
        <v>0.63</v>
      </c>
      <c r="G10" s="547">
        <v>1.31</v>
      </c>
      <c r="H10" s="547">
        <v>1.07</v>
      </c>
      <c r="I10" s="547">
        <v>1.59</v>
      </c>
      <c r="J10" s="547">
        <v>1.39</v>
      </c>
      <c r="K10" s="547">
        <v>1.28</v>
      </c>
      <c r="L10" s="547">
        <v>1.18</v>
      </c>
      <c r="M10" s="547">
        <v>1.49</v>
      </c>
    </row>
    <row r="11" spans="1:13" ht="12.95" customHeight="1" x14ac:dyDescent="0.2">
      <c r="A11" s="280" t="s">
        <v>38</v>
      </c>
      <c r="B11" s="547">
        <v>1.03</v>
      </c>
      <c r="C11" s="547">
        <v>2.72</v>
      </c>
      <c r="D11" s="547">
        <v>2.85</v>
      </c>
      <c r="E11" s="547">
        <v>2.46</v>
      </c>
      <c r="F11" s="547">
        <v>2.36</v>
      </c>
      <c r="G11" s="547">
        <v>2.13</v>
      </c>
      <c r="H11" s="547">
        <v>2.39</v>
      </c>
      <c r="I11" s="547">
        <v>2.17</v>
      </c>
      <c r="J11" s="547">
        <v>2.58</v>
      </c>
      <c r="K11" s="547">
        <v>2.52</v>
      </c>
      <c r="L11" s="547">
        <v>2.17</v>
      </c>
      <c r="M11" s="547">
        <v>2.0299999999999998</v>
      </c>
    </row>
    <row r="12" spans="1:13" ht="12.95" customHeight="1" x14ac:dyDescent="0.2">
      <c r="A12" s="281" t="s">
        <v>39</v>
      </c>
      <c r="B12" s="547">
        <v>1.69</v>
      </c>
      <c r="C12" s="547">
        <v>1.78</v>
      </c>
      <c r="D12" s="547">
        <v>1.64</v>
      </c>
      <c r="E12" s="547">
        <v>1.93</v>
      </c>
      <c r="F12" s="547">
        <v>1.79</v>
      </c>
      <c r="G12" s="547">
        <v>1.79</v>
      </c>
      <c r="H12" s="547">
        <v>2.04</v>
      </c>
      <c r="I12" s="547">
        <v>1.98</v>
      </c>
      <c r="J12" s="547">
        <v>2.14</v>
      </c>
      <c r="K12" s="547">
        <v>2.0499999999999998</v>
      </c>
      <c r="L12" s="547">
        <v>2.13</v>
      </c>
      <c r="M12" s="547">
        <v>2.13</v>
      </c>
    </row>
    <row r="13" spans="1:13" ht="12.95" customHeight="1" x14ac:dyDescent="0.2">
      <c r="A13" s="281" t="s">
        <v>40</v>
      </c>
      <c r="B13" s="547">
        <v>2.0699999999999998</v>
      </c>
      <c r="C13" s="547">
        <v>34.130000000000003</v>
      </c>
      <c r="D13" s="547">
        <v>0.9</v>
      </c>
      <c r="E13" s="547">
        <v>1.1399999999999999</v>
      </c>
      <c r="F13" s="547">
        <v>0.9</v>
      </c>
      <c r="G13" s="547">
        <v>2.14</v>
      </c>
      <c r="H13" s="547">
        <v>3.13</v>
      </c>
      <c r="I13" s="547">
        <v>3.47</v>
      </c>
      <c r="J13" s="547">
        <v>3.36</v>
      </c>
      <c r="K13" s="547">
        <v>3.46</v>
      </c>
      <c r="L13" s="547">
        <v>3.22</v>
      </c>
      <c r="M13" s="547">
        <v>5.74</v>
      </c>
    </row>
    <row r="14" spans="1:13" ht="24" x14ac:dyDescent="0.2">
      <c r="A14" s="282" t="s">
        <v>41</v>
      </c>
      <c r="B14" s="547">
        <v>2.2400000000000002</v>
      </c>
      <c r="C14" s="547">
        <v>2.38</v>
      </c>
      <c r="D14" s="547">
        <v>0.8</v>
      </c>
      <c r="E14" s="547">
        <v>1.1499999999999999</v>
      </c>
      <c r="F14" s="547">
        <v>1.07</v>
      </c>
      <c r="G14" s="547">
        <v>1.03</v>
      </c>
      <c r="H14" s="547">
        <v>1.18</v>
      </c>
      <c r="I14" s="547">
        <v>1.25</v>
      </c>
      <c r="J14" s="547">
        <v>1.49</v>
      </c>
      <c r="K14" s="547">
        <v>1.41</v>
      </c>
      <c r="L14" s="547">
        <v>1.35</v>
      </c>
      <c r="M14" s="547">
        <v>1.32</v>
      </c>
    </row>
    <row r="15" spans="1:13" ht="24" x14ac:dyDescent="0.2">
      <c r="A15" s="282" t="s">
        <v>42</v>
      </c>
      <c r="B15" s="547">
        <v>1.07</v>
      </c>
      <c r="C15" s="547">
        <v>1.1200000000000001</v>
      </c>
      <c r="D15" s="547">
        <v>1.07</v>
      </c>
      <c r="E15" s="547">
        <v>0.92</v>
      </c>
      <c r="F15" s="547">
        <v>0.89</v>
      </c>
      <c r="G15" s="547">
        <v>0.88</v>
      </c>
      <c r="H15" s="547">
        <v>1.1599999999999999</v>
      </c>
      <c r="I15" s="547">
        <v>1.28</v>
      </c>
      <c r="J15" s="547">
        <v>1.53</v>
      </c>
      <c r="K15" s="547">
        <v>1.96</v>
      </c>
      <c r="L15" s="547">
        <v>2.14</v>
      </c>
      <c r="M15" s="547">
        <v>2.2599999999999998</v>
      </c>
    </row>
    <row r="16" spans="1:13" ht="12.95" customHeight="1" x14ac:dyDescent="0.2">
      <c r="A16" s="281" t="s">
        <v>43</v>
      </c>
      <c r="B16" s="547">
        <v>0.39</v>
      </c>
      <c r="C16" s="547">
        <v>2.0699999999999998</v>
      </c>
      <c r="D16" s="547">
        <v>2.52</v>
      </c>
      <c r="E16" s="547">
        <v>3.43</v>
      </c>
      <c r="F16" s="547">
        <v>1.54</v>
      </c>
      <c r="G16" s="547">
        <v>1.17</v>
      </c>
      <c r="H16" s="547">
        <v>0.85</v>
      </c>
      <c r="I16" s="547">
        <v>0.68</v>
      </c>
      <c r="J16" s="547">
        <v>0.59</v>
      </c>
      <c r="K16" s="547">
        <v>0.49</v>
      </c>
      <c r="L16" s="547">
        <v>0.69</v>
      </c>
      <c r="M16" s="547">
        <v>0.65</v>
      </c>
    </row>
    <row r="17" spans="1:13" ht="12.95" customHeight="1" x14ac:dyDescent="0.2">
      <c r="A17" s="281" t="s">
        <v>44</v>
      </c>
      <c r="B17" s="547">
        <v>2.83</v>
      </c>
      <c r="C17" s="547">
        <v>1.64</v>
      </c>
      <c r="D17" s="547">
        <v>1.46</v>
      </c>
      <c r="E17" s="547">
        <v>1.22</v>
      </c>
      <c r="F17" s="547">
        <v>1.1399999999999999</v>
      </c>
      <c r="G17" s="547">
        <v>0.88</v>
      </c>
      <c r="H17" s="547">
        <v>0.96</v>
      </c>
      <c r="I17" s="547">
        <v>0.65</v>
      </c>
      <c r="J17" s="547">
        <v>0.52</v>
      </c>
      <c r="K17" s="547">
        <v>1.26</v>
      </c>
      <c r="L17" s="547">
        <v>1.44</v>
      </c>
      <c r="M17" s="547">
        <v>1.89</v>
      </c>
    </row>
    <row r="18" spans="1:13" ht="12.95" customHeight="1" x14ac:dyDescent="0.2">
      <c r="A18" s="281" t="s">
        <v>45</v>
      </c>
      <c r="B18" s="547">
        <v>1.05</v>
      </c>
      <c r="C18" s="547">
        <v>1.52</v>
      </c>
      <c r="D18" s="547">
        <v>1.32</v>
      </c>
      <c r="E18" s="547">
        <v>1.5</v>
      </c>
      <c r="F18" s="547">
        <v>2.0099999999999998</v>
      </c>
      <c r="G18" s="547">
        <v>2.31</v>
      </c>
      <c r="H18" s="547">
        <v>3.45</v>
      </c>
      <c r="I18" s="547">
        <v>1.45</v>
      </c>
      <c r="J18" s="547">
        <v>2.63</v>
      </c>
      <c r="K18" s="547">
        <v>2.85</v>
      </c>
      <c r="L18" s="547">
        <v>1.81</v>
      </c>
      <c r="M18" s="547">
        <v>0.9</v>
      </c>
    </row>
    <row r="19" spans="1:13" ht="12.95" customHeight="1" x14ac:dyDescent="0.2">
      <c r="A19" s="281" t="s">
        <v>46</v>
      </c>
      <c r="B19" s="547">
        <v>1.59</v>
      </c>
      <c r="C19" s="547">
        <v>1.56</v>
      </c>
      <c r="D19" s="547">
        <v>1.89</v>
      </c>
      <c r="E19" s="547">
        <v>1.97</v>
      </c>
      <c r="F19" s="547">
        <v>1.91</v>
      </c>
      <c r="G19" s="547">
        <v>1.87</v>
      </c>
      <c r="H19" s="547">
        <v>1.79</v>
      </c>
      <c r="I19" s="547">
        <v>2.0699999999999998</v>
      </c>
      <c r="J19" s="547">
        <v>2.09</v>
      </c>
      <c r="K19" s="547">
        <v>1.4</v>
      </c>
      <c r="L19" s="547">
        <v>1.46</v>
      </c>
      <c r="M19" s="547">
        <v>1.1399999999999999</v>
      </c>
    </row>
    <row r="20" spans="1:13" ht="12.95" customHeight="1" x14ac:dyDescent="0.2">
      <c r="A20" s="281" t="s">
        <v>47</v>
      </c>
      <c r="B20" s="547">
        <v>1.17</v>
      </c>
      <c r="C20" s="547">
        <v>1.02</v>
      </c>
      <c r="D20" s="547">
        <v>1.02</v>
      </c>
      <c r="E20" s="547">
        <v>1.23</v>
      </c>
      <c r="F20" s="547">
        <v>1.1100000000000001</v>
      </c>
      <c r="G20" s="547">
        <v>1.02</v>
      </c>
      <c r="H20" s="547">
        <v>1.0900000000000001</v>
      </c>
      <c r="I20" s="547">
        <v>1.23</v>
      </c>
      <c r="J20" s="547">
        <v>1.41</v>
      </c>
      <c r="K20" s="547">
        <v>1.84</v>
      </c>
      <c r="L20" s="547">
        <v>2.1</v>
      </c>
      <c r="M20" s="547">
        <v>1.76</v>
      </c>
    </row>
    <row r="21" spans="1:13" ht="24" customHeight="1" x14ac:dyDescent="0.2">
      <c r="A21" s="282" t="s">
        <v>123</v>
      </c>
      <c r="B21" s="547">
        <v>1.65</v>
      </c>
      <c r="C21" s="547">
        <v>4.9800000000000004</v>
      </c>
      <c r="D21" s="547">
        <v>5.94</v>
      </c>
      <c r="E21" s="547">
        <v>3.94</v>
      </c>
      <c r="F21" s="547">
        <v>4.9800000000000004</v>
      </c>
      <c r="G21" s="547">
        <v>3.4</v>
      </c>
      <c r="H21" s="547">
        <v>4.84</v>
      </c>
      <c r="I21" s="547">
        <v>4.74</v>
      </c>
      <c r="J21" s="547">
        <v>7.42</v>
      </c>
      <c r="K21" s="547">
        <v>5.83</v>
      </c>
      <c r="L21" s="547">
        <v>3.12</v>
      </c>
      <c r="M21" s="547">
        <v>2.85</v>
      </c>
    </row>
    <row r="22" spans="1:13" ht="24" x14ac:dyDescent="0.2">
      <c r="A22" s="282" t="s">
        <v>49</v>
      </c>
      <c r="B22" s="547">
        <v>0.72</v>
      </c>
      <c r="C22" s="547">
        <v>2.97</v>
      </c>
      <c r="D22" s="547">
        <v>3.05</v>
      </c>
      <c r="E22" s="547">
        <v>3.02</v>
      </c>
      <c r="F22" s="547">
        <v>1.95</v>
      </c>
      <c r="G22" s="547">
        <v>3.11</v>
      </c>
      <c r="H22" s="547">
        <v>21.55</v>
      </c>
      <c r="I22" s="547">
        <v>1.6</v>
      </c>
      <c r="J22" s="547">
        <v>1.57</v>
      </c>
      <c r="K22" s="547">
        <v>3.25</v>
      </c>
      <c r="L22" s="547">
        <v>1.53</v>
      </c>
      <c r="M22" s="547">
        <v>2.38</v>
      </c>
    </row>
    <row r="23" spans="1:13" ht="12.95" customHeight="1" x14ac:dyDescent="0.2">
      <c r="A23" s="281" t="s">
        <v>50</v>
      </c>
      <c r="B23" s="547">
        <v>1.25</v>
      </c>
      <c r="C23" s="547">
        <v>1.41</v>
      </c>
      <c r="D23" s="547">
        <v>1.51</v>
      </c>
      <c r="E23" s="547">
        <v>1.47</v>
      </c>
      <c r="F23" s="547">
        <v>1.39</v>
      </c>
      <c r="G23" s="547">
        <v>1.44</v>
      </c>
      <c r="H23" s="547">
        <v>1.6</v>
      </c>
      <c r="I23" s="547">
        <v>2.0699999999999998</v>
      </c>
      <c r="J23" s="547">
        <v>2.84</v>
      </c>
      <c r="K23" s="547">
        <v>3.16</v>
      </c>
      <c r="L23" s="547">
        <v>3.15</v>
      </c>
      <c r="M23" s="547">
        <v>3.01</v>
      </c>
    </row>
    <row r="24" spans="1:13" ht="24.75" customHeight="1" x14ac:dyDescent="0.2">
      <c r="A24" s="282" t="s">
        <v>429</v>
      </c>
      <c r="B24" s="547">
        <v>1.87</v>
      </c>
      <c r="C24" s="547">
        <v>2.0699999999999998</v>
      </c>
      <c r="D24" s="547">
        <v>2.2799999999999998</v>
      </c>
      <c r="E24" s="547">
        <v>2.69</v>
      </c>
      <c r="F24" s="547">
        <v>3.84</v>
      </c>
      <c r="G24" s="547">
        <v>3.1</v>
      </c>
      <c r="H24" s="547">
        <v>2.29</v>
      </c>
      <c r="I24" s="547">
        <v>2.25</v>
      </c>
      <c r="J24" s="547">
        <v>2.69</v>
      </c>
      <c r="K24" s="547">
        <v>2.11</v>
      </c>
      <c r="L24" s="547">
        <v>2.56</v>
      </c>
      <c r="M24" s="547">
        <v>2.62</v>
      </c>
    </row>
    <row r="25" spans="1:13" ht="12" x14ac:dyDescent="0.2">
      <c r="A25" s="281" t="s">
        <v>52</v>
      </c>
      <c r="B25" s="547">
        <v>1.91</v>
      </c>
      <c r="C25" s="547">
        <v>2.56</v>
      </c>
      <c r="D25" s="547">
        <v>2.35</v>
      </c>
      <c r="E25" s="547">
        <v>3.66</v>
      </c>
      <c r="F25" s="547">
        <v>2.5099999999999998</v>
      </c>
      <c r="G25" s="547">
        <v>2.88</v>
      </c>
      <c r="H25" s="547">
        <v>2.38</v>
      </c>
      <c r="I25" s="547">
        <v>2.21</v>
      </c>
      <c r="J25" s="547">
        <v>2.2000000000000002</v>
      </c>
      <c r="K25" s="547">
        <v>2.1</v>
      </c>
      <c r="L25" s="547">
        <v>1.47</v>
      </c>
      <c r="M25" s="547">
        <v>1.87</v>
      </c>
    </row>
    <row r="26" spans="1:13" ht="24" x14ac:dyDescent="0.2">
      <c r="A26" s="282" t="s">
        <v>53</v>
      </c>
      <c r="B26" s="547">
        <v>1.84</v>
      </c>
      <c r="C26" s="547">
        <v>1.82</v>
      </c>
      <c r="D26" s="547">
        <v>1.87</v>
      </c>
      <c r="E26" s="547">
        <v>1.83</v>
      </c>
      <c r="F26" s="547">
        <v>2.16</v>
      </c>
      <c r="G26" s="547">
        <v>1.92</v>
      </c>
      <c r="H26" s="547">
        <v>1.26</v>
      </c>
      <c r="I26" s="547">
        <v>1.1599999999999999</v>
      </c>
      <c r="J26" s="547">
        <v>1.6</v>
      </c>
      <c r="K26" s="547">
        <v>1.93</v>
      </c>
      <c r="L26" s="547">
        <v>2.0299999999999998</v>
      </c>
      <c r="M26" s="547">
        <v>1.7</v>
      </c>
    </row>
    <row r="27" spans="1:13" ht="24" customHeight="1" x14ac:dyDescent="0.2">
      <c r="A27" s="283" t="s">
        <v>54</v>
      </c>
      <c r="B27" s="547">
        <v>1.1100000000000001</v>
      </c>
      <c r="C27" s="547">
        <v>1.03</v>
      </c>
      <c r="D27" s="547">
        <v>1.41</v>
      </c>
      <c r="E27" s="547">
        <v>1.19</v>
      </c>
      <c r="F27" s="547">
        <v>1.1599999999999999</v>
      </c>
      <c r="G27" s="547">
        <v>1.0900000000000001</v>
      </c>
      <c r="H27" s="547">
        <v>1.23</v>
      </c>
      <c r="I27" s="547">
        <v>1.4</v>
      </c>
      <c r="J27" s="547">
        <v>0.97</v>
      </c>
      <c r="K27" s="547">
        <v>0.88</v>
      </c>
      <c r="L27" s="547">
        <v>1.54</v>
      </c>
      <c r="M27" s="547">
        <v>1.99</v>
      </c>
    </row>
    <row r="28" spans="1:13" ht="24" customHeight="1" x14ac:dyDescent="0.2">
      <c r="A28" s="282" t="s">
        <v>112</v>
      </c>
      <c r="B28" s="547">
        <v>1.33</v>
      </c>
      <c r="C28" s="547">
        <v>1</v>
      </c>
      <c r="D28" s="547">
        <v>1.1599999999999999</v>
      </c>
      <c r="E28" s="547">
        <v>0.93</v>
      </c>
      <c r="F28" s="547">
        <v>1.03</v>
      </c>
      <c r="G28" s="547">
        <v>0.99</v>
      </c>
      <c r="H28" s="547">
        <v>1.2</v>
      </c>
      <c r="I28" s="547">
        <v>1.4</v>
      </c>
      <c r="J28" s="547">
        <v>0.89</v>
      </c>
      <c r="K28" s="547">
        <v>0.81</v>
      </c>
      <c r="L28" s="547">
        <v>1.76</v>
      </c>
      <c r="M28" s="547">
        <v>2.78</v>
      </c>
    </row>
    <row r="29" spans="1:13" ht="24" x14ac:dyDescent="0.2">
      <c r="A29" s="282" t="s">
        <v>113</v>
      </c>
      <c r="B29" s="547">
        <v>0.5</v>
      </c>
      <c r="C29" s="547">
        <v>1.41</v>
      </c>
      <c r="D29" s="547">
        <v>3.76</v>
      </c>
      <c r="E29" s="547">
        <v>6.53</v>
      </c>
      <c r="F29" s="547">
        <v>2.73</v>
      </c>
      <c r="G29" s="547">
        <v>2.44</v>
      </c>
      <c r="H29" s="547">
        <v>1.98</v>
      </c>
      <c r="I29" s="547">
        <v>2.19</v>
      </c>
      <c r="J29" s="547">
        <v>2.29</v>
      </c>
      <c r="K29" s="547">
        <v>2.0499999999999998</v>
      </c>
      <c r="L29" s="547">
        <v>2.08</v>
      </c>
      <c r="M29" s="547">
        <v>1.9</v>
      </c>
    </row>
    <row r="30" spans="1:13" ht="24" x14ac:dyDescent="0.2">
      <c r="A30" s="282" t="s">
        <v>114</v>
      </c>
      <c r="B30" s="547">
        <v>0.84</v>
      </c>
      <c r="C30" s="547">
        <v>0.82</v>
      </c>
      <c r="D30" s="547">
        <v>0.91</v>
      </c>
      <c r="E30" s="547">
        <v>1.01</v>
      </c>
      <c r="F30" s="547">
        <v>0.97</v>
      </c>
      <c r="G30" s="547">
        <v>0.93</v>
      </c>
      <c r="H30" s="547">
        <v>0.93</v>
      </c>
      <c r="I30" s="547">
        <v>0.96</v>
      </c>
      <c r="J30" s="547">
        <v>0.76</v>
      </c>
      <c r="K30" s="547">
        <v>0.77</v>
      </c>
      <c r="L30" s="547">
        <v>0.65</v>
      </c>
      <c r="M30" s="547">
        <v>0.54</v>
      </c>
    </row>
    <row r="31" spans="1:13" ht="24" customHeight="1" x14ac:dyDescent="0.2">
      <c r="A31" s="283" t="s">
        <v>58</v>
      </c>
      <c r="B31" s="547">
        <v>1.1200000000000001</v>
      </c>
      <c r="C31" s="547">
        <v>1.05</v>
      </c>
      <c r="D31" s="547">
        <v>1.08</v>
      </c>
      <c r="E31" s="547">
        <v>1.22</v>
      </c>
      <c r="F31" s="547">
        <v>1.0900000000000001</v>
      </c>
      <c r="G31" s="547">
        <v>1.36</v>
      </c>
      <c r="H31" s="547">
        <v>1.49</v>
      </c>
      <c r="I31" s="547">
        <v>1.35</v>
      </c>
      <c r="J31" s="547">
        <v>1.78</v>
      </c>
      <c r="K31" s="547">
        <v>1.81</v>
      </c>
      <c r="L31" s="547">
        <v>1.89</v>
      </c>
      <c r="M31" s="547">
        <v>1.26</v>
      </c>
    </row>
    <row r="32" spans="1:13" ht="12" x14ac:dyDescent="0.2">
      <c r="A32" s="280" t="s">
        <v>59</v>
      </c>
      <c r="B32" s="547">
        <v>0.96</v>
      </c>
      <c r="C32" s="547">
        <v>0.91</v>
      </c>
      <c r="D32" s="547">
        <v>1</v>
      </c>
      <c r="E32" s="547">
        <v>1.08</v>
      </c>
      <c r="F32" s="547">
        <v>1</v>
      </c>
      <c r="G32" s="547">
        <v>0.99</v>
      </c>
      <c r="H32" s="547">
        <v>1.04</v>
      </c>
      <c r="I32" s="547">
        <v>1.1399999999999999</v>
      </c>
      <c r="J32" s="547">
        <v>1.21</v>
      </c>
      <c r="K32" s="547">
        <v>1.2</v>
      </c>
      <c r="L32" s="547">
        <v>1.1100000000000001</v>
      </c>
      <c r="M32" s="547">
        <v>1.17</v>
      </c>
    </row>
    <row r="33" spans="1:13" ht="24" x14ac:dyDescent="0.2">
      <c r="A33" s="283" t="s">
        <v>60</v>
      </c>
      <c r="B33" s="547">
        <v>1.3</v>
      </c>
      <c r="C33" s="547">
        <v>1.22</v>
      </c>
      <c r="D33" s="547">
        <v>1.28</v>
      </c>
      <c r="E33" s="547">
        <v>1.3</v>
      </c>
      <c r="F33" s="547">
        <v>1.34</v>
      </c>
      <c r="G33" s="547">
        <v>1.45</v>
      </c>
      <c r="H33" s="547">
        <v>1.42</v>
      </c>
      <c r="I33" s="547">
        <v>1.43</v>
      </c>
      <c r="J33" s="547">
        <v>1.48</v>
      </c>
      <c r="K33" s="547">
        <v>1.46</v>
      </c>
      <c r="L33" s="547">
        <v>2.64</v>
      </c>
      <c r="M33" s="547">
        <v>1.75</v>
      </c>
    </row>
    <row r="34" spans="1:13" ht="12" x14ac:dyDescent="0.2">
      <c r="A34" s="280" t="s">
        <v>61</v>
      </c>
      <c r="B34" s="547">
        <v>1.1299999999999999</v>
      </c>
      <c r="C34" s="547">
        <v>1.27</v>
      </c>
      <c r="D34" s="547">
        <v>1.32</v>
      </c>
      <c r="E34" s="547">
        <v>1.64</v>
      </c>
      <c r="F34" s="547">
        <v>1.55</v>
      </c>
      <c r="G34" s="547">
        <v>2.87</v>
      </c>
      <c r="H34" s="547">
        <v>2.2200000000000002</v>
      </c>
      <c r="I34" s="547">
        <v>2.62</v>
      </c>
      <c r="J34" s="547">
        <v>2.64</v>
      </c>
      <c r="K34" s="547">
        <v>2.44</v>
      </c>
      <c r="L34" s="547">
        <v>2.0299999999999998</v>
      </c>
      <c r="M34" s="547">
        <v>2.15</v>
      </c>
    </row>
    <row r="35" spans="1:13" ht="13.5" customHeight="1" x14ac:dyDescent="0.2">
      <c r="A35" s="280" t="s">
        <v>62</v>
      </c>
      <c r="B35" s="547">
        <v>0.85</v>
      </c>
      <c r="C35" s="547">
        <v>0.84</v>
      </c>
      <c r="D35" s="547">
        <v>0.88</v>
      </c>
      <c r="E35" s="547">
        <v>0.98</v>
      </c>
      <c r="F35" s="547">
        <v>0.88</v>
      </c>
      <c r="G35" s="547">
        <v>0.84</v>
      </c>
      <c r="H35" s="547">
        <v>0.59</v>
      </c>
      <c r="I35" s="547">
        <v>0.74</v>
      </c>
      <c r="J35" s="547">
        <v>0.68</v>
      </c>
      <c r="K35" s="547">
        <v>0.81</v>
      </c>
      <c r="L35" s="547">
        <v>1.28</v>
      </c>
      <c r="M35" s="547">
        <v>1.6</v>
      </c>
    </row>
    <row r="36" spans="1:13" ht="13.5" customHeight="1" x14ac:dyDescent="0.2">
      <c r="A36" s="280" t="s">
        <v>63</v>
      </c>
      <c r="B36" s="547">
        <v>2.06</v>
      </c>
      <c r="C36" s="547">
        <v>2.0499999999999998</v>
      </c>
      <c r="D36" s="547">
        <v>1.97</v>
      </c>
      <c r="E36" s="547">
        <v>1.58</v>
      </c>
      <c r="F36" s="547">
        <v>1.54</v>
      </c>
      <c r="G36" s="547">
        <v>1.65</v>
      </c>
      <c r="H36" s="547">
        <v>1.42</v>
      </c>
      <c r="I36" s="547">
        <v>1.31</v>
      </c>
      <c r="J36" s="547">
        <v>1.5</v>
      </c>
      <c r="K36" s="547">
        <v>1.57</v>
      </c>
      <c r="L36" s="547">
        <v>1.3</v>
      </c>
      <c r="M36" s="547">
        <v>1.25</v>
      </c>
    </row>
    <row r="37" spans="1:13" ht="13.5" customHeight="1" x14ac:dyDescent="0.2">
      <c r="A37" s="280" t="s">
        <v>115</v>
      </c>
      <c r="B37" s="547">
        <v>1.36</v>
      </c>
      <c r="C37" s="547">
        <v>1.38</v>
      </c>
      <c r="D37" s="547">
        <v>0.95</v>
      </c>
      <c r="E37" s="547">
        <v>0.92</v>
      </c>
      <c r="F37" s="547">
        <v>1.39</v>
      </c>
      <c r="G37" s="547">
        <v>1.07</v>
      </c>
      <c r="H37" s="547">
        <v>1.03</v>
      </c>
      <c r="I37" s="547">
        <v>0.96</v>
      </c>
      <c r="J37" s="547">
        <v>0.91</v>
      </c>
      <c r="K37" s="547">
        <v>1.1200000000000001</v>
      </c>
      <c r="L37" s="547">
        <v>1.24</v>
      </c>
      <c r="M37" s="547">
        <v>1.1200000000000001</v>
      </c>
    </row>
    <row r="38" spans="1:13" ht="12" x14ac:dyDescent="0.2">
      <c r="A38" s="280" t="s">
        <v>65</v>
      </c>
      <c r="B38" s="547">
        <v>1.23</v>
      </c>
      <c r="C38" s="547">
        <v>47.33</v>
      </c>
      <c r="D38" s="547">
        <v>37.35</v>
      </c>
      <c r="E38" s="547">
        <v>7.03</v>
      </c>
      <c r="F38" s="547">
        <v>9.41</v>
      </c>
      <c r="G38" s="547">
        <v>8.39</v>
      </c>
      <c r="H38" s="547">
        <v>20.98</v>
      </c>
      <c r="I38" s="547">
        <v>5.43</v>
      </c>
      <c r="J38" s="547">
        <v>0.64</v>
      </c>
      <c r="K38" s="547">
        <v>0.88</v>
      </c>
      <c r="L38" s="547">
        <v>1.2</v>
      </c>
      <c r="M38" s="547">
        <v>1.1299999999999999</v>
      </c>
    </row>
    <row r="39" spans="1:13" ht="12.95" customHeight="1" x14ac:dyDescent="0.2">
      <c r="A39" s="280" t="s">
        <v>71</v>
      </c>
      <c r="B39" s="547">
        <v>1</v>
      </c>
      <c r="C39" s="547">
        <v>0.61</v>
      </c>
      <c r="D39" s="547">
        <v>0.56000000000000005</v>
      </c>
      <c r="E39" s="547">
        <v>0.56000000000000005</v>
      </c>
      <c r="F39" s="547">
        <v>0.84</v>
      </c>
      <c r="G39" s="547">
        <v>0.63</v>
      </c>
      <c r="H39" s="547">
        <v>0.65</v>
      </c>
      <c r="I39" s="547">
        <v>0.62</v>
      </c>
      <c r="J39" s="547">
        <v>0.98</v>
      </c>
      <c r="K39" s="547">
        <v>0.93</v>
      </c>
      <c r="L39" s="547">
        <v>0.83</v>
      </c>
      <c r="M39" s="547">
        <v>0.97</v>
      </c>
    </row>
    <row r="40" spans="1:13" ht="12" x14ac:dyDescent="0.2">
      <c r="A40" s="280" t="s">
        <v>72</v>
      </c>
      <c r="B40" s="547">
        <v>1.5</v>
      </c>
      <c r="C40" s="547">
        <v>1.75</v>
      </c>
      <c r="D40" s="547">
        <v>2.44</v>
      </c>
      <c r="E40" s="547">
        <v>1.3</v>
      </c>
      <c r="F40" s="547">
        <v>0.79</v>
      </c>
      <c r="G40" s="547">
        <v>1.32</v>
      </c>
      <c r="H40" s="547">
        <v>2.0699999999999998</v>
      </c>
      <c r="I40" s="547">
        <v>1.36</v>
      </c>
      <c r="J40" s="547">
        <v>1.26</v>
      </c>
      <c r="K40" s="547">
        <v>1.34</v>
      </c>
      <c r="L40" s="547">
        <v>1.1299999999999999</v>
      </c>
      <c r="M40" s="547">
        <v>1.1100000000000001</v>
      </c>
    </row>
    <row r="41" spans="1:13" ht="12.95" customHeight="1" x14ac:dyDescent="0.2">
      <c r="A41" s="280" t="s">
        <v>73</v>
      </c>
      <c r="B41" s="547">
        <v>1.1000000000000001</v>
      </c>
      <c r="C41" s="547">
        <v>1.07</v>
      </c>
      <c r="D41" s="547">
        <v>1.3</v>
      </c>
      <c r="E41" s="547">
        <v>1.45</v>
      </c>
      <c r="F41" s="547">
        <v>1.3</v>
      </c>
      <c r="G41" s="547">
        <v>1.18</v>
      </c>
      <c r="H41" s="547">
        <v>1.02</v>
      </c>
      <c r="I41" s="547">
        <v>1.23</v>
      </c>
      <c r="J41" s="547">
        <v>2.02</v>
      </c>
      <c r="K41" s="547">
        <v>1.72</v>
      </c>
      <c r="L41" s="547">
        <v>1.72</v>
      </c>
      <c r="M41" s="547">
        <v>1.62</v>
      </c>
    </row>
    <row r="42" spans="1:13" ht="12.95" customHeight="1" x14ac:dyDescent="0.2">
      <c r="A42" s="280" t="s">
        <v>74</v>
      </c>
      <c r="B42" s="547">
        <v>0.42</v>
      </c>
      <c r="C42" s="547">
        <v>0.38</v>
      </c>
      <c r="D42" s="547">
        <v>0.32</v>
      </c>
      <c r="E42" s="547">
        <v>0.28999999999999998</v>
      </c>
      <c r="F42" s="547">
        <v>0.36</v>
      </c>
      <c r="G42" s="547">
        <v>0.52</v>
      </c>
      <c r="H42" s="547">
        <v>0.45</v>
      </c>
      <c r="I42" s="547">
        <v>1.23</v>
      </c>
      <c r="J42" s="547">
        <v>3.27</v>
      </c>
      <c r="K42" s="547">
        <v>2.1</v>
      </c>
      <c r="L42" s="547">
        <v>1.2</v>
      </c>
      <c r="M42" s="547">
        <v>1.37</v>
      </c>
    </row>
    <row r="43" spans="1:13" ht="12" x14ac:dyDescent="0.2">
      <c r="A43" s="280" t="s">
        <v>75</v>
      </c>
      <c r="B43" s="547">
        <v>0.78</v>
      </c>
      <c r="C43" s="547">
        <v>0.89</v>
      </c>
      <c r="D43" s="547">
        <v>0.82</v>
      </c>
      <c r="E43" s="547">
        <v>0.83</v>
      </c>
      <c r="F43" s="547">
        <v>0.99</v>
      </c>
      <c r="G43" s="547">
        <v>1.21</v>
      </c>
      <c r="H43" s="547">
        <v>1</v>
      </c>
      <c r="I43" s="547">
        <v>0.99</v>
      </c>
      <c r="J43" s="547">
        <v>0.91</v>
      </c>
      <c r="K43" s="547">
        <v>1.08</v>
      </c>
      <c r="L43" s="547">
        <v>1.1499999999999999</v>
      </c>
      <c r="M43" s="547">
        <v>1.64</v>
      </c>
    </row>
    <row r="44" spans="1:13" ht="12.95" customHeight="1" x14ac:dyDescent="0.2">
      <c r="A44" s="280" t="s">
        <v>76</v>
      </c>
      <c r="B44" s="547">
        <v>0.97</v>
      </c>
      <c r="C44" s="547">
        <v>0.6</v>
      </c>
      <c r="D44" s="547">
        <v>0.37</v>
      </c>
      <c r="E44" s="547">
        <v>0.61</v>
      </c>
      <c r="F44" s="547">
        <v>0.61</v>
      </c>
      <c r="G44" s="547">
        <v>1.1299999999999999</v>
      </c>
      <c r="H44" s="547">
        <v>1.29</v>
      </c>
      <c r="I44" s="547">
        <v>1.34</v>
      </c>
      <c r="J44" s="547">
        <v>2.14</v>
      </c>
      <c r="K44" s="547">
        <v>4.21</v>
      </c>
      <c r="L44" s="547">
        <v>3.96</v>
      </c>
      <c r="M44" s="547">
        <v>2.68</v>
      </c>
    </row>
    <row r="45" spans="1:13" ht="12.95" customHeight="1" x14ac:dyDescent="0.2">
      <c r="A45" s="280" t="s">
        <v>77</v>
      </c>
      <c r="B45" s="547">
        <v>0.99</v>
      </c>
      <c r="C45" s="547">
        <v>0.97</v>
      </c>
      <c r="D45" s="547">
        <v>0.93</v>
      </c>
      <c r="E45" s="547">
        <v>1.37</v>
      </c>
      <c r="F45" s="547">
        <v>1.68</v>
      </c>
      <c r="G45" s="547">
        <v>1.62</v>
      </c>
      <c r="H45" s="547">
        <v>3.57</v>
      </c>
      <c r="I45" s="547">
        <v>5.22</v>
      </c>
      <c r="J45" s="547">
        <v>8.49</v>
      </c>
      <c r="K45" s="547">
        <v>4.25</v>
      </c>
      <c r="L45" s="547">
        <v>2.6</v>
      </c>
      <c r="M45" s="547">
        <v>2.66</v>
      </c>
    </row>
    <row r="46" spans="1:13" ht="12.95" customHeight="1" thickBot="1" x14ac:dyDescent="0.25">
      <c r="A46" s="533"/>
      <c r="B46" s="534"/>
      <c r="C46" s="534"/>
      <c r="D46" s="534"/>
      <c r="E46" s="534"/>
      <c r="F46" s="534"/>
      <c r="G46" s="534"/>
      <c r="H46" s="534"/>
      <c r="I46" s="534"/>
      <c r="J46" s="534"/>
      <c r="K46" s="534"/>
      <c r="L46" s="534"/>
      <c r="M46" s="534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7D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Лист126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5.42578125" style="340" customWidth="1"/>
    <col min="2" max="5" width="8.85546875" style="546" hidden="1" customWidth="1"/>
    <col min="6" max="7" width="8.42578125" style="340" hidden="1" customWidth="1"/>
    <col min="8" max="8" width="8.42578125" style="241" hidden="1" customWidth="1"/>
    <col min="9" max="13" width="8.42578125" style="241" customWidth="1"/>
    <col min="14" max="256" width="9.28515625" style="340"/>
    <col min="257" max="257" width="44.140625" style="340" customWidth="1"/>
    <col min="258" max="261" width="8.85546875" style="340" customWidth="1"/>
    <col min="262" max="264" width="8.42578125" style="340" customWidth="1"/>
    <col min="265" max="512" width="9.28515625" style="340"/>
    <col min="513" max="513" width="44.140625" style="340" customWidth="1"/>
    <col min="514" max="517" width="8.85546875" style="340" customWidth="1"/>
    <col min="518" max="520" width="8.42578125" style="340" customWidth="1"/>
    <col min="521" max="768" width="9.28515625" style="340"/>
    <col min="769" max="769" width="44.140625" style="340" customWidth="1"/>
    <col min="770" max="773" width="8.85546875" style="340" customWidth="1"/>
    <col min="774" max="776" width="8.42578125" style="340" customWidth="1"/>
    <col min="777" max="1024" width="9.28515625" style="340"/>
    <col min="1025" max="1025" width="44.140625" style="340" customWidth="1"/>
    <col min="1026" max="1029" width="8.85546875" style="340" customWidth="1"/>
    <col min="1030" max="1032" width="8.42578125" style="340" customWidth="1"/>
    <col min="1033" max="1280" width="9.28515625" style="340"/>
    <col min="1281" max="1281" width="44.140625" style="340" customWidth="1"/>
    <col min="1282" max="1285" width="8.85546875" style="340" customWidth="1"/>
    <col min="1286" max="1288" width="8.42578125" style="340" customWidth="1"/>
    <col min="1289" max="1536" width="9.28515625" style="340"/>
    <col min="1537" max="1537" width="44.140625" style="340" customWidth="1"/>
    <col min="1538" max="1541" width="8.85546875" style="340" customWidth="1"/>
    <col min="1542" max="1544" width="8.42578125" style="340" customWidth="1"/>
    <col min="1545" max="1792" width="9.28515625" style="340"/>
    <col min="1793" max="1793" width="44.140625" style="340" customWidth="1"/>
    <col min="1794" max="1797" width="8.85546875" style="340" customWidth="1"/>
    <col min="1798" max="1800" width="8.42578125" style="340" customWidth="1"/>
    <col min="1801" max="2048" width="9.28515625" style="340"/>
    <col min="2049" max="2049" width="44.140625" style="340" customWidth="1"/>
    <col min="2050" max="2053" width="8.85546875" style="340" customWidth="1"/>
    <col min="2054" max="2056" width="8.42578125" style="340" customWidth="1"/>
    <col min="2057" max="2304" width="9.28515625" style="340"/>
    <col min="2305" max="2305" width="44.140625" style="340" customWidth="1"/>
    <col min="2306" max="2309" width="8.85546875" style="340" customWidth="1"/>
    <col min="2310" max="2312" width="8.42578125" style="340" customWidth="1"/>
    <col min="2313" max="2560" width="9.28515625" style="340"/>
    <col min="2561" max="2561" width="44.140625" style="340" customWidth="1"/>
    <col min="2562" max="2565" width="8.85546875" style="340" customWidth="1"/>
    <col min="2566" max="2568" width="8.42578125" style="340" customWidth="1"/>
    <col min="2569" max="2816" width="9.28515625" style="340"/>
    <col min="2817" max="2817" width="44.140625" style="340" customWidth="1"/>
    <col min="2818" max="2821" width="8.85546875" style="340" customWidth="1"/>
    <col min="2822" max="2824" width="8.42578125" style="340" customWidth="1"/>
    <col min="2825" max="3072" width="9.28515625" style="340"/>
    <col min="3073" max="3073" width="44.140625" style="340" customWidth="1"/>
    <col min="3074" max="3077" width="8.85546875" style="340" customWidth="1"/>
    <col min="3078" max="3080" width="8.42578125" style="340" customWidth="1"/>
    <col min="3081" max="3328" width="9.28515625" style="340"/>
    <col min="3329" max="3329" width="44.140625" style="340" customWidth="1"/>
    <col min="3330" max="3333" width="8.85546875" style="340" customWidth="1"/>
    <col min="3334" max="3336" width="8.42578125" style="340" customWidth="1"/>
    <col min="3337" max="3584" width="9.28515625" style="340"/>
    <col min="3585" max="3585" width="44.140625" style="340" customWidth="1"/>
    <col min="3586" max="3589" width="8.85546875" style="340" customWidth="1"/>
    <col min="3590" max="3592" width="8.42578125" style="340" customWidth="1"/>
    <col min="3593" max="3840" width="9.28515625" style="340"/>
    <col min="3841" max="3841" width="44.140625" style="340" customWidth="1"/>
    <col min="3842" max="3845" width="8.85546875" style="340" customWidth="1"/>
    <col min="3846" max="3848" width="8.42578125" style="340" customWidth="1"/>
    <col min="3849" max="4096" width="9.28515625" style="340"/>
    <col min="4097" max="4097" width="44.140625" style="340" customWidth="1"/>
    <col min="4098" max="4101" width="8.85546875" style="340" customWidth="1"/>
    <col min="4102" max="4104" width="8.42578125" style="340" customWidth="1"/>
    <col min="4105" max="4352" width="9.28515625" style="340"/>
    <col min="4353" max="4353" width="44.140625" style="340" customWidth="1"/>
    <col min="4354" max="4357" width="8.85546875" style="340" customWidth="1"/>
    <col min="4358" max="4360" width="8.42578125" style="340" customWidth="1"/>
    <col min="4361" max="4608" width="9.28515625" style="340"/>
    <col min="4609" max="4609" width="44.140625" style="340" customWidth="1"/>
    <col min="4610" max="4613" width="8.85546875" style="340" customWidth="1"/>
    <col min="4614" max="4616" width="8.42578125" style="340" customWidth="1"/>
    <col min="4617" max="4864" width="9.28515625" style="340"/>
    <col min="4865" max="4865" width="44.140625" style="340" customWidth="1"/>
    <col min="4866" max="4869" width="8.85546875" style="340" customWidth="1"/>
    <col min="4870" max="4872" width="8.42578125" style="340" customWidth="1"/>
    <col min="4873" max="5120" width="9.28515625" style="340"/>
    <col min="5121" max="5121" width="44.140625" style="340" customWidth="1"/>
    <col min="5122" max="5125" width="8.85546875" style="340" customWidth="1"/>
    <col min="5126" max="5128" width="8.42578125" style="340" customWidth="1"/>
    <col min="5129" max="5376" width="9.28515625" style="340"/>
    <col min="5377" max="5377" width="44.140625" style="340" customWidth="1"/>
    <col min="5378" max="5381" width="8.85546875" style="340" customWidth="1"/>
    <col min="5382" max="5384" width="8.42578125" style="340" customWidth="1"/>
    <col min="5385" max="5632" width="9.28515625" style="340"/>
    <col min="5633" max="5633" width="44.140625" style="340" customWidth="1"/>
    <col min="5634" max="5637" width="8.85546875" style="340" customWidth="1"/>
    <col min="5638" max="5640" width="8.42578125" style="340" customWidth="1"/>
    <col min="5641" max="5888" width="9.28515625" style="340"/>
    <col min="5889" max="5889" width="44.140625" style="340" customWidth="1"/>
    <col min="5890" max="5893" width="8.85546875" style="340" customWidth="1"/>
    <col min="5894" max="5896" width="8.42578125" style="340" customWidth="1"/>
    <col min="5897" max="6144" width="9.28515625" style="340"/>
    <col min="6145" max="6145" width="44.140625" style="340" customWidth="1"/>
    <col min="6146" max="6149" width="8.85546875" style="340" customWidth="1"/>
    <col min="6150" max="6152" width="8.42578125" style="340" customWidth="1"/>
    <col min="6153" max="6400" width="9.28515625" style="340"/>
    <col min="6401" max="6401" width="44.140625" style="340" customWidth="1"/>
    <col min="6402" max="6405" width="8.85546875" style="340" customWidth="1"/>
    <col min="6406" max="6408" width="8.42578125" style="340" customWidth="1"/>
    <col min="6409" max="6656" width="9.28515625" style="340"/>
    <col min="6657" max="6657" width="44.140625" style="340" customWidth="1"/>
    <col min="6658" max="6661" width="8.85546875" style="340" customWidth="1"/>
    <col min="6662" max="6664" width="8.42578125" style="340" customWidth="1"/>
    <col min="6665" max="6912" width="9.28515625" style="340"/>
    <col min="6913" max="6913" width="44.140625" style="340" customWidth="1"/>
    <col min="6914" max="6917" width="8.85546875" style="340" customWidth="1"/>
    <col min="6918" max="6920" width="8.42578125" style="340" customWidth="1"/>
    <col min="6921" max="7168" width="9.28515625" style="340"/>
    <col min="7169" max="7169" width="44.140625" style="340" customWidth="1"/>
    <col min="7170" max="7173" width="8.85546875" style="340" customWidth="1"/>
    <col min="7174" max="7176" width="8.42578125" style="340" customWidth="1"/>
    <col min="7177" max="7424" width="9.28515625" style="340"/>
    <col min="7425" max="7425" width="44.140625" style="340" customWidth="1"/>
    <col min="7426" max="7429" width="8.85546875" style="340" customWidth="1"/>
    <col min="7430" max="7432" width="8.42578125" style="340" customWidth="1"/>
    <col min="7433" max="7680" width="9.28515625" style="340"/>
    <col min="7681" max="7681" width="44.140625" style="340" customWidth="1"/>
    <col min="7682" max="7685" width="8.85546875" style="340" customWidth="1"/>
    <col min="7686" max="7688" width="8.42578125" style="340" customWidth="1"/>
    <col min="7689" max="7936" width="9.28515625" style="340"/>
    <col min="7937" max="7937" width="44.140625" style="340" customWidth="1"/>
    <col min="7938" max="7941" width="8.85546875" style="340" customWidth="1"/>
    <col min="7942" max="7944" width="8.42578125" style="340" customWidth="1"/>
    <col min="7945" max="8192" width="9.28515625" style="340"/>
    <col min="8193" max="8193" width="44.140625" style="340" customWidth="1"/>
    <col min="8194" max="8197" width="8.85546875" style="340" customWidth="1"/>
    <col min="8198" max="8200" width="8.42578125" style="340" customWidth="1"/>
    <col min="8201" max="8448" width="9.28515625" style="340"/>
    <col min="8449" max="8449" width="44.140625" style="340" customWidth="1"/>
    <col min="8450" max="8453" width="8.85546875" style="340" customWidth="1"/>
    <col min="8454" max="8456" width="8.42578125" style="340" customWidth="1"/>
    <col min="8457" max="8704" width="9.28515625" style="340"/>
    <col min="8705" max="8705" width="44.140625" style="340" customWidth="1"/>
    <col min="8706" max="8709" width="8.85546875" style="340" customWidth="1"/>
    <col min="8710" max="8712" width="8.42578125" style="340" customWidth="1"/>
    <col min="8713" max="8960" width="9.28515625" style="340"/>
    <col min="8961" max="8961" width="44.140625" style="340" customWidth="1"/>
    <col min="8962" max="8965" width="8.85546875" style="340" customWidth="1"/>
    <col min="8966" max="8968" width="8.42578125" style="340" customWidth="1"/>
    <col min="8969" max="9216" width="9.28515625" style="340"/>
    <col min="9217" max="9217" width="44.140625" style="340" customWidth="1"/>
    <col min="9218" max="9221" width="8.85546875" style="340" customWidth="1"/>
    <col min="9222" max="9224" width="8.42578125" style="340" customWidth="1"/>
    <col min="9225" max="9472" width="9.28515625" style="340"/>
    <col min="9473" max="9473" width="44.140625" style="340" customWidth="1"/>
    <col min="9474" max="9477" width="8.85546875" style="340" customWidth="1"/>
    <col min="9478" max="9480" width="8.42578125" style="340" customWidth="1"/>
    <col min="9481" max="9728" width="9.28515625" style="340"/>
    <col min="9729" max="9729" width="44.140625" style="340" customWidth="1"/>
    <col min="9730" max="9733" width="8.85546875" style="340" customWidth="1"/>
    <col min="9734" max="9736" width="8.42578125" style="340" customWidth="1"/>
    <col min="9737" max="9984" width="9.28515625" style="340"/>
    <col min="9985" max="9985" width="44.140625" style="340" customWidth="1"/>
    <col min="9986" max="9989" width="8.85546875" style="340" customWidth="1"/>
    <col min="9990" max="9992" width="8.42578125" style="340" customWidth="1"/>
    <col min="9993" max="10240" width="9.28515625" style="340"/>
    <col min="10241" max="10241" width="44.140625" style="340" customWidth="1"/>
    <col min="10242" max="10245" width="8.85546875" style="340" customWidth="1"/>
    <col min="10246" max="10248" width="8.42578125" style="340" customWidth="1"/>
    <col min="10249" max="10496" width="9.28515625" style="340"/>
    <col min="10497" max="10497" width="44.140625" style="340" customWidth="1"/>
    <col min="10498" max="10501" width="8.85546875" style="340" customWidth="1"/>
    <col min="10502" max="10504" width="8.42578125" style="340" customWidth="1"/>
    <col min="10505" max="10752" width="9.28515625" style="340"/>
    <col min="10753" max="10753" width="44.140625" style="340" customWidth="1"/>
    <col min="10754" max="10757" width="8.85546875" style="340" customWidth="1"/>
    <col min="10758" max="10760" width="8.42578125" style="340" customWidth="1"/>
    <col min="10761" max="11008" width="9.28515625" style="340"/>
    <col min="11009" max="11009" width="44.140625" style="340" customWidth="1"/>
    <col min="11010" max="11013" width="8.85546875" style="340" customWidth="1"/>
    <col min="11014" max="11016" width="8.42578125" style="340" customWidth="1"/>
    <col min="11017" max="11264" width="9.28515625" style="340"/>
    <col min="11265" max="11265" width="44.140625" style="340" customWidth="1"/>
    <col min="11266" max="11269" width="8.85546875" style="340" customWidth="1"/>
    <col min="11270" max="11272" width="8.42578125" style="340" customWidth="1"/>
    <col min="11273" max="11520" width="9.28515625" style="340"/>
    <col min="11521" max="11521" width="44.140625" style="340" customWidth="1"/>
    <col min="11522" max="11525" width="8.85546875" style="340" customWidth="1"/>
    <col min="11526" max="11528" width="8.42578125" style="340" customWidth="1"/>
    <col min="11529" max="11776" width="9.28515625" style="340"/>
    <col min="11777" max="11777" width="44.140625" style="340" customWidth="1"/>
    <col min="11778" max="11781" width="8.85546875" style="340" customWidth="1"/>
    <col min="11782" max="11784" width="8.42578125" style="340" customWidth="1"/>
    <col min="11785" max="12032" width="9.28515625" style="340"/>
    <col min="12033" max="12033" width="44.140625" style="340" customWidth="1"/>
    <col min="12034" max="12037" width="8.85546875" style="340" customWidth="1"/>
    <col min="12038" max="12040" width="8.42578125" style="340" customWidth="1"/>
    <col min="12041" max="12288" width="9.28515625" style="340"/>
    <col min="12289" max="12289" width="44.140625" style="340" customWidth="1"/>
    <col min="12290" max="12293" width="8.85546875" style="340" customWidth="1"/>
    <col min="12294" max="12296" width="8.42578125" style="340" customWidth="1"/>
    <col min="12297" max="12544" width="9.28515625" style="340"/>
    <col min="12545" max="12545" width="44.140625" style="340" customWidth="1"/>
    <col min="12546" max="12549" width="8.85546875" style="340" customWidth="1"/>
    <col min="12550" max="12552" width="8.42578125" style="340" customWidth="1"/>
    <col min="12553" max="12800" width="9.28515625" style="340"/>
    <col min="12801" max="12801" width="44.140625" style="340" customWidth="1"/>
    <col min="12802" max="12805" width="8.85546875" style="340" customWidth="1"/>
    <col min="12806" max="12808" width="8.42578125" style="340" customWidth="1"/>
    <col min="12809" max="13056" width="9.28515625" style="340"/>
    <col min="13057" max="13057" width="44.140625" style="340" customWidth="1"/>
    <col min="13058" max="13061" width="8.85546875" style="340" customWidth="1"/>
    <col min="13062" max="13064" width="8.42578125" style="340" customWidth="1"/>
    <col min="13065" max="13312" width="9.28515625" style="340"/>
    <col min="13313" max="13313" width="44.140625" style="340" customWidth="1"/>
    <col min="13314" max="13317" width="8.85546875" style="340" customWidth="1"/>
    <col min="13318" max="13320" width="8.42578125" style="340" customWidth="1"/>
    <col min="13321" max="13568" width="9.28515625" style="340"/>
    <col min="13569" max="13569" width="44.140625" style="340" customWidth="1"/>
    <col min="13570" max="13573" width="8.85546875" style="340" customWidth="1"/>
    <col min="13574" max="13576" width="8.42578125" style="340" customWidth="1"/>
    <col min="13577" max="13824" width="9.28515625" style="340"/>
    <col min="13825" max="13825" width="44.140625" style="340" customWidth="1"/>
    <col min="13826" max="13829" width="8.85546875" style="340" customWidth="1"/>
    <col min="13830" max="13832" width="8.42578125" style="340" customWidth="1"/>
    <col min="13833" max="14080" width="9.28515625" style="340"/>
    <col min="14081" max="14081" width="44.140625" style="340" customWidth="1"/>
    <col min="14082" max="14085" width="8.85546875" style="340" customWidth="1"/>
    <col min="14086" max="14088" width="8.42578125" style="340" customWidth="1"/>
    <col min="14089" max="14336" width="9.28515625" style="340"/>
    <col min="14337" max="14337" width="44.140625" style="340" customWidth="1"/>
    <col min="14338" max="14341" width="8.85546875" style="340" customWidth="1"/>
    <col min="14342" max="14344" width="8.42578125" style="340" customWidth="1"/>
    <col min="14345" max="14592" width="9.28515625" style="340"/>
    <col min="14593" max="14593" width="44.140625" style="340" customWidth="1"/>
    <col min="14594" max="14597" width="8.85546875" style="340" customWidth="1"/>
    <col min="14598" max="14600" width="8.42578125" style="340" customWidth="1"/>
    <col min="14601" max="14848" width="9.28515625" style="340"/>
    <col min="14849" max="14849" width="44.140625" style="340" customWidth="1"/>
    <col min="14850" max="14853" width="8.85546875" style="340" customWidth="1"/>
    <col min="14854" max="14856" width="8.42578125" style="340" customWidth="1"/>
    <col min="14857" max="15104" width="9.28515625" style="340"/>
    <col min="15105" max="15105" width="44.140625" style="340" customWidth="1"/>
    <col min="15106" max="15109" width="8.85546875" style="340" customWidth="1"/>
    <col min="15110" max="15112" width="8.42578125" style="340" customWidth="1"/>
    <col min="15113" max="15360" width="9.28515625" style="340"/>
    <col min="15361" max="15361" width="44.140625" style="340" customWidth="1"/>
    <col min="15362" max="15365" width="8.85546875" style="340" customWidth="1"/>
    <col min="15366" max="15368" width="8.42578125" style="340" customWidth="1"/>
    <col min="15369" max="15616" width="9.28515625" style="340"/>
    <col min="15617" max="15617" width="44.140625" style="340" customWidth="1"/>
    <col min="15618" max="15621" width="8.85546875" style="340" customWidth="1"/>
    <col min="15622" max="15624" width="8.42578125" style="340" customWidth="1"/>
    <col min="15625" max="15872" width="9.28515625" style="340"/>
    <col min="15873" max="15873" width="44.140625" style="340" customWidth="1"/>
    <col min="15874" max="15877" width="8.85546875" style="340" customWidth="1"/>
    <col min="15878" max="15880" width="8.42578125" style="340" customWidth="1"/>
    <col min="15881" max="16128" width="9.28515625" style="340"/>
    <col min="16129" max="16129" width="44.140625" style="340" customWidth="1"/>
    <col min="16130" max="16133" width="8.85546875" style="340" customWidth="1"/>
    <col min="16134" max="16136" width="8.42578125" style="340" customWidth="1"/>
    <col min="16137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440</v>
      </c>
    </row>
    <row r="3" spans="1:13" s="342" customFormat="1" ht="18" customHeight="1" x14ac:dyDescent="0.25">
      <c r="A3" s="339" t="s">
        <v>427</v>
      </c>
      <c r="B3" s="548"/>
      <c r="C3" s="548"/>
      <c r="D3" s="548"/>
      <c r="E3" s="548"/>
      <c r="H3" s="538"/>
      <c r="I3" s="538"/>
      <c r="J3" s="538"/>
      <c r="K3" s="538"/>
      <c r="L3" s="538"/>
      <c r="M3" s="538"/>
    </row>
    <row r="4" spans="1:13" ht="18" customHeight="1" thickBot="1" x14ac:dyDescent="0.25">
      <c r="A4" s="344" t="s">
        <v>435</v>
      </c>
      <c r="B4" s="340"/>
      <c r="C4" s="340"/>
      <c r="D4" s="340"/>
      <c r="E4" s="340"/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539">
        <v>2020</v>
      </c>
      <c r="I5" s="265">
        <v>2021</v>
      </c>
      <c r="J5" s="539">
        <v>2022</v>
      </c>
      <c r="K5" s="265">
        <v>2023</v>
      </c>
      <c r="L5" s="265">
        <v>2024</v>
      </c>
      <c r="M5" s="265">
        <v>2025</v>
      </c>
    </row>
    <row r="7" spans="1:13" s="226" customFormat="1" ht="12.95" customHeight="1" x14ac:dyDescent="0.2">
      <c r="A7" s="226" t="s">
        <v>34</v>
      </c>
      <c r="B7" s="545">
        <v>0.59</v>
      </c>
      <c r="C7" s="545">
        <v>0.65</v>
      </c>
      <c r="D7" s="545">
        <v>0.73</v>
      </c>
      <c r="E7" s="545">
        <v>0.6</v>
      </c>
      <c r="F7" s="529">
        <v>0.59</v>
      </c>
      <c r="G7" s="529">
        <v>0.63</v>
      </c>
      <c r="H7" s="530">
        <v>0.71</v>
      </c>
      <c r="I7" s="530">
        <v>0.7</v>
      </c>
      <c r="J7" s="530">
        <v>0.69</v>
      </c>
      <c r="K7" s="530">
        <v>0.68</v>
      </c>
      <c r="L7" s="530">
        <v>0.67</v>
      </c>
      <c r="M7" s="530">
        <v>0.59</v>
      </c>
    </row>
    <row r="8" spans="1:13" ht="12.95" customHeight="1" x14ac:dyDescent="0.2">
      <c r="A8" s="531" t="s">
        <v>400</v>
      </c>
      <c r="B8" s="545"/>
      <c r="C8" s="545"/>
      <c r="D8" s="545"/>
      <c r="E8" s="545"/>
      <c r="F8" s="247"/>
      <c r="G8" s="247"/>
      <c r="H8" s="532"/>
      <c r="I8" s="532"/>
      <c r="J8" s="532"/>
      <c r="K8" s="532"/>
      <c r="L8" s="532"/>
      <c r="M8" s="532"/>
    </row>
    <row r="9" spans="1:13" ht="12.95" customHeight="1" x14ac:dyDescent="0.2">
      <c r="A9" s="48" t="s">
        <v>36</v>
      </c>
      <c r="B9" s="549">
        <v>0.8</v>
      </c>
      <c r="C9" s="549">
        <v>0.67</v>
      </c>
      <c r="D9" s="549">
        <v>0.75</v>
      </c>
      <c r="E9" s="549">
        <v>0.72</v>
      </c>
      <c r="F9" s="247">
        <v>0.74</v>
      </c>
      <c r="G9" s="247">
        <v>0.75</v>
      </c>
      <c r="H9" s="532">
        <v>0.83</v>
      </c>
      <c r="I9" s="532">
        <v>0.8</v>
      </c>
      <c r="J9" s="532">
        <v>0.8</v>
      </c>
      <c r="K9" s="532">
        <v>0.72</v>
      </c>
      <c r="L9" s="532">
        <v>0.72</v>
      </c>
      <c r="M9" s="532">
        <v>0.51</v>
      </c>
    </row>
    <row r="10" spans="1:13" ht="12.95" customHeight="1" x14ac:dyDescent="0.2">
      <c r="A10" s="280" t="s">
        <v>37</v>
      </c>
      <c r="B10" s="549">
        <v>0.44</v>
      </c>
      <c r="C10" s="549">
        <v>0.3</v>
      </c>
      <c r="D10" s="549">
        <v>0.32</v>
      </c>
      <c r="E10" s="549">
        <v>0.26</v>
      </c>
      <c r="F10" s="247">
        <v>0.31</v>
      </c>
      <c r="G10" s="247">
        <v>0.78</v>
      </c>
      <c r="H10" s="532">
        <v>0.47</v>
      </c>
      <c r="I10" s="532">
        <v>0.65</v>
      </c>
      <c r="J10" s="532">
        <v>0.56000000000000005</v>
      </c>
      <c r="K10" s="532">
        <v>0.59</v>
      </c>
      <c r="L10" s="532">
        <v>0.55000000000000004</v>
      </c>
      <c r="M10" s="532">
        <v>0.83</v>
      </c>
    </row>
    <row r="11" spans="1:13" ht="12.95" customHeight="1" x14ac:dyDescent="0.2">
      <c r="A11" s="280" t="s">
        <v>38</v>
      </c>
      <c r="B11" s="549">
        <v>0.44</v>
      </c>
      <c r="C11" s="549">
        <v>1.34</v>
      </c>
      <c r="D11" s="549">
        <v>1.39</v>
      </c>
      <c r="E11" s="549">
        <v>1.04</v>
      </c>
      <c r="F11" s="247">
        <v>0.96</v>
      </c>
      <c r="G11" s="247">
        <v>0.82</v>
      </c>
      <c r="H11" s="532">
        <v>1.22</v>
      </c>
      <c r="I11" s="532">
        <v>1.0900000000000001</v>
      </c>
      <c r="J11" s="532">
        <v>1.03</v>
      </c>
      <c r="K11" s="532">
        <v>1.03</v>
      </c>
      <c r="L11" s="532">
        <v>1.02</v>
      </c>
      <c r="M11" s="532">
        <v>0.95</v>
      </c>
    </row>
    <row r="12" spans="1:13" ht="12.95" customHeight="1" x14ac:dyDescent="0.2">
      <c r="A12" s="281" t="s">
        <v>39</v>
      </c>
      <c r="B12" s="549">
        <v>0.82</v>
      </c>
      <c r="C12" s="549">
        <v>0.9</v>
      </c>
      <c r="D12" s="549">
        <v>0.75</v>
      </c>
      <c r="E12" s="549">
        <v>0.99</v>
      </c>
      <c r="F12" s="247">
        <v>0.92</v>
      </c>
      <c r="G12" s="247">
        <v>0.96</v>
      </c>
      <c r="H12" s="532">
        <v>1.1100000000000001</v>
      </c>
      <c r="I12" s="532">
        <v>0.97</v>
      </c>
      <c r="J12" s="532">
        <v>0.96</v>
      </c>
      <c r="K12" s="532">
        <v>0.89</v>
      </c>
      <c r="L12" s="532">
        <v>0.93</v>
      </c>
      <c r="M12" s="532">
        <v>1.05</v>
      </c>
    </row>
    <row r="13" spans="1:13" ht="12.95" customHeight="1" x14ac:dyDescent="0.2">
      <c r="A13" s="281" t="s">
        <v>40</v>
      </c>
      <c r="B13" s="549">
        <v>1.87</v>
      </c>
      <c r="C13" s="549">
        <v>33.25</v>
      </c>
      <c r="D13" s="549">
        <v>0.24</v>
      </c>
      <c r="E13" s="549">
        <v>0.27</v>
      </c>
      <c r="F13" s="247">
        <v>0.1</v>
      </c>
      <c r="G13" s="247">
        <v>0.5</v>
      </c>
      <c r="H13" s="532">
        <v>1.63</v>
      </c>
      <c r="I13" s="532">
        <v>2.37</v>
      </c>
      <c r="J13" s="532">
        <v>2.2000000000000002</v>
      </c>
      <c r="K13" s="532">
        <v>1.8</v>
      </c>
      <c r="L13" s="532">
        <v>1.31</v>
      </c>
      <c r="M13" s="532">
        <v>2.77</v>
      </c>
    </row>
    <row r="14" spans="1:13" ht="25.5" customHeight="1" x14ac:dyDescent="0.2">
      <c r="A14" s="282" t="s">
        <v>41</v>
      </c>
      <c r="B14" s="549">
        <v>1.82</v>
      </c>
      <c r="C14" s="549">
        <v>1.81</v>
      </c>
      <c r="D14" s="549">
        <v>0.35</v>
      </c>
      <c r="E14" s="549">
        <v>0.53</v>
      </c>
      <c r="F14" s="247">
        <v>0.43</v>
      </c>
      <c r="G14" s="247">
        <v>0.41</v>
      </c>
      <c r="H14" s="532">
        <v>0.52</v>
      </c>
      <c r="I14" s="532">
        <v>0.5</v>
      </c>
      <c r="J14" s="532">
        <v>0.51</v>
      </c>
      <c r="K14" s="532">
        <v>0.51</v>
      </c>
      <c r="L14" s="532">
        <v>0.55000000000000004</v>
      </c>
      <c r="M14" s="532">
        <v>0.54</v>
      </c>
    </row>
    <row r="15" spans="1:13" ht="24" x14ac:dyDescent="0.2">
      <c r="A15" s="282" t="s">
        <v>42</v>
      </c>
      <c r="B15" s="549">
        <v>0.43</v>
      </c>
      <c r="C15" s="549">
        <v>0.46</v>
      </c>
      <c r="D15" s="549">
        <v>0.5</v>
      </c>
      <c r="E15" s="549">
        <v>0.35</v>
      </c>
      <c r="F15" s="247">
        <v>0.49</v>
      </c>
      <c r="G15" s="247">
        <v>0.51</v>
      </c>
      <c r="H15" s="532">
        <v>0.65</v>
      </c>
      <c r="I15" s="532">
        <v>0.73</v>
      </c>
      <c r="J15" s="532">
        <v>0.87</v>
      </c>
      <c r="K15" s="532">
        <v>1.1000000000000001</v>
      </c>
      <c r="L15" s="532">
        <v>1.1100000000000001</v>
      </c>
      <c r="M15" s="532">
        <v>0.99</v>
      </c>
    </row>
    <row r="16" spans="1:13" ht="13.5" customHeight="1" x14ac:dyDescent="0.2">
      <c r="A16" s="281" t="s">
        <v>43</v>
      </c>
      <c r="B16" s="549">
        <v>0.16</v>
      </c>
      <c r="C16" s="549">
        <v>0.92</v>
      </c>
      <c r="D16" s="549">
        <v>1.22</v>
      </c>
      <c r="E16" s="549">
        <v>2.0299999999999998</v>
      </c>
      <c r="F16" s="247">
        <v>0.45</v>
      </c>
      <c r="G16" s="247">
        <v>0.39</v>
      </c>
      <c r="H16" s="532">
        <v>0.27</v>
      </c>
      <c r="I16" s="532">
        <v>0.21</v>
      </c>
      <c r="J16" s="532">
        <v>0.23</v>
      </c>
      <c r="K16" s="532">
        <v>0.17</v>
      </c>
      <c r="L16" s="532">
        <v>0.34</v>
      </c>
      <c r="M16" s="532">
        <v>0.13</v>
      </c>
    </row>
    <row r="17" spans="1:13" ht="13.5" customHeight="1" x14ac:dyDescent="0.2">
      <c r="A17" s="281" t="s">
        <v>44</v>
      </c>
      <c r="B17" s="549">
        <v>1.1100000000000001</v>
      </c>
      <c r="C17" s="549">
        <v>0.66</v>
      </c>
      <c r="D17" s="549">
        <v>0.52</v>
      </c>
      <c r="E17" s="549">
        <v>0.43</v>
      </c>
      <c r="F17" s="247">
        <v>0.48</v>
      </c>
      <c r="G17" s="247">
        <v>0.38</v>
      </c>
      <c r="H17" s="532">
        <v>0.47</v>
      </c>
      <c r="I17" s="532">
        <v>0.23</v>
      </c>
      <c r="J17" s="532">
        <v>0.12</v>
      </c>
      <c r="K17" s="532">
        <v>0.41</v>
      </c>
      <c r="L17" s="532">
        <v>0.53</v>
      </c>
      <c r="M17" s="532">
        <v>0.78</v>
      </c>
    </row>
    <row r="18" spans="1:13" ht="13.5" customHeight="1" x14ac:dyDescent="0.2">
      <c r="A18" s="281" t="s">
        <v>45</v>
      </c>
      <c r="B18" s="549">
        <v>0.38</v>
      </c>
      <c r="C18" s="549">
        <v>0.48</v>
      </c>
      <c r="D18" s="549">
        <v>0.48</v>
      </c>
      <c r="E18" s="549">
        <v>0.53</v>
      </c>
      <c r="F18" s="247">
        <v>0.93</v>
      </c>
      <c r="G18" s="247">
        <v>1.08</v>
      </c>
      <c r="H18" s="532">
        <v>1.55</v>
      </c>
      <c r="I18" s="532">
        <v>0.64</v>
      </c>
      <c r="J18" s="532">
        <v>0.9</v>
      </c>
      <c r="K18" s="532">
        <v>1.06</v>
      </c>
      <c r="L18" s="532">
        <v>0.47</v>
      </c>
      <c r="M18" s="532">
        <v>0.43</v>
      </c>
    </row>
    <row r="19" spans="1:13" ht="13.5" customHeight="1" x14ac:dyDescent="0.2">
      <c r="A19" s="281" t="s">
        <v>46</v>
      </c>
      <c r="B19" s="546">
        <v>0.59</v>
      </c>
      <c r="C19" s="546">
        <v>0.74</v>
      </c>
      <c r="D19" s="546">
        <v>0.82</v>
      </c>
      <c r="E19" s="546">
        <v>0.68</v>
      </c>
      <c r="F19" s="247">
        <v>0.82</v>
      </c>
      <c r="G19" s="247">
        <v>0.71</v>
      </c>
      <c r="H19" s="532">
        <v>0.7</v>
      </c>
      <c r="I19" s="532">
        <v>0.67</v>
      </c>
      <c r="J19" s="532">
        <v>0.51</v>
      </c>
      <c r="K19" s="532">
        <v>0.4</v>
      </c>
      <c r="L19" s="532">
        <v>0.59</v>
      </c>
      <c r="M19" s="532">
        <v>0.57999999999999996</v>
      </c>
    </row>
    <row r="20" spans="1:13" ht="14.25" customHeight="1" x14ac:dyDescent="0.2">
      <c r="A20" s="281" t="s">
        <v>47</v>
      </c>
      <c r="B20" s="546">
        <v>0.47</v>
      </c>
      <c r="C20" s="546">
        <v>0.41</v>
      </c>
      <c r="D20" s="546">
        <v>0.44</v>
      </c>
      <c r="E20" s="546">
        <v>0.39</v>
      </c>
      <c r="F20" s="247">
        <v>0.46</v>
      </c>
      <c r="G20" s="247">
        <v>0.37</v>
      </c>
      <c r="H20" s="532">
        <v>0.47</v>
      </c>
      <c r="I20" s="532">
        <v>0.62</v>
      </c>
      <c r="J20" s="532">
        <v>0.66</v>
      </c>
      <c r="K20" s="532">
        <v>0.84</v>
      </c>
      <c r="L20" s="532">
        <v>1.07</v>
      </c>
      <c r="M20" s="532">
        <v>0.94</v>
      </c>
    </row>
    <row r="21" spans="1:13" ht="22.5" customHeight="1" x14ac:dyDescent="0.2">
      <c r="A21" s="282" t="s">
        <v>123</v>
      </c>
      <c r="B21" s="546">
        <v>0.32</v>
      </c>
      <c r="C21" s="546">
        <v>2.4300000000000002</v>
      </c>
      <c r="D21" s="546">
        <v>3.02</v>
      </c>
      <c r="E21" s="546">
        <v>1.46</v>
      </c>
      <c r="F21" s="247">
        <v>1.87</v>
      </c>
      <c r="G21" s="247">
        <v>1.17</v>
      </c>
      <c r="H21" s="532">
        <v>2.61</v>
      </c>
      <c r="I21" s="532">
        <v>2.57</v>
      </c>
      <c r="J21" s="532">
        <v>2.76</v>
      </c>
      <c r="K21" s="532">
        <v>2.3199999999999998</v>
      </c>
      <c r="L21" s="532">
        <v>1.49</v>
      </c>
      <c r="M21" s="532">
        <v>1.38</v>
      </c>
    </row>
    <row r="22" spans="1:13" ht="24" x14ac:dyDescent="0.2">
      <c r="A22" s="282" t="s">
        <v>49</v>
      </c>
      <c r="B22" s="546">
        <v>0.36</v>
      </c>
      <c r="C22" s="546">
        <v>2.96</v>
      </c>
      <c r="D22" s="546">
        <v>3.04</v>
      </c>
      <c r="E22" s="546">
        <v>3</v>
      </c>
      <c r="F22" s="247">
        <v>1.46</v>
      </c>
      <c r="G22" s="247">
        <v>2.67</v>
      </c>
      <c r="H22" s="532">
        <v>19.62</v>
      </c>
      <c r="I22" s="532">
        <v>1.58</v>
      </c>
      <c r="J22" s="532">
        <v>1.55</v>
      </c>
      <c r="K22" s="532">
        <v>2.35</v>
      </c>
      <c r="L22" s="532">
        <v>1.43</v>
      </c>
      <c r="M22" s="532">
        <v>1.43</v>
      </c>
    </row>
    <row r="23" spans="1:13" ht="12.95" customHeight="1" x14ac:dyDescent="0.2">
      <c r="A23" s="281" t="s">
        <v>50</v>
      </c>
      <c r="B23" s="546">
        <v>0.34</v>
      </c>
      <c r="C23" s="546">
        <v>0.62</v>
      </c>
      <c r="D23" s="546">
        <v>0.64</v>
      </c>
      <c r="E23" s="546">
        <v>0.57999999999999996</v>
      </c>
      <c r="F23" s="247">
        <v>0.69</v>
      </c>
      <c r="G23" s="247">
        <v>0.69</v>
      </c>
      <c r="H23" s="532">
        <v>0.86</v>
      </c>
      <c r="I23" s="532">
        <v>0.74</v>
      </c>
      <c r="J23" s="532">
        <v>1.7</v>
      </c>
      <c r="K23" s="532">
        <v>1.5</v>
      </c>
      <c r="L23" s="532">
        <v>1.67</v>
      </c>
      <c r="M23" s="532">
        <v>1.63</v>
      </c>
    </row>
    <row r="24" spans="1:13" ht="24.75" customHeight="1" x14ac:dyDescent="0.2">
      <c r="A24" s="282" t="s">
        <v>429</v>
      </c>
      <c r="B24" s="546">
        <v>0.36</v>
      </c>
      <c r="C24" s="546">
        <v>0.41</v>
      </c>
      <c r="D24" s="546">
        <v>0.62</v>
      </c>
      <c r="E24" s="546">
        <v>1.08</v>
      </c>
      <c r="F24" s="247">
        <v>1.42</v>
      </c>
      <c r="G24" s="247">
        <v>1.03</v>
      </c>
      <c r="H24" s="532">
        <v>1.26</v>
      </c>
      <c r="I24" s="532">
        <v>1.19</v>
      </c>
      <c r="J24" s="532">
        <v>1.28</v>
      </c>
      <c r="K24" s="532">
        <v>0.76</v>
      </c>
      <c r="L24" s="532">
        <v>1.04</v>
      </c>
      <c r="M24" s="532">
        <v>1.06</v>
      </c>
    </row>
    <row r="25" spans="1:13" ht="12" x14ac:dyDescent="0.2">
      <c r="A25" s="281" t="s">
        <v>52</v>
      </c>
      <c r="B25" s="546">
        <v>0.42</v>
      </c>
      <c r="C25" s="546">
        <v>0.52</v>
      </c>
      <c r="D25" s="546">
        <v>0.74</v>
      </c>
      <c r="E25" s="546">
        <v>0.68</v>
      </c>
      <c r="F25" s="247">
        <v>0.91</v>
      </c>
      <c r="G25" s="247">
        <v>1.31</v>
      </c>
      <c r="H25" s="532">
        <v>1.05</v>
      </c>
      <c r="I25" s="532">
        <v>0.6</v>
      </c>
      <c r="J25" s="532">
        <v>0.5</v>
      </c>
      <c r="K25" s="532">
        <v>0.6</v>
      </c>
      <c r="L25" s="532">
        <v>0.69</v>
      </c>
      <c r="M25" s="532">
        <v>0.78</v>
      </c>
    </row>
    <row r="26" spans="1:13" ht="24" x14ac:dyDescent="0.2">
      <c r="A26" s="282" t="s">
        <v>53</v>
      </c>
      <c r="B26" s="546">
        <v>0.52</v>
      </c>
      <c r="C26" s="546">
        <v>0.56999999999999995</v>
      </c>
      <c r="D26" s="546">
        <v>0.67</v>
      </c>
      <c r="E26" s="546">
        <v>0.67</v>
      </c>
      <c r="F26" s="247">
        <v>0.74</v>
      </c>
      <c r="G26" s="247">
        <v>0.79</v>
      </c>
      <c r="H26" s="532">
        <v>0.64</v>
      </c>
      <c r="I26" s="532">
        <v>0.63</v>
      </c>
      <c r="J26" s="532">
        <v>0.95</v>
      </c>
      <c r="K26" s="532">
        <v>1.08</v>
      </c>
      <c r="L26" s="532">
        <v>0.86</v>
      </c>
      <c r="M26" s="532">
        <v>0.83</v>
      </c>
    </row>
    <row r="27" spans="1:13" ht="24" customHeight="1" x14ac:dyDescent="0.2">
      <c r="A27" s="283" t="s">
        <v>54</v>
      </c>
      <c r="B27" s="546">
        <v>0.67</v>
      </c>
      <c r="C27" s="546">
        <v>0.69</v>
      </c>
      <c r="D27" s="546">
        <v>0.94</v>
      </c>
      <c r="E27" s="546">
        <v>0.68</v>
      </c>
      <c r="F27" s="247">
        <v>0.7</v>
      </c>
      <c r="G27" s="247">
        <v>0.6</v>
      </c>
      <c r="H27" s="532">
        <v>0.83</v>
      </c>
      <c r="I27" s="532">
        <v>0.88</v>
      </c>
      <c r="J27" s="532">
        <v>0.6</v>
      </c>
      <c r="K27" s="532">
        <v>0.46</v>
      </c>
      <c r="L27" s="532">
        <v>0.87</v>
      </c>
      <c r="M27" s="532">
        <v>1.1299999999999999</v>
      </c>
    </row>
    <row r="28" spans="1:13" ht="24" customHeight="1" x14ac:dyDescent="0.2">
      <c r="A28" s="282" t="s">
        <v>112</v>
      </c>
      <c r="B28" s="546">
        <v>0.75</v>
      </c>
      <c r="C28" s="546">
        <v>0.63</v>
      </c>
      <c r="D28" s="546">
        <v>0.66</v>
      </c>
      <c r="E28" s="546">
        <v>0.51</v>
      </c>
      <c r="F28" s="247">
        <v>0.56000000000000005</v>
      </c>
      <c r="G28" s="247">
        <v>0.5</v>
      </c>
      <c r="H28" s="532">
        <v>0.78</v>
      </c>
      <c r="I28" s="532">
        <v>0.82</v>
      </c>
      <c r="J28" s="532">
        <v>0.52</v>
      </c>
      <c r="K28" s="532">
        <v>0.39</v>
      </c>
      <c r="L28" s="532">
        <v>0.92</v>
      </c>
      <c r="M28" s="532">
        <v>1.49</v>
      </c>
    </row>
    <row r="29" spans="1:13" ht="24" x14ac:dyDescent="0.2">
      <c r="A29" s="282" t="s">
        <v>113</v>
      </c>
      <c r="B29" s="546">
        <v>0.44</v>
      </c>
      <c r="C29" s="546">
        <v>1.18</v>
      </c>
      <c r="D29" s="546">
        <v>3.26</v>
      </c>
      <c r="E29" s="546">
        <v>3.78</v>
      </c>
      <c r="F29" s="247">
        <v>2.12</v>
      </c>
      <c r="G29" s="247">
        <v>1.62</v>
      </c>
      <c r="H29" s="532">
        <v>1.42</v>
      </c>
      <c r="I29" s="532">
        <v>1.61</v>
      </c>
      <c r="J29" s="532">
        <v>1.67</v>
      </c>
      <c r="K29" s="532">
        <v>1.5</v>
      </c>
      <c r="L29" s="532">
        <v>1.63</v>
      </c>
      <c r="M29" s="532">
        <v>1.34</v>
      </c>
    </row>
    <row r="30" spans="1:13" ht="24" x14ac:dyDescent="0.2">
      <c r="A30" s="282" t="s">
        <v>114</v>
      </c>
      <c r="B30" s="546">
        <v>0.56000000000000005</v>
      </c>
      <c r="C30" s="546">
        <v>0.53</v>
      </c>
      <c r="D30" s="546">
        <v>0.6</v>
      </c>
      <c r="E30" s="546">
        <v>0.66</v>
      </c>
      <c r="F30" s="247">
        <v>0.66</v>
      </c>
      <c r="G30" s="247">
        <v>0.65</v>
      </c>
      <c r="H30" s="532">
        <v>0.71</v>
      </c>
      <c r="I30" s="532">
        <v>0.72</v>
      </c>
      <c r="J30" s="532">
        <v>0.55000000000000004</v>
      </c>
      <c r="K30" s="532">
        <v>0.47</v>
      </c>
      <c r="L30" s="532">
        <v>0.47</v>
      </c>
      <c r="M30" s="532">
        <v>0.39</v>
      </c>
    </row>
    <row r="31" spans="1:13" ht="24" customHeight="1" x14ac:dyDescent="0.2">
      <c r="A31" s="283" t="s">
        <v>58</v>
      </c>
      <c r="B31" s="546">
        <v>0.73</v>
      </c>
      <c r="C31" s="546">
        <v>0.73</v>
      </c>
      <c r="D31" s="546">
        <v>0.73</v>
      </c>
      <c r="E31" s="546">
        <v>0.87</v>
      </c>
      <c r="F31" s="247">
        <v>0.81</v>
      </c>
      <c r="G31" s="247">
        <v>0.78</v>
      </c>
      <c r="H31" s="532">
        <v>1.03</v>
      </c>
      <c r="I31" s="532">
        <v>0.87</v>
      </c>
      <c r="J31" s="532">
        <v>0.93</v>
      </c>
      <c r="K31" s="532">
        <v>0.93</v>
      </c>
      <c r="L31" s="532">
        <v>1.08</v>
      </c>
      <c r="M31" s="532">
        <v>0.95</v>
      </c>
    </row>
    <row r="32" spans="1:13" ht="12" x14ac:dyDescent="0.2">
      <c r="A32" s="280" t="s">
        <v>59</v>
      </c>
      <c r="B32" s="546">
        <v>0.39</v>
      </c>
      <c r="C32" s="546">
        <v>0.3</v>
      </c>
      <c r="D32" s="546">
        <v>0.32</v>
      </c>
      <c r="E32" s="546">
        <v>0.33</v>
      </c>
      <c r="F32" s="247">
        <v>0.3</v>
      </c>
      <c r="G32" s="247">
        <v>0.28000000000000003</v>
      </c>
      <c r="H32" s="532">
        <v>0.32</v>
      </c>
      <c r="I32" s="532">
        <v>0.38</v>
      </c>
      <c r="J32" s="532">
        <v>0.44</v>
      </c>
      <c r="K32" s="532">
        <v>0.41</v>
      </c>
      <c r="L32" s="532">
        <v>0.33</v>
      </c>
      <c r="M32" s="532">
        <v>0.27</v>
      </c>
    </row>
    <row r="33" spans="1:13" ht="24" x14ac:dyDescent="0.2">
      <c r="A33" s="283" t="s">
        <v>60</v>
      </c>
      <c r="B33" s="546">
        <v>0.38</v>
      </c>
      <c r="C33" s="546">
        <v>0.46</v>
      </c>
      <c r="D33" s="546">
        <v>0.45</v>
      </c>
      <c r="E33" s="546">
        <v>0.45</v>
      </c>
      <c r="F33" s="247">
        <v>0.45</v>
      </c>
      <c r="G33" s="247">
        <v>0.49</v>
      </c>
      <c r="H33" s="532">
        <v>0.51</v>
      </c>
      <c r="I33" s="532">
        <v>0.52</v>
      </c>
      <c r="J33" s="532">
        <v>0.57999999999999996</v>
      </c>
      <c r="K33" s="532">
        <v>0.56999999999999995</v>
      </c>
      <c r="L33" s="532">
        <v>1.1200000000000001</v>
      </c>
      <c r="M33" s="532">
        <v>0.87</v>
      </c>
    </row>
    <row r="34" spans="1:13" ht="12" x14ac:dyDescent="0.2">
      <c r="A34" s="280" t="s">
        <v>61</v>
      </c>
      <c r="B34" s="546">
        <v>0.89</v>
      </c>
      <c r="C34" s="546">
        <v>1.02</v>
      </c>
      <c r="D34" s="546">
        <v>1.07</v>
      </c>
      <c r="E34" s="546">
        <v>1.3</v>
      </c>
      <c r="F34" s="247">
        <v>1.28</v>
      </c>
      <c r="G34" s="247">
        <v>2.38</v>
      </c>
      <c r="H34" s="532">
        <v>1.65</v>
      </c>
      <c r="I34" s="532">
        <v>1.96</v>
      </c>
      <c r="J34" s="532">
        <v>1.86</v>
      </c>
      <c r="K34" s="532">
        <v>1.84</v>
      </c>
      <c r="L34" s="532">
        <v>1.5</v>
      </c>
      <c r="M34" s="532">
        <v>1.22</v>
      </c>
    </row>
    <row r="35" spans="1:13" ht="13.5" customHeight="1" x14ac:dyDescent="0.2">
      <c r="A35" s="280" t="s">
        <v>62</v>
      </c>
      <c r="B35" s="546">
        <v>0.55000000000000004</v>
      </c>
      <c r="C35" s="546">
        <v>0.55000000000000004</v>
      </c>
      <c r="D35" s="546">
        <v>0.57999999999999996</v>
      </c>
      <c r="E35" s="546">
        <v>0.54</v>
      </c>
      <c r="F35" s="247">
        <v>0.41</v>
      </c>
      <c r="G35" s="247">
        <v>0.39</v>
      </c>
      <c r="H35" s="532">
        <v>0.26</v>
      </c>
      <c r="I35" s="532">
        <v>0.44</v>
      </c>
      <c r="J35" s="532">
        <v>0.39</v>
      </c>
      <c r="K35" s="532">
        <v>0.44</v>
      </c>
      <c r="L35" s="532">
        <v>0.83</v>
      </c>
      <c r="M35" s="532">
        <v>1.05</v>
      </c>
    </row>
    <row r="36" spans="1:13" ht="12.75" customHeight="1" x14ac:dyDescent="0.2">
      <c r="A36" s="280" t="s">
        <v>63</v>
      </c>
      <c r="B36" s="546">
        <v>1.78</v>
      </c>
      <c r="C36" s="546">
        <v>1.83</v>
      </c>
      <c r="D36" s="546">
        <v>1.67</v>
      </c>
      <c r="E36" s="546">
        <v>1.29</v>
      </c>
      <c r="F36" s="247">
        <v>1.23</v>
      </c>
      <c r="G36" s="247">
        <v>1.4</v>
      </c>
      <c r="H36" s="532">
        <v>1.07</v>
      </c>
      <c r="I36" s="532">
        <v>1</v>
      </c>
      <c r="J36" s="532">
        <v>1.21</v>
      </c>
      <c r="K36" s="532">
        <v>1.35</v>
      </c>
      <c r="L36" s="532">
        <v>1.1399999999999999</v>
      </c>
      <c r="M36" s="532">
        <v>1.01</v>
      </c>
    </row>
    <row r="37" spans="1:13" ht="12.75" customHeight="1" x14ac:dyDescent="0.2">
      <c r="A37" s="280" t="s">
        <v>115</v>
      </c>
      <c r="B37" s="546">
        <v>1.26</v>
      </c>
      <c r="C37" s="546">
        <v>1.28</v>
      </c>
      <c r="D37" s="546">
        <v>0.84</v>
      </c>
      <c r="E37" s="546">
        <v>0.79</v>
      </c>
      <c r="F37" s="247">
        <v>1.2</v>
      </c>
      <c r="G37" s="247">
        <v>0.9</v>
      </c>
      <c r="H37" s="532">
        <v>0.8</v>
      </c>
      <c r="I37" s="532">
        <v>0.69</v>
      </c>
      <c r="J37" s="532">
        <v>0.62</v>
      </c>
      <c r="K37" s="532">
        <v>0.76</v>
      </c>
      <c r="L37" s="532">
        <v>0.73</v>
      </c>
      <c r="M37" s="532">
        <v>0.71</v>
      </c>
    </row>
    <row r="38" spans="1:13" ht="12" x14ac:dyDescent="0.2">
      <c r="A38" s="280" t="s">
        <v>65</v>
      </c>
      <c r="B38" s="546">
        <v>0.57999999999999996</v>
      </c>
      <c r="C38" s="546">
        <v>47.04</v>
      </c>
      <c r="D38" s="546">
        <v>36.479999999999997</v>
      </c>
      <c r="E38" s="546">
        <v>5.97</v>
      </c>
      <c r="F38" s="247">
        <v>8.56</v>
      </c>
      <c r="G38" s="247">
        <v>7.97</v>
      </c>
      <c r="H38" s="532">
        <v>20.59</v>
      </c>
      <c r="I38" s="532">
        <v>5.25</v>
      </c>
      <c r="J38" s="532">
        <v>0.61</v>
      </c>
      <c r="K38" s="532">
        <v>0.85</v>
      </c>
      <c r="L38" s="532">
        <v>0.35</v>
      </c>
      <c r="M38" s="532">
        <v>0.51</v>
      </c>
    </row>
    <row r="39" spans="1:13" ht="12.95" customHeight="1" x14ac:dyDescent="0.2">
      <c r="A39" s="280" t="s">
        <v>71</v>
      </c>
      <c r="B39" s="546">
        <v>0.62</v>
      </c>
      <c r="C39" s="546">
        <v>0.4</v>
      </c>
      <c r="D39" s="546">
        <v>0.36</v>
      </c>
      <c r="E39" s="546">
        <v>0.35</v>
      </c>
      <c r="F39" s="247">
        <v>0.49</v>
      </c>
      <c r="G39" s="247">
        <v>0.39</v>
      </c>
      <c r="H39" s="532">
        <v>0.48</v>
      </c>
      <c r="I39" s="532">
        <v>0.46</v>
      </c>
      <c r="J39" s="532">
        <v>0.75</v>
      </c>
      <c r="K39" s="532">
        <v>0.6</v>
      </c>
      <c r="L39" s="532">
        <v>0.56000000000000005</v>
      </c>
      <c r="M39" s="532">
        <v>0.73</v>
      </c>
    </row>
    <row r="40" spans="1:13" ht="12" x14ac:dyDescent="0.2">
      <c r="A40" s="280" t="s">
        <v>72</v>
      </c>
      <c r="B40" s="546">
        <v>0.88</v>
      </c>
      <c r="C40" s="546">
        <v>1.0900000000000001</v>
      </c>
      <c r="D40" s="546">
        <v>1.46</v>
      </c>
      <c r="E40" s="546">
        <v>0.93</v>
      </c>
      <c r="F40" s="247">
        <v>0.61</v>
      </c>
      <c r="G40" s="247">
        <v>0.93</v>
      </c>
      <c r="H40" s="532">
        <v>1.61</v>
      </c>
      <c r="I40" s="532">
        <v>0.96</v>
      </c>
      <c r="J40" s="532">
        <v>0.97</v>
      </c>
      <c r="K40" s="532">
        <v>1.1000000000000001</v>
      </c>
      <c r="L40" s="532">
        <v>0.87</v>
      </c>
      <c r="M40" s="532">
        <v>0.87</v>
      </c>
    </row>
    <row r="41" spans="1:13" ht="12.95" customHeight="1" x14ac:dyDescent="0.2">
      <c r="A41" s="280" t="s">
        <v>73</v>
      </c>
      <c r="B41" s="546">
        <v>0.68</v>
      </c>
      <c r="C41" s="546">
        <v>0.66</v>
      </c>
      <c r="D41" s="546">
        <v>0.87</v>
      </c>
      <c r="E41" s="546">
        <v>1.1100000000000001</v>
      </c>
      <c r="F41" s="247">
        <v>1.04</v>
      </c>
      <c r="G41" s="247">
        <v>0.93</v>
      </c>
      <c r="H41" s="532">
        <v>0.69</v>
      </c>
      <c r="I41" s="532">
        <v>0.86</v>
      </c>
      <c r="J41" s="532">
        <v>1.62</v>
      </c>
      <c r="K41" s="532">
        <v>1.08</v>
      </c>
      <c r="L41" s="532">
        <v>1.24</v>
      </c>
      <c r="M41" s="532">
        <v>0.94</v>
      </c>
    </row>
    <row r="42" spans="1:13" ht="12.95" customHeight="1" x14ac:dyDescent="0.2">
      <c r="A42" s="280" t="s">
        <v>74</v>
      </c>
      <c r="B42" s="546">
        <v>0.22</v>
      </c>
      <c r="C42" s="546">
        <v>0.22</v>
      </c>
      <c r="D42" s="546">
        <v>0.25</v>
      </c>
      <c r="E42" s="546">
        <v>0.18</v>
      </c>
      <c r="F42" s="247">
        <v>0.22</v>
      </c>
      <c r="G42" s="247">
        <v>0.37</v>
      </c>
      <c r="H42" s="532">
        <v>0.35</v>
      </c>
      <c r="I42" s="532">
        <v>0.95</v>
      </c>
      <c r="J42" s="532">
        <v>2.2200000000000002</v>
      </c>
      <c r="K42" s="532">
        <v>1.61</v>
      </c>
      <c r="L42" s="532">
        <v>0.93</v>
      </c>
      <c r="M42" s="532">
        <v>1.03</v>
      </c>
    </row>
    <row r="43" spans="1:13" ht="12" x14ac:dyDescent="0.2">
      <c r="A43" s="280" t="s">
        <v>75</v>
      </c>
      <c r="B43" s="546">
        <v>0.26</v>
      </c>
      <c r="C43" s="546">
        <v>0.28999999999999998</v>
      </c>
      <c r="D43" s="546">
        <v>0.39</v>
      </c>
      <c r="E43" s="546">
        <v>0.4</v>
      </c>
      <c r="F43" s="247">
        <v>0.53</v>
      </c>
      <c r="G43" s="247">
        <v>0.47</v>
      </c>
      <c r="H43" s="532">
        <v>0.43</v>
      </c>
      <c r="I43" s="532">
        <v>0.5</v>
      </c>
      <c r="J43" s="532">
        <v>0.43</v>
      </c>
      <c r="K43" s="532">
        <v>0.49</v>
      </c>
      <c r="L43" s="532">
        <v>0.6</v>
      </c>
      <c r="M43" s="532">
        <v>0.84</v>
      </c>
    </row>
    <row r="44" spans="1:13" ht="12.95" customHeight="1" x14ac:dyDescent="0.2">
      <c r="A44" s="280" t="s">
        <v>76</v>
      </c>
      <c r="B44" s="546">
        <v>0.86</v>
      </c>
      <c r="C44" s="546">
        <v>0.39</v>
      </c>
      <c r="D44" s="546">
        <v>0.22</v>
      </c>
      <c r="E44" s="546">
        <v>0.42</v>
      </c>
      <c r="F44" s="247">
        <v>0.43</v>
      </c>
      <c r="G44" s="247">
        <v>0.62</v>
      </c>
      <c r="H44" s="532">
        <v>0.49</v>
      </c>
      <c r="I44" s="532">
        <v>0.78</v>
      </c>
      <c r="J44" s="532">
        <v>1.39</v>
      </c>
      <c r="K44" s="532">
        <v>3.23</v>
      </c>
      <c r="L44" s="532">
        <v>2.56</v>
      </c>
      <c r="M44" s="532">
        <v>1.44</v>
      </c>
    </row>
    <row r="45" spans="1:13" ht="12.95" customHeight="1" x14ac:dyDescent="0.2">
      <c r="A45" s="280" t="s">
        <v>77</v>
      </c>
      <c r="B45" s="550">
        <v>0.54</v>
      </c>
      <c r="C45" s="550">
        <v>0.37</v>
      </c>
      <c r="D45" s="550">
        <v>0.36</v>
      </c>
      <c r="E45" s="550">
        <v>0.44</v>
      </c>
      <c r="F45" s="247">
        <v>0.48</v>
      </c>
      <c r="G45" s="247">
        <v>0.47</v>
      </c>
      <c r="H45" s="532">
        <v>1.08</v>
      </c>
      <c r="I45" s="532">
        <v>1.55</v>
      </c>
      <c r="J45" s="532">
        <v>4.58</v>
      </c>
      <c r="K45" s="532">
        <v>2.2400000000000002</v>
      </c>
      <c r="L45" s="532">
        <v>1.7</v>
      </c>
      <c r="M45" s="532">
        <v>1.9</v>
      </c>
    </row>
    <row r="46" spans="1:13" ht="12.95" customHeight="1" thickBot="1" x14ac:dyDescent="0.25">
      <c r="A46" s="533"/>
      <c r="B46" s="551"/>
      <c r="C46" s="551"/>
      <c r="D46" s="551"/>
      <c r="E46" s="551"/>
      <c r="F46" s="534"/>
      <c r="G46" s="534"/>
      <c r="H46" s="540"/>
      <c r="I46" s="540"/>
      <c r="J46" s="540"/>
      <c r="K46" s="540"/>
      <c r="L46" s="540"/>
      <c r="M46" s="540"/>
    </row>
    <row r="47" spans="1:13" ht="12.95" customHeight="1" x14ac:dyDescent="0.2">
      <c r="A47" s="535"/>
    </row>
    <row r="48" spans="1:13" ht="12.95" customHeight="1" x14ac:dyDescent="0.2">
      <c r="A48" s="535"/>
    </row>
    <row r="49" spans="1:13" ht="12.95" customHeight="1" x14ac:dyDescent="0.2">
      <c r="A49" s="535"/>
    </row>
    <row r="50" spans="1:13" s="546" customFormat="1" ht="12.95" customHeight="1" x14ac:dyDescent="0.2">
      <c r="A50" s="535"/>
      <c r="F50" s="340"/>
      <c r="G50" s="340"/>
      <c r="H50" s="241"/>
      <c r="I50" s="241"/>
      <c r="J50" s="241"/>
      <c r="K50" s="241"/>
      <c r="L50" s="241"/>
      <c r="M50" s="241"/>
    </row>
    <row r="51" spans="1:13" s="546" customFormat="1" ht="12.95" customHeight="1" x14ac:dyDescent="0.2">
      <c r="A51" s="535"/>
      <c r="F51" s="340"/>
      <c r="G51" s="340"/>
      <c r="H51" s="241"/>
      <c r="I51" s="241"/>
      <c r="J51" s="241"/>
      <c r="K51" s="241"/>
      <c r="L51" s="241"/>
      <c r="M51" s="241"/>
    </row>
    <row r="52" spans="1:13" s="546" customFormat="1" ht="12.95" customHeight="1" x14ac:dyDescent="0.2">
      <c r="A52" s="535"/>
      <c r="F52" s="340"/>
      <c r="G52" s="340"/>
      <c r="H52" s="241"/>
      <c r="I52" s="241"/>
      <c r="J52" s="241"/>
      <c r="K52" s="241"/>
      <c r="L52" s="241"/>
      <c r="M52" s="241"/>
    </row>
    <row r="53" spans="1:13" s="546" customFormat="1" ht="12.95" customHeight="1" x14ac:dyDescent="0.2">
      <c r="A53" s="535"/>
      <c r="F53" s="340"/>
      <c r="G53" s="340"/>
      <c r="H53" s="241"/>
      <c r="I53" s="241"/>
      <c r="J53" s="241"/>
      <c r="K53" s="241"/>
      <c r="L53" s="241"/>
      <c r="M53" s="241"/>
    </row>
    <row r="54" spans="1:13" s="546" customFormat="1" ht="12.95" customHeight="1" x14ac:dyDescent="0.2">
      <c r="A54" s="535"/>
      <c r="F54" s="340"/>
      <c r="G54" s="340"/>
      <c r="H54" s="241"/>
      <c r="I54" s="241"/>
      <c r="J54" s="241"/>
      <c r="K54" s="241"/>
      <c r="L54" s="241"/>
      <c r="M54" s="241"/>
    </row>
    <row r="55" spans="1:13" s="546" customFormat="1" ht="12.95" customHeight="1" x14ac:dyDescent="0.2">
      <c r="A55" s="535"/>
      <c r="F55" s="340"/>
      <c r="G55" s="340"/>
      <c r="H55" s="241"/>
      <c r="I55" s="241"/>
      <c r="J55" s="241"/>
      <c r="K55" s="241"/>
      <c r="L55" s="241"/>
      <c r="M55" s="241"/>
    </row>
    <row r="56" spans="1:13" s="546" customFormat="1" ht="12.95" customHeight="1" x14ac:dyDescent="0.2">
      <c r="A56" s="535"/>
      <c r="F56" s="340"/>
      <c r="G56" s="340"/>
      <c r="H56" s="241"/>
      <c r="I56" s="241"/>
      <c r="J56" s="241"/>
      <c r="K56" s="241"/>
      <c r="L56" s="241"/>
      <c r="M56" s="241"/>
    </row>
    <row r="57" spans="1:13" s="546" customFormat="1" ht="12.95" customHeight="1" x14ac:dyDescent="0.2">
      <c r="A57" s="535"/>
      <c r="F57" s="340"/>
      <c r="G57" s="340"/>
      <c r="H57" s="241"/>
      <c r="I57" s="241"/>
      <c r="J57" s="241"/>
      <c r="K57" s="241"/>
      <c r="L57" s="241"/>
      <c r="M57" s="241"/>
    </row>
    <row r="58" spans="1:13" s="546" customFormat="1" ht="12.95" customHeight="1" x14ac:dyDescent="0.2">
      <c r="A58" s="535"/>
      <c r="F58" s="340"/>
      <c r="G58" s="340"/>
      <c r="H58" s="241"/>
      <c r="I58" s="241"/>
      <c r="J58" s="241"/>
      <c r="K58" s="241"/>
      <c r="L58" s="241"/>
      <c r="M58" s="241"/>
    </row>
    <row r="59" spans="1:13" s="546" customFormat="1" ht="12.95" customHeight="1" x14ac:dyDescent="0.2">
      <c r="A59" s="535"/>
      <c r="F59" s="340"/>
      <c r="G59" s="340"/>
      <c r="H59" s="241"/>
      <c r="I59" s="241"/>
      <c r="J59" s="241"/>
      <c r="K59" s="241"/>
      <c r="L59" s="241"/>
      <c r="M59" s="241"/>
    </row>
    <row r="60" spans="1:13" s="546" customFormat="1" ht="12.95" customHeight="1" x14ac:dyDescent="0.2">
      <c r="A60" s="535"/>
      <c r="F60" s="340"/>
      <c r="G60" s="340"/>
      <c r="H60" s="241"/>
      <c r="I60" s="241"/>
      <c r="J60" s="241"/>
      <c r="K60" s="241"/>
      <c r="L60" s="241"/>
      <c r="M60" s="241"/>
    </row>
    <row r="61" spans="1:13" s="546" customFormat="1" ht="12.95" customHeight="1" x14ac:dyDescent="0.2">
      <c r="A61" s="535"/>
      <c r="F61" s="340"/>
      <c r="G61" s="340"/>
      <c r="H61" s="241"/>
      <c r="I61" s="241"/>
      <c r="J61" s="241"/>
      <c r="K61" s="241"/>
      <c r="L61" s="241"/>
      <c r="M61" s="241"/>
    </row>
    <row r="62" spans="1:13" s="546" customFormat="1" ht="12.95" customHeight="1" x14ac:dyDescent="0.2">
      <c r="A62" s="535"/>
      <c r="F62" s="340"/>
      <c r="G62" s="340"/>
      <c r="H62" s="241"/>
      <c r="I62" s="241"/>
      <c r="J62" s="241"/>
      <c r="K62" s="241"/>
      <c r="L62" s="241"/>
      <c r="M62" s="241"/>
    </row>
    <row r="63" spans="1:13" s="546" customFormat="1" ht="12.95" customHeight="1" x14ac:dyDescent="0.2">
      <c r="A63" s="535"/>
      <c r="F63" s="340"/>
      <c r="G63" s="340"/>
      <c r="H63" s="241"/>
      <c r="I63" s="241"/>
      <c r="J63" s="241"/>
      <c r="K63" s="241"/>
      <c r="L63" s="241"/>
      <c r="M63" s="241"/>
    </row>
    <row r="64" spans="1:13" s="546" customFormat="1" ht="12.95" customHeight="1" x14ac:dyDescent="0.2">
      <c r="A64" s="535"/>
      <c r="F64" s="340"/>
      <c r="G64" s="340"/>
      <c r="H64" s="241"/>
      <c r="I64" s="241"/>
      <c r="J64" s="241"/>
      <c r="K64" s="241"/>
      <c r="L64" s="241"/>
      <c r="M64" s="241"/>
    </row>
    <row r="65" spans="1:13" s="546" customFormat="1" ht="12.95" customHeight="1" x14ac:dyDescent="0.2">
      <c r="A65" s="535"/>
      <c r="F65" s="340"/>
      <c r="G65" s="340"/>
      <c r="H65" s="241"/>
      <c r="I65" s="241"/>
      <c r="J65" s="241"/>
      <c r="K65" s="241"/>
      <c r="L65" s="241"/>
      <c r="M65" s="241"/>
    </row>
    <row r="66" spans="1:13" s="546" customFormat="1" ht="12.95" customHeight="1" x14ac:dyDescent="0.2">
      <c r="A66" s="535"/>
      <c r="F66" s="340"/>
      <c r="G66" s="340"/>
      <c r="H66" s="241"/>
      <c r="I66" s="241"/>
      <c r="J66" s="241"/>
      <c r="K66" s="241"/>
      <c r="L66" s="241"/>
      <c r="M66" s="241"/>
    </row>
    <row r="67" spans="1:13" s="546" customFormat="1" ht="12.95" customHeight="1" x14ac:dyDescent="0.2">
      <c r="A67" s="535"/>
      <c r="F67" s="340"/>
      <c r="G67" s="340"/>
      <c r="H67" s="241"/>
      <c r="I67" s="241"/>
      <c r="J67" s="241"/>
      <c r="K67" s="241"/>
      <c r="L67" s="241"/>
      <c r="M67" s="241"/>
    </row>
    <row r="68" spans="1:13" s="546" customFormat="1" ht="12.95" customHeight="1" x14ac:dyDescent="0.2">
      <c r="A68" s="535"/>
      <c r="F68" s="340"/>
      <c r="G68" s="340"/>
      <c r="H68" s="241"/>
      <c r="I68" s="241"/>
      <c r="J68" s="241"/>
      <c r="K68" s="241"/>
      <c r="L68" s="241"/>
      <c r="M68" s="241"/>
    </row>
    <row r="69" spans="1:13" s="546" customFormat="1" ht="12.95" customHeight="1" x14ac:dyDescent="0.2">
      <c r="A69" s="535"/>
      <c r="F69" s="340"/>
      <c r="G69" s="340"/>
      <c r="H69" s="241"/>
      <c r="I69" s="241"/>
      <c r="J69" s="241"/>
      <c r="K69" s="241"/>
      <c r="L69" s="241"/>
      <c r="M69" s="241"/>
    </row>
    <row r="70" spans="1:13" s="546" customFormat="1" ht="12.95" customHeight="1" x14ac:dyDescent="0.2">
      <c r="A70" s="535"/>
      <c r="F70" s="340"/>
      <c r="G70" s="340"/>
      <c r="H70" s="241"/>
      <c r="I70" s="241"/>
      <c r="J70" s="241"/>
      <c r="K70" s="241"/>
      <c r="L70" s="241"/>
      <c r="M70" s="241"/>
    </row>
    <row r="71" spans="1:13" s="546" customFormat="1" ht="12.95" customHeight="1" x14ac:dyDescent="0.2">
      <c r="A71" s="535"/>
      <c r="F71" s="340"/>
      <c r="G71" s="340"/>
      <c r="H71" s="241"/>
      <c r="I71" s="241"/>
      <c r="J71" s="241"/>
      <c r="K71" s="241"/>
      <c r="L71" s="241"/>
      <c r="M71" s="241"/>
    </row>
    <row r="72" spans="1:13" s="546" customFormat="1" ht="12.95" customHeight="1" x14ac:dyDescent="0.2">
      <c r="A72" s="535"/>
      <c r="F72" s="340"/>
      <c r="G72" s="340"/>
      <c r="H72" s="241"/>
      <c r="I72" s="241"/>
      <c r="J72" s="241"/>
      <c r="K72" s="241"/>
      <c r="L72" s="241"/>
      <c r="M72" s="241"/>
    </row>
    <row r="73" spans="1:13" s="546" customFormat="1" ht="12.95" customHeight="1" x14ac:dyDescent="0.2">
      <c r="A73" s="535"/>
      <c r="F73" s="340"/>
      <c r="G73" s="340"/>
      <c r="H73" s="241"/>
      <c r="I73" s="241"/>
      <c r="J73" s="241"/>
      <c r="K73" s="241"/>
      <c r="L73" s="241"/>
      <c r="M73" s="241"/>
    </row>
    <row r="74" spans="1:13" s="546" customFormat="1" ht="12.95" customHeight="1" x14ac:dyDescent="0.2">
      <c r="A74" s="535"/>
      <c r="F74" s="340"/>
      <c r="G74" s="340"/>
      <c r="H74" s="241"/>
      <c r="I74" s="241"/>
      <c r="J74" s="241"/>
      <c r="K74" s="241"/>
      <c r="L74" s="241"/>
      <c r="M74" s="241"/>
    </row>
    <row r="75" spans="1:13" s="546" customFormat="1" ht="12.95" customHeight="1" x14ac:dyDescent="0.2">
      <c r="A75" s="535"/>
      <c r="F75" s="340"/>
      <c r="G75" s="340"/>
      <c r="H75" s="241"/>
      <c r="I75" s="241"/>
      <c r="J75" s="241"/>
      <c r="K75" s="241"/>
      <c r="L75" s="241"/>
      <c r="M75" s="241"/>
    </row>
    <row r="76" spans="1:13" s="546" customFormat="1" ht="12.95" customHeight="1" x14ac:dyDescent="0.2">
      <c r="A76" s="535"/>
      <c r="F76" s="340"/>
      <c r="G76" s="340"/>
      <c r="H76" s="241"/>
      <c r="I76" s="241"/>
      <c r="J76" s="241"/>
      <c r="K76" s="241"/>
      <c r="L76" s="241"/>
      <c r="M76" s="241"/>
    </row>
    <row r="77" spans="1:13" s="546" customFormat="1" ht="12.95" customHeight="1" x14ac:dyDescent="0.2">
      <c r="A77" s="535"/>
      <c r="F77" s="340"/>
      <c r="G77" s="340"/>
      <c r="H77" s="241"/>
      <c r="I77" s="241"/>
      <c r="J77" s="241"/>
      <c r="K77" s="241"/>
      <c r="L77" s="241"/>
      <c r="M77" s="241"/>
    </row>
    <row r="78" spans="1:13" s="546" customFormat="1" ht="12.95" customHeight="1" x14ac:dyDescent="0.2">
      <c r="A78" s="535"/>
      <c r="F78" s="340"/>
      <c r="G78" s="340"/>
      <c r="H78" s="241"/>
      <c r="I78" s="241"/>
      <c r="J78" s="241"/>
      <c r="K78" s="241"/>
      <c r="L78" s="241"/>
      <c r="M78" s="241"/>
    </row>
    <row r="79" spans="1:13" s="546" customFormat="1" ht="12.95" customHeight="1" x14ac:dyDescent="0.2">
      <c r="A79" s="535"/>
      <c r="F79" s="340"/>
      <c r="G79" s="340"/>
      <c r="H79" s="241"/>
      <c r="I79" s="241"/>
      <c r="J79" s="241"/>
      <c r="K79" s="241"/>
      <c r="L79" s="241"/>
      <c r="M79" s="241"/>
    </row>
    <row r="80" spans="1:13" s="546" customFormat="1" ht="12.95" customHeight="1" x14ac:dyDescent="0.2">
      <c r="A80" s="535"/>
      <c r="F80" s="340"/>
      <c r="G80" s="340"/>
      <c r="H80" s="241"/>
      <c r="I80" s="241"/>
      <c r="J80" s="241"/>
      <c r="K80" s="241"/>
      <c r="L80" s="241"/>
      <c r="M80" s="241"/>
    </row>
    <row r="81" spans="1:13" s="546" customFormat="1" ht="12.95" customHeight="1" x14ac:dyDescent="0.2">
      <c r="A81" s="535"/>
      <c r="F81" s="340"/>
      <c r="G81" s="340"/>
      <c r="H81" s="241"/>
      <c r="I81" s="241"/>
      <c r="J81" s="241"/>
      <c r="K81" s="241"/>
      <c r="L81" s="241"/>
      <c r="M81" s="241"/>
    </row>
    <row r="82" spans="1:13" s="546" customFormat="1" ht="12.95" customHeight="1" x14ac:dyDescent="0.2">
      <c r="A82" s="535"/>
      <c r="F82" s="340"/>
      <c r="G82" s="340"/>
      <c r="H82" s="241"/>
      <c r="I82" s="241"/>
      <c r="J82" s="241"/>
      <c r="K82" s="241"/>
      <c r="L82" s="241"/>
      <c r="M82" s="241"/>
    </row>
    <row r="83" spans="1:13" s="546" customFormat="1" ht="12.95" customHeight="1" x14ac:dyDescent="0.2">
      <c r="A83" s="535"/>
      <c r="F83" s="340"/>
      <c r="G83" s="340"/>
      <c r="H83" s="241"/>
      <c r="I83" s="241"/>
      <c r="J83" s="241"/>
      <c r="K83" s="241"/>
      <c r="L83" s="241"/>
      <c r="M83" s="241"/>
    </row>
    <row r="84" spans="1:13" s="546" customFormat="1" ht="12.95" customHeight="1" x14ac:dyDescent="0.2">
      <c r="A84" s="535"/>
      <c r="F84" s="340"/>
      <c r="G84" s="340"/>
      <c r="H84" s="241"/>
      <c r="I84" s="241"/>
      <c r="J84" s="241"/>
      <c r="K84" s="241"/>
      <c r="L84" s="241"/>
      <c r="M84" s="241"/>
    </row>
    <row r="85" spans="1:13" s="546" customFormat="1" ht="12.95" customHeight="1" x14ac:dyDescent="0.2">
      <c r="A85" s="535"/>
      <c r="F85" s="340"/>
      <c r="G85" s="340"/>
      <c r="H85" s="241"/>
      <c r="I85" s="241"/>
      <c r="J85" s="241"/>
      <c r="K85" s="241"/>
      <c r="L85" s="241"/>
      <c r="M85" s="241"/>
    </row>
    <row r="86" spans="1:13" s="546" customFormat="1" ht="12.95" customHeight="1" x14ac:dyDescent="0.2">
      <c r="A86" s="535"/>
      <c r="F86" s="340"/>
      <c r="G86" s="340"/>
      <c r="H86" s="241"/>
      <c r="I86" s="241"/>
      <c r="J86" s="241"/>
      <c r="K86" s="241"/>
      <c r="L86" s="241"/>
      <c r="M86" s="241"/>
    </row>
    <row r="87" spans="1:13" s="546" customFormat="1" ht="12.95" customHeight="1" x14ac:dyDescent="0.2">
      <c r="A87" s="535"/>
      <c r="F87" s="340"/>
      <c r="G87" s="340"/>
      <c r="H87" s="241"/>
      <c r="I87" s="241"/>
      <c r="J87" s="241"/>
      <c r="K87" s="241"/>
      <c r="L87" s="241"/>
      <c r="M87" s="241"/>
    </row>
    <row r="88" spans="1:13" s="546" customFormat="1" ht="12.95" customHeight="1" x14ac:dyDescent="0.2">
      <c r="A88" s="535"/>
      <c r="F88" s="340"/>
      <c r="G88" s="340"/>
      <c r="H88" s="241"/>
      <c r="I88" s="241"/>
      <c r="J88" s="241"/>
      <c r="K88" s="241"/>
      <c r="L88" s="241"/>
      <c r="M88" s="241"/>
    </row>
    <row r="89" spans="1:13" s="546" customFormat="1" ht="12.95" customHeight="1" x14ac:dyDescent="0.2">
      <c r="A89" s="535"/>
      <c r="F89" s="340"/>
      <c r="G89" s="340"/>
      <c r="H89" s="241"/>
      <c r="I89" s="241"/>
      <c r="J89" s="241"/>
      <c r="K89" s="241"/>
      <c r="L89" s="241"/>
      <c r="M89" s="241"/>
    </row>
    <row r="90" spans="1:13" s="546" customFormat="1" ht="12.95" customHeight="1" x14ac:dyDescent="0.2">
      <c r="A90" s="535"/>
      <c r="F90" s="340"/>
      <c r="G90" s="340"/>
      <c r="H90" s="241"/>
      <c r="I90" s="241"/>
      <c r="J90" s="241"/>
      <c r="K90" s="241"/>
      <c r="L90" s="241"/>
      <c r="M90" s="241"/>
    </row>
  </sheetData>
  <hyperlinks>
    <hyperlink ref="A1" location="Содержание!A1" display="Вернуться в СОДЕРЖАНИЕ" xr:uid="{00000000-0004-0000-7E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Лист127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5.28515625" style="340" customWidth="1"/>
    <col min="2" max="5" width="8.5703125" style="340" hidden="1" customWidth="1"/>
    <col min="6" max="7" width="8.42578125" style="340" hidden="1" customWidth="1"/>
    <col min="8" max="8" width="8.42578125" style="241" hidden="1" customWidth="1"/>
    <col min="9" max="13" width="8.42578125" style="241" customWidth="1"/>
    <col min="14" max="256" width="9.28515625" style="340"/>
    <col min="257" max="257" width="44" style="340" customWidth="1"/>
    <col min="258" max="261" width="8.5703125" style="340" customWidth="1"/>
    <col min="262" max="262" width="8.42578125" style="340" customWidth="1"/>
    <col min="263" max="263" width="8.5703125" style="340" customWidth="1"/>
    <col min="264" max="512" width="9.28515625" style="340"/>
    <col min="513" max="513" width="44" style="340" customWidth="1"/>
    <col min="514" max="517" width="8.5703125" style="340" customWidth="1"/>
    <col min="518" max="518" width="8.42578125" style="340" customWidth="1"/>
    <col min="519" max="519" width="8.5703125" style="340" customWidth="1"/>
    <col min="520" max="768" width="9.28515625" style="340"/>
    <col min="769" max="769" width="44" style="340" customWidth="1"/>
    <col min="770" max="773" width="8.5703125" style="340" customWidth="1"/>
    <col min="774" max="774" width="8.42578125" style="340" customWidth="1"/>
    <col min="775" max="775" width="8.5703125" style="340" customWidth="1"/>
    <col min="776" max="1024" width="9.28515625" style="340"/>
    <col min="1025" max="1025" width="44" style="340" customWidth="1"/>
    <col min="1026" max="1029" width="8.5703125" style="340" customWidth="1"/>
    <col min="1030" max="1030" width="8.42578125" style="340" customWidth="1"/>
    <col min="1031" max="1031" width="8.5703125" style="340" customWidth="1"/>
    <col min="1032" max="1280" width="9.28515625" style="340"/>
    <col min="1281" max="1281" width="44" style="340" customWidth="1"/>
    <col min="1282" max="1285" width="8.5703125" style="340" customWidth="1"/>
    <col min="1286" max="1286" width="8.42578125" style="340" customWidth="1"/>
    <col min="1287" max="1287" width="8.5703125" style="340" customWidth="1"/>
    <col min="1288" max="1536" width="9.28515625" style="340"/>
    <col min="1537" max="1537" width="44" style="340" customWidth="1"/>
    <col min="1538" max="1541" width="8.5703125" style="340" customWidth="1"/>
    <col min="1542" max="1542" width="8.42578125" style="340" customWidth="1"/>
    <col min="1543" max="1543" width="8.5703125" style="340" customWidth="1"/>
    <col min="1544" max="1792" width="9.28515625" style="340"/>
    <col min="1793" max="1793" width="44" style="340" customWidth="1"/>
    <col min="1794" max="1797" width="8.5703125" style="340" customWidth="1"/>
    <col min="1798" max="1798" width="8.42578125" style="340" customWidth="1"/>
    <col min="1799" max="1799" width="8.5703125" style="340" customWidth="1"/>
    <col min="1800" max="2048" width="9.28515625" style="340"/>
    <col min="2049" max="2049" width="44" style="340" customWidth="1"/>
    <col min="2050" max="2053" width="8.5703125" style="340" customWidth="1"/>
    <col min="2054" max="2054" width="8.42578125" style="340" customWidth="1"/>
    <col min="2055" max="2055" width="8.5703125" style="340" customWidth="1"/>
    <col min="2056" max="2304" width="9.28515625" style="340"/>
    <col min="2305" max="2305" width="44" style="340" customWidth="1"/>
    <col min="2306" max="2309" width="8.5703125" style="340" customWidth="1"/>
    <col min="2310" max="2310" width="8.42578125" style="340" customWidth="1"/>
    <col min="2311" max="2311" width="8.5703125" style="340" customWidth="1"/>
    <col min="2312" max="2560" width="9.28515625" style="340"/>
    <col min="2561" max="2561" width="44" style="340" customWidth="1"/>
    <col min="2562" max="2565" width="8.5703125" style="340" customWidth="1"/>
    <col min="2566" max="2566" width="8.42578125" style="340" customWidth="1"/>
    <col min="2567" max="2567" width="8.5703125" style="340" customWidth="1"/>
    <col min="2568" max="2816" width="9.28515625" style="340"/>
    <col min="2817" max="2817" width="44" style="340" customWidth="1"/>
    <col min="2818" max="2821" width="8.5703125" style="340" customWidth="1"/>
    <col min="2822" max="2822" width="8.42578125" style="340" customWidth="1"/>
    <col min="2823" max="2823" width="8.5703125" style="340" customWidth="1"/>
    <col min="2824" max="3072" width="9.28515625" style="340"/>
    <col min="3073" max="3073" width="44" style="340" customWidth="1"/>
    <col min="3074" max="3077" width="8.5703125" style="340" customWidth="1"/>
    <col min="3078" max="3078" width="8.42578125" style="340" customWidth="1"/>
    <col min="3079" max="3079" width="8.5703125" style="340" customWidth="1"/>
    <col min="3080" max="3328" width="9.28515625" style="340"/>
    <col min="3329" max="3329" width="44" style="340" customWidth="1"/>
    <col min="3330" max="3333" width="8.5703125" style="340" customWidth="1"/>
    <col min="3334" max="3334" width="8.42578125" style="340" customWidth="1"/>
    <col min="3335" max="3335" width="8.5703125" style="340" customWidth="1"/>
    <col min="3336" max="3584" width="9.28515625" style="340"/>
    <col min="3585" max="3585" width="44" style="340" customWidth="1"/>
    <col min="3586" max="3589" width="8.5703125" style="340" customWidth="1"/>
    <col min="3590" max="3590" width="8.42578125" style="340" customWidth="1"/>
    <col min="3591" max="3591" width="8.5703125" style="340" customWidth="1"/>
    <col min="3592" max="3840" width="9.28515625" style="340"/>
    <col min="3841" max="3841" width="44" style="340" customWidth="1"/>
    <col min="3842" max="3845" width="8.5703125" style="340" customWidth="1"/>
    <col min="3846" max="3846" width="8.42578125" style="340" customWidth="1"/>
    <col min="3847" max="3847" width="8.5703125" style="340" customWidth="1"/>
    <col min="3848" max="4096" width="9.28515625" style="340"/>
    <col min="4097" max="4097" width="44" style="340" customWidth="1"/>
    <col min="4098" max="4101" width="8.5703125" style="340" customWidth="1"/>
    <col min="4102" max="4102" width="8.42578125" style="340" customWidth="1"/>
    <col min="4103" max="4103" width="8.5703125" style="340" customWidth="1"/>
    <col min="4104" max="4352" width="9.28515625" style="340"/>
    <col min="4353" max="4353" width="44" style="340" customWidth="1"/>
    <col min="4354" max="4357" width="8.5703125" style="340" customWidth="1"/>
    <col min="4358" max="4358" width="8.42578125" style="340" customWidth="1"/>
    <col min="4359" max="4359" width="8.5703125" style="340" customWidth="1"/>
    <col min="4360" max="4608" width="9.28515625" style="340"/>
    <col min="4609" max="4609" width="44" style="340" customWidth="1"/>
    <col min="4610" max="4613" width="8.5703125" style="340" customWidth="1"/>
    <col min="4614" max="4614" width="8.42578125" style="340" customWidth="1"/>
    <col min="4615" max="4615" width="8.5703125" style="340" customWidth="1"/>
    <col min="4616" max="4864" width="9.28515625" style="340"/>
    <col min="4865" max="4865" width="44" style="340" customWidth="1"/>
    <col min="4866" max="4869" width="8.5703125" style="340" customWidth="1"/>
    <col min="4870" max="4870" width="8.42578125" style="340" customWidth="1"/>
    <col min="4871" max="4871" width="8.5703125" style="340" customWidth="1"/>
    <col min="4872" max="5120" width="9.28515625" style="340"/>
    <col min="5121" max="5121" width="44" style="340" customWidth="1"/>
    <col min="5122" max="5125" width="8.5703125" style="340" customWidth="1"/>
    <col min="5126" max="5126" width="8.42578125" style="340" customWidth="1"/>
    <col min="5127" max="5127" width="8.5703125" style="340" customWidth="1"/>
    <col min="5128" max="5376" width="9.28515625" style="340"/>
    <col min="5377" max="5377" width="44" style="340" customWidth="1"/>
    <col min="5378" max="5381" width="8.5703125" style="340" customWidth="1"/>
    <col min="5382" max="5382" width="8.42578125" style="340" customWidth="1"/>
    <col min="5383" max="5383" width="8.5703125" style="340" customWidth="1"/>
    <col min="5384" max="5632" width="9.28515625" style="340"/>
    <col min="5633" max="5633" width="44" style="340" customWidth="1"/>
    <col min="5634" max="5637" width="8.5703125" style="340" customWidth="1"/>
    <col min="5638" max="5638" width="8.42578125" style="340" customWidth="1"/>
    <col min="5639" max="5639" width="8.5703125" style="340" customWidth="1"/>
    <col min="5640" max="5888" width="9.28515625" style="340"/>
    <col min="5889" max="5889" width="44" style="340" customWidth="1"/>
    <col min="5890" max="5893" width="8.5703125" style="340" customWidth="1"/>
    <col min="5894" max="5894" width="8.42578125" style="340" customWidth="1"/>
    <col min="5895" max="5895" width="8.5703125" style="340" customWidth="1"/>
    <col min="5896" max="6144" width="9.28515625" style="340"/>
    <col min="6145" max="6145" width="44" style="340" customWidth="1"/>
    <col min="6146" max="6149" width="8.5703125" style="340" customWidth="1"/>
    <col min="6150" max="6150" width="8.42578125" style="340" customWidth="1"/>
    <col min="6151" max="6151" width="8.5703125" style="340" customWidth="1"/>
    <col min="6152" max="6400" width="9.28515625" style="340"/>
    <col min="6401" max="6401" width="44" style="340" customWidth="1"/>
    <col min="6402" max="6405" width="8.5703125" style="340" customWidth="1"/>
    <col min="6406" max="6406" width="8.42578125" style="340" customWidth="1"/>
    <col min="6407" max="6407" width="8.5703125" style="340" customWidth="1"/>
    <col min="6408" max="6656" width="9.28515625" style="340"/>
    <col min="6657" max="6657" width="44" style="340" customWidth="1"/>
    <col min="6658" max="6661" width="8.5703125" style="340" customWidth="1"/>
    <col min="6662" max="6662" width="8.42578125" style="340" customWidth="1"/>
    <col min="6663" max="6663" width="8.5703125" style="340" customWidth="1"/>
    <col min="6664" max="6912" width="9.28515625" style="340"/>
    <col min="6913" max="6913" width="44" style="340" customWidth="1"/>
    <col min="6914" max="6917" width="8.5703125" style="340" customWidth="1"/>
    <col min="6918" max="6918" width="8.42578125" style="340" customWidth="1"/>
    <col min="6919" max="6919" width="8.5703125" style="340" customWidth="1"/>
    <col min="6920" max="7168" width="9.28515625" style="340"/>
    <col min="7169" max="7169" width="44" style="340" customWidth="1"/>
    <col min="7170" max="7173" width="8.5703125" style="340" customWidth="1"/>
    <col min="7174" max="7174" width="8.42578125" style="340" customWidth="1"/>
    <col min="7175" max="7175" width="8.5703125" style="340" customWidth="1"/>
    <col min="7176" max="7424" width="9.28515625" style="340"/>
    <col min="7425" max="7425" width="44" style="340" customWidth="1"/>
    <col min="7426" max="7429" width="8.5703125" style="340" customWidth="1"/>
    <col min="7430" max="7430" width="8.42578125" style="340" customWidth="1"/>
    <col min="7431" max="7431" width="8.5703125" style="340" customWidth="1"/>
    <col min="7432" max="7680" width="9.28515625" style="340"/>
    <col min="7681" max="7681" width="44" style="340" customWidth="1"/>
    <col min="7682" max="7685" width="8.5703125" style="340" customWidth="1"/>
    <col min="7686" max="7686" width="8.42578125" style="340" customWidth="1"/>
    <col min="7687" max="7687" width="8.5703125" style="340" customWidth="1"/>
    <col min="7688" max="7936" width="9.28515625" style="340"/>
    <col min="7937" max="7937" width="44" style="340" customWidth="1"/>
    <col min="7938" max="7941" width="8.5703125" style="340" customWidth="1"/>
    <col min="7942" max="7942" width="8.42578125" style="340" customWidth="1"/>
    <col min="7943" max="7943" width="8.5703125" style="340" customWidth="1"/>
    <col min="7944" max="8192" width="9.28515625" style="340"/>
    <col min="8193" max="8193" width="44" style="340" customWidth="1"/>
    <col min="8194" max="8197" width="8.5703125" style="340" customWidth="1"/>
    <col min="8198" max="8198" width="8.42578125" style="340" customWidth="1"/>
    <col min="8199" max="8199" width="8.5703125" style="340" customWidth="1"/>
    <col min="8200" max="8448" width="9.28515625" style="340"/>
    <col min="8449" max="8449" width="44" style="340" customWidth="1"/>
    <col min="8450" max="8453" width="8.5703125" style="340" customWidth="1"/>
    <col min="8454" max="8454" width="8.42578125" style="340" customWidth="1"/>
    <col min="8455" max="8455" width="8.5703125" style="340" customWidth="1"/>
    <col min="8456" max="8704" width="9.28515625" style="340"/>
    <col min="8705" max="8705" width="44" style="340" customWidth="1"/>
    <col min="8706" max="8709" width="8.5703125" style="340" customWidth="1"/>
    <col min="8710" max="8710" width="8.42578125" style="340" customWidth="1"/>
    <col min="8711" max="8711" width="8.5703125" style="340" customWidth="1"/>
    <col min="8712" max="8960" width="9.28515625" style="340"/>
    <col min="8961" max="8961" width="44" style="340" customWidth="1"/>
    <col min="8962" max="8965" width="8.5703125" style="340" customWidth="1"/>
    <col min="8966" max="8966" width="8.42578125" style="340" customWidth="1"/>
    <col min="8967" max="8967" width="8.5703125" style="340" customWidth="1"/>
    <col min="8968" max="9216" width="9.28515625" style="340"/>
    <col min="9217" max="9217" width="44" style="340" customWidth="1"/>
    <col min="9218" max="9221" width="8.5703125" style="340" customWidth="1"/>
    <col min="9222" max="9222" width="8.42578125" style="340" customWidth="1"/>
    <col min="9223" max="9223" width="8.5703125" style="340" customWidth="1"/>
    <col min="9224" max="9472" width="9.28515625" style="340"/>
    <col min="9473" max="9473" width="44" style="340" customWidth="1"/>
    <col min="9474" max="9477" width="8.5703125" style="340" customWidth="1"/>
    <col min="9478" max="9478" width="8.42578125" style="340" customWidth="1"/>
    <col min="9479" max="9479" width="8.5703125" style="340" customWidth="1"/>
    <col min="9480" max="9728" width="9.28515625" style="340"/>
    <col min="9729" max="9729" width="44" style="340" customWidth="1"/>
    <col min="9730" max="9733" width="8.5703125" style="340" customWidth="1"/>
    <col min="9734" max="9734" width="8.42578125" style="340" customWidth="1"/>
    <col min="9735" max="9735" width="8.5703125" style="340" customWidth="1"/>
    <col min="9736" max="9984" width="9.28515625" style="340"/>
    <col min="9985" max="9985" width="44" style="340" customWidth="1"/>
    <col min="9986" max="9989" width="8.5703125" style="340" customWidth="1"/>
    <col min="9990" max="9990" width="8.42578125" style="340" customWidth="1"/>
    <col min="9991" max="9991" width="8.5703125" style="340" customWidth="1"/>
    <col min="9992" max="10240" width="9.28515625" style="340"/>
    <col min="10241" max="10241" width="44" style="340" customWidth="1"/>
    <col min="10242" max="10245" width="8.5703125" style="340" customWidth="1"/>
    <col min="10246" max="10246" width="8.42578125" style="340" customWidth="1"/>
    <col min="10247" max="10247" width="8.5703125" style="340" customWidth="1"/>
    <col min="10248" max="10496" width="9.28515625" style="340"/>
    <col min="10497" max="10497" width="44" style="340" customWidth="1"/>
    <col min="10498" max="10501" width="8.5703125" style="340" customWidth="1"/>
    <col min="10502" max="10502" width="8.42578125" style="340" customWidth="1"/>
    <col min="10503" max="10503" width="8.5703125" style="340" customWidth="1"/>
    <col min="10504" max="10752" width="9.28515625" style="340"/>
    <col min="10753" max="10753" width="44" style="340" customWidth="1"/>
    <col min="10754" max="10757" width="8.5703125" style="340" customWidth="1"/>
    <col min="10758" max="10758" width="8.42578125" style="340" customWidth="1"/>
    <col min="10759" max="10759" width="8.5703125" style="340" customWidth="1"/>
    <col min="10760" max="11008" width="9.28515625" style="340"/>
    <col min="11009" max="11009" width="44" style="340" customWidth="1"/>
    <col min="11010" max="11013" width="8.5703125" style="340" customWidth="1"/>
    <col min="11014" max="11014" width="8.42578125" style="340" customWidth="1"/>
    <col min="11015" max="11015" width="8.5703125" style="340" customWidth="1"/>
    <col min="11016" max="11264" width="9.28515625" style="340"/>
    <col min="11265" max="11265" width="44" style="340" customWidth="1"/>
    <col min="11266" max="11269" width="8.5703125" style="340" customWidth="1"/>
    <col min="11270" max="11270" width="8.42578125" style="340" customWidth="1"/>
    <col min="11271" max="11271" width="8.5703125" style="340" customWidth="1"/>
    <col min="11272" max="11520" width="9.28515625" style="340"/>
    <col min="11521" max="11521" width="44" style="340" customWidth="1"/>
    <col min="11522" max="11525" width="8.5703125" style="340" customWidth="1"/>
    <col min="11526" max="11526" width="8.42578125" style="340" customWidth="1"/>
    <col min="11527" max="11527" width="8.5703125" style="340" customWidth="1"/>
    <col min="11528" max="11776" width="9.28515625" style="340"/>
    <col min="11777" max="11777" width="44" style="340" customWidth="1"/>
    <col min="11778" max="11781" width="8.5703125" style="340" customWidth="1"/>
    <col min="11782" max="11782" width="8.42578125" style="340" customWidth="1"/>
    <col min="11783" max="11783" width="8.5703125" style="340" customWidth="1"/>
    <col min="11784" max="12032" width="9.28515625" style="340"/>
    <col min="12033" max="12033" width="44" style="340" customWidth="1"/>
    <col min="12034" max="12037" width="8.5703125" style="340" customWidth="1"/>
    <col min="12038" max="12038" width="8.42578125" style="340" customWidth="1"/>
    <col min="12039" max="12039" width="8.5703125" style="340" customWidth="1"/>
    <col min="12040" max="12288" width="9.28515625" style="340"/>
    <col min="12289" max="12289" width="44" style="340" customWidth="1"/>
    <col min="12290" max="12293" width="8.5703125" style="340" customWidth="1"/>
    <col min="12294" max="12294" width="8.42578125" style="340" customWidth="1"/>
    <col min="12295" max="12295" width="8.5703125" style="340" customWidth="1"/>
    <col min="12296" max="12544" width="9.28515625" style="340"/>
    <col min="12545" max="12545" width="44" style="340" customWidth="1"/>
    <col min="12546" max="12549" width="8.5703125" style="340" customWidth="1"/>
    <col min="12550" max="12550" width="8.42578125" style="340" customWidth="1"/>
    <col min="12551" max="12551" width="8.5703125" style="340" customWidth="1"/>
    <col min="12552" max="12800" width="9.28515625" style="340"/>
    <col min="12801" max="12801" width="44" style="340" customWidth="1"/>
    <col min="12802" max="12805" width="8.5703125" style="340" customWidth="1"/>
    <col min="12806" max="12806" width="8.42578125" style="340" customWidth="1"/>
    <col min="12807" max="12807" width="8.5703125" style="340" customWidth="1"/>
    <col min="12808" max="13056" width="9.28515625" style="340"/>
    <col min="13057" max="13057" width="44" style="340" customWidth="1"/>
    <col min="13058" max="13061" width="8.5703125" style="340" customWidth="1"/>
    <col min="13062" max="13062" width="8.42578125" style="340" customWidth="1"/>
    <col min="13063" max="13063" width="8.5703125" style="340" customWidth="1"/>
    <col min="13064" max="13312" width="9.28515625" style="340"/>
    <col min="13313" max="13313" width="44" style="340" customWidth="1"/>
    <col min="13314" max="13317" width="8.5703125" style="340" customWidth="1"/>
    <col min="13318" max="13318" width="8.42578125" style="340" customWidth="1"/>
    <col min="13319" max="13319" width="8.5703125" style="340" customWidth="1"/>
    <col min="13320" max="13568" width="9.28515625" style="340"/>
    <col min="13569" max="13569" width="44" style="340" customWidth="1"/>
    <col min="13570" max="13573" width="8.5703125" style="340" customWidth="1"/>
    <col min="13574" max="13574" width="8.42578125" style="340" customWidth="1"/>
    <col min="13575" max="13575" width="8.5703125" style="340" customWidth="1"/>
    <col min="13576" max="13824" width="9.28515625" style="340"/>
    <col min="13825" max="13825" width="44" style="340" customWidth="1"/>
    <col min="13826" max="13829" width="8.5703125" style="340" customWidth="1"/>
    <col min="13830" max="13830" width="8.42578125" style="340" customWidth="1"/>
    <col min="13831" max="13831" width="8.5703125" style="340" customWidth="1"/>
    <col min="13832" max="14080" width="9.28515625" style="340"/>
    <col min="14081" max="14081" width="44" style="340" customWidth="1"/>
    <col min="14082" max="14085" width="8.5703125" style="340" customWidth="1"/>
    <col min="14086" max="14086" width="8.42578125" style="340" customWidth="1"/>
    <col min="14087" max="14087" width="8.5703125" style="340" customWidth="1"/>
    <col min="14088" max="14336" width="9.28515625" style="340"/>
    <col min="14337" max="14337" width="44" style="340" customWidth="1"/>
    <col min="14338" max="14341" width="8.5703125" style="340" customWidth="1"/>
    <col min="14342" max="14342" width="8.42578125" style="340" customWidth="1"/>
    <col min="14343" max="14343" width="8.5703125" style="340" customWidth="1"/>
    <col min="14344" max="14592" width="9.28515625" style="340"/>
    <col min="14593" max="14593" width="44" style="340" customWidth="1"/>
    <col min="14594" max="14597" width="8.5703125" style="340" customWidth="1"/>
    <col min="14598" max="14598" width="8.42578125" style="340" customWidth="1"/>
    <col min="14599" max="14599" width="8.5703125" style="340" customWidth="1"/>
    <col min="14600" max="14848" width="9.28515625" style="340"/>
    <col min="14849" max="14849" width="44" style="340" customWidth="1"/>
    <col min="14850" max="14853" width="8.5703125" style="340" customWidth="1"/>
    <col min="14854" max="14854" width="8.42578125" style="340" customWidth="1"/>
    <col min="14855" max="14855" width="8.5703125" style="340" customWidth="1"/>
    <col min="14856" max="15104" width="9.28515625" style="340"/>
    <col min="15105" max="15105" width="44" style="340" customWidth="1"/>
    <col min="15106" max="15109" width="8.5703125" style="340" customWidth="1"/>
    <col min="15110" max="15110" width="8.42578125" style="340" customWidth="1"/>
    <col min="15111" max="15111" width="8.5703125" style="340" customWidth="1"/>
    <col min="15112" max="15360" width="9.28515625" style="340"/>
    <col min="15361" max="15361" width="44" style="340" customWidth="1"/>
    <col min="15362" max="15365" width="8.5703125" style="340" customWidth="1"/>
    <col min="15366" max="15366" width="8.42578125" style="340" customWidth="1"/>
    <col min="15367" max="15367" width="8.5703125" style="340" customWidth="1"/>
    <col min="15368" max="15616" width="9.28515625" style="340"/>
    <col min="15617" max="15617" width="44" style="340" customWidth="1"/>
    <col min="15618" max="15621" width="8.5703125" style="340" customWidth="1"/>
    <col min="15622" max="15622" width="8.42578125" style="340" customWidth="1"/>
    <col min="15623" max="15623" width="8.5703125" style="340" customWidth="1"/>
    <col min="15624" max="15872" width="9.28515625" style="340"/>
    <col min="15873" max="15873" width="44" style="340" customWidth="1"/>
    <col min="15874" max="15877" width="8.5703125" style="340" customWidth="1"/>
    <col min="15878" max="15878" width="8.42578125" style="340" customWidth="1"/>
    <col min="15879" max="15879" width="8.5703125" style="340" customWidth="1"/>
    <col min="15880" max="16128" width="9.28515625" style="340"/>
    <col min="16129" max="16129" width="44" style="340" customWidth="1"/>
    <col min="16130" max="16133" width="8.5703125" style="340" customWidth="1"/>
    <col min="16134" max="16134" width="8.42578125" style="340" customWidth="1"/>
    <col min="16135" max="16135" width="8.5703125" style="340" customWidth="1"/>
    <col min="16136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441</v>
      </c>
    </row>
    <row r="3" spans="1:13" s="342" customFormat="1" ht="18" customHeight="1" x14ac:dyDescent="0.25">
      <c r="A3" s="339" t="s">
        <v>442</v>
      </c>
      <c r="H3" s="538"/>
      <c r="I3" s="538"/>
      <c r="J3" s="538"/>
      <c r="K3" s="538"/>
      <c r="L3" s="538"/>
      <c r="M3" s="538"/>
    </row>
    <row r="4" spans="1:13" ht="18" customHeight="1" thickBot="1" x14ac:dyDescent="0.25">
      <c r="A4" s="344" t="s">
        <v>443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539">
        <v>2020</v>
      </c>
      <c r="I5" s="265">
        <v>2021</v>
      </c>
      <c r="J5" s="539">
        <v>2022</v>
      </c>
      <c r="K5" s="265">
        <v>2023</v>
      </c>
      <c r="L5" s="265">
        <v>2024</v>
      </c>
      <c r="M5" s="265">
        <v>2025</v>
      </c>
    </row>
    <row r="6" spans="1:13" ht="5.65" customHeight="1" x14ac:dyDescent="0.2"/>
    <row r="7" spans="1:13" s="226" customFormat="1" ht="12.95" customHeight="1" x14ac:dyDescent="0.2">
      <c r="A7" s="226" t="s">
        <v>34</v>
      </c>
      <c r="B7" s="529">
        <v>4.7699999999999996</v>
      </c>
      <c r="C7" s="529">
        <v>4.34</v>
      </c>
      <c r="D7" s="529">
        <v>4.4400000000000004</v>
      </c>
      <c r="E7" s="529">
        <v>5.04</v>
      </c>
      <c r="F7" s="529">
        <v>6.17</v>
      </c>
      <c r="G7" s="529">
        <v>5.67</v>
      </c>
      <c r="H7" s="530">
        <v>4.8899999999999997</v>
      </c>
      <c r="I7" s="530">
        <v>5.42</v>
      </c>
      <c r="J7" s="530">
        <v>5.0999999999999996</v>
      </c>
      <c r="K7" s="530">
        <v>4.4000000000000004</v>
      </c>
      <c r="L7" s="530">
        <v>3.68</v>
      </c>
      <c r="M7" s="530">
        <v>2.3199999999999998</v>
      </c>
    </row>
    <row r="8" spans="1:13" ht="12.95" customHeight="1" x14ac:dyDescent="0.2">
      <c r="A8" s="531" t="s">
        <v>400</v>
      </c>
      <c r="B8" s="247"/>
      <c r="C8" s="247"/>
      <c r="D8" s="247"/>
      <c r="E8" s="247"/>
      <c r="F8" s="247"/>
      <c r="G8" s="247"/>
      <c r="H8" s="532"/>
      <c r="I8" s="532"/>
      <c r="J8" s="532"/>
      <c r="K8" s="532"/>
      <c r="L8" s="532"/>
      <c r="M8" s="532"/>
    </row>
    <row r="9" spans="1:13" ht="12.95" customHeight="1" x14ac:dyDescent="0.2">
      <c r="A9" s="48" t="s">
        <v>36</v>
      </c>
      <c r="B9" s="247">
        <v>7.11</v>
      </c>
      <c r="C9" s="247">
        <v>6.44</v>
      </c>
      <c r="D9" s="247">
        <v>4.12</v>
      </c>
      <c r="E9" s="247">
        <v>4.0599999999999996</v>
      </c>
      <c r="F9" s="247">
        <v>4.91</v>
      </c>
      <c r="G9" s="247">
        <v>4.75</v>
      </c>
      <c r="H9" s="532">
        <v>4.84</v>
      </c>
      <c r="I9" s="532">
        <v>5.3</v>
      </c>
      <c r="J9" s="532">
        <v>6.17</v>
      </c>
      <c r="K9" s="532">
        <v>5.85</v>
      </c>
      <c r="L9" s="532">
        <v>7.01</v>
      </c>
      <c r="M9" s="532">
        <v>8.7799999999999994</v>
      </c>
    </row>
    <row r="10" spans="1:13" ht="12.95" customHeight="1" x14ac:dyDescent="0.2">
      <c r="A10" s="280" t="s">
        <v>37</v>
      </c>
      <c r="B10" s="247">
        <v>3.75</v>
      </c>
      <c r="C10" s="247">
        <v>1.93</v>
      </c>
      <c r="D10" s="247">
        <v>2.7</v>
      </c>
      <c r="E10" s="247">
        <v>3.07</v>
      </c>
      <c r="F10" s="247">
        <v>3.9</v>
      </c>
      <c r="G10" s="247">
        <v>2.69</v>
      </c>
      <c r="H10" s="532">
        <v>1.8</v>
      </c>
      <c r="I10" s="532">
        <v>1.73</v>
      </c>
      <c r="J10" s="532">
        <v>1.67</v>
      </c>
      <c r="K10" s="532">
        <v>2.4900000000000002</v>
      </c>
      <c r="L10" s="532">
        <v>3.22</v>
      </c>
      <c r="M10" s="532">
        <v>3.76</v>
      </c>
    </row>
    <row r="11" spans="1:13" ht="12.95" customHeight="1" x14ac:dyDescent="0.2">
      <c r="A11" s="280" t="s">
        <v>38</v>
      </c>
      <c r="B11" s="247">
        <v>5.64</v>
      </c>
      <c r="C11" s="247">
        <v>4.62</v>
      </c>
      <c r="D11" s="247">
        <v>7.58</v>
      </c>
      <c r="E11" s="247">
        <v>8.31</v>
      </c>
      <c r="F11" s="247">
        <v>9.0500000000000007</v>
      </c>
      <c r="G11" s="247">
        <v>10.119999999999999</v>
      </c>
      <c r="H11" s="532">
        <v>10.64</v>
      </c>
      <c r="I11" s="532">
        <v>9.36</v>
      </c>
      <c r="J11" s="532">
        <v>7.43</v>
      </c>
      <c r="K11" s="532">
        <v>6.25</v>
      </c>
      <c r="L11" s="532">
        <v>6.95</v>
      </c>
      <c r="M11" s="532">
        <v>6.78</v>
      </c>
    </row>
    <row r="12" spans="1:13" ht="12.95" customHeight="1" x14ac:dyDescent="0.2">
      <c r="A12" s="281" t="s">
        <v>39</v>
      </c>
      <c r="B12" s="247">
        <v>5.29</v>
      </c>
      <c r="C12" s="247">
        <v>4.7699999999999996</v>
      </c>
      <c r="D12" s="247">
        <v>4.8899999999999997</v>
      </c>
      <c r="E12" s="247">
        <v>4.8099999999999996</v>
      </c>
      <c r="F12" s="247">
        <v>4.9000000000000004</v>
      </c>
      <c r="G12" s="247">
        <v>4.93</v>
      </c>
      <c r="H12" s="532">
        <v>4.5199999999999996</v>
      </c>
      <c r="I12" s="532">
        <v>4.8899999999999997</v>
      </c>
      <c r="J12" s="532">
        <v>5.3</v>
      </c>
      <c r="K12" s="532">
        <v>5.39</v>
      </c>
      <c r="L12" s="532">
        <v>5.87</v>
      </c>
      <c r="M12" s="532">
        <v>6.31</v>
      </c>
    </row>
    <row r="13" spans="1:13" ht="12.95" customHeight="1" x14ac:dyDescent="0.2">
      <c r="A13" s="281" t="s">
        <v>40</v>
      </c>
      <c r="B13" s="247">
        <v>1.65</v>
      </c>
      <c r="C13" s="247">
        <v>1.52</v>
      </c>
      <c r="D13" s="247">
        <v>4.47</v>
      </c>
      <c r="E13" s="247">
        <v>1.28</v>
      </c>
      <c r="F13" s="247">
        <v>13.73</v>
      </c>
      <c r="G13" s="247">
        <v>5.31</v>
      </c>
      <c r="H13" s="532">
        <v>2.13</v>
      </c>
      <c r="I13" s="532">
        <v>0.28999999999999998</v>
      </c>
      <c r="J13" s="532">
        <v>0.98</v>
      </c>
      <c r="K13" s="532">
        <v>0.48</v>
      </c>
      <c r="L13" s="532">
        <v>0.84</v>
      </c>
      <c r="M13" s="532">
        <v>1.98</v>
      </c>
    </row>
    <row r="14" spans="1:13" ht="24" x14ac:dyDescent="0.2">
      <c r="A14" s="282" t="s">
        <v>41</v>
      </c>
      <c r="B14" s="247">
        <v>1.1599999999999999</v>
      </c>
      <c r="C14" s="247">
        <v>0.68</v>
      </c>
      <c r="D14" s="247">
        <v>4.99</v>
      </c>
      <c r="E14" s="247">
        <v>4.46</v>
      </c>
      <c r="F14" s="247">
        <v>3.34</v>
      </c>
      <c r="G14" s="247">
        <v>4.3499999999999996</v>
      </c>
      <c r="H14" s="532">
        <v>3.58</v>
      </c>
      <c r="I14" s="532">
        <v>4</v>
      </c>
      <c r="J14" s="532">
        <v>3</v>
      </c>
      <c r="K14" s="532">
        <v>3.02</v>
      </c>
      <c r="L14" s="532">
        <v>3.09</v>
      </c>
      <c r="M14" s="532">
        <v>4.2</v>
      </c>
    </row>
    <row r="15" spans="1:13" ht="24" x14ac:dyDescent="0.2">
      <c r="A15" s="282" t="s">
        <v>42</v>
      </c>
      <c r="B15" s="247">
        <v>2.75</v>
      </c>
      <c r="C15" s="247">
        <v>3.4</v>
      </c>
      <c r="D15" s="247">
        <v>3.43</v>
      </c>
      <c r="E15" s="247">
        <v>2.85</v>
      </c>
      <c r="F15" s="247">
        <v>3.54</v>
      </c>
      <c r="G15" s="247">
        <v>3.33</v>
      </c>
      <c r="H15" s="532">
        <v>2.29</v>
      </c>
      <c r="I15" s="532">
        <v>2.35</v>
      </c>
      <c r="J15" s="532">
        <v>2.79</v>
      </c>
      <c r="K15" s="532">
        <v>3.41</v>
      </c>
      <c r="L15" s="532">
        <v>3.76</v>
      </c>
      <c r="M15" s="532">
        <v>4.24</v>
      </c>
    </row>
    <row r="16" spans="1:13" ht="12.95" customHeight="1" x14ac:dyDescent="0.2">
      <c r="A16" s="281" t="s">
        <v>43</v>
      </c>
      <c r="B16" s="247">
        <v>1.44</v>
      </c>
      <c r="C16" s="247">
        <v>1.2</v>
      </c>
      <c r="D16" s="247">
        <v>1.42</v>
      </c>
      <c r="E16" s="247">
        <v>1.88</v>
      </c>
      <c r="F16" s="247">
        <v>2.97</v>
      </c>
      <c r="G16" s="247">
        <v>1.68</v>
      </c>
      <c r="H16" s="532">
        <v>0.38</v>
      </c>
      <c r="I16" s="532">
        <v>1.1000000000000001</v>
      </c>
      <c r="J16" s="532">
        <v>2.16</v>
      </c>
      <c r="K16" s="532">
        <v>1.89</v>
      </c>
      <c r="L16" s="532">
        <v>2.85</v>
      </c>
      <c r="M16" s="532">
        <v>2.4500000000000002</v>
      </c>
    </row>
    <row r="17" spans="1:13" ht="12.95" customHeight="1" x14ac:dyDescent="0.2">
      <c r="A17" s="281" t="s">
        <v>44</v>
      </c>
      <c r="B17" s="247">
        <v>1.55</v>
      </c>
      <c r="C17" s="247">
        <v>1.22</v>
      </c>
      <c r="D17" s="247">
        <v>1.37</v>
      </c>
      <c r="E17" s="247">
        <v>2.57</v>
      </c>
      <c r="F17" s="247">
        <v>2.33</v>
      </c>
      <c r="G17" s="247">
        <v>1.19</v>
      </c>
      <c r="H17" s="532">
        <v>0.98</v>
      </c>
      <c r="I17" s="532">
        <v>1.18</v>
      </c>
      <c r="J17" s="532">
        <v>1.94</v>
      </c>
      <c r="K17" s="532">
        <v>2.11</v>
      </c>
      <c r="L17" s="532">
        <v>3.16</v>
      </c>
      <c r="M17" s="532">
        <v>4.72</v>
      </c>
    </row>
    <row r="18" spans="1:13" ht="12.95" customHeight="1" x14ac:dyDescent="0.2">
      <c r="A18" s="281" t="s">
        <v>45</v>
      </c>
      <c r="B18" s="247">
        <v>5.93</v>
      </c>
      <c r="C18" s="247">
        <v>4.8099999999999996</v>
      </c>
      <c r="D18" s="247">
        <v>4.26</v>
      </c>
      <c r="E18" s="247">
        <v>4.93</v>
      </c>
      <c r="F18" s="247">
        <v>2.89</v>
      </c>
      <c r="G18" s="247">
        <v>1.93</v>
      </c>
      <c r="H18" s="532">
        <v>3.25</v>
      </c>
      <c r="I18" s="532">
        <v>1.91</v>
      </c>
      <c r="J18" s="532">
        <v>1.25</v>
      </c>
      <c r="K18" s="532">
        <v>1.1100000000000001</v>
      </c>
      <c r="L18" s="532">
        <v>3.29</v>
      </c>
      <c r="M18" s="532">
        <v>1.56</v>
      </c>
    </row>
    <row r="19" spans="1:13" ht="12.95" customHeight="1" x14ac:dyDescent="0.2">
      <c r="A19" s="281" t="s">
        <v>46</v>
      </c>
      <c r="B19" s="247">
        <v>3.91</v>
      </c>
      <c r="C19" s="247">
        <v>2.91</v>
      </c>
      <c r="D19" s="247">
        <v>2.5499999999999998</v>
      </c>
      <c r="E19" s="247">
        <v>2.58</v>
      </c>
      <c r="F19" s="247">
        <v>3.22</v>
      </c>
      <c r="G19" s="247">
        <v>2.74</v>
      </c>
      <c r="H19" s="532">
        <v>2.74</v>
      </c>
      <c r="I19" s="532">
        <v>3.09</v>
      </c>
      <c r="J19" s="532">
        <v>3.98</v>
      </c>
      <c r="K19" s="532">
        <v>5.89</v>
      </c>
      <c r="L19" s="532">
        <v>4.67</v>
      </c>
      <c r="M19" s="532">
        <v>3.43</v>
      </c>
    </row>
    <row r="20" spans="1:13" ht="15" customHeight="1" x14ac:dyDescent="0.2">
      <c r="A20" s="281" t="s">
        <v>47</v>
      </c>
      <c r="B20" s="247">
        <v>7.28</v>
      </c>
      <c r="C20" s="247">
        <v>5.59</v>
      </c>
      <c r="D20" s="247">
        <v>4.6399999999999997</v>
      </c>
      <c r="E20" s="247">
        <v>4.32</v>
      </c>
      <c r="F20" s="247">
        <v>4.2699999999999996</v>
      </c>
      <c r="G20" s="247">
        <v>4.74</v>
      </c>
      <c r="H20" s="532">
        <v>3.74</v>
      </c>
      <c r="I20" s="532">
        <v>5.15</v>
      </c>
      <c r="J20" s="532">
        <v>4.47</v>
      </c>
      <c r="K20" s="532">
        <v>3.99</v>
      </c>
      <c r="L20" s="532">
        <v>4.2300000000000004</v>
      </c>
      <c r="M20" s="532">
        <v>4.63</v>
      </c>
    </row>
    <row r="21" spans="1:13" ht="24" customHeight="1" x14ac:dyDescent="0.2">
      <c r="A21" s="282" t="s">
        <v>123</v>
      </c>
      <c r="B21" s="247">
        <v>21.42</v>
      </c>
      <c r="C21" s="247">
        <v>20.04</v>
      </c>
      <c r="D21" s="247">
        <v>28.6</v>
      </c>
      <c r="E21" s="247">
        <v>48.61</v>
      </c>
      <c r="F21" s="247">
        <v>50.58</v>
      </c>
      <c r="G21" s="247">
        <v>39.15</v>
      </c>
      <c r="H21" s="532">
        <v>44.54</v>
      </c>
      <c r="I21" s="532">
        <v>27.93</v>
      </c>
      <c r="J21" s="532">
        <v>12.68</v>
      </c>
      <c r="K21" s="532">
        <v>8.6300000000000008</v>
      </c>
      <c r="L21" s="532">
        <v>10.28</v>
      </c>
      <c r="M21" s="532">
        <v>9.49</v>
      </c>
    </row>
    <row r="22" spans="1:13" ht="24" x14ac:dyDescent="0.2">
      <c r="A22" s="282" t="s">
        <v>49</v>
      </c>
      <c r="B22" s="247">
        <v>1.1100000000000001</v>
      </c>
      <c r="C22" s="536" t="s">
        <v>26</v>
      </c>
      <c r="D22" s="536" t="s">
        <v>26</v>
      </c>
      <c r="E22" s="536">
        <v>0.08</v>
      </c>
      <c r="F22" s="247">
        <v>0.1</v>
      </c>
      <c r="G22" s="247">
        <v>4.3600000000000003</v>
      </c>
      <c r="H22" s="532">
        <v>4.04</v>
      </c>
      <c r="I22" s="532">
        <v>0.56999999999999995</v>
      </c>
      <c r="J22" s="532">
        <v>0.53</v>
      </c>
      <c r="K22" s="532">
        <v>0.44</v>
      </c>
      <c r="L22" s="532">
        <v>1.37</v>
      </c>
      <c r="M22" s="532">
        <v>0.5</v>
      </c>
    </row>
    <row r="23" spans="1:13" ht="12" x14ac:dyDescent="0.2">
      <c r="A23" s="281" t="s">
        <v>50</v>
      </c>
      <c r="B23" s="247">
        <v>7.66</v>
      </c>
      <c r="C23" s="247">
        <v>9.01</v>
      </c>
      <c r="D23" s="247">
        <v>7.2</v>
      </c>
      <c r="E23" s="247">
        <v>6.04</v>
      </c>
      <c r="F23" s="247">
        <v>8.42</v>
      </c>
      <c r="G23" s="247">
        <v>8.34</v>
      </c>
      <c r="H23" s="532">
        <v>6.07</v>
      </c>
      <c r="I23" s="532">
        <v>3.3</v>
      </c>
      <c r="J23" s="532">
        <v>3.62</v>
      </c>
      <c r="K23" s="532">
        <v>2.65</v>
      </c>
      <c r="L23" s="532">
        <v>2.77</v>
      </c>
      <c r="M23" s="532">
        <v>1.88</v>
      </c>
    </row>
    <row r="24" spans="1:13" ht="23.45" customHeight="1" x14ac:dyDescent="0.2">
      <c r="A24" s="282" t="s">
        <v>429</v>
      </c>
      <c r="B24" s="247">
        <v>3.97</v>
      </c>
      <c r="C24" s="247">
        <v>3.83</v>
      </c>
      <c r="D24" s="247">
        <v>3.18</v>
      </c>
      <c r="E24" s="247">
        <v>3.68</v>
      </c>
      <c r="F24" s="247">
        <v>2.2799999999999998</v>
      </c>
      <c r="G24" s="247">
        <v>2.73</v>
      </c>
      <c r="H24" s="532">
        <v>3.51</v>
      </c>
      <c r="I24" s="532">
        <v>4.33</v>
      </c>
      <c r="J24" s="532">
        <v>5.57</v>
      </c>
      <c r="K24" s="532">
        <v>5.09</v>
      </c>
      <c r="L24" s="532">
        <v>5.35</v>
      </c>
      <c r="M24" s="532">
        <v>4.76</v>
      </c>
    </row>
    <row r="25" spans="1:13" ht="12" x14ac:dyDescent="0.2">
      <c r="A25" s="281" t="s">
        <v>52</v>
      </c>
      <c r="B25" s="247">
        <v>1.91</v>
      </c>
      <c r="C25" s="247">
        <v>2.08</v>
      </c>
      <c r="D25" s="247">
        <v>3.13</v>
      </c>
      <c r="E25" s="247">
        <v>3.03</v>
      </c>
      <c r="F25" s="247">
        <v>2.09</v>
      </c>
      <c r="G25" s="247">
        <v>2.13</v>
      </c>
      <c r="H25" s="532">
        <v>2.15</v>
      </c>
      <c r="I25" s="532">
        <v>3.38</v>
      </c>
      <c r="J25" s="532">
        <v>4.8</v>
      </c>
      <c r="K25" s="532">
        <v>5.03</v>
      </c>
      <c r="L25" s="532">
        <v>2.71</v>
      </c>
      <c r="M25" s="532">
        <v>2.6</v>
      </c>
    </row>
    <row r="26" spans="1:13" ht="24" customHeight="1" x14ac:dyDescent="0.2">
      <c r="A26" s="282" t="s">
        <v>53</v>
      </c>
      <c r="B26" s="247">
        <v>3.61</v>
      </c>
      <c r="C26" s="247">
        <v>3.31</v>
      </c>
      <c r="D26" s="247">
        <v>3.19</v>
      </c>
      <c r="E26" s="247">
        <v>3.09</v>
      </c>
      <c r="F26" s="247">
        <v>3.03</v>
      </c>
      <c r="G26" s="247">
        <v>3.38</v>
      </c>
      <c r="H26" s="532">
        <v>1.66</v>
      </c>
      <c r="I26" s="532">
        <v>1.0900000000000001</v>
      </c>
      <c r="J26" s="532">
        <v>1.55</v>
      </c>
      <c r="K26" s="532">
        <v>3.66</v>
      </c>
      <c r="L26" s="532">
        <v>4.09</v>
      </c>
      <c r="M26" s="532">
        <v>3.68</v>
      </c>
    </row>
    <row r="27" spans="1:13" ht="24" x14ac:dyDescent="0.2">
      <c r="A27" s="283" t="s">
        <v>54</v>
      </c>
      <c r="B27" s="247">
        <v>1.37</v>
      </c>
      <c r="C27" s="247">
        <v>1.74</v>
      </c>
      <c r="D27" s="247">
        <v>1.32</v>
      </c>
      <c r="E27" s="247">
        <v>1.84</v>
      </c>
      <c r="F27" s="247">
        <v>4.16</v>
      </c>
      <c r="G27" s="247">
        <v>3.72</v>
      </c>
      <c r="H27" s="532">
        <v>3.36</v>
      </c>
      <c r="I27" s="532">
        <v>3.83</v>
      </c>
      <c r="J27" s="532">
        <v>5.44</v>
      </c>
      <c r="K27" s="532">
        <v>4.9800000000000004</v>
      </c>
      <c r="L27" s="532">
        <v>4.33</v>
      </c>
      <c r="M27" s="532">
        <v>3.54</v>
      </c>
    </row>
    <row r="28" spans="1:13" ht="24" x14ac:dyDescent="0.2">
      <c r="A28" s="282" t="s">
        <v>112</v>
      </c>
      <c r="B28" s="247">
        <v>1.18</v>
      </c>
      <c r="C28" s="247">
        <v>1.55</v>
      </c>
      <c r="D28" s="247">
        <v>1.23</v>
      </c>
      <c r="E28" s="247">
        <v>1.92</v>
      </c>
      <c r="F28" s="247">
        <v>5.0199999999999996</v>
      </c>
      <c r="G28" s="247">
        <v>3.84</v>
      </c>
      <c r="H28" s="532">
        <v>3.3</v>
      </c>
      <c r="I28" s="532">
        <v>3.74</v>
      </c>
      <c r="J28" s="532">
        <v>5.72</v>
      </c>
      <c r="K28" s="532">
        <v>5.23</v>
      </c>
      <c r="L28" s="532">
        <v>4.13</v>
      </c>
      <c r="M28" s="532">
        <v>3.14</v>
      </c>
    </row>
    <row r="29" spans="1:13" ht="24" customHeight="1" x14ac:dyDescent="0.2">
      <c r="A29" s="282" t="s">
        <v>113</v>
      </c>
      <c r="B29" s="247">
        <v>3.01</v>
      </c>
      <c r="C29" s="247">
        <v>3.31</v>
      </c>
      <c r="D29" s="247">
        <v>1.3</v>
      </c>
      <c r="E29" s="247">
        <v>1.1100000000000001</v>
      </c>
      <c r="F29" s="247">
        <v>2.2999999999999998</v>
      </c>
      <c r="G29" s="247">
        <v>3.79</v>
      </c>
      <c r="H29" s="532">
        <v>4.17</v>
      </c>
      <c r="I29" s="532">
        <v>5.86</v>
      </c>
      <c r="J29" s="532">
        <v>7</v>
      </c>
      <c r="K29" s="532">
        <v>6.29</v>
      </c>
      <c r="L29" s="532">
        <v>6.28</v>
      </c>
      <c r="M29" s="532">
        <v>5.45</v>
      </c>
    </row>
    <row r="30" spans="1:13" ht="24" customHeight="1" x14ac:dyDescent="0.2">
      <c r="A30" s="282" t="s">
        <v>114</v>
      </c>
      <c r="B30" s="247">
        <v>3.09</v>
      </c>
      <c r="C30" s="247">
        <v>2.94</v>
      </c>
      <c r="D30" s="247">
        <v>2.69</v>
      </c>
      <c r="E30" s="247">
        <v>3.07</v>
      </c>
      <c r="F30" s="247">
        <v>2.99</v>
      </c>
      <c r="G30" s="247">
        <v>2.92</v>
      </c>
      <c r="H30" s="532">
        <v>3.06</v>
      </c>
      <c r="I30" s="532">
        <v>2.85</v>
      </c>
      <c r="J30" s="532">
        <v>2.68</v>
      </c>
      <c r="K30" s="532">
        <v>2.23</v>
      </c>
      <c r="L30" s="532">
        <v>3.84</v>
      </c>
      <c r="M30" s="532">
        <v>4.92</v>
      </c>
    </row>
    <row r="31" spans="1:13" ht="24" x14ac:dyDescent="0.2">
      <c r="A31" s="283" t="s">
        <v>58</v>
      </c>
      <c r="B31" s="247">
        <v>4.1900000000000004</v>
      </c>
      <c r="C31" s="247">
        <v>4.5599999999999996</v>
      </c>
      <c r="D31" s="247">
        <v>5.27</v>
      </c>
      <c r="E31" s="247">
        <v>5.9</v>
      </c>
      <c r="F31" s="247">
        <v>6.7</v>
      </c>
      <c r="G31" s="247">
        <v>4.2</v>
      </c>
      <c r="H31" s="532">
        <v>3.64</v>
      </c>
      <c r="I31" s="532">
        <v>5.78</v>
      </c>
      <c r="J31" s="532">
        <v>3.38</v>
      </c>
      <c r="K31" s="532">
        <v>3.02</v>
      </c>
      <c r="L31" s="532">
        <v>3.54</v>
      </c>
      <c r="M31" s="532">
        <v>5.0599999999999996</v>
      </c>
    </row>
    <row r="32" spans="1:13" ht="12" x14ac:dyDescent="0.2">
      <c r="A32" s="280" t="s">
        <v>59</v>
      </c>
      <c r="B32" s="247">
        <v>3.67</v>
      </c>
      <c r="C32" s="247">
        <v>4.26</v>
      </c>
      <c r="D32" s="247">
        <v>4</v>
      </c>
      <c r="E32" s="247">
        <v>5.07</v>
      </c>
      <c r="F32" s="247">
        <v>3.45</v>
      </c>
      <c r="G32" s="247">
        <v>1.83</v>
      </c>
      <c r="H32" s="532">
        <v>1.41</v>
      </c>
      <c r="I32" s="532">
        <v>1.77</v>
      </c>
      <c r="J32" s="532">
        <v>1.34</v>
      </c>
      <c r="K32" s="532">
        <v>0.96</v>
      </c>
      <c r="L32" s="532">
        <v>0.89</v>
      </c>
      <c r="M32" s="532">
        <v>0.87</v>
      </c>
    </row>
    <row r="33" spans="1:13" ht="24" x14ac:dyDescent="0.2">
      <c r="A33" s="283" t="s">
        <v>60</v>
      </c>
      <c r="B33" s="247">
        <v>10.1</v>
      </c>
      <c r="C33" s="247">
        <v>9.43</v>
      </c>
      <c r="D33" s="247">
        <v>7.94</v>
      </c>
      <c r="E33" s="247">
        <v>8.08</v>
      </c>
      <c r="F33" s="247">
        <v>8.67</v>
      </c>
      <c r="G33" s="247">
        <v>7.93</v>
      </c>
      <c r="H33" s="532">
        <v>6.31</v>
      </c>
      <c r="I33" s="532">
        <v>7.09</v>
      </c>
      <c r="J33" s="532">
        <v>6.94</v>
      </c>
      <c r="K33" s="532">
        <v>5.98</v>
      </c>
      <c r="L33" s="532">
        <v>6.43</v>
      </c>
      <c r="M33" s="532">
        <v>4.72</v>
      </c>
    </row>
    <row r="34" spans="1:13" ht="13.5" customHeight="1" x14ac:dyDescent="0.2">
      <c r="A34" s="280" t="s">
        <v>61</v>
      </c>
      <c r="B34" s="247">
        <v>3.33</v>
      </c>
      <c r="C34" s="247">
        <v>2.19</v>
      </c>
      <c r="D34" s="247">
        <v>2.08</v>
      </c>
      <c r="E34" s="247">
        <v>2.35</v>
      </c>
      <c r="F34" s="247">
        <v>3.62</v>
      </c>
      <c r="G34" s="247">
        <v>3.22</v>
      </c>
      <c r="H34" s="532">
        <v>1.81</v>
      </c>
      <c r="I34" s="532">
        <v>4.5199999999999996</v>
      </c>
      <c r="J34" s="532">
        <v>5.0199999999999996</v>
      </c>
      <c r="K34" s="532">
        <v>4.17</v>
      </c>
      <c r="L34" s="532">
        <v>3.74</v>
      </c>
      <c r="M34" s="532">
        <v>2.56</v>
      </c>
    </row>
    <row r="35" spans="1:13" ht="12" x14ac:dyDescent="0.2">
      <c r="A35" s="280" t="s">
        <v>62</v>
      </c>
      <c r="B35" s="247">
        <v>2.8</v>
      </c>
      <c r="C35" s="247">
        <v>2.92</v>
      </c>
      <c r="D35" s="247">
        <v>2.4900000000000002</v>
      </c>
      <c r="E35" s="247">
        <v>2.56</v>
      </c>
      <c r="F35" s="247">
        <v>6.06</v>
      </c>
      <c r="G35" s="247">
        <v>7.48</v>
      </c>
      <c r="H35" s="532">
        <v>3.11</v>
      </c>
      <c r="I35" s="532">
        <v>4.97</v>
      </c>
      <c r="J35" s="532">
        <v>8.9</v>
      </c>
      <c r="K35" s="532">
        <v>9.66</v>
      </c>
      <c r="L35" s="532">
        <v>12.01</v>
      </c>
      <c r="M35" s="532">
        <v>15.92</v>
      </c>
    </row>
    <row r="36" spans="1:13" ht="12.95" customHeight="1" x14ac:dyDescent="0.2">
      <c r="A36" s="280" t="s">
        <v>63</v>
      </c>
      <c r="B36" s="247">
        <v>4.5199999999999996</v>
      </c>
      <c r="C36" s="247">
        <v>7.79</v>
      </c>
      <c r="D36" s="247">
        <v>8.7100000000000009</v>
      </c>
      <c r="E36" s="247">
        <v>8.6199999999999992</v>
      </c>
      <c r="F36" s="247">
        <v>8.58</v>
      </c>
      <c r="G36" s="247">
        <v>5.76</v>
      </c>
      <c r="H36" s="532">
        <v>3.91</v>
      </c>
      <c r="I36" s="532">
        <v>4.3099999999999996</v>
      </c>
      <c r="J36" s="532">
        <v>4.84</v>
      </c>
      <c r="K36" s="532">
        <v>5.47</v>
      </c>
      <c r="L36" s="532">
        <v>2.5099999999999998</v>
      </c>
      <c r="M36" s="532">
        <v>2.33</v>
      </c>
    </row>
    <row r="37" spans="1:13" ht="12.95" customHeight="1" x14ac:dyDescent="0.2">
      <c r="A37" s="280" t="s">
        <v>115</v>
      </c>
      <c r="B37" s="247">
        <v>9.73</v>
      </c>
      <c r="C37" s="247">
        <v>6.98</v>
      </c>
      <c r="D37" s="247">
        <v>6.49</v>
      </c>
      <c r="E37" s="247">
        <v>6.77</v>
      </c>
      <c r="F37" s="247">
        <v>6.47</v>
      </c>
      <c r="G37" s="247">
        <v>5.3</v>
      </c>
      <c r="H37" s="532">
        <v>5.32</v>
      </c>
      <c r="I37" s="532">
        <v>5.65</v>
      </c>
      <c r="J37" s="532">
        <v>6.02</v>
      </c>
      <c r="K37" s="532">
        <v>5.86</v>
      </c>
      <c r="L37" s="532">
        <v>4.93</v>
      </c>
      <c r="M37" s="532">
        <v>5.05</v>
      </c>
    </row>
    <row r="38" spans="1:13" ht="12" x14ac:dyDescent="0.2">
      <c r="A38" s="280" t="s">
        <v>65</v>
      </c>
      <c r="B38" s="247">
        <v>2.61</v>
      </c>
      <c r="C38" s="247">
        <v>2.74</v>
      </c>
      <c r="D38" s="247">
        <v>0.92</v>
      </c>
      <c r="E38" s="247">
        <v>1.21</v>
      </c>
      <c r="F38" s="247">
        <v>1.95</v>
      </c>
      <c r="G38" s="247">
        <v>3.54</v>
      </c>
      <c r="H38" s="532">
        <v>4.2699999999999996</v>
      </c>
      <c r="I38" s="532">
        <v>4.92</v>
      </c>
      <c r="J38" s="532">
        <v>3.16</v>
      </c>
      <c r="K38" s="532">
        <v>0.83</v>
      </c>
      <c r="L38" s="532">
        <v>0.12</v>
      </c>
      <c r="M38" s="532">
        <v>7.0000000000000007E-2</v>
      </c>
    </row>
    <row r="39" spans="1:13" ht="12.95" customHeight="1" x14ac:dyDescent="0.2">
      <c r="A39" s="280" t="s">
        <v>71</v>
      </c>
      <c r="B39" s="247">
        <v>2.17</v>
      </c>
      <c r="C39" s="247">
        <v>2.48</v>
      </c>
      <c r="D39" s="247">
        <v>2.21</v>
      </c>
      <c r="E39" s="247">
        <v>2.1</v>
      </c>
      <c r="F39" s="247">
        <v>2.27</v>
      </c>
      <c r="G39" s="247">
        <v>2.69</v>
      </c>
      <c r="H39" s="532">
        <v>2.14</v>
      </c>
      <c r="I39" s="532">
        <v>2.8</v>
      </c>
      <c r="J39" s="532">
        <v>1.74</v>
      </c>
      <c r="K39" s="532">
        <v>2.27</v>
      </c>
      <c r="L39" s="532">
        <v>2.74</v>
      </c>
      <c r="M39" s="532">
        <v>2.52</v>
      </c>
    </row>
    <row r="40" spans="1:13" ht="12.95" customHeight="1" x14ac:dyDescent="0.2">
      <c r="A40" s="280" t="s">
        <v>72</v>
      </c>
      <c r="B40" s="247">
        <v>0.79</v>
      </c>
      <c r="C40" s="247">
        <v>1.24</v>
      </c>
      <c r="D40" s="247">
        <v>0.91</v>
      </c>
      <c r="E40" s="247">
        <v>0.93</v>
      </c>
      <c r="F40" s="247">
        <v>1.18</v>
      </c>
      <c r="G40" s="247">
        <v>1.34</v>
      </c>
      <c r="H40" s="532">
        <v>0.94</v>
      </c>
      <c r="I40" s="532">
        <v>1.66</v>
      </c>
      <c r="J40" s="532">
        <v>1.73</v>
      </c>
      <c r="K40" s="532">
        <v>2.36</v>
      </c>
      <c r="L40" s="532">
        <v>2.57</v>
      </c>
      <c r="M40" s="532">
        <v>5.2</v>
      </c>
    </row>
    <row r="41" spans="1:13" ht="12.95" customHeight="1" x14ac:dyDescent="0.2">
      <c r="A41" s="280" t="s">
        <v>73</v>
      </c>
      <c r="B41" s="247">
        <v>7.06</v>
      </c>
      <c r="C41" s="247">
        <v>7.04</v>
      </c>
      <c r="D41" s="247">
        <v>6.84</v>
      </c>
      <c r="E41" s="247">
        <v>6.4</v>
      </c>
      <c r="F41" s="247">
        <v>6.23</v>
      </c>
      <c r="G41" s="247">
        <v>6.39</v>
      </c>
      <c r="H41" s="532">
        <v>4.46</v>
      </c>
      <c r="I41" s="532">
        <v>7.5</v>
      </c>
      <c r="J41" s="532">
        <v>5.74</v>
      </c>
      <c r="K41" s="532">
        <v>4.8</v>
      </c>
      <c r="L41" s="532">
        <v>3.43</v>
      </c>
      <c r="M41" s="532">
        <v>4.12</v>
      </c>
    </row>
    <row r="42" spans="1:13" ht="12.95" customHeight="1" x14ac:dyDescent="0.2">
      <c r="A42" s="280" t="s">
        <v>74</v>
      </c>
      <c r="B42" s="536">
        <v>18.54</v>
      </c>
      <c r="C42" s="536">
        <v>13.03</v>
      </c>
      <c r="D42" s="536">
        <v>11.16</v>
      </c>
      <c r="E42" s="536">
        <v>15.85</v>
      </c>
      <c r="F42" s="247">
        <v>32.340000000000003</v>
      </c>
      <c r="G42" s="247">
        <v>31.49</v>
      </c>
      <c r="H42" s="532">
        <v>21.5</v>
      </c>
      <c r="I42" s="532">
        <v>4.5599999999999996</v>
      </c>
      <c r="J42" s="532">
        <v>4.7699999999999996</v>
      </c>
      <c r="K42" s="532">
        <v>3.63</v>
      </c>
      <c r="L42" s="532">
        <v>4.37</v>
      </c>
      <c r="M42" s="532">
        <v>6.33</v>
      </c>
    </row>
    <row r="43" spans="1:13" ht="12.95" customHeight="1" x14ac:dyDescent="0.2">
      <c r="A43" s="280" t="s">
        <v>75</v>
      </c>
      <c r="B43" s="247">
        <v>10.57</v>
      </c>
      <c r="C43" s="247">
        <v>13.53</v>
      </c>
      <c r="D43" s="247">
        <v>12.02</v>
      </c>
      <c r="E43" s="247">
        <v>13.75</v>
      </c>
      <c r="F43" s="247">
        <v>10.84</v>
      </c>
      <c r="G43" s="247">
        <v>8.4499999999999993</v>
      </c>
      <c r="H43" s="532">
        <v>5.46</v>
      </c>
      <c r="I43" s="532">
        <v>8.68</v>
      </c>
      <c r="J43" s="532">
        <v>9.19</v>
      </c>
      <c r="K43" s="532">
        <v>9.2100000000000009</v>
      </c>
      <c r="L43" s="532">
        <v>9.23</v>
      </c>
      <c r="M43" s="532">
        <v>8.56</v>
      </c>
    </row>
    <row r="44" spans="1:13" ht="13.5" customHeight="1" x14ac:dyDescent="0.2">
      <c r="A44" s="280" t="s">
        <v>76</v>
      </c>
      <c r="B44" s="247">
        <v>3.85</v>
      </c>
      <c r="C44" s="247">
        <v>3.76</v>
      </c>
      <c r="D44" s="247">
        <v>6.27</v>
      </c>
      <c r="E44" s="247">
        <v>5.73</v>
      </c>
      <c r="F44" s="247">
        <v>13</v>
      </c>
      <c r="G44" s="247">
        <v>15.85</v>
      </c>
      <c r="H44" s="532">
        <v>7.97</v>
      </c>
      <c r="I44" s="532">
        <v>8.7899999999999991</v>
      </c>
      <c r="J44" s="532">
        <v>12.41</v>
      </c>
      <c r="K44" s="532">
        <v>15.13</v>
      </c>
      <c r="L44" s="532">
        <v>7.68</v>
      </c>
      <c r="M44" s="532">
        <v>4.25</v>
      </c>
    </row>
    <row r="45" spans="1:13" ht="12" x14ac:dyDescent="0.2">
      <c r="A45" s="280" t="s">
        <v>77</v>
      </c>
      <c r="B45" s="247">
        <v>3.78</v>
      </c>
      <c r="C45" s="247">
        <v>2.83</v>
      </c>
      <c r="D45" s="247">
        <v>4.3</v>
      </c>
      <c r="E45" s="247">
        <v>5.96</v>
      </c>
      <c r="F45" s="247">
        <v>5.61</v>
      </c>
      <c r="G45" s="247">
        <v>7.11</v>
      </c>
      <c r="H45" s="532">
        <v>9.82</v>
      </c>
      <c r="I45" s="532">
        <v>11</v>
      </c>
      <c r="J45" s="532">
        <v>4.5199999999999996</v>
      </c>
      <c r="K45" s="532">
        <v>4.34</v>
      </c>
      <c r="L45" s="532">
        <v>8.7100000000000009</v>
      </c>
      <c r="M45" s="532">
        <v>10.78</v>
      </c>
    </row>
    <row r="46" spans="1:13" ht="12.95" customHeight="1" thickBot="1" x14ac:dyDescent="0.25">
      <c r="A46" s="533"/>
      <c r="B46" s="552"/>
      <c r="C46" s="552"/>
      <c r="D46" s="552"/>
      <c r="E46" s="552"/>
      <c r="F46" s="534"/>
      <c r="G46" s="534"/>
      <c r="H46" s="540"/>
      <c r="I46" s="540"/>
      <c r="J46" s="540"/>
      <c r="K46" s="540"/>
      <c r="L46" s="540"/>
      <c r="M46" s="540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7F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Лист128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85546875" style="340" customWidth="1"/>
    <col min="2" max="5" width="8.85546875" style="340" hidden="1" customWidth="1"/>
    <col min="6" max="7" width="8.42578125" style="340" hidden="1" customWidth="1"/>
    <col min="8" max="8" width="8.42578125" style="241" hidden="1" customWidth="1"/>
    <col min="9" max="13" width="8.42578125" style="241" customWidth="1"/>
    <col min="14" max="256" width="9.28515625" style="340"/>
    <col min="257" max="257" width="44.140625" style="340" customWidth="1"/>
    <col min="258" max="261" width="8.85546875" style="340" customWidth="1"/>
    <col min="262" max="264" width="8.42578125" style="340" customWidth="1"/>
    <col min="265" max="512" width="9.28515625" style="340"/>
    <col min="513" max="513" width="44.140625" style="340" customWidth="1"/>
    <col min="514" max="517" width="8.85546875" style="340" customWidth="1"/>
    <col min="518" max="520" width="8.42578125" style="340" customWidth="1"/>
    <col min="521" max="768" width="9.28515625" style="340"/>
    <col min="769" max="769" width="44.140625" style="340" customWidth="1"/>
    <col min="770" max="773" width="8.85546875" style="340" customWidth="1"/>
    <col min="774" max="776" width="8.42578125" style="340" customWidth="1"/>
    <col min="777" max="1024" width="9.28515625" style="340"/>
    <col min="1025" max="1025" width="44.140625" style="340" customWidth="1"/>
    <col min="1026" max="1029" width="8.85546875" style="340" customWidth="1"/>
    <col min="1030" max="1032" width="8.42578125" style="340" customWidth="1"/>
    <col min="1033" max="1280" width="9.28515625" style="340"/>
    <col min="1281" max="1281" width="44.140625" style="340" customWidth="1"/>
    <col min="1282" max="1285" width="8.85546875" style="340" customWidth="1"/>
    <col min="1286" max="1288" width="8.42578125" style="340" customWidth="1"/>
    <col min="1289" max="1536" width="9.28515625" style="340"/>
    <col min="1537" max="1537" width="44.140625" style="340" customWidth="1"/>
    <col min="1538" max="1541" width="8.85546875" style="340" customWidth="1"/>
    <col min="1542" max="1544" width="8.42578125" style="340" customWidth="1"/>
    <col min="1545" max="1792" width="9.28515625" style="340"/>
    <col min="1793" max="1793" width="44.140625" style="340" customWidth="1"/>
    <col min="1794" max="1797" width="8.85546875" style="340" customWidth="1"/>
    <col min="1798" max="1800" width="8.42578125" style="340" customWidth="1"/>
    <col min="1801" max="2048" width="9.28515625" style="340"/>
    <col min="2049" max="2049" width="44.140625" style="340" customWidth="1"/>
    <col min="2050" max="2053" width="8.85546875" style="340" customWidth="1"/>
    <col min="2054" max="2056" width="8.42578125" style="340" customWidth="1"/>
    <col min="2057" max="2304" width="9.28515625" style="340"/>
    <col min="2305" max="2305" width="44.140625" style="340" customWidth="1"/>
    <col min="2306" max="2309" width="8.85546875" style="340" customWidth="1"/>
    <col min="2310" max="2312" width="8.42578125" style="340" customWidth="1"/>
    <col min="2313" max="2560" width="9.28515625" style="340"/>
    <col min="2561" max="2561" width="44.140625" style="340" customWidth="1"/>
    <col min="2562" max="2565" width="8.85546875" style="340" customWidth="1"/>
    <col min="2566" max="2568" width="8.42578125" style="340" customWidth="1"/>
    <col min="2569" max="2816" width="9.28515625" style="340"/>
    <col min="2817" max="2817" width="44.140625" style="340" customWidth="1"/>
    <col min="2818" max="2821" width="8.85546875" style="340" customWidth="1"/>
    <col min="2822" max="2824" width="8.42578125" style="340" customWidth="1"/>
    <col min="2825" max="3072" width="9.28515625" style="340"/>
    <col min="3073" max="3073" width="44.140625" style="340" customWidth="1"/>
    <col min="3074" max="3077" width="8.85546875" style="340" customWidth="1"/>
    <col min="3078" max="3080" width="8.42578125" style="340" customWidth="1"/>
    <col min="3081" max="3328" width="9.28515625" style="340"/>
    <col min="3329" max="3329" width="44.140625" style="340" customWidth="1"/>
    <col min="3330" max="3333" width="8.85546875" style="340" customWidth="1"/>
    <col min="3334" max="3336" width="8.42578125" style="340" customWidth="1"/>
    <col min="3337" max="3584" width="9.28515625" style="340"/>
    <col min="3585" max="3585" width="44.140625" style="340" customWidth="1"/>
    <col min="3586" max="3589" width="8.85546875" style="340" customWidth="1"/>
    <col min="3590" max="3592" width="8.42578125" style="340" customWidth="1"/>
    <col min="3593" max="3840" width="9.28515625" style="340"/>
    <col min="3841" max="3841" width="44.140625" style="340" customWidth="1"/>
    <col min="3842" max="3845" width="8.85546875" style="340" customWidth="1"/>
    <col min="3846" max="3848" width="8.42578125" style="340" customWidth="1"/>
    <col min="3849" max="4096" width="9.28515625" style="340"/>
    <col min="4097" max="4097" width="44.140625" style="340" customWidth="1"/>
    <col min="4098" max="4101" width="8.85546875" style="340" customWidth="1"/>
    <col min="4102" max="4104" width="8.42578125" style="340" customWidth="1"/>
    <col min="4105" max="4352" width="9.28515625" style="340"/>
    <col min="4353" max="4353" width="44.140625" style="340" customWidth="1"/>
    <col min="4354" max="4357" width="8.85546875" style="340" customWidth="1"/>
    <col min="4358" max="4360" width="8.42578125" style="340" customWidth="1"/>
    <col min="4361" max="4608" width="9.28515625" style="340"/>
    <col min="4609" max="4609" width="44.140625" style="340" customWidth="1"/>
    <col min="4610" max="4613" width="8.85546875" style="340" customWidth="1"/>
    <col min="4614" max="4616" width="8.42578125" style="340" customWidth="1"/>
    <col min="4617" max="4864" width="9.28515625" style="340"/>
    <col min="4865" max="4865" width="44.140625" style="340" customWidth="1"/>
    <col min="4866" max="4869" width="8.85546875" style="340" customWidth="1"/>
    <col min="4870" max="4872" width="8.42578125" style="340" customWidth="1"/>
    <col min="4873" max="5120" width="9.28515625" style="340"/>
    <col min="5121" max="5121" width="44.140625" style="340" customWidth="1"/>
    <col min="5122" max="5125" width="8.85546875" style="340" customWidth="1"/>
    <col min="5126" max="5128" width="8.42578125" style="340" customWidth="1"/>
    <col min="5129" max="5376" width="9.28515625" style="340"/>
    <col min="5377" max="5377" width="44.140625" style="340" customWidth="1"/>
    <col min="5378" max="5381" width="8.85546875" style="340" customWidth="1"/>
    <col min="5382" max="5384" width="8.42578125" style="340" customWidth="1"/>
    <col min="5385" max="5632" width="9.28515625" style="340"/>
    <col min="5633" max="5633" width="44.140625" style="340" customWidth="1"/>
    <col min="5634" max="5637" width="8.85546875" style="340" customWidth="1"/>
    <col min="5638" max="5640" width="8.42578125" style="340" customWidth="1"/>
    <col min="5641" max="5888" width="9.28515625" style="340"/>
    <col min="5889" max="5889" width="44.140625" style="340" customWidth="1"/>
    <col min="5890" max="5893" width="8.85546875" style="340" customWidth="1"/>
    <col min="5894" max="5896" width="8.42578125" style="340" customWidth="1"/>
    <col min="5897" max="6144" width="9.28515625" style="340"/>
    <col min="6145" max="6145" width="44.140625" style="340" customWidth="1"/>
    <col min="6146" max="6149" width="8.85546875" style="340" customWidth="1"/>
    <col min="6150" max="6152" width="8.42578125" style="340" customWidth="1"/>
    <col min="6153" max="6400" width="9.28515625" style="340"/>
    <col min="6401" max="6401" width="44.140625" style="340" customWidth="1"/>
    <col min="6402" max="6405" width="8.85546875" style="340" customWidth="1"/>
    <col min="6406" max="6408" width="8.42578125" style="340" customWidth="1"/>
    <col min="6409" max="6656" width="9.28515625" style="340"/>
    <col min="6657" max="6657" width="44.140625" style="340" customWidth="1"/>
    <col min="6658" max="6661" width="8.85546875" style="340" customWidth="1"/>
    <col min="6662" max="6664" width="8.42578125" style="340" customWidth="1"/>
    <col min="6665" max="6912" width="9.28515625" style="340"/>
    <col min="6913" max="6913" width="44.140625" style="340" customWidth="1"/>
    <col min="6914" max="6917" width="8.85546875" style="340" customWidth="1"/>
    <col min="6918" max="6920" width="8.42578125" style="340" customWidth="1"/>
    <col min="6921" max="7168" width="9.28515625" style="340"/>
    <col min="7169" max="7169" width="44.140625" style="340" customWidth="1"/>
    <col min="7170" max="7173" width="8.85546875" style="340" customWidth="1"/>
    <col min="7174" max="7176" width="8.42578125" style="340" customWidth="1"/>
    <col min="7177" max="7424" width="9.28515625" style="340"/>
    <col min="7425" max="7425" width="44.140625" style="340" customWidth="1"/>
    <col min="7426" max="7429" width="8.85546875" style="340" customWidth="1"/>
    <col min="7430" max="7432" width="8.42578125" style="340" customWidth="1"/>
    <col min="7433" max="7680" width="9.28515625" style="340"/>
    <col min="7681" max="7681" width="44.140625" style="340" customWidth="1"/>
    <col min="7682" max="7685" width="8.85546875" style="340" customWidth="1"/>
    <col min="7686" max="7688" width="8.42578125" style="340" customWidth="1"/>
    <col min="7689" max="7936" width="9.28515625" style="340"/>
    <col min="7937" max="7937" width="44.140625" style="340" customWidth="1"/>
    <col min="7938" max="7941" width="8.85546875" style="340" customWidth="1"/>
    <col min="7942" max="7944" width="8.42578125" style="340" customWidth="1"/>
    <col min="7945" max="8192" width="9.28515625" style="340"/>
    <col min="8193" max="8193" width="44.140625" style="340" customWidth="1"/>
    <col min="8194" max="8197" width="8.85546875" style="340" customWidth="1"/>
    <col min="8198" max="8200" width="8.42578125" style="340" customWidth="1"/>
    <col min="8201" max="8448" width="9.28515625" style="340"/>
    <col min="8449" max="8449" width="44.140625" style="340" customWidth="1"/>
    <col min="8450" max="8453" width="8.85546875" style="340" customWidth="1"/>
    <col min="8454" max="8456" width="8.42578125" style="340" customWidth="1"/>
    <col min="8457" max="8704" width="9.28515625" style="340"/>
    <col min="8705" max="8705" width="44.140625" style="340" customWidth="1"/>
    <col min="8706" max="8709" width="8.85546875" style="340" customWidth="1"/>
    <col min="8710" max="8712" width="8.42578125" style="340" customWidth="1"/>
    <col min="8713" max="8960" width="9.28515625" style="340"/>
    <col min="8961" max="8961" width="44.140625" style="340" customWidth="1"/>
    <col min="8962" max="8965" width="8.85546875" style="340" customWidth="1"/>
    <col min="8966" max="8968" width="8.42578125" style="340" customWidth="1"/>
    <col min="8969" max="9216" width="9.28515625" style="340"/>
    <col min="9217" max="9217" width="44.140625" style="340" customWidth="1"/>
    <col min="9218" max="9221" width="8.85546875" style="340" customWidth="1"/>
    <col min="9222" max="9224" width="8.42578125" style="340" customWidth="1"/>
    <col min="9225" max="9472" width="9.28515625" style="340"/>
    <col min="9473" max="9473" width="44.140625" style="340" customWidth="1"/>
    <col min="9474" max="9477" width="8.85546875" style="340" customWidth="1"/>
    <col min="9478" max="9480" width="8.42578125" style="340" customWidth="1"/>
    <col min="9481" max="9728" width="9.28515625" style="340"/>
    <col min="9729" max="9729" width="44.140625" style="340" customWidth="1"/>
    <col min="9730" max="9733" width="8.85546875" style="340" customWidth="1"/>
    <col min="9734" max="9736" width="8.42578125" style="340" customWidth="1"/>
    <col min="9737" max="9984" width="9.28515625" style="340"/>
    <col min="9985" max="9985" width="44.140625" style="340" customWidth="1"/>
    <col min="9986" max="9989" width="8.85546875" style="340" customWidth="1"/>
    <col min="9990" max="9992" width="8.42578125" style="340" customWidth="1"/>
    <col min="9993" max="10240" width="9.28515625" style="340"/>
    <col min="10241" max="10241" width="44.140625" style="340" customWidth="1"/>
    <col min="10242" max="10245" width="8.85546875" style="340" customWidth="1"/>
    <col min="10246" max="10248" width="8.42578125" style="340" customWidth="1"/>
    <col min="10249" max="10496" width="9.28515625" style="340"/>
    <col min="10497" max="10497" width="44.140625" style="340" customWidth="1"/>
    <col min="10498" max="10501" width="8.85546875" style="340" customWidth="1"/>
    <col min="10502" max="10504" width="8.42578125" style="340" customWidth="1"/>
    <col min="10505" max="10752" width="9.28515625" style="340"/>
    <col min="10753" max="10753" width="44.140625" style="340" customWidth="1"/>
    <col min="10754" max="10757" width="8.85546875" style="340" customWidth="1"/>
    <col min="10758" max="10760" width="8.42578125" style="340" customWidth="1"/>
    <col min="10761" max="11008" width="9.28515625" style="340"/>
    <col min="11009" max="11009" width="44.140625" style="340" customWidth="1"/>
    <col min="11010" max="11013" width="8.85546875" style="340" customWidth="1"/>
    <col min="11014" max="11016" width="8.42578125" style="340" customWidth="1"/>
    <col min="11017" max="11264" width="9.28515625" style="340"/>
    <col min="11265" max="11265" width="44.140625" style="340" customWidth="1"/>
    <col min="11266" max="11269" width="8.85546875" style="340" customWidth="1"/>
    <col min="11270" max="11272" width="8.42578125" style="340" customWidth="1"/>
    <col min="11273" max="11520" width="9.28515625" style="340"/>
    <col min="11521" max="11521" width="44.140625" style="340" customWidth="1"/>
    <col min="11522" max="11525" width="8.85546875" style="340" customWidth="1"/>
    <col min="11526" max="11528" width="8.42578125" style="340" customWidth="1"/>
    <col min="11529" max="11776" width="9.28515625" style="340"/>
    <col min="11777" max="11777" width="44.140625" style="340" customWidth="1"/>
    <col min="11778" max="11781" width="8.85546875" style="340" customWidth="1"/>
    <col min="11782" max="11784" width="8.42578125" style="340" customWidth="1"/>
    <col min="11785" max="12032" width="9.28515625" style="340"/>
    <col min="12033" max="12033" width="44.140625" style="340" customWidth="1"/>
    <col min="12034" max="12037" width="8.85546875" style="340" customWidth="1"/>
    <col min="12038" max="12040" width="8.42578125" style="340" customWidth="1"/>
    <col min="12041" max="12288" width="9.28515625" style="340"/>
    <col min="12289" max="12289" width="44.140625" style="340" customWidth="1"/>
    <col min="12290" max="12293" width="8.85546875" style="340" customWidth="1"/>
    <col min="12294" max="12296" width="8.42578125" style="340" customWidth="1"/>
    <col min="12297" max="12544" width="9.28515625" style="340"/>
    <col min="12545" max="12545" width="44.140625" style="340" customWidth="1"/>
    <col min="12546" max="12549" width="8.85546875" style="340" customWidth="1"/>
    <col min="12550" max="12552" width="8.42578125" style="340" customWidth="1"/>
    <col min="12553" max="12800" width="9.28515625" style="340"/>
    <col min="12801" max="12801" width="44.140625" style="340" customWidth="1"/>
    <col min="12802" max="12805" width="8.85546875" style="340" customWidth="1"/>
    <col min="12806" max="12808" width="8.42578125" style="340" customWidth="1"/>
    <col min="12809" max="13056" width="9.28515625" style="340"/>
    <col min="13057" max="13057" width="44.140625" style="340" customWidth="1"/>
    <col min="13058" max="13061" width="8.85546875" style="340" customWidth="1"/>
    <col min="13062" max="13064" width="8.42578125" style="340" customWidth="1"/>
    <col min="13065" max="13312" width="9.28515625" style="340"/>
    <col min="13313" max="13313" width="44.140625" style="340" customWidth="1"/>
    <col min="13314" max="13317" width="8.85546875" style="340" customWidth="1"/>
    <col min="13318" max="13320" width="8.42578125" style="340" customWidth="1"/>
    <col min="13321" max="13568" width="9.28515625" style="340"/>
    <col min="13569" max="13569" width="44.140625" style="340" customWidth="1"/>
    <col min="13570" max="13573" width="8.85546875" style="340" customWidth="1"/>
    <col min="13574" max="13576" width="8.42578125" style="340" customWidth="1"/>
    <col min="13577" max="13824" width="9.28515625" style="340"/>
    <col min="13825" max="13825" width="44.140625" style="340" customWidth="1"/>
    <col min="13826" max="13829" width="8.85546875" style="340" customWidth="1"/>
    <col min="13830" max="13832" width="8.42578125" style="340" customWidth="1"/>
    <col min="13833" max="14080" width="9.28515625" style="340"/>
    <col min="14081" max="14081" width="44.140625" style="340" customWidth="1"/>
    <col min="14082" max="14085" width="8.85546875" style="340" customWidth="1"/>
    <col min="14086" max="14088" width="8.42578125" style="340" customWidth="1"/>
    <col min="14089" max="14336" width="9.28515625" style="340"/>
    <col min="14337" max="14337" width="44.140625" style="340" customWidth="1"/>
    <col min="14338" max="14341" width="8.85546875" style="340" customWidth="1"/>
    <col min="14342" max="14344" width="8.42578125" style="340" customWidth="1"/>
    <col min="14345" max="14592" width="9.28515625" style="340"/>
    <col min="14593" max="14593" width="44.140625" style="340" customWidth="1"/>
    <col min="14594" max="14597" width="8.85546875" style="340" customWidth="1"/>
    <col min="14598" max="14600" width="8.42578125" style="340" customWidth="1"/>
    <col min="14601" max="14848" width="9.28515625" style="340"/>
    <col min="14849" max="14849" width="44.140625" style="340" customWidth="1"/>
    <col min="14850" max="14853" width="8.85546875" style="340" customWidth="1"/>
    <col min="14854" max="14856" width="8.42578125" style="340" customWidth="1"/>
    <col min="14857" max="15104" width="9.28515625" style="340"/>
    <col min="15105" max="15105" width="44.140625" style="340" customWidth="1"/>
    <col min="15106" max="15109" width="8.85546875" style="340" customWidth="1"/>
    <col min="15110" max="15112" width="8.42578125" style="340" customWidth="1"/>
    <col min="15113" max="15360" width="9.28515625" style="340"/>
    <col min="15361" max="15361" width="44.140625" style="340" customWidth="1"/>
    <col min="15362" max="15365" width="8.85546875" style="340" customWidth="1"/>
    <col min="15366" max="15368" width="8.42578125" style="340" customWidth="1"/>
    <col min="15369" max="15616" width="9.28515625" style="340"/>
    <col min="15617" max="15617" width="44.140625" style="340" customWidth="1"/>
    <col min="15618" max="15621" width="8.85546875" style="340" customWidth="1"/>
    <col min="15622" max="15624" width="8.42578125" style="340" customWidth="1"/>
    <col min="15625" max="15872" width="9.28515625" style="340"/>
    <col min="15873" max="15873" width="44.140625" style="340" customWidth="1"/>
    <col min="15874" max="15877" width="8.85546875" style="340" customWidth="1"/>
    <col min="15878" max="15880" width="8.42578125" style="340" customWidth="1"/>
    <col min="15881" max="16128" width="9.28515625" style="340"/>
    <col min="16129" max="16129" width="44.140625" style="340" customWidth="1"/>
    <col min="16130" max="16133" width="8.85546875" style="340" customWidth="1"/>
    <col min="16134" max="16136" width="8.42578125" style="340" customWidth="1"/>
    <col min="16137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444</v>
      </c>
    </row>
    <row r="3" spans="1:13" s="342" customFormat="1" ht="18" customHeight="1" x14ac:dyDescent="0.25">
      <c r="A3" s="339" t="s">
        <v>445</v>
      </c>
      <c r="H3" s="538"/>
      <c r="I3" s="538"/>
      <c r="J3" s="538"/>
      <c r="K3" s="538"/>
      <c r="L3" s="538"/>
      <c r="M3" s="538"/>
    </row>
    <row r="4" spans="1:13" ht="18" customHeight="1" thickBot="1" x14ac:dyDescent="0.25">
      <c r="A4" s="344" t="s">
        <v>446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539">
        <v>2020</v>
      </c>
      <c r="I5" s="265">
        <v>2021</v>
      </c>
      <c r="J5" s="539">
        <v>2022</v>
      </c>
      <c r="K5" s="265">
        <v>2023</v>
      </c>
      <c r="L5" s="265">
        <v>2024</v>
      </c>
      <c r="M5" s="265">
        <v>2025</v>
      </c>
    </row>
    <row r="6" spans="1:13" ht="5.45" customHeight="1" x14ac:dyDescent="0.2"/>
    <row r="7" spans="1:13" s="226" customFormat="1" ht="12.95" customHeight="1" x14ac:dyDescent="0.2">
      <c r="A7" s="226" t="s">
        <v>34</v>
      </c>
      <c r="B7" s="553">
        <v>77</v>
      </c>
      <c r="C7" s="553">
        <v>84</v>
      </c>
      <c r="D7" s="553">
        <v>82</v>
      </c>
      <c r="E7" s="553">
        <v>72</v>
      </c>
      <c r="F7" s="553">
        <v>59</v>
      </c>
      <c r="G7" s="553">
        <v>64</v>
      </c>
      <c r="H7" s="553">
        <v>75</v>
      </c>
      <c r="I7" s="553">
        <v>67</v>
      </c>
      <c r="J7" s="553">
        <v>72</v>
      </c>
      <c r="K7" s="553">
        <v>83</v>
      </c>
      <c r="L7" s="553">
        <v>99</v>
      </c>
      <c r="M7" s="553">
        <v>157</v>
      </c>
    </row>
    <row r="8" spans="1:13" ht="12.95" customHeight="1" x14ac:dyDescent="0.2">
      <c r="A8" s="531" t="s">
        <v>400</v>
      </c>
      <c r="B8" s="554"/>
      <c r="C8" s="554"/>
      <c r="D8" s="554"/>
      <c r="E8" s="554"/>
      <c r="F8" s="554"/>
      <c r="G8" s="554"/>
      <c r="H8" s="554"/>
      <c r="I8" s="554"/>
      <c r="J8" s="554"/>
      <c r="K8" s="554"/>
      <c r="L8" s="554"/>
      <c r="M8" s="554"/>
    </row>
    <row r="9" spans="1:13" ht="12.95" customHeight="1" x14ac:dyDescent="0.2">
      <c r="A9" s="48" t="s">
        <v>36</v>
      </c>
      <c r="B9" s="554">
        <v>51</v>
      </c>
      <c r="C9" s="554">
        <v>57</v>
      </c>
      <c r="D9" s="554">
        <v>89</v>
      </c>
      <c r="E9" s="554">
        <v>90</v>
      </c>
      <c r="F9" s="554">
        <v>74</v>
      </c>
      <c r="G9" s="554">
        <v>77</v>
      </c>
      <c r="H9" s="554">
        <v>75</v>
      </c>
      <c r="I9" s="554">
        <v>69</v>
      </c>
      <c r="J9" s="554">
        <v>59</v>
      </c>
      <c r="K9" s="554">
        <v>62</v>
      </c>
      <c r="L9" s="554">
        <v>52</v>
      </c>
      <c r="M9" s="554">
        <v>42</v>
      </c>
    </row>
    <row r="10" spans="1:13" ht="12.95" customHeight="1" x14ac:dyDescent="0.2">
      <c r="A10" s="280" t="s">
        <v>37</v>
      </c>
      <c r="B10" s="554">
        <v>97</v>
      </c>
      <c r="C10" s="554">
        <v>189</v>
      </c>
      <c r="D10" s="554">
        <v>135</v>
      </c>
      <c r="E10" s="554">
        <v>119</v>
      </c>
      <c r="F10" s="554">
        <v>94</v>
      </c>
      <c r="G10" s="554">
        <v>136</v>
      </c>
      <c r="H10" s="554">
        <v>203</v>
      </c>
      <c r="I10" s="554">
        <v>211</v>
      </c>
      <c r="J10" s="554">
        <v>218</v>
      </c>
      <c r="K10" s="554">
        <v>146</v>
      </c>
      <c r="L10" s="554">
        <v>113</v>
      </c>
      <c r="M10" s="554">
        <v>97</v>
      </c>
    </row>
    <row r="11" spans="1:13" ht="12.95" customHeight="1" x14ac:dyDescent="0.2">
      <c r="A11" s="280" t="s">
        <v>38</v>
      </c>
      <c r="B11" s="554">
        <v>65</v>
      </c>
      <c r="C11" s="554">
        <v>79</v>
      </c>
      <c r="D11" s="554">
        <v>48</v>
      </c>
      <c r="E11" s="554">
        <v>44</v>
      </c>
      <c r="F11" s="554">
        <v>40</v>
      </c>
      <c r="G11" s="554">
        <v>36</v>
      </c>
      <c r="H11" s="554">
        <v>34</v>
      </c>
      <c r="I11" s="554">
        <v>39</v>
      </c>
      <c r="J11" s="554">
        <v>49</v>
      </c>
      <c r="K11" s="554">
        <v>58</v>
      </c>
      <c r="L11" s="554">
        <v>52</v>
      </c>
      <c r="M11" s="554">
        <v>54</v>
      </c>
    </row>
    <row r="12" spans="1:13" ht="12.95" customHeight="1" x14ac:dyDescent="0.2">
      <c r="A12" s="281" t="s">
        <v>39</v>
      </c>
      <c r="B12" s="554">
        <v>69</v>
      </c>
      <c r="C12" s="554">
        <v>77</v>
      </c>
      <c r="D12" s="554">
        <v>75</v>
      </c>
      <c r="E12" s="554">
        <v>76</v>
      </c>
      <c r="F12" s="554">
        <v>75</v>
      </c>
      <c r="G12" s="554">
        <v>74</v>
      </c>
      <c r="H12" s="554">
        <v>81</v>
      </c>
      <c r="I12" s="554">
        <v>75</v>
      </c>
      <c r="J12" s="554">
        <v>69</v>
      </c>
      <c r="K12" s="554">
        <v>68</v>
      </c>
      <c r="L12" s="554">
        <v>62</v>
      </c>
      <c r="M12" s="554">
        <v>58</v>
      </c>
    </row>
    <row r="13" spans="1:13" ht="12.95" customHeight="1" x14ac:dyDescent="0.2">
      <c r="A13" s="281" t="s">
        <v>40</v>
      </c>
      <c r="B13" s="554">
        <v>221</v>
      </c>
      <c r="C13" s="554">
        <v>241</v>
      </c>
      <c r="D13" s="554">
        <v>82</v>
      </c>
      <c r="E13" s="554">
        <v>286</v>
      </c>
      <c r="F13" s="554">
        <v>27</v>
      </c>
      <c r="G13" s="554">
        <v>69</v>
      </c>
      <c r="H13" s="554">
        <v>171</v>
      </c>
      <c r="I13" s="555">
        <v>1251</v>
      </c>
      <c r="J13" s="555">
        <v>374</v>
      </c>
      <c r="K13" s="555">
        <v>758</v>
      </c>
      <c r="L13" s="555">
        <v>434</v>
      </c>
      <c r="M13" s="555">
        <v>185</v>
      </c>
    </row>
    <row r="14" spans="1:13" ht="24" x14ac:dyDescent="0.2">
      <c r="A14" s="282" t="s">
        <v>41</v>
      </c>
      <c r="B14" s="554">
        <v>315</v>
      </c>
      <c r="C14" s="554">
        <v>534</v>
      </c>
      <c r="D14" s="554">
        <v>73</v>
      </c>
      <c r="E14" s="554">
        <v>82</v>
      </c>
      <c r="F14" s="554">
        <v>109</v>
      </c>
      <c r="G14" s="554">
        <v>84</v>
      </c>
      <c r="H14" s="554">
        <v>102</v>
      </c>
      <c r="I14" s="554">
        <v>91</v>
      </c>
      <c r="J14" s="554">
        <v>122</v>
      </c>
      <c r="K14" s="554">
        <v>121</v>
      </c>
      <c r="L14" s="554">
        <v>118</v>
      </c>
      <c r="M14" s="554">
        <v>87</v>
      </c>
    </row>
    <row r="15" spans="1:13" ht="24" x14ac:dyDescent="0.2">
      <c r="A15" s="282" t="s">
        <v>42</v>
      </c>
      <c r="B15" s="554">
        <v>133</v>
      </c>
      <c r="C15" s="554">
        <v>107</v>
      </c>
      <c r="D15" s="554">
        <v>106</v>
      </c>
      <c r="E15" s="554">
        <v>128</v>
      </c>
      <c r="F15" s="554">
        <v>103</v>
      </c>
      <c r="G15" s="554">
        <v>110</v>
      </c>
      <c r="H15" s="554">
        <v>159</v>
      </c>
      <c r="I15" s="554">
        <v>155</v>
      </c>
      <c r="J15" s="554">
        <v>131</v>
      </c>
      <c r="K15" s="554">
        <v>107</v>
      </c>
      <c r="L15" s="554">
        <v>97</v>
      </c>
      <c r="M15" s="554">
        <v>86</v>
      </c>
    </row>
    <row r="16" spans="1:13" ht="12.95" customHeight="1" x14ac:dyDescent="0.2">
      <c r="A16" s="281" t="s">
        <v>43</v>
      </c>
      <c r="B16" s="554">
        <v>253</v>
      </c>
      <c r="C16" s="554">
        <v>304</v>
      </c>
      <c r="D16" s="554">
        <v>258</v>
      </c>
      <c r="E16" s="554">
        <v>194</v>
      </c>
      <c r="F16" s="554">
        <v>123</v>
      </c>
      <c r="G16" s="554">
        <v>218</v>
      </c>
      <c r="H16" s="554">
        <v>966</v>
      </c>
      <c r="I16" s="554">
        <v>332</v>
      </c>
      <c r="J16" s="554">
        <v>169</v>
      </c>
      <c r="K16" s="554">
        <v>193</v>
      </c>
      <c r="L16" s="554">
        <v>128</v>
      </c>
      <c r="M16" s="554">
        <v>149</v>
      </c>
    </row>
    <row r="17" spans="1:13" ht="12.95" customHeight="1" x14ac:dyDescent="0.2">
      <c r="A17" s="281" t="s">
        <v>44</v>
      </c>
      <c r="B17" s="554">
        <v>235</v>
      </c>
      <c r="C17" s="554">
        <v>299</v>
      </c>
      <c r="D17" s="554">
        <v>267</v>
      </c>
      <c r="E17" s="554">
        <v>142</v>
      </c>
      <c r="F17" s="554">
        <v>157</v>
      </c>
      <c r="G17" s="554">
        <v>307</v>
      </c>
      <c r="H17" s="554">
        <v>371</v>
      </c>
      <c r="I17" s="554">
        <v>311</v>
      </c>
      <c r="J17" s="554">
        <v>188</v>
      </c>
      <c r="K17" s="554">
        <v>173</v>
      </c>
      <c r="L17" s="554">
        <v>115</v>
      </c>
      <c r="M17" s="554">
        <v>77</v>
      </c>
    </row>
    <row r="18" spans="1:13" ht="12.95" customHeight="1" x14ac:dyDescent="0.2">
      <c r="A18" s="281" t="s">
        <v>45</v>
      </c>
      <c r="B18" s="554">
        <v>62</v>
      </c>
      <c r="C18" s="554">
        <v>76</v>
      </c>
      <c r="D18" s="554">
        <v>86</v>
      </c>
      <c r="E18" s="554">
        <v>74</v>
      </c>
      <c r="F18" s="554">
        <v>126</v>
      </c>
      <c r="G18" s="554">
        <v>189</v>
      </c>
      <c r="H18" s="554">
        <v>112</v>
      </c>
      <c r="I18" s="554">
        <v>191</v>
      </c>
      <c r="J18" s="554">
        <v>292</v>
      </c>
      <c r="K18" s="554">
        <v>329</v>
      </c>
      <c r="L18" s="554">
        <v>111</v>
      </c>
      <c r="M18" s="554">
        <v>234</v>
      </c>
    </row>
    <row r="19" spans="1:13" ht="12.95" customHeight="1" x14ac:dyDescent="0.2">
      <c r="A19" s="281" t="s">
        <v>46</v>
      </c>
      <c r="B19" s="554">
        <v>93</v>
      </c>
      <c r="C19" s="554">
        <v>125</v>
      </c>
      <c r="D19" s="554">
        <v>143</v>
      </c>
      <c r="E19" s="554">
        <v>141</v>
      </c>
      <c r="F19" s="554">
        <v>113</v>
      </c>
      <c r="G19" s="554">
        <v>133</v>
      </c>
      <c r="H19" s="554">
        <v>133</v>
      </c>
      <c r="I19" s="554">
        <v>118</v>
      </c>
      <c r="J19" s="554">
        <v>92</v>
      </c>
      <c r="K19" s="554">
        <v>62</v>
      </c>
      <c r="L19" s="554">
        <v>78</v>
      </c>
      <c r="M19" s="554">
        <v>106</v>
      </c>
    </row>
    <row r="20" spans="1:13" ht="12.95" customHeight="1" x14ac:dyDescent="0.2">
      <c r="A20" s="281" t="s">
        <v>47</v>
      </c>
      <c r="B20" s="554">
        <v>50</v>
      </c>
      <c r="C20" s="554">
        <v>65</v>
      </c>
      <c r="D20" s="554">
        <v>79</v>
      </c>
      <c r="E20" s="554">
        <v>84</v>
      </c>
      <c r="F20" s="554">
        <v>85</v>
      </c>
      <c r="G20" s="554">
        <v>77</v>
      </c>
      <c r="H20" s="554">
        <v>98</v>
      </c>
      <c r="I20" s="554">
        <v>71</v>
      </c>
      <c r="J20" s="554">
        <v>82</v>
      </c>
      <c r="K20" s="554">
        <v>91</v>
      </c>
      <c r="L20" s="554">
        <v>86</v>
      </c>
      <c r="M20" s="554">
        <v>79</v>
      </c>
    </row>
    <row r="21" spans="1:13" ht="24" customHeight="1" x14ac:dyDescent="0.2">
      <c r="A21" s="282" t="s">
        <v>123</v>
      </c>
      <c r="B21" s="554">
        <v>17</v>
      </c>
      <c r="C21" s="554">
        <v>18</v>
      </c>
      <c r="D21" s="554">
        <v>13</v>
      </c>
      <c r="E21" s="554">
        <v>8</v>
      </c>
      <c r="F21" s="554">
        <v>7</v>
      </c>
      <c r="G21" s="554">
        <v>9</v>
      </c>
      <c r="H21" s="554">
        <v>8</v>
      </c>
      <c r="I21" s="554">
        <v>13</v>
      </c>
      <c r="J21" s="554">
        <v>29</v>
      </c>
      <c r="K21" s="554">
        <v>42</v>
      </c>
      <c r="L21" s="554">
        <v>36</v>
      </c>
      <c r="M21" s="554">
        <v>38</v>
      </c>
    </row>
    <row r="22" spans="1:13" ht="24" x14ac:dyDescent="0.2">
      <c r="A22" s="282" t="s">
        <v>49</v>
      </c>
      <c r="B22" s="554">
        <v>328</v>
      </c>
      <c r="C22" s="556" t="s">
        <v>26</v>
      </c>
      <c r="D22" s="556" t="s">
        <v>26</v>
      </c>
      <c r="E22" s="556" t="s">
        <v>26</v>
      </c>
      <c r="F22" s="556" t="s">
        <v>26</v>
      </c>
      <c r="G22" s="556">
        <v>84</v>
      </c>
      <c r="H22" s="556">
        <v>90</v>
      </c>
      <c r="I22" s="556">
        <v>640</v>
      </c>
      <c r="J22" s="556">
        <v>694</v>
      </c>
      <c r="K22" s="556">
        <v>823</v>
      </c>
      <c r="L22" s="556">
        <v>266</v>
      </c>
      <c r="M22" s="556">
        <v>737</v>
      </c>
    </row>
    <row r="23" spans="1:13" ht="12.95" customHeight="1" x14ac:dyDescent="0.2">
      <c r="A23" s="281" t="s">
        <v>50</v>
      </c>
      <c r="B23" s="554">
        <v>48</v>
      </c>
      <c r="C23" s="554">
        <v>41</v>
      </c>
      <c r="D23" s="554">
        <v>51</v>
      </c>
      <c r="E23" s="554">
        <v>60</v>
      </c>
      <c r="F23" s="554">
        <v>43</v>
      </c>
      <c r="G23" s="554">
        <v>44</v>
      </c>
      <c r="H23" s="554">
        <v>60</v>
      </c>
      <c r="I23" s="554">
        <v>111</v>
      </c>
      <c r="J23" s="554">
        <v>101</v>
      </c>
      <c r="K23" s="554">
        <v>138</v>
      </c>
      <c r="L23" s="554">
        <v>132</v>
      </c>
      <c r="M23" s="554">
        <v>194</v>
      </c>
    </row>
    <row r="24" spans="1:13" ht="25.5" customHeight="1" x14ac:dyDescent="0.2">
      <c r="A24" s="282" t="s">
        <v>429</v>
      </c>
      <c r="B24" s="554">
        <v>92</v>
      </c>
      <c r="C24" s="554">
        <v>95</v>
      </c>
      <c r="D24" s="554">
        <v>115</v>
      </c>
      <c r="E24" s="554">
        <v>99</v>
      </c>
      <c r="F24" s="554">
        <v>160</v>
      </c>
      <c r="G24" s="554">
        <v>134</v>
      </c>
      <c r="H24" s="554">
        <v>104</v>
      </c>
      <c r="I24" s="554">
        <v>84</v>
      </c>
      <c r="J24" s="554">
        <v>65</v>
      </c>
      <c r="K24" s="554">
        <v>72</v>
      </c>
      <c r="L24" s="554">
        <v>68</v>
      </c>
      <c r="M24" s="554">
        <v>77</v>
      </c>
    </row>
    <row r="25" spans="1:13" ht="15.95" customHeight="1" x14ac:dyDescent="0.2">
      <c r="A25" s="281" t="s">
        <v>52</v>
      </c>
      <c r="B25" s="554">
        <v>191</v>
      </c>
      <c r="C25" s="554">
        <v>176</v>
      </c>
      <c r="D25" s="554">
        <v>117</v>
      </c>
      <c r="E25" s="554">
        <v>120</v>
      </c>
      <c r="F25" s="554">
        <v>174</v>
      </c>
      <c r="G25" s="554">
        <v>172</v>
      </c>
      <c r="H25" s="554">
        <v>170</v>
      </c>
      <c r="I25" s="554">
        <v>108</v>
      </c>
      <c r="J25" s="554">
        <v>76</v>
      </c>
      <c r="K25" s="554">
        <v>73</v>
      </c>
      <c r="L25" s="554">
        <v>135</v>
      </c>
      <c r="M25" s="554">
        <v>140</v>
      </c>
    </row>
    <row r="26" spans="1:13" ht="24" customHeight="1" x14ac:dyDescent="0.2">
      <c r="A26" s="282" t="s">
        <v>53</v>
      </c>
      <c r="B26" s="554">
        <v>101</v>
      </c>
      <c r="C26" s="554">
        <v>110</v>
      </c>
      <c r="D26" s="554">
        <v>115</v>
      </c>
      <c r="E26" s="554">
        <v>118</v>
      </c>
      <c r="F26" s="554">
        <v>121</v>
      </c>
      <c r="G26" s="554">
        <v>108</v>
      </c>
      <c r="H26" s="554">
        <v>220</v>
      </c>
      <c r="I26" s="554">
        <v>334</v>
      </c>
      <c r="J26" s="554">
        <v>235</v>
      </c>
      <c r="K26" s="554">
        <v>100</v>
      </c>
      <c r="L26" s="554">
        <v>89</v>
      </c>
      <c r="M26" s="554">
        <v>99</v>
      </c>
    </row>
    <row r="27" spans="1:13" ht="24" customHeight="1" x14ac:dyDescent="0.2">
      <c r="A27" s="283" t="s">
        <v>54</v>
      </c>
      <c r="B27" s="554">
        <v>267</v>
      </c>
      <c r="C27" s="554">
        <v>209</v>
      </c>
      <c r="D27" s="554">
        <v>277</v>
      </c>
      <c r="E27" s="554">
        <v>198</v>
      </c>
      <c r="F27" s="554">
        <v>88</v>
      </c>
      <c r="G27" s="554">
        <v>98</v>
      </c>
      <c r="H27" s="554">
        <v>108</v>
      </c>
      <c r="I27" s="554">
        <v>95</v>
      </c>
      <c r="J27" s="554">
        <v>67</v>
      </c>
      <c r="K27" s="554">
        <v>73</v>
      </c>
      <c r="L27" s="554">
        <v>84</v>
      </c>
      <c r="M27" s="554">
        <v>103</v>
      </c>
    </row>
    <row r="28" spans="1:13" ht="24" x14ac:dyDescent="0.2">
      <c r="A28" s="282" t="s">
        <v>112</v>
      </c>
      <c r="B28" s="554">
        <v>308</v>
      </c>
      <c r="C28" s="554">
        <v>236</v>
      </c>
      <c r="D28" s="554">
        <v>296</v>
      </c>
      <c r="E28" s="554">
        <v>190</v>
      </c>
      <c r="F28" s="554">
        <v>73</v>
      </c>
      <c r="G28" s="554">
        <v>95</v>
      </c>
      <c r="H28" s="554">
        <v>111</v>
      </c>
      <c r="I28" s="554">
        <v>98</v>
      </c>
      <c r="J28" s="554">
        <v>64</v>
      </c>
      <c r="K28" s="554">
        <v>70</v>
      </c>
      <c r="L28" s="554">
        <v>88</v>
      </c>
      <c r="M28" s="554">
        <v>116</v>
      </c>
    </row>
    <row r="29" spans="1:13" ht="24" x14ac:dyDescent="0.2">
      <c r="A29" s="282" t="s">
        <v>113</v>
      </c>
      <c r="B29" s="554">
        <v>121</v>
      </c>
      <c r="C29" s="554">
        <v>110</v>
      </c>
      <c r="D29" s="554">
        <v>282</v>
      </c>
      <c r="E29" s="554">
        <v>328</v>
      </c>
      <c r="F29" s="554">
        <v>159</v>
      </c>
      <c r="G29" s="554">
        <v>96</v>
      </c>
      <c r="H29" s="554">
        <v>88</v>
      </c>
      <c r="I29" s="554">
        <v>62</v>
      </c>
      <c r="J29" s="554">
        <v>52</v>
      </c>
      <c r="K29" s="554">
        <v>58</v>
      </c>
      <c r="L29" s="554">
        <v>58</v>
      </c>
      <c r="M29" s="554">
        <v>67</v>
      </c>
    </row>
    <row r="30" spans="1:13" ht="24" customHeight="1" x14ac:dyDescent="0.2">
      <c r="A30" s="282" t="s">
        <v>114</v>
      </c>
      <c r="B30" s="554">
        <v>118</v>
      </c>
      <c r="C30" s="554">
        <v>124</v>
      </c>
      <c r="D30" s="554">
        <v>136</v>
      </c>
      <c r="E30" s="554">
        <v>119</v>
      </c>
      <c r="F30" s="554">
        <v>122</v>
      </c>
      <c r="G30" s="554">
        <v>125</v>
      </c>
      <c r="H30" s="554">
        <v>119</v>
      </c>
      <c r="I30" s="554">
        <v>128</v>
      </c>
      <c r="J30" s="554">
        <v>136</v>
      </c>
      <c r="K30" s="554">
        <v>164</v>
      </c>
      <c r="L30" s="554">
        <v>95</v>
      </c>
      <c r="M30" s="554">
        <v>74</v>
      </c>
    </row>
    <row r="31" spans="1:13" ht="24" customHeight="1" x14ac:dyDescent="0.2">
      <c r="A31" s="283" t="s">
        <v>58</v>
      </c>
      <c r="B31" s="554">
        <v>87</v>
      </c>
      <c r="C31" s="554">
        <v>80</v>
      </c>
      <c r="D31" s="554">
        <v>69</v>
      </c>
      <c r="E31" s="554">
        <v>62</v>
      </c>
      <c r="F31" s="554">
        <v>54</v>
      </c>
      <c r="G31" s="554">
        <v>87</v>
      </c>
      <c r="H31" s="554">
        <v>100</v>
      </c>
      <c r="I31" s="554">
        <v>63</v>
      </c>
      <c r="J31" s="554">
        <v>108</v>
      </c>
      <c r="K31" s="554">
        <v>121</v>
      </c>
      <c r="L31" s="554">
        <v>103</v>
      </c>
      <c r="M31" s="554">
        <v>72</v>
      </c>
    </row>
    <row r="32" spans="1:13" ht="12.95" customHeight="1" x14ac:dyDescent="0.2">
      <c r="A32" s="280" t="s">
        <v>59</v>
      </c>
      <c r="B32" s="554">
        <v>99</v>
      </c>
      <c r="C32" s="554">
        <v>86</v>
      </c>
      <c r="D32" s="554">
        <v>91</v>
      </c>
      <c r="E32" s="554">
        <v>72</v>
      </c>
      <c r="F32" s="554">
        <v>106</v>
      </c>
      <c r="G32" s="554">
        <v>199</v>
      </c>
      <c r="H32" s="554">
        <v>260</v>
      </c>
      <c r="I32" s="554">
        <v>206</v>
      </c>
      <c r="J32" s="554">
        <v>273</v>
      </c>
      <c r="K32" s="554">
        <v>382</v>
      </c>
      <c r="L32" s="554">
        <v>412</v>
      </c>
      <c r="M32" s="554">
        <v>419</v>
      </c>
    </row>
    <row r="33" spans="1:13" ht="24" customHeight="1" x14ac:dyDescent="0.2">
      <c r="A33" s="283" t="s">
        <v>60</v>
      </c>
      <c r="B33" s="554">
        <v>36</v>
      </c>
      <c r="C33" s="554">
        <v>39</v>
      </c>
      <c r="D33" s="554">
        <v>46</v>
      </c>
      <c r="E33" s="554">
        <v>45</v>
      </c>
      <c r="F33" s="554">
        <v>42</v>
      </c>
      <c r="G33" s="554">
        <v>46</v>
      </c>
      <c r="H33" s="554">
        <v>58</v>
      </c>
      <c r="I33" s="554">
        <v>51</v>
      </c>
      <c r="J33" s="554">
        <v>53</v>
      </c>
      <c r="K33" s="554">
        <v>61</v>
      </c>
      <c r="L33" s="554">
        <v>57</v>
      </c>
      <c r="M33" s="554">
        <v>77</v>
      </c>
    </row>
    <row r="34" spans="1:13" ht="14.25" customHeight="1" x14ac:dyDescent="0.2">
      <c r="A34" s="280" t="s">
        <v>61</v>
      </c>
      <c r="B34" s="554">
        <v>110</v>
      </c>
      <c r="C34" s="554">
        <v>167</v>
      </c>
      <c r="D34" s="554">
        <v>175</v>
      </c>
      <c r="E34" s="554">
        <v>155</v>
      </c>
      <c r="F34" s="554">
        <v>101</v>
      </c>
      <c r="G34" s="554">
        <v>113</v>
      </c>
      <c r="H34" s="554">
        <v>202</v>
      </c>
      <c r="I34" s="554">
        <v>81</v>
      </c>
      <c r="J34" s="554">
        <v>73</v>
      </c>
      <c r="K34" s="554">
        <v>87</v>
      </c>
      <c r="L34" s="554">
        <v>98</v>
      </c>
      <c r="M34" s="554">
        <v>143</v>
      </c>
    </row>
    <row r="35" spans="1:13" ht="13.5" customHeight="1" x14ac:dyDescent="0.2">
      <c r="A35" s="280" t="s">
        <v>62</v>
      </c>
      <c r="B35" s="554">
        <v>130</v>
      </c>
      <c r="C35" s="554">
        <v>125</v>
      </c>
      <c r="D35" s="554">
        <v>147</v>
      </c>
      <c r="E35" s="554">
        <v>143</v>
      </c>
      <c r="F35" s="554">
        <v>60</v>
      </c>
      <c r="G35" s="554">
        <v>49</v>
      </c>
      <c r="H35" s="554">
        <v>118</v>
      </c>
      <c r="I35" s="554">
        <v>73</v>
      </c>
      <c r="J35" s="554">
        <v>41</v>
      </c>
      <c r="K35" s="554">
        <v>38</v>
      </c>
      <c r="L35" s="554">
        <v>30</v>
      </c>
      <c r="M35" s="554">
        <v>23</v>
      </c>
    </row>
    <row r="36" spans="1:13" ht="12" x14ac:dyDescent="0.2">
      <c r="A36" s="280" t="s">
        <v>63</v>
      </c>
      <c r="B36" s="554">
        <v>81</v>
      </c>
      <c r="C36" s="554">
        <v>47</v>
      </c>
      <c r="D36" s="554">
        <v>42</v>
      </c>
      <c r="E36" s="554">
        <v>42</v>
      </c>
      <c r="F36" s="554">
        <v>43</v>
      </c>
      <c r="G36" s="554">
        <v>63</v>
      </c>
      <c r="H36" s="554">
        <v>93</v>
      </c>
      <c r="I36" s="554">
        <v>85</v>
      </c>
      <c r="J36" s="554">
        <v>75</v>
      </c>
      <c r="K36" s="554">
        <v>67</v>
      </c>
      <c r="L36" s="554">
        <v>146</v>
      </c>
      <c r="M36" s="554">
        <v>157</v>
      </c>
    </row>
    <row r="37" spans="1:13" ht="12" x14ac:dyDescent="0.2">
      <c r="A37" s="280" t="s">
        <v>115</v>
      </c>
      <c r="B37" s="554">
        <v>38</v>
      </c>
      <c r="C37" s="554">
        <v>52</v>
      </c>
      <c r="D37" s="554">
        <v>56</v>
      </c>
      <c r="E37" s="554">
        <v>54</v>
      </c>
      <c r="F37" s="554">
        <v>56</v>
      </c>
      <c r="G37" s="554">
        <v>69</v>
      </c>
      <c r="H37" s="554">
        <v>69</v>
      </c>
      <c r="I37" s="554">
        <v>65</v>
      </c>
      <c r="J37" s="554">
        <v>61</v>
      </c>
      <c r="K37" s="554">
        <v>62</v>
      </c>
      <c r="L37" s="554">
        <v>74</v>
      </c>
      <c r="M37" s="554">
        <v>72</v>
      </c>
    </row>
    <row r="38" spans="1:13" ht="12.95" customHeight="1" x14ac:dyDescent="0.2">
      <c r="A38" s="280" t="s">
        <v>65</v>
      </c>
      <c r="B38" s="555">
        <v>140</v>
      </c>
      <c r="C38" s="555">
        <v>133</v>
      </c>
      <c r="D38" s="555">
        <v>397</v>
      </c>
      <c r="E38" s="555">
        <v>301</v>
      </c>
      <c r="F38" s="554">
        <v>188</v>
      </c>
      <c r="G38" s="554">
        <v>103</v>
      </c>
      <c r="H38" s="554">
        <v>85</v>
      </c>
      <c r="I38" s="554">
        <v>74</v>
      </c>
      <c r="J38" s="554">
        <v>115</v>
      </c>
      <c r="K38" s="554">
        <v>441</v>
      </c>
      <c r="L38" s="555">
        <v>3009</v>
      </c>
      <c r="M38" s="555">
        <v>5169</v>
      </c>
    </row>
    <row r="39" spans="1:13" ht="12" x14ac:dyDescent="0.2">
      <c r="A39" s="280" t="s">
        <v>71</v>
      </c>
      <c r="B39" s="554">
        <v>168</v>
      </c>
      <c r="C39" s="554">
        <v>147</v>
      </c>
      <c r="D39" s="554">
        <v>165</v>
      </c>
      <c r="E39" s="554">
        <v>174</v>
      </c>
      <c r="F39" s="554">
        <v>161</v>
      </c>
      <c r="G39" s="554">
        <v>135</v>
      </c>
      <c r="H39" s="554">
        <v>170</v>
      </c>
      <c r="I39" s="554">
        <v>130</v>
      </c>
      <c r="J39" s="554">
        <v>209</v>
      </c>
      <c r="K39" s="554">
        <v>161</v>
      </c>
      <c r="L39" s="554">
        <v>133</v>
      </c>
      <c r="M39" s="554">
        <v>145</v>
      </c>
    </row>
    <row r="40" spans="1:13" ht="12.95" customHeight="1" x14ac:dyDescent="0.2">
      <c r="A40" s="280" t="s">
        <v>72</v>
      </c>
      <c r="B40" s="554">
        <v>463</v>
      </c>
      <c r="C40" s="554">
        <v>295</v>
      </c>
      <c r="D40" s="554">
        <v>399</v>
      </c>
      <c r="E40" s="554">
        <v>394</v>
      </c>
      <c r="F40" s="554">
        <v>310</v>
      </c>
      <c r="G40" s="554">
        <v>273</v>
      </c>
      <c r="H40" s="554">
        <v>388</v>
      </c>
      <c r="I40" s="554">
        <v>220</v>
      </c>
      <c r="J40" s="554">
        <v>211</v>
      </c>
      <c r="K40" s="554">
        <v>155</v>
      </c>
      <c r="L40" s="554">
        <v>142</v>
      </c>
      <c r="M40" s="554">
        <v>70</v>
      </c>
    </row>
    <row r="41" spans="1:13" ht="12.95" customHeight="1" x14ac:dyDescent="0.2">
      <c r="A41" s="280" t="s">
        <v>73</v>
      </c>
      <c r="B41" s="554">
        <v>52</v>
      </c>
      <c r="C41" s="554">
        <v>52</v>
      </c>
      <c r="D41" s="554">
        <v>53</v>
      </c>
      <c r="E41" s="554">
        <v>57</v>
      </c>
      <c r="F41" s="554">
        <v>59</v>
      </c>
      <c r="G41" s="554">
        <v>57</v>
      </c>
      <c r="H41" s="554">
        <v>82</v>
      </c>
      <c r="I41" s="554">
        <v>49</v>
      </c>
      <c r="J41" s="554">
        <v>64</v>
      </c>
      <c r="K41" s="554">
        <v>76</v>
      </c>
      <c r="L41" s="554">
        <v>106</v>
      </c>
      <c r="M41" s="554">
        <v>89</v>
      </c>
    </row>
    <row r="42" spans="1:13" ht="12" x14ac:dyDescent="0.2">
      <c r="A42" s="280" t="s">
        <v>74</v>
      </c>
      <c r="B42" s="554">
        <v>20</v>
      </c>
      <c r="C42" s="554">
        <v>28</v>
      </c>
      <c r="D42" s="554">
        <v>33</v>
      </c>
      <c r="E42" s="554">
        <v>23</v>
      </c>
      <c r="F42" s="556">
        <v>11</v>
      </c>
      <c r="G42" s="556">
        <v>12</v>
      </c>
      <c r="H42" s="556">
        <v>17</v>
      </c>
      <c r="I42" s="556">
        <v>80</v>
      </c>
      <c r="J42" s="556">
        <v>77</v>
      </c>
      <c r="K42" s="556">
        <v>101</v>
      </c>
      <c r="L42" s="556">
        <v>84</v>
      </c>
      <c r="M42" s="556">
        <v>58</v>
      </c>
    </row>
    <row r="43" spans="1:13" ht="12.95" customHeight="1" x14ac:dyDescent="0.2">
      <c r="A43" s="280" t="s">
        <v>75</v>
      </c>
      <c r="B43" s="554">
        <v>35</v>
      </c>
      <c r="C43" s="554">
        <v>27</v>
      </c>
      <c r="D43" s="554">
        <v>30</v>
      </c>
      <c r="E43" s="554">
        <v>27</v>
      </c>
      <c r="F43" s="554">
        <v>34</v>
      </c>
      <c r="G43" s="554">
        <v>43</v>
      </c>
      <c r="H43" s="554">
        <v>67</v>
      </c>
      <c r="I43" s="554">
        <v>42</v>
      </c>
      <c r="J43" s="554">
        <v>40</v>
      </c>
      <c r="K43" s="554">
        <v>40</v>
      </c>
      <c r="L43" s="554">
        <v>40</v>
      </c>
      <c r="M43" s="554">
        <v>43</v>
      </c>
    </row>
    <row r="44" spans="1:13" ht="12.95" customHeight="1" x14ac:dyDescent="0.2">
      <c r="A44" s="280" t="s">
        <v>76</v>
      </c>
      <c r="B44" s="554">
        <v>95</v>
      </c>
      <c r="C44" s="554">
        <v>97</v>
      </c>
      <c r="D44" s="554">
        <v>58</v>
      </c>
      <c r="E44" s="554">
        <v>64</v>
      </c>
      <c r="F44" s="554">
        <v>28</v>
      </c>
      <c r="G44" s="554">
        <v>23</v>
      </c>
      <c r="H44" s="554">
        <v>46</v>
      </c>
      <c r="I44" s="554">
        <v>42</v>
      </c>
      <c r="J44" s="554">
        <v>29</v>
      </c>
      <c r="K44" s="554">
        <v>24</v>
      </c>
      <c r="L44" s="554">
        <v>48</v>
      </c>
      <c r="M44" s="554">
        <v>86</v>
      </c>
    </row>
    <row r="45" spans="1:13" ht="13.5" customHeight="1" x14ac:dyDescent="0.2">
      <c r="A45" s="280" t="s">
        <v>77</v>
      </c>
      <c r="B45" s="554">
        <v>96</v>
      </c>
      <c r="C45" s="554">
        <v>129</v>
      </c>
      <c r="D45" s="554">
        <v>85</v>
      </c>
      <c r="E45" s="554">
        <v>61</v>
      </c>
      <c r="F45" s="554">
        <v>65</v>
      </c>
      <c r="G45" s="554">
        <v>51</v>
      </c>
      <c r="H45" s="554">
        <v>37</v>
      </c>
      <c r="I45" s="554">
        <v>33</v>
      </c>
      <c r="J45" s="554">
        <v>81</v>
      </c>
      <c r="K45" s="554">
        <v>84</v>
      </c>
      <c r="L45" s="554">
        <v>42</v>
      </c>
      <c r="M45" s="554">
        <v>34</v>
      </c>
    </row>
    <row r="46" spans="1:13" ht="6.75" customHeight="1" thickBot="1" x14ac:dyDescent="0.25">
      <c r="A46" s="533"/>
      <c r="B46" s="534"/>
      <c r="C46" s="534"/>
      <c r="D46" s="534"/>
      <c r="E46" s="534"/>
      <c r="F46" s="534"/>
      <c r="G46" s="534"/>
      <c r="H46" s="540"/>
      <c r="I46" s="540"/>
      <c r="J46" s="540"/>
      <c r="K46" s="540"/>
      <c r="L46" s="540"/>
      <c r="M46" s="540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80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Лист129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5.28515625" style="340" customWidth="1"/>
    <col min="2" max="8" width="8.42578125" style="340" hidden="1" customWidth="1"/>
    <col min="9" max="13" width="8.42578125" style="340" customWidth="1"/>
    <col min="14" max="256" width="9.28515625" style="340"/>
    <col min="257" max="257" width="44" style="340" customWidth="1"/>
    <col min="258" max="262" width="8.42578125" style="340" customWidth="1"/>
    <col min="263" max="512" width="9.28515625" style="340"/>
    <col min="513" max="513" width="44" style="340" customWidth="1"/>
    <col min="514" max="518" width="8.42578125" style="340" customWidth="1"/>
    <col min="519" max="768" width="9.28515625" style="340"/>
    <col min="769" max="769" width="44" style="340" customWidth="1"/>
    <col min="770" max="774" width="8.42578125" style="340" customWidth="1"/>
    <col min="775" max="1024" width="9.28515625" style="340"/>
    <col min="1025" max="1025" width="44" style="340" customWidth="1"/>
    <col min="1026" max="1030" width="8.42578125" style="340" customWidth="1"/>
    <col min="1031" max="1280" width="9.28515625" style="340"/>
    <col min="1281" max="1281" width="44" style="340" customWidth="1"/>
    <col min="1282" max="1286" width="8.42578125" style="340" customWidth="1"/>
    <col min="1287" max="1536" width="9.28515625" style="340"/>
    <col min="1537" max="1537" width="44" style="340" customWidth="1"/>
    <col min="1538" max="1542" width="8.42578125" style="340" customWidth="1"/>
    <col min="1543" max="1792" width="9.28515625" style="340"/>
    <col min="1793" max="1793" width="44" style="340" customWidth="1"/>
    <col min="1794" max="1798" width="8.42578125" style="340" customWidth="1"/>
    <col min="1799" max="2048" width="9.28515625" style="340"/>
    <col min="2049" max="2049" width="44" style="340" customWidth="1"/>
    <col min="2050" max="2054" width="8.42578125" style="340" customWidth="1"/>
    <col min="2055" max="2304" width="9.28515625" style="340"/>
    <col min="2305" max="2305" width="44" style="340" customWidth="1"/>
    <col min="2306" max="2310" width="8.42578125" style="340" customWidth="1"/>
    <col min="2311" max="2560" width="9.28515625" style="340"/>
    <col min="2561" max="2561" width="44" style="340" customWidth="1"/>
    <col min="2562" max="2566" width="8.42578125" style="340" customWidth="1"/>
    <col min="2567" max="2816" width="9.28515625" style="340"/>
    <col min="2817" max="2817" width="44" style="340" customWidth="1"/>
    <col min="2818" max="2822" width="8.42578125" style="340" customWidth="1"/>
    <col min="2823" max="3072" width="9.28515625" style="340"/>
    <col min="3073" max="3073" width="44" style="340" customWidth="1"/>
    <col min="3074" max="3078" width="8.42578125" style="340" customWidth="1"/>
    <col min="3079" max="3328" width="9.28515625" style="340"/>
    <col min="3329" max="3329" width="44" style="340" customWidth="1"/>
    <col min="3330" max="3334" width="8.42578125" style="340" customWidth="1"/>
    <col min="3335" max="3584" width="9.28515625" style="340"/>
    <col min="3585" max="3585" width="44" style="340" customWidth="1"/>
    <col min="3586" max="3590" width="8.42578125" style="340" customWidth="1"/>
    <col min="3591" max="3840" width="9.28515625" style="340"/>
    <col min="3841" max="3841" width="44" style="340" customWidth="1"/>
    <col min="3842" max="3846" width="8.42578125" style="340" customWidth="1"/>
    <col min="3847" max="4096" width="9.28515625" style="340"/>
    <col min="4097" max="4097" width="44" style="340" customWidth="1"/>
    <col min="4098" max="4102" width="8.42578125" style="340" customWidth="1"/>
    <col min="4103" max="4352" width="9.28515625" style="340"/>
    <col min="4353" max="4353" width="44" style="340" customWidth="1"/>
    <col min="4354" max="4358" width="8.42578125" style="340" customWidth="1"/>
    <col min="4359" max="4608" width="9.28515625" style="340"/>
    <col min="4609" max="4609" width="44" style="340" customWidth="1"/>
    <col min="4610" max="4614" width="8.42578125" style="340" customWidth="1"/>
    <col min="4615" max="4864" width="9.28515625" style="340"/>
    <col min="4865" max="4865" width="44" style="340" customWidth="1"/>
    <col min="4866" max="4870" width="8.42578125" style="340" customWidth="1"/>
    <col min="4871" max="5120" width="9.28515625" style="340"/>
    <col min="5121" max="5121" width="44" style="340" customWidth="1"/>
    <col min="5122" max="5126" width="8.42578125" style="340" customWidth="1"/>
    <col min="5127" max="5376" width="9.28515625" style="340"/>
    <col min="5377" max="5377" width="44" style="340" customWidth="1"/>
    <col min="5378" max="5382" width="8.42578125" style="340" customWidth="1"/>
    <col min="5383" max="5632" width="9.28515625" style="340"/>
    <col min="5633" max="5633" width="44" style="340" customWidth="1"/>
    <col min="5634" max="5638" width="8.42578125" style="340" customWidth="1"/>
    <col min="5639" max="5888" width="9.28515625" style="340"/>
    <col min="5889" max="5889" width="44" style="340" customWidth="1"/>
    <col min="5890" max="5894" width="8.42578125" style="340" customWidth="1"/>
    <col min="5895" max="6144" width="9.28515625" style="340"/>
    <col min="6145" max="6145" width="44" style="340" customWidth="1"/>
    <col min="6146" max="6150" width="8.42578125" style="340" customWidth="1"/>
    <col min="6151" max="6400" width="9.28515625" style="340"/>
    <col min="6401" max="6401" width="44" style="340" customWidth="1"/>
    <col min="6402" max="6406" width="8.42578125" style="340" customWidth="1"/>
    <col min="6407" max="6656" width="9.28515625" style="340"/>
    <col min="6657" max="6657" width="44" style="340" customWidth="1"/>
    <col min="6658" max="6662" width="8.42578125" style="340" customWidth="1"/>
    <col min="6663" max="6912" width="9.28515625" style="340"/>
    <col min="6913" max="6913" width="44" style="340" customWidth="1"/>
    <col min="6914" max="6918" width="8.42578125" style="340" customWidth="1"/>
    <col min="6919" max="7168" width="9.28515625" style="340"/>
    <col min="7169" max="7169" width="44" style="340" customWidth="1"/>
    <col min="7170" max="7174" width="8.42578125" style="340" customWidth="1"/>
    <col min="7175" max="7424" width="9.28515625" style="340"/>
    <col min="7425" max="7425" width="44" style="340" customWidth="1"/>
    <col min="7426" max="7430" width="8.42578125" style="340" customWidth="1"/>
    <col min="7431" max="7680" width="9.28515625" style="340"/>
    <col min="7681" max="7681" width="44" style="340" customWidth="1"/>
    <col min="7682" max="7686" width="8.42578125" style="340" customWidth="1"/>
    <col min="7687" max="7936" width="9.28515625" style="340"/>
    <col min="7937" max="7937" width="44" style="340" customWidth="1"/>
    <col min="7938" max="7942" width="8.42578125" style="340" customWidth="1"/>
    <col min="7943" max="8192" width="9.28515625" style="340"/>
    <col min="8193" max="8193" width="44" style="340" customWidth="1"/>
    <col min="8194" max="8198" width="8.42578125" style="340" customWidth="1"/>
    <col min="8199" max="8448" width="9.28515625" style="340"/>
    <col min="8449" max="8449" width="44" style="340" customWidth="1"/>
    <col min="8450" max="8454" width="8.42578125" style="340" customWidth="1"/>
    <col min="8455" max="8704" width="9.28515625" style="340"/>
    <col min="8705" max="8705" width="44" style="340" customWidth="1"/>
    <col min="8706" max="8710" width="8.42578125" style="340" customWidth="1"/>
    <col min="8711" max="8960" width="9.28515625" style="340"/>
    <col min="8961" max="8961" width="44" style="340" customWidth="1"/>
    <col min="8962" max="8966" width="8.42578125" style="340" customWidth="1"/>
    <col min="8967" max="9216" width="9.28515625" style="340"/>
    <col min="9217" max="9217" width="44" style="340" customWidth="1"/>
    <col min="9218" max="9222" width="8.42578125" style="340" customWidth="1"/>
    <col min="9223" max="9472" width="9.28515625" style="340"/>
    <col min="9473" max="9473" width="44" style="340" customWidth="1"/>
    <col min="9474" max="9478" width="8.42578125" style="340" customWidth="1"/>
    <col min="9479" max="9728" width="9.28515625" style="340"/>
    <col min="9729" max="9729" width="44" style="340" customWidth="1"/>
    <col min="9730" max="9734" width="8.42578125" style="340" customWidth="1"/>
    <col min="9735" max="9984" width="9.28515625" style="340"/>
    <col min="9985" max="9985" width="44" style="340" customWidth="1"/>
    <col min="9986" max="9990" width="8.42578125" style="340" customWidth="1"/>
    <col min="9991" max="10240" width="9.28515625" style="340"/>
    <col min="10241" max="10241" width="44" style="340" customWidth="1"/>
    <col min="10242" max="10246" width="8.42578125" style="340" customWidth="1"/>
    <col min="10247" max="10496" width="9.28515625" style="340"/>
    <col min="10497" max="10497" width="44" style="340" customWidth="1"/>
    <col min="10498" max="10502" width="8.42578125" style="340" customWidth="1"/>
    <col min="10503" max="10752" width="9.28515625" style="340"/>
    <col min="10753" max="10753" width="44" style="340" customWidth="1"/>
    <col min="10754" max="10758" width="8.42578125" style="340" customWidth="1"/>
    <col min="10759" max="11008" width="9.28515625" style="340"/>
    <col min="11009" max="11009" width="44" style="340" customWidth="1"/>
    <col min="11010" max="11014" width="8.42578125" style="340" customWidth="1"/>
    <col min="11015" max="11264" width="9.28515625" style="340"/>
    <col min="11265" max="11265" width="44" style="340" customWidth="1"/>
    <col min="11266" max="11270" width="8.42578125" style="340" customWidth="1"/>
    <col min="11271" max="11520" width="9.28515625" style="340"/>
    <col min="11521" max="11521" width="44" style="340" customWidth="1"/>
    <col min="11522" max="11526" width="8.42578125" style="340" customWidth="1"/>
    <col min="11527" max="11776" width="9.28515625" style="340"/>
    <col min="11777" max="11777" width="44" style="340" customWidth="1"/>
    <col min="11778" max="11782" width="8.42578125" style="340" customWidth="1"/>
    <col min="11783" max="12032" width="9.28515625" style="340"/>
    <col min="12033" max="12033" width="44" style="340" customWidth="1"/>
    <col min="12034" max="12038" width="8.42578125" style="340" customWidth="1"/>
    <col min="12039" max="12288" width="9.28515625" style="340"/>
    <col min="12289" max="12289" width="44" style="340" customWidth="1"/>
    <col min="12290" max="12294" width="8.42578125" style="340" customWidth="1"/>
    <col min="12295" max="12544" width="9.28515625" style="340"/>
    <col min="12545" max="12545" width="44" style="340" customWidth="1"/>
    <col min="12546" max="12550" width="8.42578125" style="340" customWidth="1"/>
    <col min="12551" max="12800" width="9.28515625" style="340"/>
    <col min="12801" max="12801" width="44" style="340" customWidth="1"/>
    <col min="12802" max="12806" width="8.42578125" style="340" customWidth="1"/>
    <col min="12807" max="13056" width="9.28515625" style="340"/>
    <col min="13057" max="13057" width="44" style="340" customWidth="1"/>
    <col min="13058" max="13062" width="8.42578125" style="340" customWidth="1"/>
    <col min="13063" max="13312" width="9.28515625" style="340"/>
    <col min="13313" max="13313" width="44" style="340" customWidth="1"/>
    <col min="13314" max="13318" width="8.42578125" style="340" customWidth="1"/>
    <col min="13319" max="13568" width="9.28515625" style="340"/>
    <col min="13569" max="13569" width="44" style="340" customWidth="1"/>
    <col min="13570" max="13574" width="8.42578125" style="340" customWidth="1"/>
    <col min="13575" max="13824" width="9.28515625" style="340"/>
    <col min="13825" max="13825" width="44" style="340" customWidth="1"/>
    <col min="13826" max="13830" width="8.42578125" style="340" customWidth="1"/>
    <col min="13831" max="14080" width="9.28515625" style="340"/>
    <col min="14081" max="14081" width="44" style="340" customWidth="1"/>
    <col min="14082" max="14086" width="8.42578125" style="340" customWidth="1"/>
    <col min="14087" max="14336" width="9.28515625" style="340"/>
    <col min="14337" max="14337" width="44" style="340" customWidth="1"/>
    <col min="14338" max="14342" width="8.42578125" style="340" customWidth="1"/>
    <col min="14343" max="14592" width="9.28515625" style="340"/>
    <col min="14593" max="14593" width="44" style="340" customWidth="1"/>
    <col min="14594" max="14598" width="8.42578125" style="340" customWidth="1"/>
    <col min="14599" max="14848" width="9.28515625" style="340"/>
    <col min="14849" max="14849" width="44" style="340" customWidth="1"/>
    <col min="14850" max="14854" width="8.42578125" style="340" customWidth="1"/>
    <col min="14855" max="15104" width="9.28515625" style="340"/>
    <col min="15105" max="15105" width="44" style="340" customWidth="1"/>
    <col min="15106" max="15110" width="8.42578125" style="340" customWidth="1"/>
    <col min="15111" max="15360" width="9.28515625" style="340"/>
    <col min="15361" max="15361" width="44" style="340" customWidth="1"/>
    <col min="15362" max="15366" width="8.42578125" style="340" customWidth="1"/>
    <col min="15367" max="15616" width="9.28515625" style="340"/>
    <col min="15617" max="15617" width="44" style="340" customWidth="1"/>
    <col min="15618" max="15622" width="8.42578125" style="340" customWidth="1"/>
    <col min="15623" max="15872" width="9.28515625" style="340"/>
    <col min="15873" max="15873" width="44" style="340" customWidth="1"/>
    <col min="15874" max="15878" width="8.42578125" style="340" customWidth="1"/>
    <col min="15879" max="16128" width="9.28515625" style="340"/>
    <col min="16129" max="16129" width="44" style="340" customWidth="1"/>
    <col min="16130" max="16134" width="8.42578125" style="340" customWidth="1"/>
    <col min="16135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447</v>
      </c>
    </row>
    <row r="3" spans="1:13" s="342" customFormat="1" ht="18" customHeight="1" x14ac:dyDescent="0.25">
      <c r="A3" s="339" t="s">
        <v>407</v>
      </c>
    </row>
    <row r="4" spans="1:13" ht="18" customHeight="1" thickBot="1" x14ac:dyDescent="0.25">
      <c r="A4" s="344" t="s">
        <v>443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7" spans="1:13" s="226" customFormat="1" ht="12.95" customHeight="1" x14ac:dyDescent="0.2">
      <c r="A7" s="226" t="s">
        <v>34</v>
      </c>
      <c r="B7" s="545">
        <v>3.56</v>
      </c>
      <c r="C7" s="545">
        <v>3.34</v>
      </c>
      <c r="D7" s="545">
        <v>3.24</v>
      </c>
      <c r="E7" s="545">
        <v>3.43</v>
      </c>
      <c r="F7" s="529">
        <v>3.35</v>
      </c>
      <c r="G7" s="529">
        <v>3.19</v>
      </c>
      <c r="H7" s="530">
        <v>3.1</v>
      </c>
      <c r="I7" s="530">
        <v>3.7</v>
      </c>
      <c r="J7" s="530">
        <v>3.88</v>
      </c>
      <c r="K7" s="530">
        <v>3.34</v>
      </c>
      <c r="L7" s="530">
        <v>2.96</v>
      </c>
      <c r="M7" s="530">
        <v>2.74</v>
      </c>
    </row>
    <row r="8" spans="1:13" ht="12.95" customHeight="1" x14ac:dyDescent="0.2">
      <c r="A8" s="531" t="s">
        <v>400</v>
      </c>
      <c r="B8" s="546"/>
      <c r="C8" s="546"/>
      <c r="D8" s="546"/>
      <c r="E8" s="546"/>
      <c r="F8" s="247"/>
      <c r="G8" s="247"/>
      <c r="H8" s="532"/>
      <c r="I8" s="532"/>
      <c r="J8" s="532"/>
      <c r="K8" s="532"/>
      <c r="L8" s="532"/>
      <c r="M8" s="532"/>
    </row>
    <row r="9" spans="1:13" ht="12.95" customHeight="1" x14ac:dyDescent="0.2">
      <c r="A9" s="48" t="s">
        <v>36</v>
      </c>
      <c r="B9" s="546">
        <v>4</v>
      </c>
      <c r="C9" s="546">
        <v>3.77</v>
      </c>
      <c r="D9" s="546">
        <v>2.97</v>
      </c>
      <c r="E9" s="546">
        <v>3.22</v>
      </c>
      <c r="F9" s="247">
        <v>3.32</v>
      </c>
      <c r="G9" s="247">
        <v>3.19</v>
      </c>
      <c r="H9" s="532">
        <v>3.02</v>
      </c>
      <c r="I9" s="532">
        <v>4.25</v>
      </c>
      <c r="J9" s="532">
        <v>5.49</v>
      </c>
      <c r="K9" s="532">
        <v>4.3099999999999996</v>
      </c>
      <c r="L9" s="532">
        <v>4.4800000000000004</v>
      </c>
      <c r="M9" s="532">
        <v>5.76</v>
      </c>
    </row>
    <row r="10" spans="1:13" ht="12.95" customHeight="1" x14ac:dyDescent="0.2">
      <c r="A10" s="280" t="s">
        <v>37</v>
      </c>
      <c r="B10" s="546">
        <v>1.3</v>
      </c>
      <c r="C10" s="546">
        <v>0.75</v>
      </c>
      <c r="D10" s="546">
        <v>0.95</v>
      </c>
      <c r="E10" s="546">
        <v>0.96</v>
      </c>
      <c r="F10" s="247">
        <v>1.02</v>
      </c>
      <c r="G10" s="247">
        <v>1.04</v>
      </c>
      <c r="H10" s="532">
        <v>1.07</v>
      </c>
      <c r="I10" s="532">
        <v>1.43</v>
      </c>
      <c r="J10" s="532">
        <v>1.55</v>
      </c>
      <c r="K10" s="532">
        <v>1.92</v>
      </c>
      <c r="L10" s="532">
        <v>2.09</v>
      </c>
      <c r="M10" s="532">
        <v>2.66</v>
      </c>
    </row>
    <row r="11" spans="1:13" ht="12.95" customHeight="1" x14ac:dyDescent="0.2">
      <c r="A11" s="280" t="s">
        <v>38</v>
      </c>
      <c r="B11" s="546">
        <v>4.8600000000000003</v>
      </c>
      <c r="C11" s="546">
        <v>4.97</v>
      </c>
      <c r="D11" s="546">
        <v>5.43</v>
      </c>
      <c r="E11" s="546">
        <v>6.58</v>
      </c>
      <c r="F11" s="247">
        <v>6.13</v>
      </c>
      <c r="G11" s="247">
        <v>5.55</v>
      </c>
      <c r="H11" s="532">
        <v>5.99</v>
      </c>
      <c r="I11" s="532">
        <v>5.73</v>
      </c>
      <c r="J11" s="532">
        <v>6.19</v>
      </c>
      <c r="K11" s="532">
        <v>6.02</v>
      </c>
      <c r="L11" s="532">
        <v>5.82</v>
      </c>
      <c r="M11" s="532">
        <v>5.46</v>
      </c>
    </row>
    <row r="12" spans="1:13" ht="12.95" customHeight="1" x14ac:dyDescent="0.2">
      <c r="A12" s="281" t="s">
        <v>39</v>
      </c>
      <c r="B12" s="546">
        <v>5.88</v>
      </c>
      <c r="C12" s="546">
        <v>5.25</v>
      </c>
      <c r="D12" s="546">
        <v>6.08</v>
      </c>
      <c r="E12" s="546">
        <v>5.08</v>
      </c>
      <c r="F12" s="247">
        <v>5.41</v>
      </c>
      <c r="G12" s="247">
        <v>5.0999999999999996</v>
      </c>
      <c r="H12" s="532">
        <v>4.63</v>
      </c>
      <c r="I12" s="532">
        <v>5.88</v>
      </c>
      <c r="J12" s="532">
        <v>6.36</v>
      </c>
      <c r="K12" s="532">
        <v>6.02</v>
      </c>
      <c r="L12" s="532">
        <v>6.34</v>
      </c>
      <c r="M12" s="532">
        <v>7.19</v>
      </c>
    </row>
    <row r="13" spans="1:13" ht="12.95" customHeight="1" x14ac:dyDescent="0.2">
      <c r="A13" s="281" t="s">
        <v>40</v>
      </c>
      <c r="B13" s="546">
        <v>4.53</v>
      </c>
      <c r="C13" s="546">
        <v>0.81</v>
      </c>
      <c r="D13" s="546">
        <v>0.63</v>
      </c>
      <c r="E13" s="546">
        <v>0.44</v>
      </c>
      <c r="F13" s="247">
        <v>5.6</v>
      </c>
      <c r="G13" s="247">
        <v>3.26</v>
      </c>
      <c r="H13" s="532">
        <v>4.63</v>
      </c>
      <c r="I13" s="532">
        <v>0.95</v>
      </c>
      <c r="J13" s="532">
        <v>3.38</v>
      </c>
      <c r="K13" s="532">
        <v>1.44</v>
      </c>
      <c r="L13" s="532">
        <v>1.58</v>
      </c>
      <c r="M13" s="532">
        <v>5.0599999999999996</v>
      </c>
    </row>
    <row r="14" spans="1:13" ht="24" x14ac:dyDescent="0.2">
      <c r="A14" s="282" t="s">
        <v>41</v>
      </c>
      <c r="B14" s="546">
        <v>3.52</v>
      </c>
      <c r="C14" s="546">
        <v>2.42</v>
      </c>
      <c r="D14" s="546">
        <v>2.2599999999999998</v>
      </c>
      <c r="E14" s="546">
        <v>2.4</v>
      </c>
      <c r="F14" s="247">
        <v>2.17</v>
      </c>
      <c r="G14" s="247">
        <v>2.5299999999999998</v>
      </c>
      <c r="H14" s="532">
        <v>2.39</v>
      </c>
      <c r="I14" s="532">
        <v>3.21</v>
      </c>
      <c r="J14" s="532">
        <v>2.5499999999999998</v>
      </c>
      <c r="K14" s="532">
        <v>2.6</v>
      </c>
      <c r="L14" s="532">
        <v>2.27</v>
      </c>
      <c r="M14" s="532">
        <v>2.4500000000000002</v>
      </c>
    </row>
    <row r="15" spans="1:13" ht="24" x14ac:dyDescent="0.2">
      <c r="A15" s="282" t="s">
        <v>42</v>
      </c>
      <c r="B15" s="546">
        <v>2.85</v>
      </c>
      <c r="C15" s="546">
        <v>3.18</v>
      </c>
      <c r="D15" s="546">
        <v>3.17</v>
      </c>
      <c r="E15" s="546">
        <v>2.8</v>
      </c>
      <c r="F15" s="247">
        <v>3.19</v>
      </c>
      <c r="G15" s="247">
        <v>3.41</v>
      </c>
      <c r="H15" s="532">
        <v>3.08</v>
      </c>
      <c r="I15" s="532">
        <v>3.53</v>
      </c>
      <c r="J15" s="532">
        <v>3.89</v>
      </c>
      <c r="K15" s="532">
        <v>4.32</v>
      </c>
      <c r="L15" s="532">
        <v>4.75</v>
      </c>
      <c r="M15" s="532">
        <v>5.23</v>
      </c>
    </row>
    <row r="16" spans="1:13" ht="12.95" customHeight="1" x14ac:dyDescent="0.2">
      <c r="A16" s="281" t="s">
        <v>43</v>
      </c>
      <c r="B16" s="546">
        <v>1.19</v>
      </c>
      <c r="C16" s="546">
        <v>1.1000000000000001</v>
      </c>
      <c r="D16" s="546">
        <v>1.85</v>
      </c>
      <c r="E16" s="546">
        <v>3.39</v>
      </c>
      <c r="F16" s="247">
        <v>3.61</v>
      </c>
      <c r="G16" s="247">
        <v>1.1399999999999999</v>
      </c>
      <c r="H16" s="532">
        <v>0.18</v>
      </c>
      <c r="I16" s="532">
        <v>0.35</v>
      </c>
      <c r="J16" s="532">
        <v>0.59</v>
      </c>
      <c r="K16" s="532">
        <v>0.42</v>
      </c>
      <c r="L16" s="532">
        <v>0.71</v>
      </c>
      <c r="M16" s="532">
        <v>0.73</v>
      </c>
    </row>
    <row r="17" spans="1:13" ht="12.95" customHeight="1" x14ac:dyDescent="0.2">
      <c r="A17" s="281" t="s">
        <v>44</v>
      </c>
      <c r="B17" s="546">
        <v>2.11</v>
      </c>
      <c r="C17" s="546">
        <v>1.66</v>
      </c>
      <c r="D17" s="546">
        <v>1.79</v>
      </c>
      <c r="E17" s="546">
        <v>2.63</v>
      </c>
      <c r="F17" s="247">
        <v>2.5299999999999998</v>
      </c>
      <c r="G17" s="247">
        <v>1.19</v>
      </c>
      <c r="H17" s="532">
        <v>0.89</v>
      </c>
      <c r="I17" s="532">
        <v>0.76</v>
      </c>
      <c r="J17" s="532">
        <v>0.92</v>
      </c>
      <c r="K17" s="532">
        <v>1.74</v>
      </c>
      <c r="L17" s="532">
        <v>3.64</v>
      </c>
      <c r="M17" s="532">
        <v>6.26</v>
      </c>
    </row>
    <row r="18" spans="1:13" ht="12.95" customHeight="1" x14ac:dyDescent="0.2">
      <c r="A18" s="281" t="s">
        <v>45</v>
      </c>
      <c r="B18" s="546">
        <v>2.02</v>
      </c>
      <c r="C18" s="546">
        <v>2.56</v>
      </c>
      <c r="D18" s="546">
        <v>2.1</v>
      </c>
      <c r="E18" s="546">
        <v>2.38</v>
      </c>
      <c r="F18" s="247">
        <v>2.38</v>
      </c>
      <c r="G18" s="247">
        <v>2.15</v>
      </c>
      <c r="H18" s="532">
        <v>3.97</v>
      </c>
      <c r="I18" s="532">
        <v>2.65</v>
      </c>
      <c r="J18" s="532">
        <v>2</v>
      </c>
      <c r="K18" s="532">
        <v>1.74</v>
      </c>
      <c r="L18" s="532">
        <v>4.6500000000000004</v>
      </c>
      <c r="M18" s="532">
        <v>1.34</v>
      </c>
    </row>
    <row r="19" spans="1:13" ht="12.95" customHeight="1" x14ac:dyDescent="0.2">
      <c r="A19" s="281" t="s">
        <v>46</v>
      </c>
      <c r="B19" s="546">
        <v>3.52</v>
      </c>
      <c r="C19" s="546">
        <v>2.85</v>
      </c>
      <c r="D19" s="546">
        <v>3.78</v>
      </c>
      <c r="E19" s="546">
        <v>3.64</v>
      </c>
      <c r="F19" s="247">
        <v>3.96</v>
      </c>
      <c r="G19" s="247">
        <v>3.16</v>
      </c>
      <c r="H19" s="532">
        <v>2.89</v>
      </c>
      <c r="I19" s="532">
        <v>3.74</v>
      </c>
      <c r="J19" s="532">
        <v>4.57</v>
      </c>
      <c r="K19" s="532">
        <v>3.59</v>
      </c>
      <c r="L19" s="532">
        <v>3</v>
      </c>
      <c r="M19" s="532">
        <v>2.74</v>
      </c>
    </row>
    <row r="20" spans="1:13" ht="12.95" customHeight="1" x14ac:dyDescent="0.2">
      <c r="A20" s="281" t="s">
        <v>47</v>
      </c>
      <c r="B20" s="546">
        <v>5.52</v>
      </c>
      <c r="C20" s="546">
        <v>3.71</v>
      </c>
      <c r="D20" s="546">
        <v>2.64</v>
      </c>
      <c r="E20" s="546">
        <v>2.81</v>
      </c>
      <c r="F20" s="247">
        <v>2.83</v>
      </c>
      <c r="G20" s="247">
        <v>2.4300000000000002</v>
      </c>
      <c r="H20" s="532">
        <v>1.99</v>
      </c>
      <c r="I20" s="532">
        <v>2.72</v>
      </c>
      <c r="J20" s="532">
        <v>2.75</v>
      </c>
      <c r="K20" s="532">
        <v>3.28</v>
      </c>
      <c r="L20" s="532">
        <v>3.95</v>
      </c>
      <c r="M20" s="532">
        <v>4.1500000000000004</v>
      </c>
    </row>
    <row r="21" spans="1:13" ht="24" customHeight="1" x14ac:dyDescent="0.2">
      <c r="A21" s="282" t="s">
        <v>123</v>
      </c>
      <c r="B21" s="546">
        <v>8.49</v>
      </c>
      <c r="C21" s="546">
        <v>8.31</v>
      </c>
      <c r="D21" s="546">
        <v>8.69</v>
      </c>
      <c r="E21" s="546">
        <v>12.33</v>
      </c>
      <c r="F21" s="247">
        <v>10.130000000000001</v>
      </c>
      <c r="G21" s="247">
        <v>9.5299999999999994</v>
      </c>
      <c r="H21" s="532">
        <v>12.85</v>
      </c>
      <c r="I21" s="532">
        <v>12.01</v>
      </c>
      <c r="J21" s="532">
        <v>14.86</v>
      </c>
      <c r="K21" s="532">
        <v>14.89</v>
      </c>
      <c r="L21" s="532">
        <v>11.91</v>
      </c>
      <c r="M21" s="532">
        <v>9.15</v>
      </c>
    </row>
    <row r="22" spans="1:13" ht="24" x14ac:dyDescent="0.2">
      <c r="A22" s="282" t="s">
        <v>49</v>
      </c>
      <c r="B22" s="546">
        <v>0.38</v>
      </c>
      <c r="C22" s="546">
        <v>2.96</v>
      </c>
      <c r="D22" s="546">
        <v>6.12</v>
      </c>
      <c r="E22" s="546">
        <v>4.59</v>
      </c>
      <c r="F22" s="247">
        <v>1.88</v>
      </c>
      <c r="G22" s="247">
        <v>3.89</v>
      </c>
      <c r="H22" s="532">
        <v>13.29</v>
      </c>
      <c r="I22" s="532">
        <v>0.8</v>
      </c>
      <c r="J22" s="532">
        <v>0.68</v>
      </c>
      <c r="K22" s="532">
        <v>0.69</v>
      </c>
      <c r="L22" s="532">
        <v>1.89</v>
      </c>
      <c r="M22" s="532">
        <v>0.6</v>
      </c>
    </row>
    <row r="23" spans="1:13" ht="12.95" customHeight="1" x14ac:dyDescent="0.2">
      <c r="A23" s="281" t="s">
        <v>50</v>
      </c>
      <c r="B23" s="546">
        <v>2.58</v>
      </c>
      <c r="C23" s="546">
        <v>2.96</v>
      </c>
      <c r="D23" s="546">
        <v>2.59</v>
      </c>
      <c r="E23" s="546">
        <v>2.4300000000000002</v>
      </c>
      <c r="F23" s="247">
        <v>2.72</v>
      </c>
      <c r="G23" s="247">
        <v>2.37</v>
      </c>
      <c r="H23" s="532">
        <v>2.39</v>
      </c>
      <c r="I23" s="532">
        <v>2.27</v>
      </c>
      <c r="J23" s="532">
        <v>3.36</v>
      </c>
      <c r="K23" s="532">
        <v>2.92</v>
      </c>
      <c r="L23" s="532">
        <v>2.98</v>
      </c>
      <c r="M23" s="532">
        <v>1.82</v>
      </c>
    </row>
    <row r="24" spans="1:13" ht="24.75" customHeight="1" x14ac:dyDescent="0.2">
      <c r="A24" s="282" t="s">
        <v>429</v>
      </c>
      <c r="B24" s="546">
        <v>2.82</v>
      </c>
      <c r="C24" s="546">
        <v>2.46</v>
      </c>
      <c r="D24" s="546">
        <v>2.38</v>
      </c>
      <c r="E24" s="546">
        <v>3.56</v>
      </c>
      <c r="F24" s="247">
        <v>4.28</v>
      </c>
      <c r="G24" s="247">
        <v>3.55</v>
      </c>
      <c r="H24" s="532">
        <v>3.15</v>
      </c>
      <c r="I24" s="532">
        <v>5.32</v>
      </c>
      <c r="J24" s="532">
        <v>5.93</v>
      </c>
      <c r="K24" s="532">
        <v>3.89</v>
      </c>
      <c r="L24" s="532">
        <v>3.68</v>
      </c>
      <c r="M24" s="532">
        <v>2.86</v>
      </c>
    </row>
    <row r="25" spans="1:13" ht="12" x14ac:dyDescent="0.2">
      <c r="A25" s="281" t="s">
        <v>52</v>
      </c>
      <c r="B25" s="546">
        <v>1.04</v>
      </c>
      <c r="C25" s="546">
        <v>1.42</v>
      </c>
      <c r="D25" s="546">
        <v>2.4700000000000002</v>
      </c>
      <c r="E25" s="546">
        <v>3.19</v>
      </c>
      <c r="F25" s="247">
        <v>3.32</v>
      </c>
      <c r="G25" s="247">
        <v>3.27</v>
      </c>
      <c r="H25" s="532">
        <v>2.82</v>
      </c>
      <c r="I25" s="532">
        <v>3.36</v>
      </c>
      <c r="J25" s="532">
        <v>3.71</v>
      </c>
      <c r="K25" s="532">
        <v>3.68</v>
      </c>
      <c r="L25" s="532">
        <v>2.41</v>
      </c>
      <c r="M25" s="532">
        <v>2.5</v>
      </c>
    </row>
    <row r="26" spans="1:13" ht="24" x14ac:dyDescent="0.2">
      <c r="A26" s="282" t="s">
        <v>53</v>
      </c>
      <c r="B26" s="546">
        <v>1.52</v>
      </c>
      <c r="C26" s="546">
        <v>1.56</v>
      </c>
      <c r="D26" s="546">
        <v>1.66</v>
      </c>
      <c r="E26" s="546">
        <v>1.69</v>
      </c>
      <c r="F26" s="247">
        <v>2.08</v>
      </c>
      <c r="G26" s="247">
        <v>2.4500000000000002</v>
      </c>
      <c r="H26" s="532">
        <v>1.1399999999999999</v>
      </c>
      <c r="I26" s="532">
        <v>0.89</v>
      </c>
      <c r="J26" s="532">
        <v>1.18</v>
      </c>
      <c r="K26" s="532">
        <v>2.15</v>
      </c>
      <c r="L26" s="532">
        <v>2.5</v>
      </c>
      <c r="M26" s="532">
        <v>2.2999999999999998</v>
      </c>
    </row>
    <row r="27" spans="1:13" ht="24" customHeight="1" x14ac:dyDescent="0.2">
      <c r="A27" s="283" t="s">
        <v>54</v>
      </c>
      <c r="B27" s="546">
        <v>1.75</v>
      </c>
      <c r="C27" s="546">
        <v>2.1800000000000002</v>
      </c>
      <c r="D27" s="546">
        <v>2.41</v>
      </c>
      <c r="E27" s="546">
        <v>2.88</v>
      </c>
      <c r="F27" s="247">
        <v>2.95</v>
      </c>
      <c r="G27" s="247">
        <v>2.98</v>
      </c>
      <c r="H27" s="532">
        <v>3.16</v>
      </c>
      <c r="I27" s="532">
        <v>3.61</v>
      </c>
      <c r="J27" s="532">
        <v>4.5599999999999996</v>
      </c>
      <c r="K27" s="532">
        <v>3.19</v>
      </c>
      <c r="L27" s="532">
        <v>3.03</v>
      </c>
      <c r="M27" s="532">
        <v>3.05</v>
      </c>
    </row>
    <row r="28" spans="1:13" ht="24" customHeight="1" x14ac:dyDescent="0.2">
      <c r="A28" s="282" t="s">
        <v>112</v>
      </c>
      <c r="B28" s="546">
        <v>2</v>
      </c>
      <c r="C28" s="546">
        <v>2.4900000000000002</v>
      </c>
      <c r="D28" s="546">
        <v>2.62</v>
      </c>
      <c r="E28" s="546">
        <v>2.93</v>
      </c>
      <c r="F28" s="247">
        <v>2.92</v>
      </c>
      <c r="G28" s="247">
        <v>3.02</v>
      </c>
      <c r="H28" s="532">
        <v>3.31</v>
      </c>
      <c r="I28" s="532">
        <v>3.91</v>
      </c>
      <c r="J28" s="532">
        <v>5.26</v>
      </c>
      <c r="K28" s="532">
        <v>3.38</v>
      </c>
      <c r="L28" s="532">
        <v>3.03</v>
      </c>
      <c r="M28" s="532">
        <v>3.18</v>
      </c>
    </row>
    <row r="29" spans="1:13" ht="24" x14ac:dyDescent="0.2">
      <c r="A29" s="282" t="s">
        <v>113</v>
      </c>
      <c r="B29" s="546">
        <v>0.79</v>
      </c>
      <c r="C29" s="546">
        <v>1.32</v>
      </c>
      <c r="D29" s="546">
        <v>2.2799999999999998</v>
      </c>
      <c r="E29" s="546">
        <v>3.85</v>
      </c>
      <c r="F29" s="247">
        <v>4.76</v>
      </c>
      <c r="G29" s="247">
        <v>3.94</v>
      </c>
      <c r="H29" s="532">
        <v>3.58</v>
      </c>
      <c r="I29" s="532">
        <v>4.1399999999999997</v>
      </c>
      <c r="J29" s="532">
        <v>4.46</v>
      </c>
      <c r="K29" s="532">
        <v>4.43</v>
      </c>
      <c r="L29" s="532">
        <v>4.83</v>
      </c>
      <c r="M29" s="532">
        <v>4.66</v>
      </c>
    </row>
    <row r="30" spans="1:13" ht="24" x14ac:dyDescent="0.2">
      <c r="A30" s="282" t="s">
        <v>114</v>
      </c>
      <c r="B30" s="546">
        <v>1.97</v>
      </c>
      <c r="C30" s="546">
        <v>1.76</v>
      </c>
      <c r="D30" s="546">
        <v>1.61</v>
      </c>
      <c r="E30" s="546">
        <v>2.0699999999999998</v>
      </c>
      <c r="F30" s="247">
        <v>2.16</v>
      </c>
      <c r="G30" s="247">
        <v>2.06</v>
      </c>
      <c r="H30" s="532">
        <v>2.19</v>
      </c>
      <c r="I30" s="532">
        <v>2.0699999999999998</v>
      </c>
      <c r="J30" s="532">
        <v>1.8</v>
      </c>
      <c r="K30" s="532">
        <v>1.27</v>
      </c>
      <c r="L30" s="532">
        <v>1.99</v>
      </c>
      <c r="M30" s="532">
        <v>1.96</v>
      </c>
    </row>
    <row r="31" spans="1:13" ht="24" customHeight="1" x14ac:dyDescent="0.2">
      <c r="A31" s="283" t="s">
        <v>58</v>
      </c>
      <c r="B31" s="546">
        <v>3.99</v>
      </c>
      <c r="C31" s="546">
        <v>3.5</v>
      </c>
      <c r="D31" s="546">
        <v>4.12</v>
      </c>
      <c r="E31" s="546">
        <v>5.77</v>
      </c>
      <c r="F31" s="247">
        <v>6.75</v>
      </c>
      <c r="G31" s="247">
        <v>4.7300000000000004</v>
      </c>
      <c r="H31" s="532">
        <v>4.7300000000000004</v>
      </c>
      <c r="I31" s="532">
        <v>5.92</v>
      </c>
      <c r="J31" s="532">
        <v>4.13</v>
      </c>
      <c r="K31" s="532">
        <v>3.8</v>
      </c>
      <c r="L31" s="532">
        <v>4.5</v>
      </c>
      <c r="M31" s="532">
        <v>3.63</v>
      </c>
    </row>
    <row r="32" spans="1:13" ht="12" x14ac:dyDescent="0.2">
      <c r="A32" s="280" t="s">
        <v>59</v>
      </c>
      <c r="B32" s="546">
        <v>1.19</v>
      </c>
      <c r="C32" s="546">
        <v>0.97</v>
      </c>
      <c r="D32" s="546">
        <v>1.04</v>
      </c>
      <c r="E32" s="546">
        <v>1.38</v>
      </c>
      <c r="F32" s="247">
        <v>0.98</v>
      </c>
      <c r="G32" s="247">
        <v>0.61</v>
      </c>
      <c r="H32" s="532">
        <v>0.52</v>
      </c>
      <c r="I32" s="532">
        <v>0.71</v>
      </c>
      <c r="J32" s="532">
        <v>0.6</v>
      </c>
      <c r="K32" s="532">
        <v>0.49</v>
      </c>
      <c r="L32" s="532">
        <v>0.41</v>
      </c>
      <c r="M32" s="532">
        <v>0.49</v>
      </c>
    </row>
    <row r="33" spans="1:13" ht="24" x14ac:dyDescent="0.2">
      <c r="A33" s="283" t="s">
        <v>60</v>
      </c>
      <c r="B33" s="546">
        <v>7.28</v>
      </c>
      <c r="C33" s="546">
        <v>6.34</v>
      </c>
      <c r="D33" s="546">
        <v>5.89</v>
      </c>
      <c r="E33" s="546">
        <v>6.37</v>
      </c>
      <c r="F33" s="247">
        <v>6.34</v>
      </c>
      <c r="G33" s="247">
        <v>5.8</v>
      </c>
      <c r="H33" s="532">
        <v>5.28</v>
      </c>
      <c r="I33" s="532">
        <v>6.45</v>
      </c>
      <c r="J33" s="532">
        <v>6.66</v>
      </c>
      <c r="K33" s="532">
        <v>5.85</v>
      </c>
      <c r="L33" s="532">
        <v>4.51</v>
      </c>
      <c r="M33" s="532">
        <v>6.46</v>
      </c>
    </row>
    <row r="34" spans="1:13" ht="12" x14ac:dyDescent="0.2">
      <c r="A34" s="280" t="s">
        <v>61</v>
      </c>
      <c r="B34" s="546">
        <v>4.6500000000000004</v>
      </c>
      <c r="C34" s="546">
        <v>3.41</v>
      </c>
      <c r="D34" s="546">
        <v>2.4700000000000002</v>
      </c>
      <c r="E34" s="546">
        <v>2.4700000000000002</v>
      </c>
      <c r="F34" s="247">
        <v>2.52</v>
      </c>
      <c r="G34" s="247">
        <v>2.81</v>
      </c>
      <c r="H34" s="532">
        <v>2.72</v>
      </c>
      <c r="I34" s="532">
        <v>4.71</v>
      </c>
      <c r="J34" s="532">
        <v>4.78</v>
      </c>
      <c r="K34" s="532">
        <v>3.85</v>
      </c>
      <c r="L34" s="532">
        <v>3.26</v>
      </c>
      <c r="M34" s="532">
        <v>2.83</v>
      </c>
    </row>
    <row r="35" spans="1:13" ht="14.25" customHeight="1" x14ac:dyDescent="0.2">
      <c r="A35" s="280" t="s">
        <v>62</v>
      </c>
      <c r="B35" s="546">
        <v>1.39</v>
      </c>
      <c r="C35" s="546">
        <v>1.91</v>
      </c>
      <c r="D35" s="546">
        <v>1.8</v>
      </c>
      <c r="E35" s="546">
        <v>2.0699999999999998</v>
      </c>
      <c r="F35" s="247">
        <v>2.73</v>
      </c>
      <c r="G35" s="247">
        <v>3.34</v>
      </c>
      <c r="H35" s="532">
        <v>0.93</v>
      </c>
      <c r="I35" s="532">
        <v>2.75</v>
      </c>
      <c r="J35" s="532">
        <v>4.33</v>
      </c>
      <c r="K35" s="532">
        <v>5.46</v>
      </c>
      <c r="L35" s="532">
        <v>6.42</v>
      </c>
      <c r="M35" s="532">
        <v>9.48</v>
      </c>
    </row>
    <row r="36" spans="1:13" ht="13.5" customHeight="1" x14ac:dyDescent="0.2">
      <c r="A36" s="280" t="s">
        <v>63</v>
      </c>
      <c r="B36" s="546">
        <v>3.57</v>
      </c>
      <c r="C36" s="546">
        <v>5.36</v>
      </c>
      <c r="D36" s="546">
        <v>5.86</v>
      </c>
      <c r="E36" s="546">
        <v>6.06</v>
      </c>
      <c r="F36" s="247">
        <v>6.26</v>
      </c>
      <c r="G36" s="247">
        <v>4.6900000000000004</v>
      </c>
      <c r="H36" s="532">
        <v>3.21</v>
      </c>
      <c r="I36" s="532">
        <v>3.15</v>
      </c>
      <c r="J36" s="532">
        <v>3.18</v>
      </c>
      <c r="K36" s="532">
        <v>3.29</v>
      </c>
      <c r="L36" s="532">
        <v>1.85</v>
      </c>
      <c r="M36" s="532">
        <v>1.5</v>
      </c>
    </row>
    <row r="37" spans="1:13" ht="13.5" customHeight="1" x14ac:dyDescent="0.2">
      <c r="A37" s="280" t="s">
        <v>115</v>
      </c>
      <c r="B37" s="546">
        <v>3.06</v>
      </c>
      <c r="C37" s="546">
        <v>3.02</v>
      </c>
      <c r="D37" s="546">
        <v>2.62</v>
      </c>
      <c r="E37" s="546">
        <v>2.56</v>
      </c>
      <c r="F37" s="247">
        <v>2.81</v>
      </c>
      <c r="G37" s="247">
        <v>2.59</v>
      </c>
      <c r="H37" s="532">
        <v>2.27</v>
      </c>
      <c r="I37" s="532">
        <v>2.4500000000000002</v>
      </c>
      <c r="J37" s="532">
        <v>2.74</v>
      </c>
      <c r="K37" s="532">
        <v>2.8</v>
      </c>
      <c r="L37" s="532">
        <v>2.72</v>
      </c>
      <c r="M37" s="532">
        <v>2.76</v>
      </c>
    </row>
    <row r="38" spans="1:13" ht="12" x14ac:dyDescent="0.2">
      <c r="A38" s="280" t="s">
        <v>65</v>
      </c>
      <c r="B38" s="546">
        <v>2.25</v>
      </c>
      <c r="C38" s="546">
        <v>4.16</v>
      </c>
      <c r="D38" s="546">
        <v>6.29</v>
      </c>
      <c r="E38" s="546">
        <v>5.15</v>
      </c>
      <c r="F38" s="247">
        <v>3.02</v>
      </c>
      <c r="G38" s="247">
        <v>2.83</v>
      </c>
      <c r="H38" s="532">
        <v>4.3499999999999996</v>
      </c>
      <c r="I38" s="532">
        <v>7.95</v>
      </c>
      <c r="J38" s="532">
        <v>0.56999999999999995</v>
      </c>
      <c r="K38" s="532">
        <v>0.28999999999999998</v>
      </c>
      <c r="L38" s="532">
        <v>0.7</v>
      </c>
      <c r="M38" s="532">
        <v>0.43</v>
      </c>
    </row>
    <row r="39" spans="1:13" ht="12.95" customHeight="1" x14ac:dyDescent="0.2">
      <c r="A39" s="280" t="s">
        <v>71</v>
      </c>
      <c r="B39" s="546">
        <v>1.91</v>
      </c>
      <c r="C39" s="546">
        <v>2.1</v>
      </c>
      <c r="D39" s="546">
        <v>1.58</v>
      </c>
      <c r="E39" s="546">
        <v>1.46</v>
      </c>
      <c r="F39" s="247">
        <v>1.64</v>
      </c>
      <c r="G39" s="247">
        <v>2.0699999999999998</v>
      </c>
      <c r="H39" s="532">
        <v>1.6</v>
      </c>
      <c r="I39" s="532">
        <v>2.5099999999999998</v>
      </c>
      <c r="J39" s="532">
        <v>3.15</v>
      </c>
      <c r="K39" s="532">
        <v>2.96</v>
      </c>
      <c r="L39" s="532">
        <v>2.92</v>
      </c>
      <c r="M39" s="532">
        <v>2.5</v>
      </c>
    </row>
    <row r="40" spans="1:13" ht="13.15" customHeight="1" x14ac:dyDescent="0.2">
      <c r="A40" s="280" t="s">
        <v>72</v>
      </c>
      <c r="B40" s="546">
        <v>0.66</v>
      </c>
      <c r="C40" s="546">
        <v>1.01</v>
      </c>
      <c r="D40" s="546">
        <v>1.47</v>
      </c>
      <c r="E40" s="546">
        <v>1.59</v>
      </c>
      <c r="F40" s="247">
        <v>1.32</v>
      </c>
      <c r="G40" s="247">
        <v>1.83</v>
      </c>
      <c r="H40" s="532">
        <v>1.43</v>
      </c>
      <c r="I40" s="532">
        <v>1.9</v>
      </c>
      <c r="J40" s="532">
        <v>1.71</v>
      </c>
      <c r="K40" s="532">
        <v>2.21</v>
      </c>
      <c r="L40" s="532">
        <v>1.91</v>
      </c>
      <c r="M40" s="532">
        <v>2.4</v>
      </c>
    </row>
    <row r="41" spans="1:13" ht="12.95" customHeight="1" x14ac:dyDescent="0.2">
      <c r="A41" s="280" t="s">
        <v>73</v>
      </c>
      <c r="B41" s="546">
        <v>4.03</v>
      </c>
      <c r="C41" s="546">
        <v>4.17</v>
      </c>
      <c r="D41" s="546">
        <v>3.81</v>
      </c>
      <c r="E41" s="546">
        <v>5.51</v>
      </c>
      <c r="F41" s="247">
        <v>6.03</v>
      </c>
      <c r="G41" s="247">
        <v>5.85</v>
      </c>
      <c r="H41" s="532">
        <v>4.17</v>
      </c>
      <c r="I41" s="532">
        <v>5.93</v>
      </c>
      <c r="J41" s="532">
        <v>5.74</v>
      </c>
      <c r="K41" s="532">
        <v>5.07</v>
      </c>
      <c r="L41" s="532">
        <v>2.58</v>
      </c>
      <c r="M41" s="532">
        <v>3.04</v>
      </c>
    </row>
    <row r="42" spans="1:13" ht="12.95" customHeight="1" x14ac:dyDescent="0.2">
      <c r="A42" s="280" t="s">
        <v>74</v>
      </c>
      <c r="B42" s="546">
        <v>2.3199999999999998</v>
      </c>
      <c r="C42" s="546">
        <v>2.2000000000000002</v>
      </c>
      <c r="D42" s="546">
        <v>2.4</v>
      </c>
      <c r="E42" s="546">
        <v>2.69</v>
      </c>
      <c r="F42" s="247">
        <v>3.46</v>
      </c>
      <c r="G42" s="247">
        <v>4.12</v>
      </c>
      <c r="H42" s="532">
        <v>3.76</v>
      </c>
      <c r="I42" s="532">
        <v>4.6500000000000004</v>
      </c>
      <c r="J42" s="532">
        <v>10.68</v>
      </c>
      <c r="K42" s="532">
        <v>9.4700000000000006</v>
      </c>
      <c r="L42" s="532">
        <v>5.84</v>
      </c>
      <c r="M42" s="532">
        <v>6.6</v>
      </c>
    </row>
    <row r="43" spans="1:13" ht="12" x14ac:dyDescent="0.2">
      <c r="A43" s="280" t="s">
        <v>75</v>
      </c>
      <c r="B43" s="546">
        <v>4.42</v>
      </c>
      <c r="C43" s="546">
        <v>4.3899999999999997</v>
      </c>
      <c r="D43" s="546">
        <v>3.48</v>
      </c>
      <c r="E43" s="546">
        <v>3.51</v>
      </c>
      <c r="F43" s="247">
        <v>4.12</v>
      </c>
      <c r="G43" s="247">
        <v>4.1399999999999997</v>
      </c>
      <c r="H43" s="532">
        <v>3.49</v>
      </c>
      <c r="I43" s="532">
        <v>5.87</v>
      </c>
      <c r="J43" s="532">
        <v>5.79</v>
      </c>
      <c r="K43" s="532">
        <v>5.85</v>
      </c>
      <c r="L43" s="532">
        <v>5.96</v>
      </c>
      <c r="M43" s="532">
        <v>8.3000000000000007</v>
      </c>
    </row>
    <row r="44" spans="1:13" ht="12.95" customHeight="1" x14ac:dyDescent="0.2">
      <c r="A44" s="280" t="s">
        <v>76</v>
      </c>
      <c r="B44" s="546">
        <v>1.68</v>
      </c>
      <c r="C44" s="546">
        <v>1.39</v>
      </c>
      <c r="D44" s="546">
        <v>1.19</v>
      </c>
      <c r="E44" s="546">
        <v>1.36</v>
      </c>
      <c r="F44" s="247">
        <v>2.39</v>
      </c>
      <c r="G44" s="247">
        <v>2.72</v>
      </c>
      <c r="H44" s="532">
        <v>1.62</v>
      </c>
      <c r="I44" s="532">
        <v>2.96</v>
      </c>
      <c r="J44" s="532">
        <v>4.71</v>
      </c>
      <c r="K44" s="532">
        <v>15.16</v>
      </c>
      <c r="L44" s="532">
        <v>14.77</v>
      </c>
      <c r="M44" s="532">
        <v>7.09</v>
      </c>
    </row>
    <row r="45" spans="1:13" ht="12.95" customHeight="1" x14ac:dyDescent="0.2">
      <c r="A45" s="280" t="s">
        <v>77</v>
      </c>
      <c r="B45" s="546">
        <v>3.25</v>
      </c>
      <c r="C45" s="546">
        <v>2.87</v>
      </c>
      <c r="D45" s="546">
        <v>5.03</v>
      </c>
      <c r="E45" s="546">
        <v>5.54</v>
      </c>
      <c r="F45" s="247">
        <v>7.32</v>
      </c>
      <c r="G45" s="247">
        <v>10</v>
      </c>
      <c r="H45" s="532">
        <v>9.68</v>
      </c>
      <c r="I45" s="532">
        <v>15.52</v>
      </c>
      <c r="J45" s="532">
        <v>16.399999999999999</v>
      </c>
      <c r="K45" s="532">
        <v>10.08</v>
      </c>
      <c r="L45" s="532">
        <v>8.58</v>
      </c>
      <c r="M45" s="532">
        <v>12.12</v>
      </c>
    </row>
    <row r="46" spans="1:13" ht="12.95" customHeight="1" thickBot="1" x14ac:dyDescent="0.25">
      <c r="A46" s="533"/>
      <c r="B46" s="552"/>
      <c r="C46" s="552"/>
      <c r="D46" s="552"/>
      <c r="E46" s="552"/>
      <c r="F46" s="534"/>
      <c r="G46" s="534"/>
      <c r="H46" s="534"/>
      <c r="I46" s="534"/>
      <c r="J46" s="534"/>
      <c r="K46" s="534"/>
      <c r="L46" s="534"/>
      <c r="M46" s="534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8100-000000000000}"/>
  </hyperlinks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Лист130"/>
  <dimension ref="A1:M89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5703125" style="340" customWidth="1"/>
    <col min="2" max="3" width="8.85546875" style="340" hidden="1" customWidth="1"/>
    <col min="4" max="7" width="8.28515625" style="340" hidden="1" customWidth="1"/>
    <col min="8" max="8" width="8.28515625" style="241" hidden="1" customWidth="1"/>
    <col min="9" max="13" width="8.28515625" style="241" customWidth="1"/>
    <col min="14" max="256" width="9.28515625" style="340"/>
    <col min="257" max="257" width="43.85546875" style="340" customWidth="1"/>
    <col min="258" max="262" width="8.85546875" style="340" customWidth="1"/>
    <col min="263" max="512" width="9.28515625" style="340"/>
    <col min="513" max="513" width="43.85546875" style="340" customWidth="1"/>
    <col min="514" max="518" width="8.85546875" style="340" customWidth="1"/>
    <col min="519" max="768" width="9.28515625" style="340"/>
    <col min="769" max="769" width="43.85546875" style="340" customWidth="1"/>
    <col min="770" max="774" width="8.85546875" style="340" customWidth="1"/>
    <col min="775" max="1024" width="9.28515625" style="340"/>
    <col min="1025" max="1025" width="43.85546875" style="340" customWidth="1"/>
    <col min="1026" max="1030" width="8.85546875" style="340" customWidth="1"/>
    <col min="1031" max="1280" width="9.28515625" style="340"/>
    <col min="1281" max="1281" width="43.85546875" style="340" customWidth="1"/>
    <col min="1282" max="1286" width="8.85546875" style="340" customWidth="1"/>
    <col min="1287" max="1536" width="9.28515625" style="340"/>
    <col min="1537" max="1537" width="43.85546875" style="340" customWidth="1"/>
    <col min="1538" max="1542" width="8.85546875" style="340" customWidth="1"/>
    <col min="1543" max="1792" width="9.28515625" style="340"/>
    <col min="1793" max="1793" width="43.85546875" style="340" customWidth="1"/>
    <col min="1794" max="1798" width="8.85546875" style="340" customWidth="1"/>
    <col min="1799" max="2048" width="9.28515625" style="340"/>
    <col min="2049" max="2049" width="43.85546875" style="340" customWidth="1"/>
    <col min="2050" max="2054" width="8.85546875" style="340" customWidth="1"/>
    <col min="2055" max="2304" width="9.28515625" style="340"/>
    <col min="2305" max="2305" width="43.85546875" style="340" customWidth="1"/>
    <col min="2306" max="2310" width="8.85546875" style="340" customWidth="1"/>
    <col min="2311" max="2560" width="9.28515625" style="340"/>
    <col min="2561" max="2561" width="43.85546875" style="340" customWidth="1"/>
    <col min="2562" max="2566" width="8.85546875" style="340" customWidth="1"/>
    <col min="2567" max="2816" width="9.28515625" style="340"/>
    <col min="2817" max="2817" width="43.85546875" style="340" customWidth="1"/>
    <col min="2818" max="2822" width="8.85546875" style="340" customWidth="1"/>
    <col min="2823" max="3072" width="9.28515625" style="340"/>
    <col min="3073" max="3073" width="43.85546875" style="340" customWidth="1"/>
    <col min="3074" max="3078" width="8.85546875" style="340" customWidth="1"/>
    <col min="3079" max="3328" width="9.28515625" style="340"/>
    <col min="3329" max="3329" width="43.85546875" style="340" customWidth="1"/>
    <col min="3330" max="3334" width="8.85546875" style="340" customWidth="1"/>
    <col min="3335" max="3584" width="9.28515625" style="340"/>
    <col min="3585" max="3585" width="43.85546875" style="340" customWidth="1"/>
    <col min="3586" max="3590" width="8.85546875" style="340" customWidth="1"/>
    <col min="3591" max="3840" width="9.28515625" style="340"/>
    <col min="3841" max="3841" width="43.85546875" style="340" customWidth="1"/>
    <col min="3842" max="3846" width="8.85546875" style="340" customWidth="1"/>
    <col min="3847" max="4096" width="9.28515625" style="340"/>
    <col min="4097" max="4097" width="43.85546875" style="340" customWidth="1"/>
    <col min="4098" max="4102" width="8.85546875" style="340" customWidth="1"/>
    <col min="4103" max="4352" width="9.28515625" style="340"/>
    <col min="4353" max="4353" width="43.85546875" style="340" customWidth="1"/>
    <col min="4354" max="4358" width="8.85546875" style="340" customWidth="1"/>
    <col min="4359" max="4608" width="9.28515625" style="340"/>
    <col min="4609" max="4609" width="43.85546875" style="340" customWidth="1"/>
    <col min="4610" max="4614" width="8.85546875" style="340" customWidth="1"/>
    <col min="4615" max="4864" width="9.28515625" style="340"/>
    <col min="4865" max="4865" width="43.85546875" style="340" customWidth="1"/>
    <col min="4866" max="4870" width="8.85546875" style="340" customWidth="1"/>
    <col min="4871" max="5120" width="9.28515625" style="340"/>
    <col min="5121" max="5121" width="43.85546875" style="340" customWidth="1"/>
    <col min="5122" max="5126" width="8.85546875" style="340" customWidth="1"/>
    <col min="5127" max="5376" width="9.28515625" style="340"/>
    <col min="5377" max="5377" width="43.85546875" style="340" customWidth="1"/>
    <col min="5378" max="5382" width="8.85546875" style="340" customWidth="1"/>
    <col min="5383" max="5632" width="9.28515625" style="340"/>
    <col min="5633" max="5633" width="43.85546875" style="340" customWidth="1"/>
    <col min="5634" max="5638" width="8.85546875" style="340" customWidth="1"/>
    <col min="5639" max="5888" width="9.28515625" style="340"/>
    <col min="5889" max="5889" width="43.85546875" style="340" customWidth="1"/>
    <col min="5890" max="5894" width="8.85546875" style="340" customWidth="1"/>
    <col min="5895" max="6144" width="9.28515625" style="340"/>
    <col min="6145" max="6145" width="43.85546875" style="340" customWidth="1"/>
    <col min="6146" max="6150" width="8.85546875" style="340" customWidth="1"/>
    <col min="6151" max="6400" width="9.28515625" style="340"/>
    <col min="6401" max="6401" width="43.85546875" style="340" customWidth="1"/>
    <col min="6402" max="6406" width="8.85546875" style="340" customWidth="1"/>
    <col min="6407" max="6656" width="9.28515625" style="340"/>
    <col min="6657" max="6657" width="43.85546875" style="340" customWidth="1"/>
    <col min="6658" max="6662" width="8.85546875" style="340" customWidth="1"/>
    <col min="6663" max="6912" width="9.28515625" style="340"/>
    <col min="6913" max="6913" width="43.85546875" style="340" customWidth="1"/>
    <col min="6914" max="6918" width="8.85546875" style="340" customWidth="1"/>
    <col min="6919" max="7168" width="9.28515625" style="340"/>
    <col min="7169" max="7169" width="43.85546875" style="340" customWidth="1"/>
    <col min="7170" max="7174" width="8.85546875" style="340" customWidth="1"/>
    <col min="7175" max="7424" width="9.28515625" style="340"/>
    <col min="7425" max="7425" width="43.85546875" style="340" customWidth="1"/>
    <col min="7426" max="7430" width="8.85546875" style="340" customWidth="1"/>
    <col min="7431" max="7680" width="9.28515625" style="340"/>
    <col min="7681" max="7681" width="43.85546875" style="340" customWidth="1"/>
    <col min="7682" max="7686" width="8.85546875" style="340" customWidth="1"/>
    <col min="7687" max="7936" width="9.28515625" style="340"/>
    <col min="7937" max="7937" width="43.85546875" style="340" customWidth="1"/>
    <col min="7938" max="7942" width="8.85546875" style="340" customWidth="1"/>
    <col min="7943" max="8192" width="9.28515625" style="340"/>
    <col min="8193" max="8193" width="43.85546875" style="340" customWidth="1"/>
    <col min="8194" max="8198" width="8.85546875" style="340" customWidth="1"/>
    <col min="8199" max="8448" width="9.28515625" style="340"/>
    <col min="8449" max="8449" width="43.85546875" style="340" customWidth="1"/>
    <col min="8450" max="8454" width="8.85546875" style="340" customWidth="1"/>
    <col min="8455" max="8704" width="9.28515625" style="340"/>
    <col min="8705" max="8705" width="43.85546875" style="340" customWidth="1"/>
    <col min="8706" max="8710" width="8.85546875" style="340" customWidth="1"/>
    <col min="8711" max="8960" width="9.28515625" style="340"/>
    <col min="8961" max="8961" width="43.85546875" style="340" customWidth="1"/>
    <col min="8962" max="8966" width="8.85546875" style="340" customWidth="1"/>
    <col min="8967" max="9216" width="9.28515625" style="340"/>
    <col min="9217" max="9217" width="43.85546875" style="340" customWidth="1"/>
    <col min="9218" max="9222" width="8.85546875" style="340" customWidth="1"/>
    <col min="9223" max="9472" width="9.28515625" style="340"/>
    <col min="9473" max="9473" width="43.85546875" style="340" customWidth="1"/>
    <col min="9474" max="9478" width="8.85546875" style="340" customWidth="1"/>
    <col min="9479" max="9728" width="9.28515625" style="340"/>
    <col min="9729" max="9729" width="43.85546875" style="340" customWidth="1"/>
    <col min="9730" max="9734" width="8.85546875" style="340" customWidth="1"/>
    <col min="9735" max="9984" width="9.28515625" style="340"/>
    <col min="9985" max="9985" width="43.85546875" style="340" customWidth="1"/>
    <col min="9986" max="9990" width="8.85546875" style="340" customWidth="1"/>
    <col min="9991" max="10240" width="9.28515625" style="340"/>
    <col min="10241" max="10241" width="43.85546875" style="340" customWidth="1"/>
    <col min="10242" max="10246" width="8.85546875" style="340" customWidth="1"/>
    <col min="10247" max="10496" width="9.28515625" style="340"/>
    <col min="10497" max="10497" width="43.85546875" style="340" customWidth="1"/>
    <col min="10498" max="10502" width="8.85546875" style="340" customWidth="1"/>
    <col min="10503" max="10752" width="9.28515625" style="340"/>
    <col min="10753" max="10753" width="43.85546875" style="340" customWidth="1"/>
    <col min="10754" max="10758" width="8.85546875" style="340" customWidth="1"/>
    <col min="10759" max="11008" width="9.28515625" style="340"/>
    <col min="11009" max="11009" width="43.85546875" style="340" customWidth="1"/>
    <col min="11010" max="11014" width="8.85546875" style="340" customWidth="1"/>
    <col min="11015" max="11264" width="9.28515625" style="340"/>
    <col min="11265" max="11265" width="43.85546875" style="340" customWidth="1"/>
    <col min="11266" max="11270" width="8.85546875" style="340" customWidth="1"/>
    <col min="11271" max="11520" width="9.28515625" style="340"/>
    <col min="11521" max="11521" width="43.85546875" style="340" customWidth="1"/>
    <col min="11522" max="11526" width="8.85546875" style="340" customWidth="1"/>
    <col min="11527" max="11776" width="9.28515625" style="340"/>
    <col min="11777" max="11777" width="43.85546875" style="340" customWidth="1"/>
    <col min="11778" max="11782" width="8.85546875" style="340" customWidth="1"/>
    <col min="11783" max="12032" width="9.28515625" style="340"/>
    <col min="12033" max="12033" width="43.85546875" style="340" customWidth="1"/>
    <col min="12034" max="12038" width="8.85546875" style="340" customWidth="1"/>
    <col min="12039" max="12288" width="9.28515625" style="340"/>
    <col min="12289" max="12289" width="43.85546875" style="340" customWidth="1"/>
    <col min="12290" max="12294" width="8.85546875" style="340" customWidth="1"/>
    <col min="12295" max="12544" width="9.28515625" style="340"/>
    <col min="12545" max="12545" width="43.85546875" style="340" customWidth="1"/>
    <col min="12546" max="12550" width="8.85546875" style="340" customWidth="1"/>
    <col min="12551" max="12800" width="9.28515625" style="340"/>
    <col min="12801" max="12801" width="43.85546875" style="340" customWidth="1"/>
    <col min="12802" max="12806" width="8.85546875" style="340" customWidth="1"/>
    <col min="12807" max="13056" width="9.28515625" style="340"/>
    <col min="13057" max="13057" width="43.85546875" style="340" customWidth="1"/>
    <col min="13058" max="13062" width="8.85546875" style="340" customWidth="1"/>
    <col min="13063" max="13312" width="9.28515625" style="340"/>
    <col min="13313" max="13313" width="43.85546875" style="340" customWidth="1"/>
    <col min="13314" max="13318" width="8.85546875" style="340" customWidth="1"/>
    <col min="13319" max="13568" width="9.28515625" style="340"/>
    <col min="13569" max="13569" width="43.85546875" style="340" customWidth="1"/>
    <col min="13570" max="13574" width="8.85546875" style="340" customWidth="1"/>
    <col min="13575" max="13824" width="9.28515625" style="340"/>
    <col min="13825" max="13825" width="43.85546875" style="340" customWidth="1"/>
    <col min="13826" max="13830" width="8.85546875" style="340" customWidth="1"/>
    <col min="13831" max="14080" width="9.28515625" style="340"/>
    <col min="14081" max="14081" width="43.85546875" style="340" customWidth="1"/>
    <col min="14082" max="14086" width="8.85546875" style="340" customWidth="1"/>
    <col min="14087" max="14336" width="9.28515625" style="340"/>
    <col min="14337" max="14337" width="43.85546875" style="340" customWidth="1"/>
    <col min="14338" max="14342" width="8.85546875" style="340" customWidth="1"/>
    <col min="14343" max="14592" width="9.28515625" style="340"/>
    <col min="14593" max="14593" width="43.85546875" style="340" customWidth="1"/>
    <col min="14594" max="14598" width="8.85546875" style="340" customWidth="1"/>
    <col min="14599" max="14848" width="9.28515625" style="340"/>
    <col min="14849" max="14849" width="43.85546875" style="340" customWidth="1"/>
    <col min="14850" max="14854" width="8.85546875" style="340" customWidth="1"/>
    <col min="14855" max="15104" width="9.28515625" style="340"/>
    <col min="15105" max="15105" width="43.85546875" style="340" customWidth="1"/>
    <col min="15106" max="15110" width="8.85546875" style="340" customWidth="1"/>
    <col min="15111" max="15360" width="9.28515625" style="340"/>
    <col min="15361" max="15361" width="43.85546875" style="340" customWidth="1"/>
    <col min="15362" max="15366" width="8.85546875" style="340" customWidth="1"/>
    <col min="15367" max="15616" width="9.28515625" style="340"/>
    <col min="15617" max="15617" width="43.85546875" style="340" customWidth="1"/>
    <col min="15618" max="15622" width="8.85546875" style="340" customWidth="1"/>
    <col min="15623" max="15872" width="9.28515625" style="340"/>
    <col min="15873" max="15873" width="43.85546875" style="340" customWidth="1"/>
    <col min="15874" max="15878" width="8.85546875" style="340" customWidth="1"/>
    <col min="15879" max="16128" width="9.28515625" style="340"/>
    <col min="16129" max="16129" width="43.85546875" style="340" customWidth="1"/>
    <col min="16130" max="16134" width="8.85546875" style="340" customWidth="1"/>
    <col min="16135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448</v>
      </c>
    </row>
    <row r="3" spans="1:13" s="342" customFormat="1" ht="18" customHeight="1" x14ac:dyDescent="0.25">
      <c r="A3" s="339" t="s">
        <v>449</v>
      </c>
      <c r="B3" s="340"/>
      <c r="C3" s="340"/>
      <c r="D3" s="340"/>
      <c r="E3" s="340"/>
      <c r="F3" s="340"/>
      <c r="G3" s="340"/>
      <c r="H3" s="241"/>
      <c r="I3" s="241"/>
      <c r="J3" s="241"/>
      <c r="K3" s="241"/>
      <c r="L3" s="241"/>
      <c r="M3" s="241"/>
    </row>
    <row r="4" spans="1:13" ht="18" customHeight="1" thickBot="1" x14ac:dyDescent="0.25">
      <c r="A4" s="344" t="s">
        <v>446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539">
        <v>2020</v>
      </c>
      <c r="I5" s="265">
        <v>2021</v>
      </c>
      <c r="J5" s="539">
        <v>2022</v>
      </c>
      <c r="K5" s="265">
        <v>2023</v>
      </c>
      <c r="L5" s="265">
        <v>2024</v>
      </c>
      <c r="M5" s="265">
        <v>2025</v>
      </c>
    </row>
    <row r="7" spans="1:13" s="226" customFormat="1" ht="12.95" customHeight="1" x14ac:dyDescent="0.2">
      <c r="A7" s="226" t="s">
        <v>34</v>
      </c>
      <c r="B7" s="557">
        <v>102</v>
      </c>
      <c r="C7" s="557">
        <v>109</v>
      </c>
      <c r="D7" s="557">
        <v>113</v>
      </c>
      <c r="E7" s="557">
        <v>106</v>
      </c>
      <c r="F7" s="557">
        <v>109</v>
      </c>
      <c r="G7" s="557">
        <v>114</v>
      </c>
      <c r="H7" s="558">
        <v>118</v>
      </c>
      <c r="I7" s="558">
        <v>99</v>
      </c>
      <c r="J7" s="558">
        <v>94</v>
      </c>
      <c r="K7" s="558">
        <v>109</v>
      </c>
      <c r="L7" s="558">
        <v>123</v>
      </c>
      <c r="M7" s="558">
        <v>133</v>
      </c>
    </row>
    <row r="8" spans="1:13" ht="12.95" customHeight="1" x14ac:dyDescent="0.2">
      <c r="A8" s="531" t="s">
        <v>400</v>
      </c>
      <c r="B8" s="555"/>
      <c r="C8" s="555"/>
      <c r="D8" s="555"/>
      <c r="E8" s="555"/>
      <c r="F8" s="555"/>
      <c r="G8" s="555"/>
      <c r="H8" s="559"/>
      <c r="I8" s="559"/>
      <c r="J8" s="559"/>
      <c r="K8" s="559"/>
      <c r="L8" s="559"/>
      <c r="M8" s="559"/>
    </row>
    <row r="9" spans="1:13" ht="12.95" customHeight="1" x14ac:dyDescent="0.2">
      <c r="A9" s="48" t="s">
        <v>36</v>
      </c>
      <c r="B9" s="555">
        <v>91</v>
      </c>
      <c r="C9" s="555">
        <v>97</v>
      </c>
      <c r="D9" s="555">
        <v>123</v>
      </c>
      <c r="E9" s="555">
        <v>113</v>
      </c>
      <c r="F9" s="555">
        <v>110</v>
      </c>
      <c r="G9" s="555">
        <v>114</v>
      </c>
      <c r="H9" s="559">
        <v>121</v>
      </c>
      <c r="I9" s="559">
        <v>86</v>
      </c>
      <c r="J9" s="559">
        <v>66</v>
      </c>
      <c r="K9" s="559">
        <v>85</v>
      </c>
      <c r="L9" s="559">
        <v>82</v>
      </c>
      <c r="M9" s="559">
        <v>63</v>
      </c>
    </row>
    <row r="10" spans="1:13" ht="12.95" customHeight="1" x14ac:dyDescent="0.2">
      <c r="A10" s="280" t="s">
        <v>37</v>
      </c>
      <c r="B10" s="555">
        <v>282</v>
      </c>
      <c r="C10" s="555">
        <v>488</v>
      </c>
      <c r="D10" s="555">
        <v>386</v>
      </c>
      <c r="E10" s="555">
        <v>381</v>
      </c>
      <c r="F10" s="555">
        <v>360</v>
      </c>
      <c r="G10" s="555">
        <v>351</v>
      </c>
      <c r="H10" s="559">
        <v>342</v>
      </c>
      <c r="I10" s="559">
        <v>255</v>
      </c>
      <c r="J10" s="559">
        <v>235</v>
      </c>
      <c r="K10" s="559">
        <v>190</v>
      </c>
      <c r="L10" s="559">
        <v>174</v>
      </c>
      <c r="M10" s="559">
        <v>137</v>
      </c>
    </row>
    <row r="11" spans="1:13" ht="12.95" customHeight="1" x14ac:dyDescent="0.2">
      <c r="A11" s="280" t="s">
        <v>38</v>
      </c>
      <c r="B11" s="555">
        <v>75</v>
      </c>
      <c r="C11" s="555">
        <v>73</v>
      </c>
      <c r="D11" s="555">
        <v>67</v>
      </c>
      <c r="E11" s="555">
        <v>56</v>
      </c>
      <c r="F11" s="555">
        <v>60</v>
      </c>
      <c r="G11" s="555">
        <v>66</v>
      </c>
      <c r="H11" s="559">
        <v>61</v>
      </c>
      <c r="I11" s="559">
        <v>64</v>
      </c>
      <c r="J11" s="559">
        <v>59</v>
      </c>
      <c r="K11" s="559">
        <v>61</v>
      </c>
      <c r="L11" s="559">
        <v>63</v>
      </c>
      <c r="M11" s="559">
        <v>67</v>
      </c>
    </row>
    <row r="12" spans="1:13" ht="12.95" customHeight="1" x14ac:dyDescent="0.2">
      <c r="A12" s="281" t="s">
        <v>39</v>
      </c>
      <c r="B12" s="555">
        <v>62</v>
      </c>
      <c r="C12" s="555">
        <v>70</v>
      </c>
      <c r="D12" s="555">
        <v>60</v>
      </c>
      <c r="E12" s="555">
        <v>72</v>
      </c>
      <c r="F12" s="555">
        <v>67</v>
      </c>
      <c r="G12" s="555">
        <v>72</v>
      </c>
      <c r="H12" s="559">
        <v>79</v>
      </c>
      <c r="I12" s="559">
        <v>62</v>
      </c>
      <c r="J12" s="559">
        <v>57</v>
      </c>
      <c r="K12" s="559">
        <v>61</v>
      </c>
      <c r="L12" s="559">
        <v>58</v>
      </c>
      <c r="M12" s="559">
        <v>51</v>
      </c>
    </row>
    <row r="13" spans="1:13" ht="12.95" customHeight="1" x14ac:dyDescent="0.2">
      <c r="A13" s="281" t="s">
        <v>40</v>
      </c>
      <c r="B13" s="555">
        <v>81</v>
      </c>
      <c r="C13" s="555">
        <v>453</v>
      </c>
      <c r="D13" s="555">
        <v>582</v>
      </c>
      <c r="E13" s="555">
        <v>826</v>
      </c>
      <c r="F13" s="555">
        <v>65</v>
      </c>
      <c r="G13" s="555">
        <v>112</v>
      </c>
      <c r="H13" s="559">
        <v>79</v>
      </c>
      <c r="I13" s="559">
        <v>383</v>
      </c>
      <c r="J13" s="559">
        <v>108</v>
      </c>
      <c r="K13" s="559">
        <v>254</v>
      </c>
      <c r="L13" s="559">
        <v>230</v>
      </c>
      <c r="M13" s="559">
        <v>72</v>
      </c>
    </row>
    <row r="14" spans="1:13" ht="24" x14ac:dyDescent="0.2">
      <c r="A14" s="282" t="s">
        <v>41</v>
      </c>
      <c r="B14" s="555">
        <v>104</v>
      </c>
      <c r="C14" s="555">
        <v>151</v>
      </c>
      <c r="D14" s="555">
        <v>162</v>
      </c>
      <c r="E14" s="555">
        <v>152</v>
      </c>
      <c r="F14" s="555">
        <v>168</v>
      </c>
      <c r="G14" s="555">
        <v>145</v>
      </c>
      <c r="H14" s="559">
        <v>153</v>
      </c>
      <c r="I14" s="559">
        <v>114</v>
      </c>
      <c r="J14" s="559">
        <v>143</v>
      </c>
      <c r="K14" s="559">
        <v>140</v>
      </c>
      <c r="L14" s="559">
        <v>161</v>
      </c>
      <c r="M14" s="559">
        <v>149</v>
      </c>
    </row>
    <row r="15" spans="1:13" ht="24" x14ac:dyDescent="0.2">
      <c r="A15" s="282" t="s">
        <v>42</v>
      </c>
      <c r="B15" s="555">
        <v>128</v>
      </c>
      <c r="C15" s="555">
        <v>115</v>
      </c>
      <c r="D15" s="555">
        <v>115</v>
      </c>
      <c r="E15" s="555">
        <v>130</v>
      </c>
      <c r="F15" s="555">
        <v>114</v>
      </c>
      <c r="G15" s="555">
        <v>107</v>
      </c>
      <c r="H15" s="559">
        <v>119</v>
      </c>
      <c r="I15" s="559">
        <v>103</v>
      </c>
      <c r="J15" s="559">
        <v>94</v>
      </c>
      <c r="K15" s="559">
        <v>84</v>
      </c>
      <c r="L15" s="559">
        <v>77</v>
      </c>
      <c r="M15" s="559">
        <v>70</v>
      </c>
    </row>
    <row r="16" spans="1:13" ht="12.95" customHeight="1" x14ac:dyDescent="0.2">
      <c r="A16" s="281" t="s">
        <v>43</v>
      </c>
      <c r="B16" s="555">
        <v>307</v>
      </c>
      <c r="C16" s="555">
        <v>331</v>
      </c>
      <c r="D16" s="555">
        <v>197</v>
      </c>
      <c r="E16" s="555">
        <v>108</v>
      </c>
      <c r="F16" s="555">
        <v>101</v>
      </c>
      <c r="G16" s="555">
        <v>319</v>
      </c>
      <c r="H16" s="559">
        <v>2040</v>
      </c>
      <c r="I16" s="559">
        <v>1031</v>
      </c>
      <c r="J16" s="559">
        <v>622</v>
      </c>
      <c r="K16" s="559">
        <v>862</v>
      </c>
      <c r="L16" s="559">
        <v>516</v>
      </c>
      <c r="M16" s="559">
        <v>501</v>
      </c>
    </row>
    <row r="17" spans="1:13" ht="12.95" customHeight="1" x14ac:dyDescent="0.2">
      <c r="A17" s="281" t="s">
        <v>44</v>
      </c>
      <c r="B17" s="555">
        <v>173</v>
      </c>
      <c r="C17" s="555">
        <v>220</v>
      </c>
      <c r="D17" s="555">
        <v>204</v>
      </c>
      <c r="E17" s="555">
        <v>139</v>
      </c>
      <c r="F17" s="555">
        <v>144</v>
      </c>
      <c r="G17" s="555">
        <v>306</v>
      </c>
      <c r="H17" s="559">
        <v>408</v>
      </c>
      <c r="I17" s="559">
        <v>480</v>
      </c>
      <c r="J17" s="559">
        <v>396</v>
      </c>
      <c r="K17" s="559">
        <v>210</v>
      </c>
      <c r="L17" s="559">
        <v>100</v>
      </c>
      <c r="M17" s="559">
        <v>58</v>
      </c>
    </row>
    <row r="18" spans="1:13" ht="12.95" customHeight="1" x14ac:dyDescent="0.2">
      <c r="A18" s="281" t="s">
        <v>45</v>
      </c>
      <c r="B18" s="555">
        <v>181</v>
      </c>
      <c r="C18" s="555">
        <v>142</v>
      </c>
      <c r="D18" s="555">
        <v>174</v>
      </c>
      <c r="E18" s="555">
        <v>153</v>
      </c>
      <c r="F18" s="555">
        <v>153</v>
      </c>
      <c r="G18" s="555">
        <v>169</v>
      </c>
      <c r="H18" s="559">
        <v>92</v>
      </c>
      <c r="I18" s="559">
        <v>138</v>
      </c>
      <c r="J18" s="559">
        <v>183</v>
      </c>
      <c r="K18" s="559">
        <v>210</v>
      </c>
      <c r="L18" s="559">
        <v>79</v>
      </c>
      <c r="M18" s="559">
        <v>273</v>
      </c>
    </row>
    <row r="19" spans="1:13" ht="13.5" customHeight="1" x14ac:dyDescent="0.2">
      <c r="A19" s="281" t="s">
        <v>46</v>
      </c>
      <c r="B19" s="555">
        <v>104</v>
      </c>
      <c r="C19" s="555">
        <v>128</v>
      </c>
      <c r="D19" s="555">
        <v>96</v>
      </c>
      <c r="E19" s="555">
        <v>100</v>
      </c>
      <c r="F19" s="555">
        <v>92</v>
      </c>
      <c r="G19" s="555">
        <v>116</v>
      </c>
      <c r="H19" s="559">
        <v>126</v>
      </c>
      <c r="I19" s="559">
        <v>97</v>
      </c>
      <c r="J19" s="559">
        <v>80</v>
      </c>
      <c r="K19" s="559">
        <v>102</v>
      </c>
      <c r="L19" s="559">
        <v>122</v>
      </c>
      <c r="M19" s="559">
        <v>133</v>
      </c>
    </row>
    <row r="20" spans="1:13" ht="12.95" customHeight="1" x14ac:dyDescent="0.2">
      <c r="A20" s="281" t="s">
        <v>47</v>
      </c>
      <c r="B20" s="555">
        <v>66</v>
      </c>
      <c r="C20" s="555">
        <v>98</v>
      </c>
      <c r="D20" s="555">
        <v>138</v>
      </c>
      <c r="E20" s="555">
        <v>130</v>
      </c>
      <c r="F20" s="555">
        <v>129</v>
      </c>
      <c r="G20" s="555">
        <v>150</v>
      </c>
      <c r="H20" s="559">
        <v>184</v>
      </c>
      <c r="I20" s="559">
        <v>134</v>
      </c>
      <c r="J20" s="559">
        <v>133</v>
      </c>
      <c r="K20" s="559">
        <v>111</v>
      </c>
      <c r="L20" s="559">
        <v>92</v>
      </c>
      <c r="M20" s="559">
        <v>88</v>
      </c>
    </row>
    <row r="21" spans="1:13" ht="24" customHeight="1" x14ac:dyDescent="0.2">
      <c r="A21" s="282" t="s">
        <v>123</v>
      </c>
      <c r="B21" s="555">
        <v>43</v>
      </c>
      <c r="C21" s="555">
        <v>44</v>
      </c>
      <c r="D21" s="555">
        <v>42</v>
      </c>
      <c r="E21" s="555">
        <v>30</v>
      </c>
      <c r="F21" s="555">
        <v>36</v>
      </c>
      <c r="G21" s="555">
        <v>38</v>
      </c>
      <c r="H21" s="559">
        <v>28</v>
      </c>
      <c r="I21" s="559">
        <v>30</v>
      </c>
      <c r="J21" s="559">
        <v>25</v>
      </c>
      <c r="K21" s="559">
        <v>25</v>
      </c>
      <c r="L21" s="559">
        <v>31</v>
      </c>
      <c r="M21" s="559">
        <v>40</v>
      </c>
    </row>
    <row r="22" spans="1:13" ht="24" customHeight="1" x14ac:dyDescent="0.2">
      <c r="A22" s="282" t="s">
        <v>49</v>
      </c>
      <c r="B22" s="555">
        <v>973</v>
      </c>
      <c r="C22" s="555">
        <v>123</v>
      </c>
      <c r="D22" s="555">
        <v>60</v>
      </c>
      <c r="E22" s="555">
        <v>80</v>
      </c>
      <c r="F22" s="555">
        <v>194</v>
      </c>
      <c r="G22" s="555">
        <v>94</v>
      </c>
      <c r="H22" s="559">
        <v>27</v>
      </c>
      <c r="I22" s="559">
        <v>454</v>
      </c>
      <c r="J22" s="559">
        <v>539</v>
      </c>
      <c r="K22" s="559">
        <v>530</v>
      </c>
      <c r="L22" s="559">
        <v>193</v>
      </c>
      <c r="M22" s="559">
        <v>608</v>
      </c>
    </row>
    <row r="23" spans="1:13" ht="12" x14ac:dyDescent="0.2">
      <c r="A23" s="281" t="s">
        <v>50</v>
      </c>
      <c r="B23" s="555">
        <v>142</v>
      </c>
      <c r="C23" s="555">
        <v>123</v>
      </c>
      <c r="D23" s="555">
        <v>141</v>
      </c>
      <c r="E23" s="555">
        <v>150</v>
      </c>
      <c r="F23" s="555">
        <v>134</v>
      </c>
      <c r="G23" s="555">
        <v>154</v>
      </c>
      <c r="H23" s="559">
        <v>153</v>
      </c>
      <c r="I23" s="559">
        <v>161</v>
      </c>
      <c r="J23" s="559">
        <v>109</v>
      </c>
      <c r="K23" s="559">
        <v>125</v>
      </c>
      <c r="L23" s="559">
        <v>122</v>
      </c>
      <c r="M23" s="559">
        <v>201</v>
      </c>
    </row>
    <row r="24" spans="1:13" ht="24.75" customHeight="1" x14ac:dyDescent="0.2">
      <c r="A24" s="282" t="s">
        <v>429</v>
      </c>
      <c r="B24" s="555">
        <v>129</v>
      </c>
      <c r="C24" s="555">
        <v>149</v>
      </c>
      <c r="D24" s="555">
        <v>153</v>
      </c>
      <c r="E24" s="555">
        <v>102</v>
      </c>
      <c r="F24" s="555">
        <v>85</v>
      </c>
      <c r="G24" s="555">
        <v>103</v>
      </c>
      <c r="H24" s="559">
        <v>116</v>
      </c>
      <c r="I24" s="559">
        <v>69</v>
      </c>
      <c r="J24" s="559">
        <v>62</v>
      </c>
      <c r="K24" s="559">
        <v>94</v>
      </c>
      <c r="L24" s="559">
        <v>99</v>
      </c>
      <c r="M24" s="559">
        <v>128</v>
      </c>
    </row>
    <row r="25" spans="1:13" ht="12" x14ac:dyDescent="0.2">
      <c r="A25" s="281" t="s">
        <v>52</v>
      </c>
      <c r="B25" s="555">
        <v>352</v>
      </c>
      <c r="C25" s="555">
        <v>257</v>
      </c>
      <c r="D25" s="555">
        <v>148</v>
      </c>
      <c r="E25" s="555">
        <v>114</v>
      </c>
      <c r="F25" s="555">
        <v>110</v>
      </c>
      <c r="G25" s="555">
        <v>111</v>
      </c>
      <c r="H25" s="559">
        <v>129</v>
      </c>
      <c r="I25" s="559">
        <v>109</v>
      </c>
      <c r="J25" s="559">
        <v>98</v>
      </c>
      <c r="K25" s="559">
        <v>99</v>
      </c>
      <c r="L25" s="559">
        <v>151</v>
      </c>
      <c r="M25" s="559">
        <v>146</v>
      </c>
    </row>
    <row r="26" spans="1:13" ht="24" x14ac:dyDescent="0.2">
      <c r="A26" s="282" t="s">
        <v>53</v>
      </c>
      <c r="B26" s="555">
        <v>240</v>
      </c>
      <c r="C26" s="555">
        <v>234</v>
      </c>
      <c r="D26" s="555">
        <v>220</v>
      </c>
      <c r="E26" s="555">
        <v>216</v>
      </c>
      <c r="F26" s="555">
        <v>176</v>
      </c>
      <c r="G26" s="555">
        <v>149</v>
      </c>
      <c r="H26" s="559">
        <v>319</v>
      </c>
      <c r="I26" s="559">
        <v>412</v>
      </c>
      <c r="J26" s="559">
        <v>309</v>
      </c>
      <c r="K26" s="559">
        <v>170</v>
      </c>
      <c r="L26" s="559">
        <v>146</v>
      </c>
      <c r="M26" s="559">
        <v>159</v>
      </c>
    </row>
    <row r="27" spans="1:13" ht="24" x14ac:dyDescent="0.2">
      <c r="A27" s="283" t="s">
        <v>54</v>
      </c>
      <c r="B27" s="555">
        <v>208</v>
      </c>
      <c r="C27" s="555">
        <v>168</v>
      </c>
      <c r="D27" s="555">
        <v>152</v>
      </c>
      <c r="E27" s="555">
        <v>127</v>
      </c>
      <c r="F27" s="555">
        <v>124</v>
      </c>
      <c r="G27" s="555">
        <v>122</v>
      </c>
      <c r="H27" s="559">
        <v>115</v>
      </c>
      <c r="I27" s="559">
        <v>101</v>
      </c>
      <c r="J27" s="559">
        <v>80</v>
      </c>
      <c r="K27" s="559">
        <v>114</v>
      </c>
      <c r="L27" s="559">
        <v>120</v>
      </c>
      <c r="M27" s="559">
        <v>120</v>
      </c>
    </row>
    <row r="28" spans="1:13" ht="24" customHeight="1" x14ac:dyDescent="0.2">
      <c r="A28" s="282" t="s">
        <v>112</v>
      </c>
      <c r="B28" s="555">
        <v>183</v>
      </c>
      <c r="C28" s="555">
        <v>146</v>
      </c>
      <c r="D28" s="555">
        <v>139</v>
      </c>
      <c r="E28" s="555">
        <v>124</v>
      </c>
      <c r="F28" s="555">
        <v>125</v>
      </c>
      <c r="G28" s="555">
        <v>121</v>
      </c>
      <c r="H28" s="559">
        <v>110</v>
      </c>
      <c r="I28" s="559">
        <v>93</v>
      </c>
      <c r="J28" s="559">
        <v>69</v>
      </c>
      <c r="K28" s="559">
        <v>108</v>
      </c>
      <c r="L28" s="559">
        <v>121</v>
      </c>
      <c r="M28" s="559">
        <v>115</v>
      </c>
    </row>
    <row r="29" spans="1:13" ht="24" customHeight="1" x14ac:dyDescent="0.2">
      <c r="A29" s="282" t="s">
        <v>113</v>
      </c>
      <c r="B29" s="555">
        <v>461</v>
      </c>
      <c r="C29" s="555">
        <v>276</v>
      </c>
      <c r="D29" s="555">
        <v>160</v>
      </c>
      <c r="E29" s="555">
        <v>95</v>
      </c>
      <c r="F29" s="555">
        <v>77</v>
      </c>
      <c r="G29" s="555">
        <v>93</v>
      </c>
      <c r="H29" s="559">
        <v>102</v>
      </c>
      <c r="I29" s="559">
        <v>88</v>
      </c>
      <c r="J29" s="559">
        <v>82</v>
      </c>
      <c r="K29" s="559">
        <v>82</v>
      </c>
      <c r="L29" s="559">
        <v>76</v>
      </c>
      <c r="M29" s="559">
        <v>78</v>
      </c>
    </row>
    <row r="30" spans="1:13" ht="24" x14ac:dyDescent="0.2">
      <c r="A30" s="282" t="s">
        <v>114</v>
      </c>
      <c r="B30" s="555">
        <v>185</v>
      </c>
      <c r="C30" s="555">
        <v>207</v>
      </c>
      <c r="D30" s="555">
        <v>227</v>
      </c>
      <c r="E30" s="555">
        <v>176</v>
      </c>
      <c r="F30" s="555">
        <v>169</v>
      </c>
      <c r="G30" s="555">
        <v>177</v>
      </c>
      <c r="H30" s="559">
        <v>167</v>
      </c>
      <c r="I30" s="559">
        <v>177</v>
      </c>
      <c r="J30" s="559">
        <v>203</v>
      </c>
      <c r="K30" s="559">
        <v>288</v>
      </c>
      <c r="L30" s="559">
        <v>183</v>
      </c>
      <c r="M30" s="559">
        <v>186</v>
      </c>
    </row>
    <row r="31" spans="1:13" ht="24" customHeight="1" x14ac:dyDescent="0.2">
      <c r="A31" s="283" t="s">
        <v>58</v>
      </c>
      <c r="B31" s="555">
        <v>92</v>
      </c>
      <c r="C31" s="555">
        <v>104</v>
      </c>
      <c r="D31" s="555">
        <v>89</v>
      </c>
      <c r="E31" s="555">
        <v>63</v>
      </c>
      <c r="F31" s="555">
        <v>54</v>
      </c>
      <c r="G31" s="555">
        <v>77</v>
      </c>
      <c r="H31" s="559">
        <v>77</v>
      </c>
      <c r="I31" s="559">
        <v>62</v>
      </c>
      <c r="J31" s="559">
        <v>88</v>
      </c>
      <c r="K31" s="559">
        <v>96</v>
      </c>
      <c r="L31" s="559">
        <v>81</v>
      </c>
      <c r="M31" s="559">
        <v>100</v>
      </c>
    </row>
    <row r="32" spans="1:13" ht="14.25" customHeight="1" x14ac:dyDescent="0.2">
      <c r="A32" s="280" t="s">
        <v>59</v>
      </c>
      <c r="B32" s="555">
        <v>306</v>
      </c>
      <c r="C32" s="555">
        <v>375</v>
      </c>
      <c r="D32" s="555">
        <v>352</v>
      </c>
      <c r="E32" s="555">
        <v>264</v>
      </c>
      <c r="F32" s="555">
        <v>372</v>
      </c>
      <c r="G32" s="555">
        <v>599</v>
      </c>
      <c r="H32" s="559">
        <v>707</v>
      </c>
      <c r="I32" s="559">
        <v>516</v>
      </c>
      <c r="J32" s="559">
        <v>611</v>
      </c>
      <c r="K32" s="559">
        <v>749</v>
      </c>
      <c r="L32" s="559">
        <v>883</v>
      </c>
      <c r="M32" s="559">
        <v>749</v>
      </c>
    </row>
    <row r="33" spans="1:13" ht="24" x14ac:dyDescent="0.2">
      <c r="A33" s="283" t="s">
        <v>60</v>
      </c>
      <c r="B33" s="555">
        <v>50</v>
      </c>
      <c r="C33" s="555">
        <v>58</v>
      </c>
      <c r="D33" s="555">
        <v>62</v>
      </c>
      <c r="E33" s="555">
        <v>57</v>
      </c>
      <c r="F33" s="555">
        <v>58</v>
      </c>
      <c r="G33" s="555">
        <v>63</v>
      </c>
      <c r="H33" s="559">
        <v>69</v>
      </c>
      <c r="I33" s="559">
        <v>57</v>
      </c>
      <c r="J33" s="559">
        <v>55</v>
      </c>
      <c r="K33" s="559">
        <v>62</v>
      </c>
      <c r="L33" s="559">
        <v>81</v>
      </c>
      <c r="M33" s="559">
        <v>57</v>
      </c>
    </row>
    <row r="34" spans="1:13" ht="12" x14ac:dyDescent="0.2">
      <c r="A34" s="280" t="s">
        <v>61</v>
      </c>
      <c r="B34" s="555">
        <v>79</v>
      </c>
      <c r="C34" s="555">
        <v>107</v>
      </c>
      <c r="D34" s="555">
        <v>148</v>
      </c>
      <c r="E34" s="555">
        <v>148</v>
      </c>
      <c r="F34" s="555">
        <v>145</v>
      </c>
      <c r="G34" s="555">
        <v>130</v>
      </c>
      <c r="H34" s="559">
        <v>134</v>
      </c>
      <c r="I34" s="559">
        <v>78</v>
      </c>
      <c r="J34" s="559">
        <v>76</v>
      </c>
      <c r="K34" s="559">
        <v>95</v>
      </c>
      <c r="L34" s="559">
        <v>112</v>
      </c>
      <c r="M34" s="559">
        <v>129</v>
      </c>
    </row>
    <row r="35" spans="1:13" ht="12.95" customHeight="1" x14ac:dyDescent="0.2">
      <c r="A35" s="280" t="s">
        <v>62</v>
      </c>
      <c r="B35" s="555">
        <v>263</v>
      </c>
      <c r="C35" s="555">
        <v>191</v>
      </c>
      <c r="D35" s="555">
        <v>203</v>
      </c>
      <c r="E35" s="555">
        <v>176</v>
      </c>
      <c r="F35" s="555">
        <v>134</v>
      </c>
      <c r="G35" s="555">
        <v>109</v>
      </c>
      <c r="H35" s="559">
        <v>392</v>
      </c>
      <c r="I35" s="559">
        <v>133</v>
      </c>
      <c r="J35" s="559">
        <v>84</v>
      </c>
      <c r="K35" s="559">
        <v>67</v>
      </c>
      <c r="L35" s="559">
        <v>57</v>
      </c>
      <c r="M35" s="559">
        <v>38</v>
      </c>
    </row>
    <row r="36" spans="1:13" ht="12" x14ac:dyDescent="0.2">
      <c r="A36" s="280" t="s">
        <v>63</v>
      </c>
      <c r="B36" s="555">
        <v>102</v>
      </c>
      <c r="C36" s="555">
        <v>68</v>
      </c>
      <c r="D36" s="555">
        <v>62</v>
      </c>
      <c r="E36" s="555">
        <v>60</v>
      </c>
      <c r="F36" s="555">
        <v>58</v>
      </c>
      <c r="G36" s="555">
        <v>78</v>
      </c>
      <c r="H36" s="559">
        <v>114</v>
      </c>
      <c r="I36" s="559">
        <v>116</v>
      </c>
      <c r="J36" s="559">
        <v>115</v>
      </c>
      <c r="K36" s="559">
        <v>111</v>
      </c>
      <c r="L36" s="559">
        <v>197</v>
      </c>
      <c r="M36" s="559">
        <v>243</v>
      </c>
    </row>
    <row r="37" spans="1:13" ht="12" x14ac:dyDescent="0.2">
      <c r="A37" s="280" t="s">
        <v>115</v>
      </c>
      <c r="B37" s="555">
        <v>119</v>
      </c>
      <c r="C37" s="555">
        <v>121</v>
      </c>
      <c r="D37" s="555">
        <v>139</v>
      </c>
      <c r="E37" s="555">
        <v>142</v>
      </c>
      <c r="F37" s="555">
        <v>130</v>
      </c>
      <c r="G37" s="555">
        <v>141</v>
      </c>
      <c r="H37" s="559">
        <v>161</v>
      </c>
      <c r="I37" s="559">
        <v>149</v>
      </c>
      <c r="J37" s="559">
        <v>133</v>
      </c>
      <c r="K37" s="559">
        <v>130</v>
      </c>
      <c r="L37" s="559">
        <v>134</v>
      </c>
      <c r="M37" s="559">
        <v>132</v>
      </c>
    </row>
    <row r="38" spans="1:13" ht="12.95" customHeight="1" x14ac:dyDescent="0.2">
      <c r="A38" s="280" t="s">
        <v>65</v>
      </c>
      <c r="B38" s="555">
        <v>163</v>
      </c>
      <c r="C38" s="555">
        <v>88</v>
      </c>
      <c r="D38" s="555">
        <v>58</v>
      </c>
      <c r="E38" s="555">
        <v>71</v>
      </c>
      <c r="F38" s="555">
        <v>121</v>
      </c>
      <c r="G38" s="555">
        <v>129</v>
      </c>
      <c r="H38" s="559">
        <v>84</v>
      </c>
      <c r="I38" s="559">
        <v>46</v>
      </c>
      <c r="J38" s="559">
        <v>642</v>
      </c>
      <c r="K38" s="559">
        <v>1271</v>
      </c>
      <c r="L38" s="559">
        <v>525</v>
      </c>
      <c r="M38" s="559">
        <v>856</v>
      </c>
    </row>
    <row r="39" spans="1:13" ht="12.95" customHeight="1" x14ac:dyDescent="0.2">
      <c r="A39" s="280" t="s">
        <v>71</v>
      </c>
      <c r="B39" s="555">
        <v>191</v>
      </c>
      <c r="C39" s="555">
        <v>174</v>
      </c>
      <c r="D39" s="555">
        <v>231</v>
      </c>
      <c r="E39" s="555">
        <v>250</v>
      </c>
      <c r="F39" s="555">
        <v>222</v>
      </c>
      <c r="G39" s="555">
        <v>176</v>
      </c>
      <c r="H39" s="559">
        <v>228</v>
      </c>
      <c r="I39" s="559">
        <v>145</v>
      </c>
      <c r="J39" s="559">
        <v>116</v>
      </c>
      <c r="K39" s="559">
        <v>123</v>
      </c>
      <c r="L39" s="559">
        <v>125</v>
      </c>
      <c r="M39" s="559">
        <v>146</v>
      </c>
    </row>
    <row r="40" spans="1:13" ht="12.95" customHeight="1" x14ac:dyDescent="0.2">
      <c r="A40" s="280" t="s">
        <v>72</v>
      </c>
      <c r="B40" s="555">
        <v>554</v>
      </c>
      <c r="C40" s="555">
        <v>361</v>
      </c>
      <c r="D40" s="555">
        <v>248</v>
      </c>
      <c r="E40" s="555">
        <v>230</v>
      </c>
      <c r="F40" s="555">
        <v>276</v>
      </c>
      <c r="G40" s="555">
        <v>199</v>
      </c>
      <c r="H40" s="559">
        <v>254</v>
      </c>
      <c r="I40" s="559">
        <v>192</v>
      </c>
      <c r="J40" s="559">
        <v>214</v>
      </c>
      <c r="K40" s="559">
        <v>165</v>
      </c>
      <c r="L40" s="559">
        <v>191</v>
      </c>
      <c r="M40" s="559">
        <v>152</v>
      </c>
    </row>
    <row r="41" spans="1:13" ht="12" x14ac:dyDescent="0.2">
      <c r="A41" s="280" t="s">
        <v>73</v>
      </c>
      <c r="B41" s="555">
        <v>91</v>
      </c>
      <c r="C41" s="555">
        <v>88</v>
      </c>
      <c r="D41" s="555">
        <v>96</v>
      </c>
      <c r="E41" s="555">
        <v>66</v>
      </c>
      <c r="F41" s="555">
        <v>61</v>
      </c>
      <c r="G41" s="555">
        <v>62</v>
      </c>
      <c r="H41" s="559">
        <v>87</v>
      </c>
      <c r="I41" s="559">
        <v>62</v>
      </c>
      <c r="J41" s="559">
        <v>64</v>
      </c>
      <c r="K41" s="559">
        <v>72</v>
      </c>
      <c r="L41" s="559">
        <v>142</v>
      </c>
      <c r="M41" s="559">
        <v>120</v>
      </c>
    </row>
    <row r="42" spans="1:13" ht="12.95" customHeight="1" x14ac:dyDescent="0.2">
      <c r="A42" s="280" t="s">
        <v>74</v>
      </c>
      <c r="B42" s="555">
        <v>157</v>
      </c>
      <c r="C42" s="555">
        <v>166</v>
      </c>
      <c r="D42" s="555">
        <v>152</v>
      </c>
      <c r="E42" s="555">
        <v>136</v>
      </c>
      <c r="F42" s="555">
        <v>105</v>
      </c>
      <c r="G42" s="555">
        <v>89</v>
      </c>
      <c r="H42" s="559">
        <v>97</v>
      </c>
      <c r="I42" s="559">
        <v>79</v>
      </c>
      <c r="J42" s="559">
        <v>34</v>
      </c>
      <c r="K42" s="559">
        <v>39</v>
      </c>
      <c r="L42" s="559">
        <v>63</v>
      </c>
      <c r="M42" s="559">
        <v>55</v>
      </c>
    </row>
    <row r="43" spans="1:13" ht="13.5" customHeight="1" x14ac:dyDescent="0.2">
      <c r="A43" s="280" t="s">
        <v>75</v>
      </c>
      <c r="B43" s="555">
        <v>83</v>
      </c>
      <c r="C43" s="555">
        <v>83</v>
      </c>
      <c r="D43" s="555">
        <v>105</v>
      </c>
      <c r="E43" s="555">
        <v>104</v>
      </c>
      <c r="F43" s="555">
        <v>89</v>
      </c>
      <c r="G43" s="555">
        <v>88</v>
      </c>
      <c r="H43" s="559">
        <v>105</v>
      </c>
      <c r="I43" s="559">
        <v>62</v>
      </c>
      <c r="J43" s="559">
        <v>63</v>
      </c>
      <c r="K43" s="559">
        <v>62</v>
      </c>
      <c r="L43" s="559">
        <v>61</v>
      </c>
      <c r="M43" s="559">
        <v>44</v>
      </c>
    </row>
    <row r="44" spans="1:13" ht="12" x14ac:dyDescent="0.2">
      <c r="A44" s="280" t="s">
        <v>76</v>
      </c>
      <c r="B44" s="555">
        <v>217</v>
      </c>
      <c r="C44" s="555">
        <v>262</v>
      </c>
      <c r="D44" s="555">
        <v>306</v>
      </c>
      <c r="E44" s="555">
        <v>268</v>
      </c>
      <c r="F44" s="555">
        <v>153</v>
      </c>
      <c r="G44" s="555">
        <v>134</v>
      </c>
      <c r="H44" s="559">
        <v>225</v>
      </c>
      <c r="I44" s="559">
        <v>123</v>
      </c>
      <c r="J44" s="559">
        <v>77</v>
      </c>
      <c r="K44" s="559">
        <v>24</v>
      </c>
      <c r="L44" s="559">
        <v>25</v>
      </c>
      <c r="M44" s="559">
        <v>51</v>
      </c>
    </row>
    <row r="45" spans="1:13" ht="12.95" customHeight="1" x14ac:dyDescent="0.2">
      <c r="A45" s="280" t="s">
        <v>77</v>
      </c>
      <c r="B45" s="555">
        <v>112</v>
      </c>
      <c r="C45" s="555">
        <v>127</v>
      </c>
      <c r="D45" s="555">
        <v>73</v>
      </c>
      <c r="E45" s="555">
        <v>66</v>
      </c>
      <c r="F45" s="555">
        <v>50</v>
      </c>
      <c r="G45" s="555">
        <v>36</v>
      </c>
      <c r="H45" s="559">
        <v>38</v>
      </c>
      <c r="I45" s="559">
        <v>24</v>
      </c>
      <c r="J45" s="559">
        <v>22</v>
      </c>
      <c r="K45" s="559">
        <v>36</v>
      </c>
      <c r="L45" s="559">
        <v>43</v>
      </c>
      <c r="M45" s="559">
        <v>30</v>
      </c>
    </row>
    <row r="46" spans="1:13" ht="12.95" customHeight="1" thickBot="1" x14ac:dyDescent="0.25">
      <c r="A46" s="533"/>
      <c r="B46" s="534"/>
      <c r="C46" s="534"/>
      <c r="D46" s="534"/>
      <c r="E46" s="534"/>
      <c r="F46" s="534"/>
      <c r="G46" s="534"/>
      <c r="H46" s="540"/>
      <c r="I46" s="540"/>
      <c r="J46" s="540"/>
      <c r="K46" s="540"/>
      <c r="L46" s="540"/>
      <c r="M46" s="540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</sheetData>
  <hyperlinks>
    <hyperlink ref="A1" location="Содержание!A1" display="Вернуться в СОДЕРЖАНИЕ" xr:uid="{00000000-0004-0000-82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Лист131"/>
  <dimension ref="A1:M89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5.28515625" style="340" customWidth="1"/>
    <col min="2" max="5" width="8.7109375" style="340" hidden="1" customWidth="1"/>
    <col min="6" max="7" width="8.42578125" style="340" hidden="1" customWidth="1"/>
    <col min="8" max="8" width="8.42578125" style="241" hidden="1" customWidth="1"/>
    <col min="9" max="13" width="8.42578125" style="241" customWidth="1"/>
    <col min="14" max="256" width="9.28515625" style="340"/>
    <col min="257" max="257" width="44" style="340" customWidth="1"/>
    <col min="258" max="261" width="8.7109375" style="340" customWidth="1"/>
    <col min="262" max="262" width="8.42578125" style="340" customWidth="1"/>
    <col min="263" max="263" width="8.7109375" style="340" customWidth="1"/>
    <col min="264" max="512" width="9.28515625" style="340"/>
    <col min="513" max="513" width="44" style="340" customWidth="1"/>
    <col min="514" max="517" width="8.7109375" style="340" customWidth="1"/>
    <col min="518" max="518" width="8.42578125" style="340" customWidth="1"/>
    <col min="519" max="519" width="8.7109375" style="340" customWidth="1"/>
    <col min="520" max="768" width="9.28515625" style="340"/>
    <col min="769" max="769" width="44" style="340" customWidth="1"/>
    <col min="770" max="773" width="8.7109375" style="340" customWidth="1"/>
    <col min="774" max="774" width="8.42578125" style="340" customWidth="1"/>
    <col min="775" max="775" width="8.7109375" style="340" customWidth="1"/>
    <col min="776" max="1024" width="9.28515625" style="340"/>
    <col min="1025" max="1025" width="44" style="340" customWidth="1"/>
    <col min="1026" max="1029" width="8.7109375" style="340" customWidth="1"/>
    <col min="1030" max="1030" width="8.42578125" style="340" customWidth="1"/>
    <col min="1031" max="1031" width="8.7109375" style="340" customWidth="1"/>
    <col min="1032" max="1280" width="9.28515625" style="340"/>
    <col min="1281" max="1281" width="44" style="340" customWidth="1"/>
    <col min="1282" max="1285" width="8.7109375" style="340" customWidth="1"/>
    <col min="1286" max="1286" width="8.42578125" style="340" customWidth="1"/>
    <col min="1287" max="1287" width="8.7109375" style="340" customWidth="1"/>
    <col min="1288" max="1536" width="9.28515625" style="340"/>
    <col min="1537" max="1537" width="44" style="340" customWidth="1"/>
    <col min="1538" max="1541" width="8.7109375" style="340" customWidth="1"/>
    <col min="1542" max="1542" width="8.42578125" style="340" customWidth="1"/>
    <col min="1543" max="1543" width="8.7109375" style="340" customWidth="1"/>
    <col min="1544" max="1792" width="9.28515625" style="340"/>
    <col min="1793" max="1793" width="44" style="340" customWidth="1"/>
    <col min="1794" max="1797" width="8.7109375" style="340" customWidth="1"/>
    <col min="1798" max="1798" width="8.42578125" style="340" customWidth="1"/>
    <col min="1799" max="1799" width="8.7109375" style="340" customWidth="1"/>
    <col min="1800" max="2048" width="9.28515625" style="340"/>
    <col min="2049" max="2049" width="44" style="340" customWidth="1"/>
    <col min="2050" max="2053" width="8.7109375" style="340" customWidth="1"/>
    <col min="2054" max="2054" width="8.42578125" style="340" customWidth="1"/>
    <col min="2055" max="2055" width="8.7109375" style="340" customWidth="1"/>
    <col min="2056" max="2304" width="9.28515625" style="340"/>
    <col min="2305" max="2305" width="44" style="340" customWidth="1"/>
    <col min="2306" max="2309" width="8.7109375" style="340" customWidth="1"/>
    <col min="2310" max="2310" width="8.42578125" style="340" customWidth="1"/>
    <col min="2311" max="2311" width="8.7109375" style="340" customWidth="1"/>
    <col min="2312" max="2560" width="9.28515625" style="340"/>
    <col min="2561" max="2561" width="44" style="340" customWidth="1"/>
    <col min="2562" max="2565" width="8.7109375" style="340" customWidth="1"/>
    <col min="2566" max="2566" width="8.42578125" style="340" customWidth="1"/>
    <col min="2567" max="2567" width="8.7109375" style="340" customWidth="1"/>
    <col min="2568" max="2816" width="9.28515625" style="340"/>
    <col min="2817" max="2817" width="44" style="340" customWidth="1"/>
    <col min="2818" max="2821" width="8.7109375" style="340" customWidth="1"/>
    <col min="2822" max="2822" width="8.42578125" style="340" customWidth="1"/>
    <col min="2823" max="2823" width="8.7109375" style="340" customWidth="1"/>
    <col min="2824" max="3072" width="9.28515625" style="340"/>
    <col min="3073" max="3073" width="44" style="340" customWidth="1"/>
    <col min="3074" max="3077" width="8.7109375" style="340" customWidth="1"/>
    <col min="3078" max="3078" width="8.42578125" style="340" customWidth="1"/>
    <col min="3079" max="3079" width="8.7109375" style="340" customWidth="1"/>
    <col min="3080" max="3328" width="9.28515625" style="340"/>
    <col min="3329" max="3329" width="44" style="340" customWidth="1"/>
    <col min="3330" max="3333" width="8.7109375" style="340" customWidth="1"/>
    <col min="3334" max="3334" width="8.42578125" style="340" customWidth="1"/>
    <col min="3335" max="3335" width="8.7109375" style="340" customWidth="1"/>
    <col min="3336" max="3584" width="9.28515625" style="340"/>
    <col min="3585" max="3585" width="44" style="340" customWidth="1"/>
    <col min="3586" max="3589" width="8.7109375" style="340" customWidth="1"/>
    <col min="3590" max="3590" width="8.42578125" style="340" customWidth="1"/>
    <col min="3591" max="3591" width="8.7109375" style="340" customWidth="1"/>
    <col min="3592" max="3840" width="9.28515625" style="340"/>
    <col min="3841" max="3841" width="44" style="340" customWidth="1"/>
    <col min="3842" max="3845" width="8.7109375" style="340" customWidth="1"/>
    <col min="3846" max="3846" width="8.42578125" style="340" customWidth="1"/>
    <col min="3847" max="3847" width="8.7109375" style="340" customWidth="1"/>
    <col min="3848" max="4096" width="9.28515625" style="340"/>
    <col min="4097" max="4097" width="44" style="340" customWidth="1"/>
    <col min="4098" max="4101" width="8.7109375" style="340" customWidth="1"/>
    <col min="4102" max="4102" width="8.42578125" style="340" customWidth="1"/>
    <col min="4103" max="4103" width="8.7109375" style="340" customWidth="1"/>
    <col min="4104" max="4352" width="9.28515625" style="340"/>
    <col min="4353" max="4353" width="44" style="340" customWidth="1"/>
    <col min="4354" max="4357" width="8.7109375" style="340" customWidth="1"/>
    <col min="4358" max="4358" width="8.42578125" style="340" customWidth="1"/>
    <col min="4359" max="4359" width="8.7109375" style="340" customWidth="1"/>
    <col min="4360" max="4608" width="9.28515625" style="340"/>
    <col min="4609" max="4609" width="44" style="340" customWidth="1"/>
    <col min="4610" max="4613" width="8.7109375" style="340" customWidth="1"/>
    <col min="4614" max="4614" width="8.42578125" style="340" customWidth="1"/>
    <col min="4615" max="4615" width="8.7109375" style="340" customWidth="1"/>
    <col min="4616" max="4864" width="9.28515625" style="340"/>
    <col min="4865" max="4865" width="44" style="340" customWidth="1"/>
    <col min="4866" max="4869" width="8.7109375" style="340" customWidth="1"/>
    <col min="4870" max="4870" width="8.42578125" style="340" customWidth="1"/>
    <col min="4871" max="4871" width="8.7109375" style="340" customWidth="1"/>
    <col min="4872" max="5120" width="9.28515625" style="340"/>
    <col min="5121" max="5121" width="44" style="340" customWidth="1"/>
    <col min="5122" max="5125" width="8.7109375" style="340" customWidth="1"/>
    <col min="5126" max="5126" width="8.42578125" style="340" customWidth="1"/>
    <col min="5127" max="5127" width="8.7109375" style="340" customWidth="1"/>
    <col min="5128" max="5376" width="9.28515625" style="340"/>
    <col min="5377" max="5377" width="44" style="340" customWidth="1"/>
    <col min="5378" max="5381" width="8.7109375" style="340" customWidth="1"/>
    <col min="5382" max="5382" width="8.42578125" style="340" customWidth="1"/>
    <col min="5383" max="5383" width="8.7109375" style="340" customWidth="1"/>
    <col min="5384" max="5632" width="9.28515625" style="340"/>
    <col min="5633" max="5633" width="44" style="340" customWidth="1"/>
    <col min="5634" max="5637" width="8.7109375" style="340" customWidth="1"/>
    <col min="5638" max="5638" width="8.42578125" style="340" customWidth="1"/>
    <col min="5639" max="5639" width="8.7109375" style="340" customWidth="1"/>
    <col min="5640" max="5888" width="9.28515625" style="340"/>
    <col min="5889" max="5889" width="44" style="340" customWidth="1"/>
    <col min="5890" max="5893" width="8.7109375" style="340" customWidth="1"/>
    <col min="5894" max="5894" width="8.42578125" style="340" customWidth="1"/>
    <col min="5895" max="5895" width="8.7109375" style="340" customWidth="1"/>
    <col min="5896" max="6144" width="9.28515625" style="340"/>
    <col min="6145" max="6145" width="44" style="340" customWidth="1"/>
    <col min="6146" max="6149" width="8.7109375" style="340" customWidth="1"/>
    <col min="6150" max="6150" width="8.42578125" style="340" customWidth="1"/>
    <col min="6151" max="6151" width="8.7109375" style="340" customWidth="1"/>
    <col min="6152" max="6400" width="9.28515625" style="340"/>
    <col min="6401" max="6401" width="44" style="340" customWidth="1"/>
    <col min="6402" max="6405" width="8.7109375" style="340" customWidth="1"/>
    <col min="6406" max="6406" width="8.42578125" style="340" customWidth="1"/>
    <col min="6407" max="6407" width="8.7109375" style="340" customWidth="1"/>
    <col min="6408" max="6656" width="9.28515625" style="340"/>
    <col min="6657" max="6657" width="44" style="340" customWidth="1"/>
    <col min="6658" max="6661" width="8.7109375" style="340" customWidth="1"/>
    <col min="6662" max="6662" width="8.42578125" style="340" customWidth="1"/>
    <col min="6663" max="6663" width="8.7109375" style="340" customWidth="1"/>
    <col min="6664" max="6912" width="9.28515625" style="340"/>
    <col min="6913" max="6913" width="44" style="340" customWidth="1"/>
    <col min="6914" max="6917" width="8.7109375" style="340" customWidth="1"/>
    <col min="6918" max="6918" width="8.42578125" style="340" customWidth="1"/>
    <col min="6919" max="6919" width="8.7109375" style="340" customWidth="1"/>
    <col min="6920" max="7168" width="9.28515625" style="340"/>
    <col min="7169" max="7169" width="44" style="340" customWidth="1"/>
    <col min="7170" max="7173" width="8.7109375" style="340" customWidth="1"/>
    <col min="7174" max="7174" width="8.42578125" style="340" customWidth="1"/>
    <col min="7175" max="7175" width="8.7109375" style="340" customWidth="1"/>
    <col min="7176" max="7424" width="9.28515625" style="340"/>
    <col min="7425" max="7425" width="44" style="340" customWidth="1"/>
    <col min="7426" max="7429" width="8.7109375" style="340" customWidth="1"/>
    <col min="7430" max="7430" width="8.42578125" style="340" customWidth="1"/>
    <col min="7431" max="7431" width="8.7109375" style="340" customWidth="1"/>
    <col min="7432" max="7680" width="9.28515625" style="340"/>
    <col min="7681" max="7681" width="44" style="340" customWidth="1"/>
    <col min="7682" max="7685" width="8.7109375" style="340" customWidth="1"/>
    <col min="7686" max="7686" width="8.42578125" style="340" customWidth="1"/>
    <col min="7687" max="7687" width="8.7109375" style="340" customWidth="1"/>
    <col min="7688" max="7936" width="9.28515625" style="340"/>
    <col min="7937" max="7937" width="44" style="340" customWidth="1"/>
    <col min="7938" max="7941" width="8.7109375" style="340" customWidth="1"/>
    <col min="7942" max="7942" width="8.42578125" style="340" customWidth="1"/>
    <col min="7943" max="7943" width="8.7109375" style="340" customWidth="1"/>
    <col min="7944" max="8192" width="9.28515625" style="340"/>
    <col min="8193" max="8193" width="44" style="340" customWidth="1"/>
    <col min="8194" max="8197" width="8.7109375" style="340" customWidth="1"/>
    <col min="8198" max="8198" width="8.42578125" style="340" customWidth="1"/>
    <col min="8199" max="8199" width="8.7109375" style="340" customWidth="1"/>
    <col min="8200" max="8448" width="9.28515625" style="340"/>
    <col min="8449" max="8449" width="44" style="340" customWidth="1"/>
    <col min="8450" max="8453" width="8.7109375" style="340" customWidth="1"/>
    <col min="8454" max="8454" width="8.42578125" style="340" customWidth="1"/>
    <col min="8455" max="8455" width="8.7109375" style="340" customWidth="1"/>
    <col min="8456" max="8704" width="9.28515625" style="340"/>
    <col min="8705" max="8705" width="44" style="340" customWidth="1"/>
    <col min="8706" max="8709" width="8.7109375" style="340" customWidth="1"/>
    <col min="8710" max="8710" width="8.42578125" style="340" customWidth="1"/>
    <col min="8711" max="8711" width="8.7109375" style="340" customWidth="1"/>
    <col min="8712" max="8960" width="9.28515625" style="340"/>
    <col min="8961" max="8961" width="44" style="340" customWidth="1"/>
    <col min="8962" max="8965" width="8.7109375" style="340" customWidth="1"/>
    <col min="8966" max="8966" width="8.42578125" style="340" customWidth="1"/>
    <col min="8967" max="8967" width="8.7109375" style="340" customWidth="1"/>
    <col min="8968" max="9216" width="9.28515625" style="340"/>
    <col min="9217" max="9217" width="44" style="340" customWidth="1"/>
    <col min="9218" max="9221" width="8.7109375" style="340" customWidth="1"/>
    <col min="9222" max="9222" width="8.42578125" style="340" customWidth="1"/>
    <col min="9223" max="9223" width="8.7109375" style="340" customWidth="1"/>
    <col min="9224" max="9472" width="9.28515625" style="340"/>
    <col min="9473" max="9473" width="44" style="340" customWidth="1"/>
    <col min="9474" max="9477" width="8.7109375" style="340" customWidth="1"/>
    <col min="9478" max="9478" width="8.42578125" style="340" customWidth="1"/>
    <col min="9479" max="9479" width="8.7109375" style="340" customWidth="1"/>
    <col min="9480" max="9728" width="9.28515625" style="340"/>
    <col min="9729" max="9729" width="44" style="340" customWidth="1"/>
    <col min="9730" max="9733" width="8.7109375" style="340" customWidth="1"/>
    <col min="9734" max="9734" width="8.42578125" style="340" customWidth="1"/>
    <col min="9735" max="9735" width="8.7109375" style="340" customWidth="1"/>
    <col min="9736" max="9984" width="9.28515625" style="340"/>
    <col min="9985" max="9985" width="44" style="340" customWidth="1"/>
    <col min="9986" max="9989" width="8.7109375" style="340" customWidth="1"/>
    <col min="9990" max="9990" width="8.42578125" style="340" customWidth="1"/>
    <col min="9991" max="9991" width="8.7109375" style="340" customWidth="1"/>
    <col min="9992" max="10240" width="9.28515625" style="340"/>
    <col min="10241" max="10241" width="44" style="340" customWidth="1"/>
    <col min="10242" max="10245" width="8.7109375" style="340" customWidth="1"/>
    <col min="10246" max="10246" width="8.42578125" style="340" customWidth="1"/>
    <col min="10247" max="10247" width="8.7109375" style="340" customWidth="1"/>
    <col min="10248" max="10496" width="9.28515625" style="340"/>
    <col min="10497" max="10497" width="44" style="340" customWidth="1"/>
    <col min="10498" max="10501" width="8.7109375" style="340" customWidth="1"/>
    <col min="10502" max="10502" width="8.42578125" style="340" customWidth="1"/>
    <col min="10503" max="10503" width="8.7109375" style="340" customWidth="1"/>
    <col min="10504" max="10752" width="9.28515625" style="340"/>
    <col min="10753" max="10753" width="44" style="340" customWidth="1"/>
    <col min="10754" max="10757" width="8.7109375" style="340" customWidth="1"/>
    <col min="10758" max="10758" width="8.42578125" style="340" customWidth="1"/>
    <col min="10759" max="10759" width="8.7109375" style="340" customWidth="1"/>
    <col min="10760" max="11008" width="9.28515625" style="340"/>
    <col min="11009" max="11009" width="44" style="340" customWidth="1"/>
    <col min="11010" max="11013" width="8.7109375" style="340" customWidth="1"/>
    <col min="11014" max="11014" width="8.42578125" style="340" customWidth="1"/>
    <col min="11015" max="11015" width="8.7109375" style="340" customWidth="1"/>
    <col min="11016" max="11264" width="9.28515625" style="340"/>
    <col min="11265" max="11265" width="44" style="340" customWidth="1"/>
    <col min="11266" max="11269" width="8.7109375" style="340" customWidth="1"/>
    <col min="11270" max="11270" width="8.42578125" style="340" customWidth="1"/>
    <col min="11271" max="11271" width="8.7109375" style="340" customWidth="1"/>
    <col min="11272" max="11520" width="9.28515625" style="340"/>
    <col min="11521" max="11521" width="44" style="340" customWidth="1"/>
    <col min="11522" max="11525" width="8.7109375" style="340" customWidth="1"/>
    <col min="11526" max="11526" width="8.42578125" style="340" customWidth="1"/>
    <col min="11527" max="11527" width="8.7109375" style="340" customWidth="1"/>
    <col min="11528" max="11776" width="9.28515625" style="340"/>
    <col min="11777" max="11777" width="44" style="340" customWidth="1"/>
    <col min="11778" max="11781" width="8.7109375" style="340" customWidth="1"/>
    <col min="11782" max="11782" width="8.42578125" style="340" customWidth="1"/>
    <col min="11783" max="11783" width="8.7109375" style="340" customWidth="1"/>
    <col min="11784" max="12032" width="9.28515625" style="340"/>
    <col min="12033" max="12033" width="44" style="340" customWidth="1"/>
    <col min="12034" max="12037" width="8.7109375" style="340" customWidth="1"/>
    <col min="12038" max="12038" width="8.42578125" style="340" customWidth="1"/>
    <col min="12039" max="12039" width="8.7109375" style="340" customWidth="1"/>
    <col min="12040" max="12288" width="9.28515625" style="340"/>
    <col min="12289" max="12289" width="44" style="340" customWidth="1"/>
    <col min="12290" max="12293" width="8.7109375" style="340" customWidth="1"/>
    <col min="12294" max="12294" width="8.42578125" style="340" customWidth="1"/>
    <col min="12295" max="12295" width="8.7109375" style="340" customWidth="1"/>
    <col min="12296" max="12544" width="9.28515625" style="340"/>
    <col min="12545" max="12545" width="44" style="340" customWidth="1"/>
    <col min="12546" max="12549" width="8.7109375" style="340" customWidth="1"/>
    <col min="12550" max="12550" width="8.42578125" style="340" customWidth="1"/>
    <col min="12551" max="12551" width="8.7109375" style="340" customWidth="1"/>
    <col min="12552" max="12800" width="9.28515625" style="340"/>
    <col min="12801" max="12801" width="44" style="340" customWidth="1"/>
    <col min="12802" max="12805" width="8.7109375" style="340" customWidth="1"/>
    <col min="12806" max="12806" width="8.42578125" style="340" customWidth="1"/>
    <col min="12807" max="12807" width="8.7109375" style="340" customWidth="1"/>
    <col min="12808" max="13056" width="9.28515625" style="340"/>
    <col min="13057" max="13057" width="44" style="340" customWidth="1"/>
    <col min="13058" max="13061" width="8.7109375" style="340" customWidth="1"/>
    <col min="13062" max="13062" width="8.42578125" style="340" customWidth="1"/>
    <col min="13063" max="13063" width="8.7109375" style="340" customWidth="1"/>
    <col min="13064" max="13312" width="9.28515625" style="340"/>
    <col min="13313" max="13313" width="44" style="340" customWidth="1"/>
    <col min="13314" max="13317" width="8.7109375" style="340" customWidth="1"/>
    <col min="13318" max="13318" width="8.42578125" style="340" customWidth="1"/>
    <col min="13319" max="13319" width="8.7109375" style="340" customWidth="1"/>
    <col min="13320" max="13568" width="9.28515625" style="340"/>
    <col min="13569" max="13569" width="44" style="340" customWidth="1"/>
    <col min="13570" max="13573" width="8.7109375" style="340" customWidth="1"/>
    <col min="13574" max="13574" width="8.42578125" style="340" customWidth="1"/>
    <col min="13575" max="13575" width="8.7109375" style="340" customWidth="1"/>
    <col min="13576" max="13824" width="9.28515625" style="340"/>
    <col min="13825" max="13825" width="44" style="340" customWidth="1"/>
    <col min="13826" max="13829" width="8.7109375" style="340" customWidth="1"/>
    <col min="13830" max="13830" width="8.42578125" style="340" customWidth="1"/>
    <col min="13831" max="13831" width="8.7109375" style="340" customWidth="1"/>
    <col min="13832" max="14080" width="9.28515625" style="340"/>
    <col min="14081" max="14081" width="44" style="340" customWidth="1"/>
    <col min="14082" max="14085" width="8.7109375" style="340" customWidth="1"/>
    <col min="14086" max="14086" width="8.42578125" style="340" customWidth="1"/>
    <col min="14087" max="14087" width="8.7109375" style="340" customWidth="1"/>
    <col min="14088" max="14336" width="9.28515625" style="340"/>
    <col min="14337" max="14337" width="44" style="340" customWidth="1"/>
    <col min="14338" max="14341" width="8.7109375" style="340" customWidth="1"/>
    <col min="14342" max="14342" width="8.42578125" style="340" customWidth="1"/>
    <col min="14343" max="14343" width="8.7109375" style="340" customWidth="1"/>
    <col min="14344" max="14592" width="9.28515625" style="340"/>
    <col min="14593" max="14593" width="44" style="340" customWidth="1"/>
    <col min="14594" max="14597" width="8.7109375" style="340" customWidth="1"/>
    <col min="14598" max="14598" width="8.42578125" style="340" customWidth="1"/>
    <col min="14599" max="14599" width="8.7109375" style="340" customWidth="1"/>
    <col min="14600" max="14848" width="9.28515625" style="340"/>
    <col min="14849" max="14849" width="44" style="340" customWidth="1"/>
    <col min="14850" max="14853" width="8.7109375" style="340" customWidth="1"/>
    <col min="14854" max="14854" width="8.42578125" style="340" customWidth="1"/>
    <col min="14855" max="14855" width="8.7109375" style="340" customWidth="1"/>
    <col min="14856" max="15104" width="9.28515625" style="340"/>
    <col min="15105" max="15105" width="44" style="340" customWidth="1"/>
    <col min="15106" max="15109" width="8.7109375" style="340" customWidth="1"/>
    <col min="15110" max="15110" width="8.42578125" style="340" customWidth="1"/>
    <col min="15111" max="15111" width="8.7109375" style="340" customWidth="1"/>
    <col min="15112" max="15360" width="9.28515625" style="340"/>
    <col min="15361" max="15361" width="44" style="340" customWidth="1"/>
    <col min="15362" max="15365" width="8.7109375" style="340" customWidth="1"/>
    <col min="15366" max="15366" width="8.42578125" style="340" customWidth="1"/>
    <col min="15367" max="15367" width="8.7109375" style="340" customWidth="1"/>
    <col min="15368" max="15616" width="9.28515625" style="340"/>
    <col min="15617" max="15617" width="44" style="340" customWidth="1"/>
    <col min="15618" max="15621" width="8.7109375" style="340" customWidth="1"/>
    <col min="15622" max="15622" width="8.42578125" style="340" customWidth="1"/>
    <col min="15623" max="15623" width="8.7109375" style="340" customWidth="1"/>
    <col min="15624" max="15872" width="9.28515625" style="340"/>
    <col min="15873" max="15873" width="44" style="340" customWidth="1"/>
    <col min="15874" max="15877" width="8.7109375" style="340" customWidth="1"/>
    <col min="15878" max="15878" width="8.42578125" style="340" customWidth="1"/>
    <col min="15879" max="15879" width="8.7109375" style="340" customWidth="1"/>
    <col min="15880" max="16128" width="9.28515625" style="340"/>
    <col min="16129" max="16129" width="44" style="340" customWidth="1"/>
    <col min="16130" max="16133" width="8.7109375" style="340" customWidth="1"/>
    <col min="16134" max="16134" width="8.42578125" style="340" customWidth="1"/>
    <col min="16135" max="16135" width="8.7109375" style="340" customWidth="1"/>
    <col min="16136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450</v>
      </c>
    </row>
    <row r="3" spans="1:13" s="342" customFormat="1" ht="18" customHeight="1" x14ac:dyDescent="0.25">
      <c r="A3" s="339" t="s">
        <v>109</v>
      </c>
      <c r="H3" s="538"/>
      <c r="I3" s="538"/>
      <c r="J3" s="538"/>
      <c r="K3" s="538"/>
      <c r="L3" s="538"/>
      <c r="M3" s="538"/>
    </row>
    <row r="4" spans="1:13" ht="18" customHeight="1" thickBot="1" x14ac:dyDescent="0.25">
      <c r="A4" s="344" t="s">
        <v>443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539">
        <v>2020</v>
      </c>
      <c r="I5" s="265">
        <v>2021</v>
      </c>
      <c r="J5" s="539">
        <v>2022</v>
      </c>
      <c r="K5" s="265">
        <v>2023</v>
      </c>
      <c r="L5" s="265">
        <v>2024</v>
      </c>
      <c r="M5" s="265">
        <v>2025</v>
      </c>
    </row>
    <row r="6" spans="1:13" ht="8.25" customHeight="1" x14ac:dyDescent="0.2"/>
    <row r="7" spans="1:13" s="226" customFormat="1" ht="12.95" customHeight="1" x14ac:dyDescent="0.2">
      <c r="A7" s="226" t="s">
        <v>34</v>
      </c>
      <c r="B7" s="529">
        <v>3.73</v>
      </c>
      <c r="C7" s="529">
        <v>3.36</v>
      </c>
      <c r="D7" s="529">
        <v>2.86</v>
      </c>
      <c r="E7" s="529">
        <v>3.08</v>
      </c>
      <c r="F7" s="529">
        <v>3.17</v>
      </c>
      <c r="G7" s="529">
        <v>2.8</v>
      </c>
      <c r="H7" s="530">
        <v>2.68</v>
      </c>
      <c r="I7" s="530">
        <v>3.32</v>
      </c>
      <c r="J7" s="530">
        <v>3.47</v>
      </c>
      <c r="K7" s="530">
        <v>3.07</v>
      </c>
      <c r="L7" s="530">
        <v>2.75</v>
      </c>
      <c r="M7" s="530">
        <v>3.02</v>
      </c>
    </row>
    <row r="8" spans="1:13" ht="12.95" customHeight="1" x14ac:dyDescent="0.2">
      <c r="A8" s="531" t="s">
        <v>400</v>
      </c>
      <c r="B8" s="247"/>
      <c r="C8" s="247"/>
      <c r="D8" s="247"/>
      <c r="E8" s="247"/>
      <c r="F8" s="247"/>
      <c r="G8" s="247"/>
      <c r="H8" s="532"/>
      <c r="I8" s="532"/>
      <c r="J8" s="532"/>
      <c r="K8" s="532"/>
      <c r="L8" s="532"/>
      <c r="M8" s="532"/>
    </row>
    <row r="9" spans="1:13" ht="12.95" customHeight="1" x14ac:dyDescent="0.2">
      <c r="A9" s="48" t="s">
        <v>36</v>
      </c>
      <c r="B9" s="247">
        <v>2.4500000000000002</v>
      </c>
      <c r="C9" s="247">
        <v>2.29</v>
      </c>
      <c r="D9" s="247">
        <v>1.94</v>
      </c>
      <c r="E9" s="247">
        <v>1.94</v>
      </c>
      <c r="F9" s="247">
        <v>1.89</v>
      </c>
      <c r="G9" s="247">
        <v>1.73</v>
      </c>
      <c r="H9" s="532">
        <v>1.69</v>
      </c>
      <c r="I9" s="532">
        <v>2.15</v>
      </c>
      <c r="J9" s="532">
        <v>2.39</v>
      </c>
      <c r="K9" s="532">
        <v>2.36</v>
      </c>
      <c r="L9" s="532">
        <v>2.88</v>
      </c>
      <c r="M9" s="532">
        <v>3.65</v>
      </c>
    </row>
    <row r="10" spans="1:13" ht="12.95" customHeight="1" x14ac:dyDescent="0.2">
      <c r="A10" s="280" t="s">
        <v>37</v>
      </c>
      <c r="B10" s="247">
        <v>1.05</v>
      </c>
      <c r="C10" s="247">
        <v>0.79</v>
      </c>
      <c r="D10" s="247">
        <v>0.89</v>
      </c>
      <c r="E10" s="247">
        <v>1.23</v>
      </c>
      <c r="F10" s="247">
        <v>1.45</v>
      </c>
      <c r="G10" s="247">
        <v>1.24</v>
      </c>
      <c r="H10" s="532">
        <v>1.03</v>
      </c>
      <c r="I10" s="532">
        <v>1.06</v>
      </c>
      <c r="J10" s="532">
        <v>1.3</v>
      </c>
      <c r="K10" s="532">
        <v>1.58</v>
      </c>
      <c r="L10" s="532">
        <v>1.97</v>
      </c>
      <c r="M10" s="532">
        <v>1.88</v>
      </c>
    </row>
    <row r="11" spans="1:13" ht="12.95" customHeight="1" x14ac:dyDescent="0.2">
      <c r="A11" s="280" t="s">
        <v>38</v>
      </c>
      <c r="B11" s="247">
        <v>3.8</v>
      </c>
      <c r="C11" s="247">
        <v>3.26</v>
      </c>
      <c r="D11" s="247">
        <v>2.54</v>
      </c>
      <c r="E11" s="247">
        <v>2.59</v>
      </c>
      <c r="F11" s="247">
        <v>2.83</v>
      </c>
      <c r="G11" s="247">
        <v>2.79</v>
      </c>
      <c r="H11" s="532">
        <v>3.16</v>
      </c>
      <c r="I11" s="532">
        <v>3.68</v>
      </c>
      <c r="J11" s="532">
        <v>3.54</v>
      </c>
      <c r="K11" s="532">
        <v>2.92</v>
      </c>
      <c r="L11" s="532">
        <v>3</v>
      </c>
      <c r="M11" s="532">
        <v>3.27</v>
      </c>
    </row>
    <row r="12" spans="1:13" ht="12.95" customHeight="1" x14ac:dyDescent="0.2">
      <c r="A12" s="281" t="s">
        <v>39</v>
      </c>
      <c r="B12" s="247">
        <v>3.11</v>
      </c>
      <c r="C12" s="247">
        <v>2.5</v>
      </c>
      <c r="D12" s="247">
        <v>2.78</v>
      </c>
      <c r="E12" s="247">
        <v>2.62</v>
      </c>
      <c r="F12" s="247">
        <v>2.69</v>
      </c>
      <c r="G12" s="247">
        <v>2.98</v>
      </c>
      <c r="H12" s="532">
        <v>2.93</v>
      </c>
      <c r="I12" s="532">
        <v>3.73</v>
      </c>
      <c r="J12" s="532">
        <v>3.72</v>
      </c>
      <c r="K12" s="532">
        <v>3.14</v>
      </c>
      <c r="L12" s="532">
        <v>3.04</v>
      </c>
      <c r="M12" s="532">
        <v>3.87</v>
      </c>
    </row>
    <row r="13" spans="1:13" ht="12.95" customHeight="1" x14ac:dyDescent="0.2">
      <c r="A13" s="281" t="s">
        <v>40</v>
      </c>
      <c r="B13" s="247">
        <v>1.99</v>
      </c>
      <c r="C13" s="247">
        <v>0.63</v>
      </c>
      <c r="D13" s="247">
        <v>0.5</v>
      </c>
      <c r="E13" s="247">
        <v>0.53</v>
      </c>
      <c r="F13" s="247">
        <v>1.3</v>
      </c>
      <c r="G13" s="247">
        <v>0.56999999999999995</v>
      </c>
      <c r="H13" s="532">
        <v>1.29</v>
      </c>
      <c r="I13" s="532">
        <v>0.46</v>
      </c>
      <c r="J13" s="532">
        <v>1.47</v>
      </c>
      <c r="K13" s="532">
        <v>0.48</v>
      </c>
      <c r="L13" s="532">
        <v>0.45</v>
      </c>
      <c r="M13" s="532">
        <v>1.05</v>
      </c>
    </row>
    <row r="14" spans="1:13" ht="26.25" customHeight="1" x14ac:dyDescent="0.2">
      <c r="A14" s="282" t="s">
        <v>41</v>
      </c>
      <c r="B14" s="247">
        <v>4.08</v>
      </c>
      <c r="C14" s="247">
        <v>2.17</v>
      </c>
      <c r="D14" s="247">
        <v>3.07</v>
      </c>
      <c r="E14" s="247">
        <v>2.23</v>
      </c>
      <c r="F14" s="247">
        <v>1.83</v>
      </c>
      <c r="G14" s="247">
        <v>2.34</v>
      </c>
      <c r="H14" s="532">
        <v>2.61</v>
      </c>
      <c r="I14" s="532">
        <v>3.35</v>
      </c>
      <c r="J14" s="532">
        <v>2.0499999999999998</v>
      </c>
      <c r="K14" s="532">
        <v>2.04</v>
      </c>
      <c r="L14" s="532">
        <v>1.79</v>
      </c>
      <c r="M14" s="532">
        <v>1.92</v>
      </c>
    </row>
    <row r="15" spans="1:13" ht="24" x14ac:dyDescent="0.2">
      <c r="A15" s="282" t="s">
        <v>42</v>
      </c>
      <c r="B15" s="247">
        <v>2.62</v>
      </c>
      <c r="C15" s="247">
        <v>2.62</v>
      </c>
      <c r="D15" s="247">
        <v>2.5499999999999998</v>
      </c>
      <c r="E15" s="247">
        <v>2.13</v>
      </c>
      <c r="F15" s="247">
        <v>2.6</v>
      </c>
      <c r="G15" s="247">
        <v>2.94</v>
      </c>
      <c r="H15" s="532">
        <v>2.88</v>
      </c>
      <c r="I15" s="532">
        <v>3.5</v>
      </c>
      <c r="J15" s="532">
        <v>4.03</v>
      </c>
      <c r="K15" s="532">
        <v>3.44</v>
      </c>
      <c r="L15" s="532">
        <v>3.88</v>
      </c>
      <c r="M15" s="532">
        <v>3.63</v>
      </c>
    </row>
    <row r="16" spans="1:13" ht="12.95" customHeight="1" x14ac:dyDescent="0.2">
      <c r="A16" s="281" t="s">
        <v>43</v>
      </c>
      <c r="B16" s="247">
        <v>1.4</v>
      </c>
      <c r="C16" s="247">
        <v>1.2</v>
      </c>
      <c r="D16" s="247">
        <v>1.95</v>
      </c>
      <c r="E16" s="247">
        <v>2.69</v>
      </c>
      <c r="F16" s="247">
        <v>3.28</v>
      </c>
      <c r="G16" s="247">
        <v>1.87</v>
      </c>
      <c r="H16" s="532">
        <v>0.46</v>
      </c>
      <c r="I16" s="532">
        <v>0.65</v>
      </c>
      <c r="J16" s="532">
        <v>1.35</v>
      </c>
      <c r="K16" s="532">
        <v>1.18</v>
      </c>
      <c r="L16" s="532">
        <v>2.19</v>
      </c>
      <c r="M16" s="532">
        <v>1.9</v>
      </c>
    </row>
    <row r="17" spans="1:13" ht="12.95" customHeight="1" x14ac:dyDescent="0.2">
      <c r="A17" s="281" t="s">
        <v>44</v>
      </c>
      <c r="B17" s="247">
        <v>1.29</v>
      </c>
      <c r="C17" s="247">
        <v>1.1100000000000001</v>
      </c>
      <c r="D17" s="247">
        <v>1.24</v>
      </c>
      <c r="E17" s="247">
        <v>1.37</v>
      </c>
      <c r="F17" s="247">
        <v>1.73</v>
      </c>
      <c r="G17" s="247">
        <v>1.25</v>
      </c>
      <c r="H17" s="532">
        <v>0.95</v>
      </c>
      <c r="I17" s="532">
        <v>1.0900000000000001</v>
      </c>
      <c r="J17" s="532">
        <v>1.43</v>
      </c>
      <c r="K17" s="532">
        <v>1.1399999999999999</v>
      </c>
      <c r="L17" s="532">
        <v>2.17</v>
      </c>
      <c r="M17" s="532">
        <v>3.01</v>
      </c>
    </row>
    <row r="18" spans="1:13" ht="12.95" customHeight="1" x14ac:dyDescent="0.2">
      <c r="A18" s="281" t="s">
        <v>45</v>
      </c>
      <c r="B18" s="247">
        <v>2.09</v>
      </c>
      <c r="C18" s="247">
        <v>1.72</v>
      </c>
      <c r="D18" s="247">
        <v>1.77</v>
      </c>
      <c r="E18" s="247">
        <v>1.71</v>
      </c>
      <c r="F18" s="247">
        <v>1.61</v>
      </c>
      <c r="G18" s="247">
        <v>1.57</v>
      </c>
      <c r="H18" s="532">
        <v>1.56</v>
      </c>
      <c r="I18" s="532">
        <v>1.51</v>
      </c>
      <c r="J18" s="532">
        <v>1.77</v>
      </c>
      <c r="K18" s="532">
        <v>1.05</v>
      </c>
      <c r="L18" s="532">
        <v>1.85</v>
      </c>
      <c r="M18" s="532">
        <v>1.83</v>
      </c>
    </row>
    <row r="19" spans="1:13" ht="13.5" customHeight="1" x14ac:dyDescent="0.2">
      <c r="A19" s="281" t="s">
        <v>46</v>
      </c>
      <c r="B19" s="247">
        <v>2.31</v>
      </c>
      <c r="C19" s="247">
        <v>1.98</v>
      </c>
      <c r="D19" s="247">
        <v>2.06</v>
      </c>
      <c r="E19" s="247">
        <v>1.81</v>
      </c>
      <c r="F19" s="247">
        <v>2.14</v>
      </c>
      <c r="G19" s="247">
        <v>2.08</v>
      </c>
      <c r="H19" s="532">
        <v>1.78</v>
      </c>
      <c r="I19" s="532">
        <v>2.2799999999999998</v>
      </c>
      <c r="J19" s="532">
        <v>2.5499999999999998</v>
      </c>
      <c r="K19" s="532">
        <v>2.31</v>
      </c>
      <c r="L19" s="532">
        <v>2.2799999999999998</v>
      </c>
      <c r="M19" s="532">
        <v>2.81</v>
      </c>
    </row>
    <row r="20" spans="1:13" ht="12.95" customHeight="1" x14ac:dyDescent="0.2">
      <c r="A20" s="281" t="s">
        <v>47</v>
      </c>
      <c r="B20" s="247">
        <v>4.0599999999999996</v>
      </c>
      <c r="C20" s="247">
        <v>3.39</v>
      </c>
      <c r="D20" s="247">
        <v>2.87</v>
      </c>
      <c r="E20" s="247">
        <v>2.94</v>
      </c>
      <c r="F20" s="247">
        <v>2.79</v>
      </c>
      <c r="G20" s="247">
        <v>2.63</v>
      </c>
      <c r="H20" s="532">
        <v>2.1</v>
      </c>
      <c r="I20" s="532">
        <v>2.64</v>
      </c>
      <c r="J20" s="532">
        <v>2.86</v>
      </c>
      <c r="K20" s="532">
        <v>3.06</v>
      </c>
      <c r="L20" s="532">
        <v>3.58</v>
      </c>
      <c r="M20" s="532">
        <v>3.81</v>
      </c>
    </row>
    <row r="21" spans="1:13" ht="24.75" customHeight="1" x14ac:dyDescent="0.2">
      <c r="A21" s="282" t="s">
        <v>123</v>
      </c>
      <c r="B21" s="247">
        <v>6.81</v>
      </c>
      <c r="C21" s="247">
        <v>6.66</v>
      </c>
      <c r="D21" s="247">
        <v>2.66</v>
      </c>
      <c r="E21" s="247">
        <v>2.68</v>
      </c>
      <c r="F21" s="247">
        <v>2.98</v>
      </c>
      <c r="G21" s="247">
        <v>3</v>
      </c>
      <c r="H21" s="532">
        <v>3.79</v>
      </c>
      <c r="I21" s="532">
        <v>4.5</v>
      </c>
      <c r="J21" s="532">
        <v>4.1399999999999997</v>
      </c>
      <c r="K21" s="532">
        <v>3.15</v>
      </c>
      <c r="L21" s="532">
        <v>3.15</v>
      </c>
      <c r="M21" s="532">
        <v>3.37</v>
      </c>
    </row>
    <row r="22" spans="1:13" ht="24" customHeight="1" x14ac:dyDescent="0.2">
      <c r="A22" s="282" t="s">
        <v>49</v>
      </c>
      <c r="B22" s="247">
        <v>1.47</v>
      </c>
      <c r="C22" s="247">
        <v>3.04</v>
      </c>
      <c r="D22" s="247">
        <v>3.74</v>
      </c>
      <c r="E22" s="247">
        <v>0.88</v>
      </c>
      <c r="F22" s="247">
        <v>0.88</v>
      </c>
      <c r="G22" s="247">
        <v>0.84</v>
      </c>
      <c r="H22" s="532">
        <v>1.1100000000000001</v>
      </c>
      <c r="I22" s="532">
        <v>2.23</v>
      </c>
      <c r="J22" s="532">
        <v>9.5399999999999991</v>
      </c>
      <c r="K22" s="532">
        <v>0.85</v>
      </c>
      <c r="L22" s="532">
        <v>7.21</v>
      </c>
      <c r="M22" s="532">
        <v>0.71</v>
      </c>
    </row>
    <row r="23" spans="1:13" ht="14.25" customHeight="1" x14ac:dyDescent="0.2">
      <c r="A23" s="281" t="s">
        <v>50</v>
      </c>
      <c r="B23" s="247">
        <v>1.77</v>
      </c>
      <c r="C23" s="247">
        <v>1.86</v>
      </c>
      <c r="D23" s="247">
        <v>1.58</v>
      </c>
      <c r="E23" s="247">
        <v>1.42</v>
      </c>
      <c r="F23" s="247">
        <v>1.74</v>
      </c>
      <c r="G23" s="247">
        <v>1.56</v>
      </c>
      <c r="H23" s="532">
        <v>1.38</v>
      </c>
      <c r="I23" s="532">
        <v>1.3</v>
      </c>
      <c r="J23" s="532">
        <v>1.69</v>
      </c>
      <c r="K23" s="532">
        <v>1.24</v>
      </c>
      <c r="L23" s="532">
        <v>0.98</v>
      </c>
      <c r="M23" s="532">
        <v>0.61</v>
      </c>
    </row>
    <row r="24" spans="1:13" ht="25.5" customHeight="1" x14ac:dyDescent="0.2">
      <c r="A24" s="282" t="s">
        <v>429</v>
      </c>
      <c r="B24" s="247">
        <v>1.52</v>
      </c>
      <c r="C24" s="247">
        <v>1.28</v>
      </c>
      <c r="D24" s="247">
        <v>1.17</v>
      </c>
      <c r="E24" s="247">
        <v>2.15</v>
      </c>
      <c r="F24" s="247">
        <v>1.81</v>
      </c>
      <c r="G24" s="247">
        <v>1.3</v>
      </c>
      <c r="H24" s="532">
        <v>1.68</v>
      </c>
      <c r="I24" s="532">
        <v>2.58</v>
      </c>
      <c r="J24" s="532">
        <v>3.26</v>
      </c>
      <c r="K24" s="532">
        <v>2.63</v>
      </c>
      <c r="L24" s="532">
        <v>2.14</v>
      </c>
      <c r="M24" s="532">
        <v>1.45</v>
      </c>
    </row>
    <row r="25" spans="1:13" ht="12" x14ac:dyDescent="0.2">
      <c r="A25" s="281" t="s">
        <v>52</v>
      </c>
      <c r="B25" s="247">
        <v>0.89</v>
      </c>
      <c r="C25" s="247">
        <v>0.91</v>
      </c>
      <c r="D25" s="247">
        <v>1.1499999999999999</v>
      </c>
      <c r="E25" s="247">
        <v>1.24</v>
      </c>
      <c r="F25" s="247">
        <v>1.18</v>
      </c>
      <c r="G25" s="247">
        <v>1.46</v>
      </c>
      <c r="H25" s="532">
        <v>1.76</v>
      </c>
      <c r="I25" s="532">
        <v>2.02</v>
      </c>
      <c r="J25" s="532">
        <v>1.93</v>
      </c>
      <c r="K25" s="532">
        <v>2.2599999999999998</v>
      </c>
      <c r="L25" s="532">
        <v>2.4700000000000002</v>
      </c>
      <c r="M25" s="532">
        <v>3.33</v>
      </c>
    </row>
    <row r="26" spans="1:13" ht="24" x14ac:dyDescent="0.2">
      <c r="A26" s="282" t="s">
        <v>53</v>
      </c>
      <c r="B26" s="247">
        <v>0.81</v>
      </c>
      <c r="C26" s="247">
        <v>0.8</v>
      </c>
      <c r="D26" s="247">
        <v>0.79</v>
      </c>
      <c r="E26" s="247">
        <v>0.74</v>
      </c>
      <c r="F26" s="247">
        <v>0.92</v>
      </c>
      <c r="G26" s="247">
        <v>1.29</v>
      </c>
      <c r="H26" s="532">
        <v>1.1100000000000001</v>
      </c>
      <c r="I26" s="532">
        <v>1.96</v>
      </c>
      <c r="J26" s="532">
        <v>2.17</v>
      </c>
      <c r="K26" s="532">
        <v>1.98</v>
      </c>
      <c r="L26" s="532">
        <v>1.83</v>
      </c>
      <c r="M26" s="532">
        <v>1.48</v>
      </c>
    </row>
    <row r="27" spans="1:13" ht="24" x14ac:dyDescent="0.2">
      <c r="A27" s="283" t="s">
        <v>54</v>
      </c>
      <c r="B27" s="247">
        <v>4.49</v>
      </c>
      <c r="C27" s="247">
        <v>6.3</v>
      </c>
      <c r="D27" s="247">
        <v>5.71</v>
      </c>
      <c r="E27" s="247">
        <v>5.29</v>
      </c>
      <c r="F27" s="247">
        <v>5.52</v>
      </c>
      <c r="G27" s="247">
        <v>5.3</v>
      </c>
      <c r="H27" s="532">
        <v>5.73</v>
      </c>
      <c r="I27" s="532">
        <v>7.03</v>
      </c>
      <c r="J27" s="532">
        <v>8.9499999999999993</v>
      </c>
      <c r="K27" s="532">
        <v>6.53</v>
      </c>
      <c r="L27" s="532">
        <v>4.6100000000000003</v>
      </c>
      <c r="M27" s="532">
        <v>4.82</v>
      </c>
    </row>
    <row r="28" spans="1:13" ht="24" customHeight="1" x14ac:dyDescent="0.2">
      <c r="A28" s="282" t="s">
        <v>112</v>
      </c>
      <c r="B28" s="247">
        <v>4.32</v>
      </c>
      <c r="C28" s="247">
        <v>6.35</v>
      </c>
      <c r="D28" s="247">
        <v>5.8</v>
      </c>
      <c r="E28" s="247">
        <v>5.25</v>
      </c>
      <c r="F28" s="247">
        <v>5.5</v>
      </c>
      <c r="G28" s="247">
        <v>5.32</v>
      </c>
      <c r="H28" s="532">
        <v>5.8</v>
      </c>
      <c r="I28" s="532">
        <v>7.14</v>
      </c>
      <c r="J28" s="532">
        <v>9.5500000000000007</v>
      </c>
      <c r="K28" s="532">
        <v>6.72</v>
      </c>
      <c r="L28" s="532">
        <v>4.04</v>
      </c>
      <c r="M28" s="532">
        <v>3.96</v>
      </c>
    </row>
    <row r="29" spans="1:13" ht="24" customHeight="1" x14ac:dyDescent="0.2">
      <c r="A29" s="282" t="s">
        <v>113</v>
      </c>
      <c r="B29" s="247">
        <v>5.91</v>
      </c>
      <c r="C29" s="247">
        <v>7.44</v>
      </c>
      <c r="D29" s="247">
        <v>4.91</v>
      </c>
      <c r="E29" s="247">
        <v>4.0599999999999996</v>
      </c>
      <c r="F29" s="247">
        <v>4.1900000000000004</v>
      </c>
      <c r="G29" s="247">
        <v>3.82</v>
      </c>
      <c r="H29" s="532">
        <v>3.99</v>
      </c>
      <c r="I29" s="532">
        <v>5.42</v>
      </c>
      <c r="J29" s="532">
        <v>6.08</v>
      </c>
      <c r="K29" s="532">
        <v>6.38</v>
      </c>
      <c r="L29" s="532">
        <v>7.46</v>
      </c>
      <c r="M29" s="532">
        <v>7.94</v>
      </c>
    </row>
    <row r="30" spans="1:13" ht="24" x14ac:dyDescent="0.2">
      <c r="A30" s="282" t="s">
        <v>114</v>
      </c>
      <c r="B30" s="247">
        <v>5.22</v>
      </c>
      <c r="C30" s="247">
        <v>5.4</v>
      </c>
      <c r="D30" s="247">
        <v>5.93</v>
      </c>
      <c r="E30" s="247">
        <v>7.15</v>
      </c>
      <c r="F30" s="247">
        <v>7.61</v>
      </c>
      <c r="G30" s="247">
        <v>7.47</v>
      </c>
      <c r="H30" s="532">
        <v>8</v>
      </c>
      <c r="I30" s="532">
        <v>8.91</v>
      </c>
      <c r="J30" s="532">
        <v>8.01</v>
      </c>
      <c r="K30" s="532">
        <v>4.82</v>
      </c>
      <c r="L30" s="532">
        <v>10.46</v>
      </c>
      <c r="M30" s="532">
        <v>14.06</v>
      </c>
    </row>
    <row r="31" spans="1:13" ht="24" customHeight="1" x14ac:dyDescent="0.2">
      <c r="A31" s="283" t="s">
        <v>58</v>
      </c>
      <c r="B31" s="247">
        <v>8.16</v>
      </c>
      <c r="C31" s="247">
        <v>7.64</v>
      </c>
      <c r="D31" s="247">
        <v>8.48</v>
      </c>
      <c r="E31" s="247">
        <v>10.029999999999999</v>
      </c>
      <c r="F31" s="247">
        <v>14.97</v>
      </c>
      <c r="G31" s="247">
        <v>14.83</v>
      </c>
      <c r="H31" s="532">
        <v>15.14</v>
      </c>
      <c r="I31" s="532">
        <v>10.54</v>
      </c>
      <c r="J31" s="532">
        <v>10.57</v>
      </c>
      <c r="K31" s="532">
        <v>11.22</v>
      </c>
      <c r="L31" s="532">
        <v>10.78</v>
      </c>
      <c r="M31" s="532">
        <v>10.029999999999999</v>
      </c>
    </row>
    <row r="32" spans="1:13" ht="13.5" customHeight="1" x14ac:dyDescent="0.2">
      <c r="A32" s="280" t="s">
        <v>59</v>
      </c>
      <c r="B32" s="247">
        <v>1.5</v>
      </c>
      <c r="C32" s="247">
        <v>1.0900000000000001</v>
      </c>
      <c r="D32" s="247">
        <v>1.04</v>
      </c>
      <c r="E32" s="247">
        <v>1.45</v>
      </c>
      <c r="F32" s="247">
        <v>1.02</v>
      </c>
      <c r="G32" s="247">
        <v>0.67</v>
      </c>
      <c r="H32" s="532">
        <v>0.54</v>
      </c>
      <c r="I32" s="532">
        <v>0.7</v>
      </c>
      <c r="J32" s="532">
        <v>0.63</v>
      </c>
      <c r="K32" s="532">
        <v>0.6</v>
      </c>
      <c r="L32" s="532">
        <v>0.55000000000000004</v>
      </c>
      <c r="M32" s="532">
        <v>0.83</v>
      </c>
    </row>
    <row r="33" spans="1:13" ht="24" x14ac:dyDescent="0.2">
      <c r="A33" s="283" t="s">
        <v>60</v>
      </c>
      <c r="B33" s="247">
        <v>4.8899999999999997</v>
      </c>
      <c r="C33" s="247">
        <v>4.3499999999999996</v>
      </c>
      <c r="D33" s="247">
        <v>4.22</v>
      </c>
      <c r="E33" s="247">
        <v>4.92</v>
      </c>
      <c r="F33" s="247">
        <v>4.92</v>
      </c>
      <c r="G33" s="247">
        <v>4.17</v>
      </c>
      <c r="H33" s="532">
        <v>3.87</v>
      </c>
      <c r="I33" s="532">
        <v>5.3</v>
      </c>
      <c r="J33" s="532">
        <v>6.02</v>
      </c>
      <c r="K33" s="532">
        <v>5.38</v>
      </c>
      <c r="L33" s="532">
        <v>3.55</v>
      </c>
      <c r="M33" s="532">
        <v>5.08</v>
      </c>
    </row>
    <row r="34" spans="1:13" ht="12" x14ac:dyDescent="0.2">
      <c r="A34" s="280" t="s">
        <v>61</v>
      </c>
      <c r="B34" s="247">
        <v>9.34</v>
      </c>
      <c r="C34" s="247">
        <v>8.5</v>
      </c>
      <c r="D34" s="247">
        <v>7.59</v>
      </c>
      <c r="E34" s="247">
        <v>9.5299999999999994</v>
      </c>
      <c r="F34" s="247">
        <v>9.81</v>
      </c>
      <c r="G34" s="247">
        <v>7.61</v>
      </c>
      <c r="H34" s="532">
        <v>4.96</v>
      </c>
      <c r="I34" s="532">
        <v>7.18</v>
      </c>
      <c r="J34" s="532">
        <v>7.6</v>
      </c>
      <c r="K34" s="532">
        <v>7.38</v>
      </c>
      <c r="L34" s="532">
        <v>8.8000000000000007</v>
      </c>
      <c r="M34" s="532">
        <v>6.35</v>
      </c>
    </row>
    <row r="35" spans="1:13" ht="12.95" customHeight="1" x14ac:dyDescent="0.2">
      <c r="A35" s="280" t="s">
        <v>62</v>
      </c>
      <c r="B35" s="247">
        <v>1.37</v>
      </c>
      <c r="C35" s="247">
        <v>1.91</v>
      </c>
      <c r="D35" s="247">
        <v>1.53</v>
      </c>
      <c r="E35" s="247">
        <v>1.54</v>
      </c>
      <c r="F35" s="247">
        <v>2.38</v>
      </c>
      <c r="G35" s="247">
        <v>2.0099999999999998</v>
      </c>
      <c r="H35" s="532">
        <v>1.1100000000000001</v>
      </c>
      <c r="I35" s="532">
        <v>3.06</v>
      </c>
      <c r="J35" s="532">
        <v>5.2</v>
      </c>
      <c r="K35" s="532">
        <v>5.07</v>
      </c>
      <c r="L35" s="532">
        <v>5.6</v>
      </c>
      <c r="M35" s="532">
        <v>7.39</v>
      </c>
    </row>
    <row r="36" spans="1:13" ht="12" x14ac:dyDescent="0.2">
      <c r="A36" s="280" t="s">
        <v>63</v>
      </c>
      <c r="B36" s="247">
        <v>7.29</v>
      </c>
      <c r="C36" s="247">
        <v>12.39</v>
      </c>
      <c r="D36" s="247">
        <v>12</v>
      </c>
      <c r="E36" s="247">
        <v>6.74</v>
      </c>
      <c r="F36" s="247">
        <v>8.3000000000000007</v>
      </c>
      <c r="G36" s="247">
        <v>8.84</v>
      </c>
      <c r="H36" s="532">
        <v>6.41</v>
      </c>
      <c r="I36" s="532">
        <v>6.52</v>
      </c>
      <c r="J36" s="532">
        <v>6.56</v>
      </c>
      <c r="K36" s="532">
        <v>6.98</v>
      </c>
      <c r="L36" s="532">
        <v>5.99</v>
      </c>
      <c r="M36" s="532">
        <v>5.25</v>
      </c>
    </row>
    <row r="37" spans="1:13" ht="12" x14ac:dyDescent="0.2">
      <c r="A37" s="280" t="s">
        <v>115</v>
      </c>
      <c r="B37" s="247">
        <v>12.95</v>
      </c>
      <c r="C37" s="247">
        <v>13.16</v>
      </c>
      <c r="D37" s="247">
        <v>13.15</v>
      </c>
      <c r="E37" s="247">
        <v>11.91</v>
      </c>
      <c r="F37" s="247">
        <v>12.53</v>
      </c>
      <c r="G37" s="247">
        <v>10.19</v>
      </c>
      <c r="H37" s="532">
        <v>7.39</v>
      </c>
      <c r="I37" s="532">
        <v>7.17</v>
      </c>
      <c r="J37" s="532">
        <v>8.1300000000000008</v>
      </c>
      <c r="K37" s="532">
        <v>6.21</v>
      </c>
      <c r="L37" s="532">
        <v>4.4000000000000004</v>
      </c>
      <c r="M37" s="532">
        <v>4.5</v>
      </c>
    </row>
    <row r="38" spans="1:13" ht="12.95" customHeight="1" x14ac:dyDescent="0.2">
      <c r="A38" s="280" t="s">
        <v>65</v>
      </c>
      <c r="B38" s="247">
        <v>20.36</v>
      </c>
      <c r="C38" s="247">
        <v>14.23</v>
      </c>
      <c r="D38" s="247">
        <v>45.78</v>
      </c>
      <c r="E38" s="247">
        <v>4.3899999999999997</v>
      </c>
      <c r="F38" s="247">
        <v>1.98</v>
      </c>
      <c r="G38" s="247">
        <v>4.53</v>
      </c>
      <c r="H38" s="532">
        <v>10.26</v>
      </c>
      <c r="I38" s="532">
        <v>72.53</v>
      </c>
      <c r="J38" s="532">
        <v>47.27</v>
      </c>
      <c r="K38" s="532">
        <v>30.97</v>
      </c>
      <c r="L38" s="532">
        <v>10.61</v>
      </c>
      <c r="M38" s="532">
        <v>3.98</v>
      </c>
    </row>
    <row r="39" spans="1:13" ht="12.95" customHeight="1" x14ac:dyDescent="0.2">
      <c r="A39" s="280" t="s">
        <v>71</v>
      </c>
      <c r="B39" s="247">
        <v>2.27</v>
      </c>
      <c r="C39" s="247">
        <v>2.94</v>
      </c>
      <c r="D39" s="247">
        <v>2.0099999999999998</v>
      </c>
      <c r="E39" s="247">
        <v>2.13</v>
      </c>
      <c r="F39" s="247">
        <v>2.2999999999999998</v>
      </c>
      <c r="G39" s="247">
        <v>3.91</v>
      </c>
      <c r="H39" s="532">
        <v>4.34</v>
      </c>
      <c r="I39" s="532">
        <v>6.09</v>
      </c>
      <c r="J39" s="532">
        <v>5.97</v>
      </c>
      <c r="K39" s="532">
        <v>3.79</v>
      </c>
      <c r="L39" s="532">
        <v>5.07</v>
      </c>
      <c r="M39" s="532">
        <v>6.52</v>
      </c>
    </row>
    <row r="40" spans="1:13" ht="12.95" customHeight="1" x14ac:dyDescent="0.2">
      <c r="A40" s="280" t="s">
        <v>72</v>
      </c>
      <c r="B40" s="247">
        <v>1.4</v>
      </c>
      <c r="C40" s="247">
        <v>3.31</v>
      </c>
      <c r="D40" s="247">
        <v>4.6900000000000004</v>
      </c>
      <c r="E40" s="247">
        <v>9.11</v>
      </c>
      <c r="F40" s="247">
        <v>8.4700000000000006</v>
      </c>
      <c r="G40" s="247">
        <v>6.72</v>
      </c>
      <c r="H40" s="532">
        <v>4.72</v>
      </c>
      <c r="I40" s="532">
        <v>5.67</v>
      </c>
      <c r="J40" s="532">
        <v>5.92</v>
      </c>
      <c r="K40" s="532">
        <v>6.43</v>
      </c>
      <c r="L40" s="532">
        <v>7.11</v>
      </c>
      <c r="M40" s="532">
        <v>13.87</v>
      </c>
    </row>
    <row r="41" spans="1:13" ht="12" x14ac:dyDescent="0.2">
      <c r="A41" s="280" t="s">
        <v>73</v>
      </c>
      <c r="B41" s="247">
        <v>6.29</v>
      </c>
      <c r="C41" s="247">
        <v>6.16</v>
      </c>
      <c r="D41" s="247">
        <v>6.26</v>
      </c>
      <c r="E41" s="247">
        <v>7.6</v>
      </c>
      <c r="F41" s="247">
        <v>9.9700000000000006</v>
      </c>
      <c r="G41" s="247">
        <v>10.32</v>
      </c>
      <c r="H41" s="532">
        <v>8.1</v>
      </c>
      <c r="I41" s="532">
        <v>13.03</v>
      </c>
      <c r="J41" s="532">
        <v>18.22</v>
      </c>
      <c r="K41" s="532">
        <v>13.54</v>
      </c>
      <c r="L41" s="532">
        <v>9.49</v>
      </c>
      <c r="M41" s="532">
        <v>7.16</v>
      </c>
    </row>
    <row r="42" spans="1:13" ht="12.95" customHeight="1" x14ac:dyDescent="0.2">
      <c r="A42" s="280" t="s">
        <v>74</v>
      </c>
      <c r="B42" s="247">
        <v>13.49</v>
      </c>
      <c r="C42" s="247">
        <v>12.59</v>
      </c>
      <c r="D42" s="247">
        <v>23.73</v>
      </c>
      <c r="E42" s="247">
        <v>33.840000000000003</v>
      </c>
      <c r="F42" s="247">
        <v>26.17</v>
      </c>
      <c r="G42" s="247">
        <v>28.73</v>
      </c>
      <c r="H42" s="532">
        <v>26.92</v>
      </c>
      <c r="I42" s="532">
        <v>30.49</v>
      </c>
      <c r="J42" s="532">
        <v>12.38</v>
      </c>
      <c r="K42" s="532">
        <v>14.7</v>
      </c>
      <c r="L42" s="532">
        <v>23.17</v>
      </c>
      <c r="M42" s="532">
        <v>22.34</v>
      </c>
    </row>
    <row r="43" spans="1:13" ht="13.5" customHeight="1" x14ac:dyDescent="0.2">
      <c r="A43" s="280" t="s">
        <v>75</v>
      </c>
      <c r="B43" s="247">
        <v>6.8</v>
      </c>
      <c r="C43" s="247">
        <v>6.47</v>
      </c>
      <c r="D43" s="247">
        <v>6.29</v>
      </c>
      <c r="E43" s="247">
        <v>6.31</v>
      </c>
      <c r="F43" s="247">
        <v>7.21</v>
      </c>
      <c r="G43" s="247">
        <v>4.2300000000000004</v>
      </c>
      <c r="H43" s="532">
        <v>5.45</v>
      </c>
      <c r="I43" s="532">
        <v>6.44</v>
      </c>
      <c r="J43" s="532">
        <v>6.94</v>
      </c>
      <c r="K43" s="532">
        <v>7.31</v>
      </c>
      <c r="L43" s="532">
        <v>7.07</v>
      </c>
      <c r="M43" s="532">
        <v>9.02</v>
      </c>
    </row>
    <row r="44" spans="1:13" ht="12" x14ac:dyDescent="0.2">
      <c r="A44" s="280" t="s">
        <v>76</v>
      </c>
      <c r="B44" s="247">
        <v>19.649999999999999</v>
      </c>
      <c r="C44" s="247">
        <v>13.97</v>
      </c>
      <c r="D44" s="247">
        <v>7.63</v>
      </c>
      <c r="E44" s="247">
        <v>9.73</v>
      </c>
      <c r="F44" s="247">
        <v>14.45</v>
      </c>
      <c r="G44" s="247">
        <v>8.33</v>
      </c>
      <c r="H44" s="532">
        <v>2.4500000000000002</v>
      </c>
      <c r="I44" s="532">
        <v>4.7</v>
      </c>
      <c r="J44" s="532">
        <v>9.43</v>
      </c>
      <c r="K44" s="532">
        <v>16.32</v>
      </c>
      <c r="L44" s="532">
        <v>16.27</v>
      </c>
      <c r="M44" s="532">
        <v>9.52</v>
      </c>
    </row>
    <row r="45" spans="1:13" ht="12.95" customHeight="1" x14ac:dyDescent="0.2">
      <c r="A45" s="280" t="s">
        <v>77</v>
      </c>
      <c r="B45" s="247">
        <v>6.48</v>
      </c>
      <c r="C45" s="247">
        <v>5.63</v>
      </c>
      <c r="D45" s="247">
        <v>5.75</v>
      </c>
      <c r="E45" s="247">
        <v>4.1900000000000004</v>
      </c>
      <c r="F45" s="247">
        <v>3.29</v>
      </c>
      <c r="G45" s="247">
        <v>3.39</v>
      </c>
      <c r="H45" s="532">
        <v>3.33</v>
      </c>
      <c r="I45" s="532">
        <v>4.0599999999999996</v>
      </c>
      <c r="J45" s="532">
        <v>5.0199999999999996</v>
      </c>
      <c r="K45" s="532">
        <v>4.99</v>
      </c>
      <c r="L45" s="532">
        <v>5.56</v>
      </c>
      <c r="M45" s="532">
        <v>10.34</v>
      </c>
    </row>
    <row r="46" spans="1:13" ht="12.95" customHeight="1" thickBot="1" x14ac:dyDescent="0.25">
      <c r="A46" s="533"/>
      <c r="B46" s="534"/>
      <c r="C46" s="534"/>
      <c r="D46" s="534"/>
      <c r="E46" s="534"/>
      <c r="F46" s="534"/>
      <c r="G46" s="534"/>
      <c r="H46" s="540"/>
      <c r="I46" s="540"/>
      <c r="J46" s="540"/>
      <c r="K46" s="540"/>
      <c r="L46" s="540"/>
      <c r="M46" s="540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</sheetData>
  <hyperlinks>
    <hyperlink ref="A1" location="Содержание!A1" display="Вернуться в СОДЕРЖАНИЕ" xr:uid="{00000000-0004-0000-83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Лист132"/>
  <dimension ref="A1:M90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4.7109375" style="340" customWidth="1"/>
    <col min="2" max="8" width="8.85546875" style="340" hidden="1" customWidth="1"/>
    <col min="9" max="13" width="8.85546875" style="340" customWidth="1"/>
    <col min="14" max="256" width="9.28515625" style="340"/>
    <col min="257" max="257" width="43.7109375" style="340" customWidth="1"/>
    <col min="258" max="262" width="8.85546875" style="340" customWidth="1"/>
    <col min="263" max="512" width="9.28515625" style="340"/>
    <col min="513" max="513" width="43.7109375" style="340" customWidth="1"/>
    <col min="514" max="518" width="8.85546875" style="340" customWidth="1"/>
    <col min="519" max="768" width="9.28515625" style="340"/>
    <col min="769" max="769" width="43.7109375" style="340" customWidth="1"/>
    <col min="770" max="774" width="8.85546875" style="340" customWidth="1"/>
    <col min="775" max="1024" width="9.28515625" style="340"/>
    <col min="1025" max="1025" width="43.7109375" style="340" customWidth="1"/>
    <col min="1026" max="1030" width="8.85546875" style="340" customWidth="1"/>
    <col min="1031" max="1280" width="9.28515625" style="340"/>
    <col min="1281" max="1281" width="43.7109375" style="340" customWidth="1"/>
    <col min="1282" max="1286" width="8.85546875" style="340" customWidth="1"/>
    <col min="1287" max="1536" width="9.28515625" style="340"/>
    <col min="1537" max="1537" width="43.7109375" style="340" customWidth="1"/>
    <col min="1538" max="1542" width="8.85546875" style="340" customWidth="1"/>
    <col min="1543" max="1792" width="9.28515625" style="340"/>
    <col min="1793" max="1793" width="43.7109375" style="340" customWidth="1"/>
    <col min="1794" max="1798" width="8.85546875" style="340" customWidth="1"/>
    <col min="1799" max="2048" width="9.28515625" style="340"/>
    <col min="2049" max="2049" width="43.7109375" style="340" customWidth="1"/>
    <col min="2050" max="2054" width="8.85546875" style="340" customWidth="1"/>
    <col min="2055" max="2304" width="9.28515625" style="340"/>
    <col min="2305" max="2305" width="43.7109375" style="340" customWidth="1"/>
    <col min="2306" max="2310" width="8.85546875" style="340" customWidth="1"/>
    <col min="2311" max="2560" width="9.28515625" style="340"/>
    <col min="2561" max="2561" width="43.7109375" style="340" customWidth="1"/>
    <col min="2562" max="2566" width="8.85546875" style="340" customWidth="1"/>
    <col min="2567" max="2816" width="9.28515625" style="340"/>
    <col min="2817" max="2817" width="43.7109375" style="340" customWidth="1"/>
    <col min="2818" max="2822" width="8.85546875" style="340" customWidth="1"/>
    <col min="2823" max="3072" width="9.28515625" style="340"/>
    <col min="3073" max="3073" width="43.7109375" style="340" customWidth="1"/>
    <col min="3074" max="3078" width="8.85546875" style="340" customWidth="1"/>
    <col min="3079" max="3328" width="9.28515625" style="340"/>
    <col min="3329" max="3329" width="43.7109375" style="340" customWidth="1"/>
    <col min="3330" max="3334" width="8.85546875" style="340" customWidth="1"/>
    <col min="3335" max="3584" width="9.28515625" style="340"/>
    <col min="3585" max="3585" width="43.7109375" style="340" customWidth="1"/>
    <col min="3586" max="3590" width="8.85546875" style="340" customWidth="1"/>
    <col min="3591" max="3840" width="9.28515625" style="340"/>
    <col min="3841" max="3841" width="43.7109375" style="340" customWidth="1"/>
    <col min="3842" max="3846" width="8.85546875" style="340" customWidth="1"/>
    <col min="3847" max="4096" width="9.28515625" style="340"/>
    <col min="4097" max="4097" width="43.7109375" style="340" customWidth="1"/>
    <col min="4098" max="4102" width="8.85546875" style="340" customWidth="1"/>
    <col min="4103" max="4352" width="9.28515625" style="340"/>
    <col min="4353" max="4353" width="43.7109375" style="340" customWidth="1"/>
    <col min="4354" max="4358" width="8.85546875" style="340" customWidth="1"/>
    <col min="4359" max="4608" width="9.28515625" style="340"/>
    <col min="4609" max="4609" width="43.7109375" style="340" customWidth="1"/>
    <col min="4610" max="4614" width="8.85546875" style="340" customWidth="1"/>
    <col min="4615" max="4864" width="9.28515625" style="340"/>
    <col min="4865" max="4865" width="43.7109375" style="340" customWidth="1"/>
    <col min="4866" max="4870" width="8.85546875" style="340" customWidth="1"/>
    <col min="4871" max="5120" width="9.28515625" style="340"/>
    <col min="5121" max="5121" width="43.7109375" style="340" customWidth="1"/>
    <col min="5122" max="5126" width="8.85546875" style="340" customWidth="1"/>
    <col min="5127" max="5376" width="9.28515625" style="340"/>
    <col min="5377" max="5377" width="43.7109375" style="340" customWidth="1"/>
    <col min="5378" max="5382" width="8.85546875" style="340" customWidth="1"/>
    <col min="5383" max="5632" width="9.28515625" style="340"/>
    <col min="5633" max="5633" width="43.7109375" style="340" customWidth="1"/>
    <col min="5634" max="5638" width="8.85546875" style="340" customWidth="1"/>
    <col min="5639" max="5888" width="9.28515625" style="340"/>
    <col min="5889" max="5889" width="43.7109375" style="340" customWidth="1"/>
    <col min="5890" max="5894" width="8.85546875" style="340" customWidth="1"/>
    <col min="5895" max="6144" width="9.28515625" style="340"/>
    <col min="6145" max="6145" width="43.7109375" style="340" customWidth="1"/>
    <col min="6146" max="6150" width="8.85546875" style="340" customWidth="1"/>
    <col min="6151" max="6400" width="9.28515625" style="340"/>
    <col min="6401" max="6401" width="43.7109375" style="340" customWidth="1"/>
    <col min="6402" max="6406" width="8.85546875" style="340" customWidth="1"/>
    <col min="6407" max="6656" width="9.28515625" style="340"/>
    <col min="6657" max="6657" width="43.7109375" style="340" customWidth="1"/>
    <col min="6658" max="6662" width="8.85546875" style="340" customWidth="1"/>
    <col min="6663" max="6912" width="9.28515625" style="340"/>
    <col min="6913" max="6913" width="43.7109375" style="340" customWidth="1"/>
    <col min="6914" max="6918" width="8.85546875" style="340" customWidth="1"/>
    <col min="6919" max="7168" width="9.28515625" style="340"/>
    <col min="7169" max="7169" width="43.7109375" style="340" customWidth="1"/>
    <col min="7170" max="7174" width="8.85546875" style="340" customWidth="1"/>
    <col min="7175" max="7424" width="9.28515625" style="340"/>
    <col min="7425" max="7425" width="43.7109375" style="340" customWidth="1"/>
    <col min="7426" max="7430" width="8.85546875" style="340" customWidth="1"/>
    <col min="7431" max="7680" width="9.28515625" style="340"/>
    <col min="7681" max="7681" width="43.7109375" style="340" customWidth="1"/>
    <col min="7682" max="7686" width="8.85546875" style="340" customWidth="1"/>
    <col min="7687" max="7936" width="9.28515625" style="340"/>
    <col min="7937" max="7937" width="43.7109375" style="340" customWidth="1"/>
    <col min="7938" max="7942" width="8.85546875" style="340" customWidth="1"/>
    <col min="7943" max="8192" width="9.28515625" style="340"/>
    <col min="8193" max="8193" width="43.7109375" style="340" customWidth="1"/>
    <col min="8194" max="8198" width="8.85546875" style="340" customWidth="1"/>
    <col min="8199" max="8448" width="9.28515625" style="340"/>
    <col min="8449" max="8449" width="43.7109375" style="340" customWidth="1"/>
    <col min="8450" max="8454" width="8.85546875" style="340" customWidth="1"/>
    <col min="8455" max="8704" width="9.28515625" style="340"/>
    <col min="8705" max="8705" width="43.7109375" style="340" customWidth="1"/>
    <col min="8706" max="8710" width="8.85546875" style="340" customWidth="1"/>
    <col min="8711" max="8960" width="9.28515625" style="340"/>
    <col min="8961" max="8961" width="43.7109375" style="340" customWidth="1"/>
    <col min="8962" max="8966" width="8.85546875" style="340" customWidth="1"/>
    <col min="8967" max="9216" width="9.28515625" style="340"/>
    <col min="9217" max="9217" width="43.7109375" style="340" customWidth="1"/>
    <col min="9218" max="9222" width="8.85546875" style="340" customWidth="1"/>
    <col min="9223" max="9472" width="9.28515625" style="340"/>
    <col min="9473" max="9473" width="43.7109375" style="340" customWidth="1"/>
    <col min="9474" max="9478" width="8.85546875" style="340" customWidth="1"/>
    <col min="9479" max="9728" width="9.28515625" style="340"/>
    <col min="9729" max="9729" width="43.7109375" style="340" customWidth="1"/>
    <col min="9730" max="9734" width="8.85546875" style="340" customWidth="1"/>
    <col min="9735" max="9984" width="9.28515625" style="340"/>
    <col min="9985" max="9985" width="43.7109375" style="340" customWidth="1"/>
    <col min="9986" max="9990" width="8.85546875" style="340" customWidth="1"/>
    <col min="9991" max="10240" width="9.28515625" style="340"/>
    <col min="10241" max="10241" width="43.7109375" style="340" customWidth="1"/>
    <col min="10242" max="10246" width="8.85546875" style="340" customWidth="1"/>
    <col min="10247" max="10496" width="9.28515625" style="340"/>
    <col min="10497" max="10497" width="43.7109375" style="340" customWidth="1"/>
    <col min="10498" max="10502" width="8.85546875" style="340" customWidth="1"/>
    <col min="10503" max="10752" width="9.28515625" style="340"/>
    <col min="10753" max="10753" width="43.7109375" style="340" customWidth="1"/>
    <col min="10754" max="10758" width="8.85546875" style="340" customWidth="1"/>
    <col min="10759" max="11008" width="9.28515625" style="340"/>
    <col min="11009" max="11009" width="43.7109375" style="340" customWidth="1"/>
    <col min="11010" max="11014" width="8.85546875" style="340" customWidth="1"/>
    <col min="11015" max="11264" width="9.28515625" style="340"/>
    <col min="11265" max="11265" width="43.7109375" style="340" customWidth="1"/>
    <col min="11266" max="11270" width="8.85546875" style="340" customWidth="1"/>
    <col min="11271" max="11520" width="9.28515625" style="340"/>
    <col min="11521" max="11521" width="43.7109375" style="340" customWidth="1"/>
    <col min="11522" max="11526" width="8.85546875" style="340" customWidth="1"/>
    <col min="11527" max="11776" width="9.28515625" style="340"/>
    <col min="11777" max="11777" width="43.7109375" style="340" customWidth="1"/>
    <col min="11778" max="11782" width="8.85546875" style="340" customWidth="1"/>
    <col min="11783" max="12032" width="9.28515625" style="340"/>
    <col min="12033" max="12033" width="43.7109375" style="340" customWidth="1"/>
    <col min="12034" max="12038" width="8.85546875" style="340" customWidth="1"/>
    <col min="12039" max="12288" width="9.28515625" style="340"/>
    <col min="12289" max="12289" width="43.7109375" style="340" customWidth="1"/>
    <col min="12290" max="12294" width="8.85546875" style="340" customWidth="1"/>
    <col min="12295" max="12544" width="9.28515625" style="340"/>
    <col min="12545" max="12545" width="43.7109375" style="340" customWidth="1"/>
    <col min="12546" max="12550" width="8.85546875" style="340" customWidth="1"/>
    <col min="12551" max="12800" width="9.28515625" style="340"/>
    <col min="12801" max="12801" width="43.7109375" style="340" customWidth="1"/>
    <col min="12802" max="12806" width="8.85546875" style="340" customWidth="1"/>
    <col min="12807" max="13056" width="9.28515625" style="340"/>
    <col min="13057" max="13057" width="43.7109375" style="340" customWidth="1"/>
    <col min="13058" max="13062" width="8.85546875" style="340" customWidth="1"/>
    <col min="13063" max="13312" width="9.28515625" style="340"/>
    <col min="13313" max="13313" width="43.7109375" style="340" customWidth="1"/>
    <col min="13314" max="13318" width="8.85546875" style="340" customWidth="1"/>
    <col min="13319" max="13568" width="9.28515625" style="340"/>
    <col min="13569" max="13569" width="43.7109375" style="340" customWidth="1"/>
    <col min="13570" max="13574" width="8.85546875" style="340" customWidth="1"/>
    <col min="13575" max="13824" width="9.28515625" style="340"/>
    <col min="13825" max="13825" width="43.7109375" style="340" customWidth="1"/>
    <col min="13826" max="13830" width="8.85546875" style="340" customWidth="1"/>
    <col min="13831" max="14080" width="9.28515625" style="340"/>
    <col min="14081" max="14081" width="43.7109375" style="340" customWidth="1"/>
    <col min="14082" max="14086" width="8.85546875" style="340" customWidth="1"/>
    <col min="14087" max="14336" width="9.28515625" style="340"/>
    <col min="14337" max="14337" width="43.7109375" style="340" customWidth="1"/>
    <col min="14338" max="14342" width="8.85546875" style="340" customWidth="1"/>
    <col min="14343" max="14592" width="9.28515625" style="340"/>
    <col min="14593" max="14593" width="43.7109375" style="340" customWidth="1"/>
    <col min="14594" max="14598" width="8.85546875" style="340" customWidth="1"/>
    <col min="14599" max="14848" width="9.28515625" style="340"/>
    <col min="14849" max="14849" width="43.7109375" style="340" customWidth="1"/>
    <col min="14850" max="14854" width="8.85546875" style="340" customWidth="1"/>
    <col min="14855" max="15104" width="9.28515625" style="340"/>
    <col min="15105" max="15105" width="43.7109375" style="340" customWidth="1"/>
    <col min="15106" max="15110" width="8.85546875" style="340" customWidth="1"/>
    <col min="15111" max="15360" width="9.28515625" style="340"/>
    <col min="15361" max="15361" width="43.7109375" style="340" customWidth="1"/>
    <col min="15362" max="15366" width="8.85546875" style="340" customWidth="1"/>
    <col min="15367" max="15616" width="9.28515625" style="340"/>
    <col min="15617" max="15617" width="43.7109375" style="340" customWidth="1"/>
    <col min="15618" max="15622" width="8.85546875" style="340" customWidth="1"/>
    <col min="15623" max="15872" width="9.28515625" style="340"/>
    <col min="15873" max="15873" width="43.7109375" style="340" customWidth="1"/>
    <col min="15874" max="15878" width="8.85546875" style="340" customWidth="1"/>
    <col min="15879" max="16128" width="9.28515625" style="340"/>
    <col min="16129" max="16129" width="43.7109375" style="340" customWidth="1"/>
    <col min="16130" max="16134" width="8.85546875" style="340" customWidth="1"/>
    <col min="16135" max="16384" width="9.28515625" style="340"/>
  </cols>
  <sheetData>
    <row r="1" spans="1:13" ht="12.95" customHeight="1" x14ac:dyDescent="0.2">
      <c r="A1" s="950" t="s">
        <v>1346</v>
      </c>
    </row>
    <row r="2" spans="1:13" ht="18" customHeight="1" x14ac:dyDescent="0.25">
      <c r="A2" s="339" t="s">
        <v>451</v>
      </c>
    </row>
    <row r="3" spans="1:13" s="342" customFormat="1" ht="18" customHeight="1" x14ac:dyDescent="0.25">
      <c r="A3" s="339" t="s">
        <v>452</v>
      </c>
    </row>
    <row r="4" spans="1:13" ht="18" customHeight="1" thickBot="1" x14ac:dyDescent="0.25">
      <c r="A4" s="344" t="s">
        <v>446</v>
      </c>
    </row>
    <row r="5" spans="1:13" s="226" customFormat="1" ht="18" customHeight="1" thickBot="1" x14ac:dyDescent="0.25">
      <c r="A5" s="528"/>
      <c r="B5" s="265">
        <v>2014</v>
      </c>
      <c r="C5" s="265">
        <v>2015</v>
      </c>
      <c r="D5" s="265">
        <v>2016</v>
      </c>
      <c r="E5" s="265">
        <v>2017</v>
      </c>
      <c r="F5" s="265">
        <v>2018</v>
      </c>
      <c r="G5" s="265">
        <v>2019</v>
      </c>
      <c r="H5" s="265">
        <v>2020</v>
      </c>
      <c r="I5" s="265">
        <v>2021</v>
      </c>
      <c r="J5" s="265">
        <v>2022</v>
      </c>
      <c r="K5" s="265">
        <v>2023</v>
      </c>
      <c r="L5" s="265">
        <v>2024</v>
      </c>
      <c r="M5" s="265">
        <v>2025</v>
      </c>
    </row>
    <row r="7" spans="1:13" s="226" customFormat="1" ht="12.95" customHeight="1" x14ac:dyDescent="0.2">
      <c r="A7" s="226" t="s">
        <v>34</v>
      </c>
      <c r="B7" s="560">
        <v>98</v>
      </c>
      <c r="C7" s="560">
        <v>109</v>
      </c>
      <c r="D7" s="560">
        <v>128</v>
      </c>
      <c r="E7" s="560">
        <v>118</v>
      </c>
      <c r="F7" s="560">
        <v>115</v>
      </c>
      <c r="G7" s="560">
        <v>130</v>
      </c>
      <c r="H7" s="560">
        <v>136</v>
      </c>
      <c r="I7" s="560">
        <v>110</v>
      </c>
      <c r="J7" s="560">
        <v>105</v>
      </c>
      <c r="K7" s="560">
        <v>119</v>
      </c>
      <c r="L7" s="560">
        <v>133</v>
      </c>
      <c r="M7" s="560">
        <v>121</v>
      </c>
    </row>
    <row r="8" spans="1:13" ht="12.95" customHeight="1" x14ac:dyDescent="0.2">
      <c r="A8" s="531" t="s">
        <v>400</v>
      </c>
      <c r="B8" s="561"/>
      <c r="C8" s="561"/>
      <c r="D8" s="561"/>
      <c r="E8" s="561"/>
      <c r="F8" s="561"/>
      <c r="G8" s="561"/>
      <c r="H8" s="561"/>
      <c r="I8" s="561"/>
      <c r="J8" s="561"/>
      <c r="K8" s="561"/>
      <c r="L8" s="561"/>
      <c r="M8" s="561"/>
    </row>
    <row r="9" spans="1:13" ht="12.95" customHeight="1" x14ac:dyDescent="0.2">
      <c r="A9" s="48" t="s">
        <v>36</v>
      </c>
      <c r="B9" s="561">
        <v>149</v>
      </c>
      <c r="C9" s="561">
        <v>160</v>
      </c>
      <c r="D9" s="561">
        <v>188</v>
      </c>
      <c r="E9" s="561">
        <v>188</v>
      </c>
      <c r="F9" s="561">
        <v>193</v>
      </c>
      <c r="G9" s="561">
        <v>210</v>
      </c>
      <c r="H9" s="561">
        <v>216</v>
      </c>
      <c r="I9" s="561">
        <v>170</v>
      </c>
      <c r="J9" s="561">
        <v>153</v>
      </c>
      <c r="K9" s="561">
        <v>155</v>
      </c>
      <c r="L9" s="561">
        <v>127</v>
      </c>
      <c r="M9" s="561">
        <v>100</v>
      </c>
    </row>
    <row r="10" spans="1:13" ht="12.95" customHeight="1" x14ac:dyDescent="0.2">
      <c r="A10" s="280" t="s">
        <v>37</v>
      </c>
      <c r="B10" s="561">
        <v>347</v>
      </c>
      <c r="C10" s="561">
        <v>459</v>
      </c>
      <c r="D10" s="561">
        <v>408</v>
      </c>
      <c r="E10" s="561">
        <v>297</v>
      </c>
      <c r="F10" s="561">
        <v>252</v>
      </c>
      <c r="G10" s="561">
        <v>295</v>
      </c>
      <c r="H10" s="561">
        <v>354</v>
      </c>
      <c r="I10" s="561">
        <v>344</v>
      </c>
      <c r="J10" s="561">
        <v>281</v>
      </c>
      <c r="K10" s="561">
        <v>232</v>
      </c>
      <c r="L10" s="561">
        <v>185</v>
      </c>
      <c r="M10" s="561">
        <v>194</v>
      </c>
    </row>
    <row r="11" spans="1:13" ht="12.95" customHeight="1" x14ac:dyDescent="0.2">
      <c r="A11" s="280" t="s">
        <v>38</v>
      </c>
      <c r="B11" s="561">
        <v>96</v>
      </c>
      <c r="C11" s="561">
        <v>112</v>
      </c>
      <c r="D11" s="561">
        <v>144</v>
      </c>
      <c r="E11" s="561">
        <v>141</v>
      </c>
      <c r="F11" s="561">
        <v>129</v>
      </c>
      <c r="G11" s="561">
        <v>131</v>
      </c>
      <c r="H11" s="561">
        <v>116</v>
      </c>
      <c r="I11" s="561">
        <v>99</v>
      </c>
      <c r="J11" s="561">
        <v>103</v>
      </c>
      <c r="K11" s="561">
        <v>125</v>
      </c>
      <c r="L11" s="561">
        <v>122</v>
      </c>
      <c r="M11" s="561">
        <v>112</v>
      </c>
    </row>
    <row r="12" spans="1:13" ht="12.95" customHeight="1" x14ac:dyDescent="0.2">
      <c r="A12" s="281" t="s">
        <v>39</v>
      </c>
      <c r="B12" s="561">
        <v>117</v>
      </c>
      <c r="C12" s="561">
        <v>146</v>
      </c>
      <c r="D12" s="561">
        <v>131</v>
      </c>
      <c r="E12" s="561">
        <v>139</v>
      </c>
      <c r="F12" s="561">
        <v>136</v>
      </c>
      <c r="G12" s="561">
        <v>123</v>
      </c>
      <c r="H12" s="561">
        <v>125</v>
      </c>
      <c r="I12" s="561">
        <v>98</v>
      </c>
      <c r="J12" s="561">
        <v>98</v>
      </c>
      <c r="K12" s="561">
        <v>116</v>
      </c>
      <c r="L12" s="561">
        <v>120</v>
      </c>
      <c r="M12" s="561">
        <v>94</v>
      </c>
    </row>
    <row r="13" spans="1:13" ht="12.95" customHeight="1" x14ac:dyDescent="0.2">
      <c r="A13" s="281" t="s">
        <v>40</v>
      </c>
      <c r="B13" s="561">
        <v>184</v>
      </c>
      <c r="C13" s="561">
        <v>578</v>
      </c>
      <c r="D13" s="561">
        <v>726</v>
      </c>
      <c r="E13" s="561">
        <v>690</v>
      </c>
      <c r="F13" s="561">
        <v>281</v>
      </c>
      <c r="G13" s="561">
        <v>644</v>
      </c>
      <c r="H13" s="561">
        <v>284</v>
      </c>
      <c r="I13" s="561">
        <v>787</v>
      </c>
      <c r="J13" s="561">
        <v>249</v>
      </c>
      <c r="K13" s="561">
        <v>767</v>
      </c>
      <c r="L13" s="561">
        <v>817</v>
      </c>
      <c r="M13" s="561">
        <v>349</v>
      </c>
    </row>
    <row r="14" spans="1:13" ht="24.75" customHeight="1" x14ac:dyDescent="0.2">
      <c r="A14" s="282" t="s">
        <v>41</v>
      </c>
      <c r="B14" s="561">
        <v>90</v>
      </c>
      <c r="C14" s="561">
        <v>168</v>
      </c>
      <c r="D14" s="561">
        <v>119</v>
      </c>
      <c r="E14" s="561">
        <v>164</v>
      </c>
      <c r="F14" s="561">
        <v>199</v>
      </c>
      <c r="G14" s="561">
        <v>156</v>
      </c>
      <c r="H14" s="561">
        <v>140</v>
      </c>
      <c r="I14" s="561">
        <v>109</v>
      </c>
      <c r="J14" s="561">
        <v>178</v>
      </c>
      <c r="K14" s="561">
        <v>179</v>
      </c>
      <c r="L14" s="561">
        <v>203</v>
      </c>
      <c r="M14" s="561">
        <v>190</v>
      </c>
    </row>
    <row r="15" spans="1:13" ht="24" x14ac:dyDescent="0.2">
      <c r="A15" s="282" t="s">
        <v>42</v>
      </c>
      <c r="B15" s="561">
        <v>140</v>
      </c>
      <c r="C15" s="561">
        <v>139</v>
      </c>
      <c r="D15" s="561">
        <v>143</v>
      </c>
      <c r="E15" s="561">
        <v>171</v>
      </c>
      <c r="F15" s="561">
        <v>140</v>
      </c>
      <c r="G15" s="561">
        <v>124</v>
      </c>
      <c r="H15" s="561">
        <v>127</v>
      </c>
      <c r="I15" s="561">
        <v>104</v>
      </c>
      <c r="J15" s="561">
        <v>91</v>
      </c>
      <c r="K15" s="561">
        <v>106</v>
      </c>
      <c r="L15" s="561">
        <v>94</v>
      </c>
      <c r="M15" s="561">
        <v>100</v>
      </c>
    </row>
    <row r="16" spans="1:13" ht="12.95" customHeight="1" x14ac:dyDescent="0.2">
      <c r="A16" s="281" t="s">
        <v>43</v>
      </c>
      <c r="B16" s="561">
        <v>261</v>
      </c>
      <c r="C16" s="561">
        <v>303</v>
      </c>
      <c r="D16" s="561">
        <v>187</v>
      </c>
      <c r="E16" s="561">
        <v>136</v>
      </c>
      <c r="F16" s="561">
        <v>111</v>
      </c>
      <c r="G16" s="561">
        <v>195</v>
      </c>
      <c r="H16" s="561">
        <v>791</v>
      </c>
      <c r="I16" s="561">
        <v>565</v>
      </c>
      <c r="J16" s="561">
        <v>269</v>
      </c>
      <c r="K16" s="561">
        <v>309</v>
      </c>
      <c r="L16" s="561">
        <v>167</v>
      </c>
      <c r="M16" s="561">
        <v>192</v>
      </c>
    </row>
    <row r="17" spans="1:13" ht="12.95" customHeight="1" x14ac:dyDescent="0.2">
      <c r="A17" s="281" t="s">
        <v>44</v>
      </c>
      <c r="B17" s="561">
        <v>282</v>
      </c>
      <c r="C17" s="561">
        <v>328</v>
      </c>
      <c r="D17" s="561">
        <v>295</v>
      </c>
      <c r="E17" s="561">
        <v>266</v>
      </c>
      <c r="F17" s="561">
        <v>211</v>
      </c>
      <c r="G17" s="561">
        <v>293</v>
      </c>
      <c r="H17" s="561">
        <v>386</v>
      </c>
      <c r="I17" s="561">
        <v>334</v>
      </c>
      <c r="J17" s="561">
        <v>254</v>
      </c>
      <c r="K17" s="561">
        <v>319</v>
      </c>
      <c r="L17" s="561">
        <v>168</v>
      </c>
      <c r="M17" s="561">
        <v>121</v>
      </c>
    </row>
    <row r="18" spans="1:13" ht="12.95" customHeight="1" x14ac:dyDescent="0.2">
      <c r="A18" s="281" t="s">
        <v>45</v>
      </c>
      <c r="B18" s="561">
        <v>175</v>
      </c>
      <c r="C18" s="561">
        <v>212</v>
      </c>
      <c r="D18" s="561">
        <v>206</v>
      </c>
      <c r="E18" s="561">
        <v>213</v>
      </c>
      <c r="F18" s="561">
        <v>227</v>
      </c>
      <c r="G18" s="561">
        <v>233</v>
      </c>
      <c r="H18" s="561">
        <v>235</v>
      </c>
      <c r="I18" s="561">
        <v>241</v>
      </c>
      <c r="J18" s="561">
        <v>206</v>
      </c>
      <c r="K18" s="561">
        <v>346</v>
      </c>
      <c r="L18" s="561">
        <v>197</v>
      </c>
      <c r="M18" s="561">
        <v>200</v>
      </c>
    </row>
    <row r="19" spans="1:13" ht="12.95" customHeight="1" x14ac:dyDescent="0.2">
      <c r="A19" s="281" t="s">
        <v>46</v>
      </c>
      <c r="B19" s="561">
        <v>158</v>
      </c>
      <c r="C19" s="561">
        <v>184</v>
      </c>
      <c r="D19" s="561">
        <v>177</v>
      </c>
      <c r="E19" s="561">
        <v>202</v>
      </c>
      <c r="F19" s="561">
        <v>171</v>
      </c>
      <c r="G19" s="561">
        <v>176</v>
      </c>
      <c r="H19" s="561">
        <v>205</v>
      </c>
      <c r="I19" s="561">
        <v>160</v>
      </c>
      <c r="J19" s="561">
        <v>143</v>
      </c>
      <c r="K19" s="561">
        <v>158</v>
      </c>
      <c r="L19" s="561">
        <v>160</v>
      </c>
      <c r="M19" s="561">
        <v>130</v>
      </c>
    </row>
    <row r="20" spans="1:13" ht="12.95" customHeight="1" x14ac:dyDescent="0.2">
      <c r="A20" s="281" t="s">
        <v>47</v>
      </c>
      <c r="B20" s="561">
        <v>90</v>
      </c>
      <c r="C20" s="561">
        <v>108</v>
      </c>
      <c r="D20" s="561">
        <v>127</v>
      </c>
      <c r="E20" s="561">
        <v>124</v>
      </c>
      <c r="F20" s="561">
        <v>131</v>
      </c>
      <c r="G20" s="561">
        <v>139</v>
      </c>
      <c r="H20" s="561">
        <v>174</v>
      </c>
      <c r="I20" s="561">
        <v>138</v>
      </c>
      <c r="J20" s="561">
        <v>128</v>
      </c>
      <c r="K20" s="561">
        <v>119</v>
      </c>
      <c r="L20" s="561">
        <v>102</v>
      </c>
      <c r="M20" s="561">
        <v>96</v>
      </c>
    </row>
    <row r="21" spans="1:13" ht="23.45" customHeight="1" x14ac:dyDescent="0.2">
      <c r="A21" s="282" t="s">
        <v>48</v>
      </c>
      <c r="B21" s="561">
        <v>54</v>
      </c>
      <c r="C21" s="561">
        <v>55</v>
      </c>
      <c r="D21" s="561">
        <v>137</v>
      </c>
      <c r="E21" s="561">
        <v>136</v>
      </c>
      <c r="F21" s="561">
        <v>122</v>
      </c>
      <c r="G21" s="561">
        <v>122</v>
      </c>
      <c r="H21" s="561">
        <v>96</v>
      </c>
      <c r="I21" s="561">
        <v>81</v>
      </c>
      <c r="J21" s="561">
        <v>88</v>
      </c>
      <c r="K21" s="561">
        <v>116</v>
      </c>
      <c r="L21" s="561">
        <v>116</v>
      </c>
      <c r="M21" s="561">
        <v>108</v>
      </c>
    </row>
    <row r="22" spans="1:13" ht="24" x14ac:dyDescent="0.2">
      <c r="A22" s="282" t="s">
        <v>49</v>
      </c>
      <c r="B22" s="561">
        <v>248</v>
      </c>
      <c r="C22" s="561">
        <v>120</v>
      </c>
      <c r="D22" s="561">
        <v>98</v>
      </c>
      <c r="E22" s="561">
        <v>414</v>
      </c>
      <c r="F22" s="561">
        <v>412</v>
      </c>
      <c r="G22" s="561">
        <v>433</v>
      </c>
      <c r="H22" s="561">
        <v>328</v>
      </c>
      <c r="I22" s="561">
        <v>164</v>
      </c>
      <c r="J22" s="561">
        <v>38</v>
      </c>
      <c r="K22" s="561">
        <v>428</v>
      </c>
      <c r="L22" s="561">
        <v>51</v>
      </c>
      <c r="M22" s="561">
        <v>513</v>
      </c>
    </row>
    <row r="23" spans="1:13" ht="12.95" customHeight="1" x14ac:dyDescent="0.2">
      <c r="A23" s="281" t="s">
        <v>50</v>
      </c>
      <c r="B23" s="561">
        <v>207</v>
      </c>
      <c r="C23" s="561">
        <v>197</v>
      </c>
      <c r="D23" s="561">
        <v>231</v>
      </c>
      <c r="E23" s="561">
        <v>258</v>
      </c>
      <c r="F23" s="561">
        <v>209</v>
      </c>
      <c r="G23" s="561">
        <v>234</v>
      </c>
      <c r="H23" s="561">
        <v>264</v>
      </c>
      <c r="I23" s="561">
        <v>281</v>
      </c>
      <c r="J23" s="561">
        <v>215</v>
      </c>
      <c r="K23" s="561">
        <v>293</v>
      </c>
      <c r="L23" s="561">
        <v>374</v>
      </c>
      <c r="M23" s="561">
        <v>603</v>
      </c>
    </row>
    <row r="24" spans="1:13" ht="24.75" customHeight="1" x14ac:dyDescent="0.2">
      <c r="A24" s="282" t="s">
        <v>429</v>
      </c>
      <c r="B24" s="561">
        <v>241</v>
      </c>
      <c r="C24" s="561">
        <v>286</v>
      </c>
      <c r="D24" s="561">
        <v>312</v>
      </c>
      <c r="E24" s="561">
        <v>170</v>
      </c>
      <c r="F24" s="561">
        <v>202</v>
      </c>
      <c r="G24" s="561">
        <v>281</v>
      </c>
      <c r="H24" s="561">
        <v>217</v>
      </c>
      <c r="I24" s="561">
        <v>141</v>
      </c>
      <c r="J24" s="561">
        <v>112</v>
      </c>
      <c r="K24" s="561">
        <v>139</v>
      </c>
      <c r="L24" s="561">
        <v>171</v>
      </c>
      <c r="M24" s="561">
        <v>252</v>
      </c>
    </row>
    <row r="25" spans="1:13" ht="13.5" customHeight="1" x14ac:dyDescent="0.2">
      <c r="A25" s="281" t="s">
        <v>52</v>
      </c>
      <c r="B25" s="561">
        <v>411</v>
      </c>
      <c r="C25" s="561">
        <v>401</v>
      </c>
      <c r="D25" s="561">
        <v>317</v>
      </c>
      <c r="E25" s="561">
        <v>295</v>
      </c>
      <c r="F25" s="561">
        <v>309</v>
      </c>
      <c r="G25" s="561">
        <v>250</v>
      </c>
      <c r="H25" s="561">
        <v>207</v>
      </c>
      <c r="I25" s="561">
        <v>181</v>
      </c>
      <c r="J25" s="561">
        <v>189</v>
      </c>
      <c r="K25" s="561">
        <v>162</v>
      </c>
      <c r="L25" s="561">
        <v>148</v>
      </c>
      <c r="M25" s="561">
        <v>110</v>
      </c>
    </row>
    <row r="26" spans="1:13" ht="24" x14ac:dyDescent="0.2">
      <c r="A26" s="282" t="s">
        <v>53</v>
      </c>
      <c r="B26" s="561">
        <v>451</v>
      </c>
      <c r="C26" s="561">
        <v>455</v>
      </c>
      <c r="D26" s="561">
        <v>464</v>
      </c>
      <c r="E26" s="561">
        <v>495</v>
      </c>
      <c r="F26" s="561">
        <v>396</v>
      </c>
      <c r="G26" s="561">
        <v>282</v>
      </c>
      <c r="H26" s="561">
        <v>328</v>
      </c>
      <c r="I26" s="561">
        <v>186</v>
      </c>
      <c r="J26" s="561">
        <v>168</v>
      </c>
      <c r="K26" s="561">
        <v>184</v>
      </c>
      <c r="L26" s="561">
        <v>200</v>
      </c>
      <c r="M26" s="561">
        <v>246</v>
      </c>
    </row>
    <row r="27" spans="1:13" ht="24" x14ac:dyDescent="0.2">
      <c r="A27" s="283" t="s">
        <v>54</v>
      </c>
      <c r="B27" s="561">
        <v>81</v>
      </c>
      <c r="C27" s="561">
        <v>58</v>
      </c>
      <c r="D27" s="561">
        <v>64</v>
      </c>
      <c r="E27" s="561">
        <v>69</v>
      </c>
      <c r="F27" s="561">
        <v>66</v>
      </c>
      <c r="G27" s="561">
        <v>69</v>
      </c>
      <c r="H27" s="561">
        <v>64</v>
      </c>
      <c r="I27" s="561">
        <v>52</v>
      </c>
      <c r="J27" s="561">
        <v>41</v>
      </c>
      <c r="K27" s="561">
        <v>56</v>
      </c>
      <c r="L27" s="561">
        <v>79</v>
      </c>
      <c r="M27" s="561">
        <v>76</v>
      </c>
    </row>
    <row r="28" spans="1:13" ht="24" customHeight="1" x14ac:dyDescent="0.2">
      <c r="A28" s="282" t="s">
        <v>112</v>
      </c>
      <c r="B28" s="561">
        <v>84</v>
      </c>
      <c r="C28" s="561">
        <v>58</v>
      </c>
      <c r="D28" s="561">
        <v>63</v>
      </c>
      <c r="E28" s="561">
        <v>69</v>
      </c>
      <c r="F28" s="561">
        <v>66</v>
      </c>
      <c r="G28" s="561">
        <v>69</v>
      </c>
      <c r="H28" s="561">
        <v>63</v>
      </c>
      <c r="I28" s="561">
        <v>51</v>
      </c>
      <c r="J28" s="561">
        <v>38</v>
      </c>
      <c r="K28" s="561">
        <v>54</v>
      </c>
      <c r="L28" s="561">
        <v>90</v>
      </c>
      <c r="M28" s="561">
        <v>92</v>
      </c>
    </row>
    <row r="29" spans="1:13" ht="24" x14ac:dyDescent="0.2">
      <c r="A29" s="282" t="s">
        <v>113</v>
      </c>
      <c r="B29" s="561">
        <v>62</v>
      </c>
      <c r="C29" s="561">
        <v>49</v>
      </c>
      <c r="D29" s="561">
        <v>74</v>
      </c>
      <c r="E29" s="561">
        <v>90</v>
      </c>
      <c r="F29" s="561">
        <v>87</v>
      </c>
      <c r="G29" s="561">
        <v>96</v>
      </c>
      <c r="H29" s="561">
        <v>91</v>
      </c>
      <c r="I29" s="561">
        <v>67</v>
      </c>
      <c r="J29" s="561">
        <v>60</v>
      </c>
      <c r="K29" s="561">
        <v>57</v>
      </c>
      <c r="L29" s="561">
        <v>49</v>
      </c>
      <c r="M29" s="561">
        <v>46</v>
      </c>
    </row>
    <row r="30" spans="1:13" ht="24" customHeight="1" x14ac:dyDescent="0.2">
      <c r="A30" s="282" t="s">
        <v>114</v>
      </c>
      <c r="B30" s="561">
        <v>70</v>
      </c>
      <c r="C30" s="561">
        <v>68</v>
      </c>
      <c r="D30" s="561">
        <v>62</v>
      </c>
      <c r="E30" s="561">
        <v>51</v>
      </c>
      <c r="F30" s="561">
        <v>48</v>
      </c>
      <c r="G30" s="561">
        <v>49</v>
      </c>
      <c r="H30" s="561">
        <v>46</v>
      </c>
      <c r="I30" s="561">
        <v>41</v>
      </c>
      <c r="J30" s="561">
        <v>46</v>
      </c>
      <c r="K30" s="561">
        <v>76</v>
      </c>
      <c r="L30" s="561">
        <v>35</v>
      </c>
      <c r="M30" s="561">
        <v>26</v>
      </c>
    </row>
    <row r="31" spans="1:13" ht="24" customHeight="1" x14ac:dyDescent="0.2">
      <c r="A31" s="283" t="s">
        <v>58</v>
      </c>
      <c r="B31" s="561">
        <v>45</v>
      </c>
      <c r="C31" s="561">
        <v>48</v>
      </c>
      <c r="D31" s="561">
        <v>43</v>
      </c>
      <c r="E31" s="561">
        <v>36</v>
      </c>
      <c r="F31" s="561">
        <v>24</v>
      </c>
      <c r="G31" s="561">
        <v>25</v>
      </c>
      <c r="H31" s="561">
        <v>24</v>
      </c>
      <c r="I31" s="561">
        <v>35</v>
      </c>
      <c r="J31" s="561">
        <v>35</v>
      </c>
      <c r="K31" s="561">
        <v>33</v>
      </c>
      <c r="L31" s="561">
        <v>34</v>
      </c>
      <c r="M31" s="561">
        <v>36</v>
      </c>
    </row>
    <row r="32" spans="1:13" ht="12.95" customHeight="1" x14ac:dyDescent="0.2">
      <c r="A32" s="280" t="s">
        <v>59</v>
      </c>
      <c r="B32" s="561">
        <v>244</v>
      </c>
      <c r="C32" s="561">
        <v>336</v>
      </c>
      <c r="D32" s="561">
        <v>353</v>
      </c>
      <c r="E32" s="561">
        <v>252</v>
      </c>
      <c r="F32" s="561">
        <v>356</v>
      </c>
      <c r="G32" s="561">
        <v>545</v>
      </c>
      <c r="H32" s="561">
        <v>676</v>
      </c>
      <c r="I32" s="561">
        <v>518</v>
      </c>
      <c r="J32" s="561">
        <v>579</v>
      </c>
      <c r="K32" s="561">
        <v>613</v>
      </c>
      <c r="L32" s="561">
        <v>660</v>
      </c>
      <c r="M32" s="561">
        <v>442</v>
      </c>
    </row>
    <row r="33" spans="1:13" ht="24" x14ac:dyDescent="0.2">
      <c r="A33" s="283" t="s">
        <v>60</v>
      </c>
      <c r="B33" s="561">
        <v>75</v>
      </c>
      <c r="C33" s="561">
        <v>84</v>
      </c>
      <c r="D33" s="561">
        <v>87</v>
      </c>
      <c r="E33" s="561">
        <v>74</v>
      </c>
      <c r="F33" s="561">
        <v>74</v>
      </c>
      <c r="G33" s="561">
        <v>87</v>
      </c>
      <c r="H33" s="561">
        <v>94</v>
      </c>
      <c r="I33" s="561">
        <v>69</v>
      </c>
      <c r="J33" s="561">
        <v>61</v>
      </c>
      <c r="K33" s="561">
        <v>68</v>
      </c>
      <c r="L33" s="561">
        <v>103</v>
      </c>
      <c r="M33" s="561">
        <v>72</v>
      </c>
    </row>
    <row r="34" spans="1:13" ht="12" x14ac:dyDescent="0.2">
      <c r="A34" s="280" t="s">
        <v>61</v>
      </c>
      <c r="B34" s="561">
        <v>39</v>
      </c>
      <c r="C34" s="561">
        <v>43</v>
      </c>
      <c r="D34" s="561">
        <v>48</v>
      </c>
      <c r="E34" s="561">
        <v>38</v>
      </c>
      <c r="F34" s="561">
        <v>37</v>
      </c>
      <c r="G34" s="561">
        <v>48</v>
      </c>
      <c r="H34" s="561">
        <v>74</v>
      </c>
      <c r="I34" s="561">
        <v>51</v>
      </c>
      <c r="J34" s="561">
        <v>48</v>
      </c>
      <c r="K34" s="561">
        <v>49</v>
      </c>
      <c r="L34" s="561">
        <v>41</v>
      </c>
      <c r="M34" s="561">
        <v>57</v>
      </c>
    </row>
    <row r="35" spans="1:13" ht="12" x14ac:dyDescent="0.2">
      <c r="A35" s="280" t="s">
        <v>62</v>
      </c>
      <c r="B35" s="561">
        <v>266</v>
      </c>
      <c r="C35" s="561">
        <v>191</v>
      </c>
      <c r="D35" s="561">
        <v>238</v>
      </c>
      <c r="E35" s="561">
        <v>237</v>
      </c>
      <c r="F35" s="561">
        <v>154</v>
      </c>
      <c r="G35" s="561">
        <v>182</v>
      </c>
      <c r="H35" s="561">
        <v>329</v>
      </c>
      <c r="I35" s="561">
        <v>119</v>
      </c>
      <c r="J35" s="561">
        <v>70</v>
      </c>
      <c r="K35" s="561">
        <v>72</v>
      </c>
      <c r="L35" s="561">
        <v>65</v>
      </c>
      <c r="M35" s="561">
        <v>49</v>
      </c>
    </row>
    <row r="36" spans="1:13" ht="12.95" customHeight="1" x14ac:dyDescent="0.2">
      <c r="A36" s="280" t="s">
        <v>63</v>
      </c>
      <c r="B36" s="561">
        <v>50</v>
      </c>
      <c r="C36" s="561">
        <v>29</v>
      </c>
      <c r="D36" s="561">
        <v>30</v>
      </c>
      <c r="E36" s="561">
        <v>54</v>
      </c>
      <c r="F36" s="561">
        <v>44</v>
      </c>
      <c r="G36" s="561">
        <v>41</v>
      </c>
      <c r="H36" s="561">
        <v>57</v>
      </c>
      <c r="I36" s="561">
        <v>56</v>
      </c>
      <c r="J36" s="561">
        <v>56</v>
      </c>
      <c r="K36" s="561">
        <v>52</v>
      </c>
      <c r="L36" s="561">
        <v>61</v>
      </c>
      <c r="M36" s="561">
        <v>70</v>
      </c>
    </row>
    <row r="37" spans="1:13" ht="12.95" customHeight="1" x14ac:dyDescent="0.2">
      <c r="A37" s="280" t="s">
        <v>115</v>
      </c>
      <c r="B37" s="561">
        <v>28</v>
      </c>
      <c r="C37" s="561">
        <v>28</v>
      </c>
      <c r="D37" s="561">
        <v>28</v>
      </c>
      <c r="E37" s="561">
        <v>31</v>
      </c>
      <c r="F37" s="561">
        <v>29</v>
      </c>
      <c r="G37" s="561">
        <v>36</v>
      </c>
      <c r="H37" s="561">
        <v>49</v>
      </c>
      <c r="I37" s="561">
        <v>51</v>
      </c>
      <c r="J37" s="561">
        <v>45</v>
      </c>
      <c r="K37" s="561">
        <v>59</v>
      </c>
      <c r="L37" s="561">
        <v>83</v>
      </c>
      <c r="M37" s="561">
        <v>81</v>
      </c>
    </row>
    <row r="38" spans="1:13" ht="12" x14ac:dyDescent="0.2">
      <c r="A38" s="280" t="s">
        <v>65</v>
      </c>
      <c r="B38" s="561">
        <v>18</v>
      </c>
      <c r="C38" s="561">
        <v>26</v>
      </c>
      <c r="D38" s="561">
        <v>8</v>
      </c>
      <c r="E38" s="561">
        <v>83</v>
      </c>
      <c r="F38" s="561">
        <v>184</v>
      </c>
      <c r="G38" s="561">
        <v>81</v>
      </c>
      <c r="H38" s="561">
        <v>36</v>
      </c>
      <c r="I38" s="561">
        <v>5</v>
      </c>
      <c r="J38" s="561">
        <v>8</v>
      </c>
      <c r="K38" s="561">
        <v>12</v>
      </c>
      <c r="L38" s="561">
        <v>34</v>
      </c>
      <c r="M38" s="561">
        <v>92</v>
      </c>
    </row>
    <row r="39" spans="1:13" ht="13.5" customHeight="1" x14ac:dyDescent="0.2">
      <c r="A39" s="280" t="s">
        <v>71</v>
      </c>
      <c r="B39" s="561">
        <v>161</v>
      </c>
      <c r="C39" s="561">
        <v>124</v>
      </c>
      <c r="D39" s="561">
        <v>181</v>
      </c>
      <c r="E39" s="561">
        <v>171</v>
      </c>
      <c r="F39" s="561">
        <v>159</v>
      </c>
      <c r="G39" s="561">
        <v>93</v>
      </c>
      <c r="H39" s="561">
        <v>84</v>
      </c>
      <c r="I39" s="561">
        <v>60</v>
      </c>
      <c r="J39" s="561">
        <v>61</v>
      </c>
      <c r="K39" s="561">
        <v>96</v>
      </c>
      <c r="L39" s="561">
        <v>72</v>
      </c>
      <c r="M39" s="561">
        <v>56</v>
      </c>
    </row>
    <row r="40" spans="1:13" ht="13.5" customHeight="1" x14ac:dyDescent="0.2">
      <c r="A40" s="280" t="s">
        <v>72</v>
      </c>
      <c r="B40" s="561">
        <v>261</v>
      </c>
      <c r="C40" s="561">
        <v>110</v>
      </c>
      <c r="D40" s="561">
        <v>78</v>
      </c>
      <c r="E40" s="561">
        <v>40</v>
      </c>
      <c r="F40" s="561">
        <v>43</v>
      </c>
      <c r="G40" s="561">
        <v>54</v>
      </c>
      <c r="H40" s="561">
        <v>77</v>
      </c>
      <c r="I40" s="561">
        <v>64</v>
      </c>
      <c r="J40" s="561">
        <v>62</v>
      </c>
      <c r="K40" s="561">
        <v>57</v>
      </c>
      <c r="L40" s="561">
        <v>51</v>
      </c>
      <c r="M40" s="561">
        <v>26</v>
      </c>
    </row>
    <row r="41" spans="1:13" ht="12" x14ac:dyDescent="0.2">
      <c r="A41" s="280" t="s">
        <v>73</v>
      </c>
      <c r="B41" s="561">
        <v>58</v>
      </c>
      <c r="C41" s="561">
        <v>59</v>
      </c>
      <c r="D41" s="561">
        <v>58</v>
      </c>
      <c r="E41" s="561">
        <v>48</v>
      </c>
      <c r="F41" s="561">
        <v>37</v>
      </c>
      <c r="G41" s="561">
        <v>35</v>
      </c>
      <c r="H41" s="561">
        <v>45</v>
      </c>
      <c r="I41" s="561">
        <v>28</v>
      </c>
      <c r="J41" s="561">
        <v>20</v>
      </c>
      <c r="K41" s="561">
        <v>27</v>
      </c>
      <c r="L41" s="561">
        <v>38</v>
      </c>
      <c r="M41" s="561">
        <v>51</v>
      </c>
    </row>
    <row r="42" spans="1:13" ht="12" x14ac:dyDescent="0.2">
      <c r="A42" s="280" t="s">
        <v>74</v>
      </c>
      <c r="B42" s="561">
        <v>27</v>
      </c>
      <c r="C42" s="561">
        <v>29</v>
      </c>
      <c r="D42" s="561">
        <v>15</v>
      </c>
      <c r="E42" s="561">
        <v>11</v>
      </c>
      <c r="F42" s="561">
        <v>14</v>
      </c>
      <c r="G42" s="561">
        <v>13</v>
      </c>
      <c r="H42" s="561">
        <v>14</v>
      </c>
      <c r="I42" s="561">
        <v>12</v>
      </c>
      <c r="J42" s="561">
        <v>29</v>
      </c>
      <c r="K42" s="561">
        <v>25</v>
      </c>
      <c r="L42" s="561">
        <v>16</v>
      </c>
      <c r="M42" s="561">
        <v>16</v>
      </c>
    </row>
    <row r="43" spans="1:13" ht="12.95" customHeight="1" x14ac:dyDescent="0.2">
      <c r="A43" s="280" t="s">
        <v>75</v>
      </c>
      <c r="B43" s="561">
        <v>54</v>
      </c>
      <c r="C43" s="561">
        <v>56</v>
      </c>
      <c r="D43" s="561">
        <v>58</v>
      </c>
      <c r="E43" s="561">
        <v>58</v>
      </c>
      <c r="F43" s="561">
        <v>51</v>
      </c>
      <c r="G43" s="561">
        <v>86</v>
      </c>
      <c r="H43" s="561">
        <v>67</v>
      </c>
      <c r="I43" s="561">
        <v>57</v>
      </c>
      <c r="J43" s="561">
        <v>53</v>
      </c>
      <c r="K43" s="561">
        <v>50</v>
      </c>
      <c r="L43" s="561">
        <v>52</v>
      </c>
      <c r="M43" s="561">
        <v>40</v>
      </c>
    </row>
    <row r="44" spans="1:13" ht="12.95" customHeight="1" x14ac:dyDescent="0.2">
      <c r="A44" s="280" t="s">
        <v>76</v>
      </c>
      <c r="B44" s="561">
        <v>19</v>
      </c>
      <c r="C44" s="561">
        <v>26</v>
      </c>
      <c r="D44" s="561">
        <v>48</v>
      </c>
      <c r="E44" s="561">
        <v>38</v>
      </c>
      <c r="F44" s="561">
        <v>25</v>
      </c>
      <c r="G44" s="561">
        <v>44</v>
      </c>
      <c r="H44" s="561">
        <v>149</v>
      </c>
      <c r="I44" s="561">
        <v>78</v>
      </c>
      <c r="J44" s="561">
        <v>39</v>
      </c>
      <c r="K44" s="561">
        <v>22</v>
      </c>
      <c r="L44" s="561">
        <v>22</v>
      </c>
      <c r="M44" s="561">
        <v>38</v>
      </c>
    </row>
    <row r="45" spans="1:13" ht="12.95" customHeight="1" x14ac:dyDescent="0.2">
      <c r="A45" s="280" t="s">
        <v>77</v>
      </c>
      <c r="B45" s="561">
        <v>56</v>
      </c>
      <c r="C45" s="561">
        <v>65</v>
      </c>
      <c r="D45" s="561">
        <v>64</v>
      </c>
      <c r="E45" s="561">
        <v>87</v>
      </c>
      <c r="F45" s="561">
        <v>111</v>
      </c>
      <c r="G45" s="561">
        <v>108</v>
      </c>
      <c r="H45" s="561">
        <v>109</v>
      </c>
      <c r="I45" s="561">
        <v>90</v>
      </c>
      <c r="J45" s="561">
        <v>73</v>
      </c>
      <c r="K45" s="561">
        <v>73</v>
      </c>
      <c r="L45" s="561">
        <v>66</v>
      </c>
      <c r="M45" s="561">
        <v>35</v>
      </c>
    </row>
    <row r="46" spans="1:13" ht="12.95" customHeight="1" thickBot="1" x14ac:dyDescent="0.25">
      <c r="A46" s="533"/>
      <c r="B46" s="534"/>
      <c r="C46" s="534"/>
      <c r="D46" s="534"/>
      <c r="E46" s="534"/>
      <c r="F46" s="534"/>
      <c r="G46" s="534"/>
      <c r="H46" s="534"/>
      <c r="I46" s="534"/>
      <c r="J46" s="534"/>
      <c r="K46" s="534"/>
      <c r="L46" s="534"/>
      <c r="M46" s="534"/>
    </row>
    <row r="47" spans="1:13" ht="12.95" customHeight="1" x14ac:dyDescent="0.2">
      <c r="A47" s="535"/>
    </row>
    <row r="48" spans="1:13" ht="12.95" customHeight="1" x14ac:dyDescent="0.2">
      <c r="A48" s="535"/>
    </row>
    <row r="49" spans="1:1" ht="12.95" customHeight="1" x14ac:dyDescent="0.2">
      <c r="A49" s="535"/>
    </row>
    <row r="50" spans="1:1" ht="12.95" customHeight="1" x14ac:dyDescent="0.2">
      <c r="A50" s="535"/>
    </row>
    <row r="51" spans="1:1" ht="12.95" customHeight="1" x14ac:dyDescent="0.2">
      <c r="A51" s="535"/>
    </row>
    <row r="52" spans="1:1" ht="12.95" customHeight="1" x14ac:dyDescent="0.2">
      <c r="A52" s="535"/>
    </row>
    <row r="53" spans="1:1" ht="12.95" customHeight="1" x14ac:dyDescent="0.2">
      <c r="A53" s="535"/>
    </row>
    <row r="54" spans="1:1" ht="12.95" customHeight="1" x14ac:dyDescent="0.2">
      <c r="A54" s="535"/>
    </row>
    <row r="55" spans="1:1" ht="12.95" customHeight="1" x14ac:dyDescent="0.2">
      <c r="A55" s="535"/>
    </row>
    <row r="56" spans="1:1" ht="12.95" customHeight="1" x14ac:dyDescent="0.2">
      <c r="A56" s="535"/>
    </row>
    <row r="57" spans="1:1" ht="12.95" customHeight="1" x14ac:dyDescent="0.2">
      <c r="A57" s="535"/>
    </row>
    <row r="58" spans="1:1" ht="12.95" customHeight="1" x14ac:dyDescent="0.2">
      <c r="A58" s="535"/>
    </row>
    <row r="59" spans="1:1" ht="12.95" customHeight="1" x14ac:dyDescent="0.2">
      <c r="A59" s="535"/>
    </row>
    <row r="60" spans="1:1" ht="12.95" customHeight="1" x14ac:dyDescent="0.2">
      <c r="A60" s="535"/>
    </row>
    <row r="61" spans="1:1" ht="12.95" customHeight="1" x14ac:dyDescent="0.2">
      <c r="A61" s="535"/>
    </row>
    <row r="62" spans="1:1" ht="12.95" customHeight="1" x14ac:dyDescent="0.2">
      <c r="A62" s="535"/>
    </row>
    <row r="63" spans="1:1" ht="12.95" customHeight="1" x14ac:dyDescent="0.2">
      <c r="A63" s="535"/>
    </row>
    <row r="64" spans="1:1" ht="12.95" customHeight="1" x14ac:dyDescent="0.2">
      <c r="A64" s="535"/>
    </row>
    <row r="65" spans="1:1" ht="12.95" customHeight="1" x14ac:dyDescent="0.2">
      <c r="A65" s="535"/>
    </row>
    <row r="66" spans="1:1" ht="12.95" customHeight="1" x14ac:dyDescent="0.2">
      <c r="A66" s="535"/>
    </row>
    <row r="67" spans="1:1" ht="12.95" customHeight="1" x14ac:dyDescent="0.2">
      <c r="A67" s="535"/>
    </row>
    <row r="68" spans="1:1" ht="12.95" customHeight="1" x14ac:dyDescent="0.2">
      <c r="A68" s="535"/>
    </row>
    <row r="69" spans="1:1" ht="12.95" customHeight="1" x14ac:dyDescent="0.2">
      <c r="A69" s="535"/>
    </row>
    <row r="70" spans="1:1" ht="12.95" customHeight="1" x14ac:dyDescent="0.2">
      <c r="A70" s="535"/>
    </row>
    <row r="71" spans="1:1" ht="12.95" customHeight="1" x14ac:dyDescent="0.2">
      <c r="A71" s="535"/>
    </row>
    <row r="72" spans="1:1" ht="12.95" customHeight="1" x14ac:dyDescent="0.2">
      <c r="A72" s="535"/>
    </row>
    <row r="73" spans="1:1" ht="12.95" customHeight="1" x14ac:dyDescent="0.2">
      <c r="A73" s="535"/>
    </row>
    <row r="74" spans="1:1" ht="12.95" customHeight="1" x14ac:dyDescent="0.2">
      <c r="A74" s="535"/>
    </row>
    <row r="75" spans="1:1" ht="12.95" customHeight="1" x14ac:dyDescent="0.2">
      <c r="A75" s="535"/>
    </row>
    <row r="76" spans="1:1" ht="12.95" customHeight="1" x14ac:dyDescent="0.2">
      <c r="A76" s="535"/>
    </row>
    <row r="77" spans="1:1" ht="12.95" customHeight="1" x14ac:dyDescent="0.2">
      <c r="A77" s="535"/>
    </row>
    <row r="78" spans="1:1" ht="12.95" customHeight="1" x14ac:dyDescent="0.2">
      <c r="A78" s="535"/>
    </row>
    <row r="79" spans="1:1" ht="12.95" customHeight="1" x14ac:dyDescent="0.2">
      <c r="A79" s="535"/>
    </row>
    <row r="80" spans="1:1" ht="12.95" customHeight="1" x14ac:dyDescent="0.2">
      <c r="A80" s="535"/>
    </row>
    <row r="81" spans="1:1" ht="12.95" customHeight="1" x14ac:dyDescent="0.2">
      <c r="A81" s="535"/>
    </row>
    <row r="82" spans="1:1" ht="12.95" customHeight="1" x14ac:dyDescent="0.2">
      <c r="A82" s="535"/>
    </row>
    <row r="83" spans="1:1" ht="12.95" customHeight="1" x14ac:dyDescent="0.2">
      <c r="A83" s="535"/>
    </row>
    <row r="84" spans="1:1" ht="12.95" customHeight="1" x14ac:dyDescent="0.2">
      <c r="A84" s="535"/>
    </row>
    <row r="85" spans="1:1" ht="12.95" customHeight="1" x14ac:dyDescent="0.2">
      <c r="A85" s="535"/>
    </row>
    <row r="86" spans="1:1" ht="12.95" customHeight="1" x14ac:dyDescent="0.2">
      <c r="A86" s="535"/>
    </row>
    <row r="87" spans="1:1" ht="12.95" customHeight="1" x14ac:dyDescent="0.2">
      <c r="A87" s="535"/>
    </row>
    <row r="88" spans="1:1" ht="12.95" customHeight="1" x14ac:dyDescent="0.2">
      <c r="A88" s="535"/>
    </row>
    <row r="89" spans="1:1" ht="12.95" customHeight="1" x14ac:dyDescent="0.2">
      <c r="A89" s="535"/>
    </row>
    <row r="90" spans="1:1" ht="12.95" customHeight="1" x14ac:dyDescent="0.2">
      <c r="A90" s="535"/>
    </row>
  </sheetData>
  <hyperlinks>
    <hyperlink ref="A1" location="Содержание!A1" display="Вернуться в СОДЕРЖАНИЕ" xr:uid="{00000000-0004-0000-8400-000000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Лист133"/>
  <dimension ref="A1:AI345"/>
  <sheetViews>
    <sheetView workbookViewId="0">
      <selection activeCell="M7" sqref="M7:M17"/>
    </sheetView>
  </sheetViews>
  <sheetFormatPr defaultColWidth="9.28515625" defaultRowHeight="12.95" customHeight="1" x14ac:dyDescent="0.2"/>
  <cols>
    <col min="1" max="1" width="39.85546875" style="61" customWidth="1"/>
    <col min="2" max="5" width="9.28515625" style="33" hidden="1" customWidth="1"/>
    <col min="6" max="8" width="9.28515625" style="241" hidden="1" customWidth="1"/>
    <col min="9" max="10" width="9.28515625" style="241" customWidth="1"/>
    <col min="11" max="13" width="9.42578125" style="241" customWidth="1"/>
    <col min="14" max="18" width="9.28515625" style="33" customWidth="1"/>
    <col min="19" max="23" width="9.28515625" style="241" customWidth="1"/>
    <col min="24" max="256" width="9.28515625" style="33"/>
    <col min="257" max="257" width="39.85546875" style="33" customWidth="1"/>
    <col min="258" max="262" width="0" style="33" hidden="1" customWidth="1"/>
    <col min="263" max="266" width="9.28515625" style="33" customWidth="1"/>
    <col min="267" max="267" width="9.42578125" style="33" customWidth="1"/>
    <col min="268" max="279" width="9.28515625" style="33" customWidth="1"/>
    <col min="280" max="512" width="9.28515625" style="33"/>
    <col min="513" max="513" width="39.85546875" style="33" customWidth="1"/>
    <col min="514" max="518" width="0" style="33" hidden="1" customWidth="1"/>
    <col min="519" max="522" width="9.28515625" style="33" customWidth="1"/>
    <col min="523" max="523" width="9.42578125" style="33" customWidth="1"/>
    <col min="524" max="535" width="9.28515625" style="33" customWidth="1"/>
    <col min="536" max="768" width="9.28515625" style="33"/>
    <col min="769" max="769" width="39.85546875" style="33" customWidth="1"/>
    <col min="770" max="774" width="0" style="33" hidden="1" customWidth="1"/>
    <col min="775" max="778" width="9.28515625" style="33" customWidth="1"/>
    <col min="779" max="779" width="9.42578125" style="33" customWidth="1"/>
    <col min="780" max="791" width="9.28515625" style="33" customWidth="1"/>
    <col min="792" max="1024" width="9.28515625" style="33"/>
    <col min="1025" max="1025" width="39.85546875" style="33" customWidth="1"/>
    <col min="1026" max="1030" width="0" style="33" hidden="1" customWidth="1"/>
    <col min="1031" max="1034" width="9.28515625" style="33" customWidth="1"/>
    <col min="1035" max="1035" width="9.42578125" style="33" customWidth="1"/>
    <col min="1036" max="1047" width="9.28515625" style="33" customWidth="1"/>
    <col min="1048" max="1280" width="9.28515625" style="33"/>
    <col min="1281" max="1281" width="39.85546875" style="33" customWidth="1"/>
    <col min="1282" max="1286" width="0" style="33" hidden="1" customWidth="1"/>
    <col min="1287" max="1290" width="9.28515625" style="33" customWidth="1"/>
    <col min="1291" max="1291" width="9.42578125" style="33" customWidth="1"/>
    <col min="1292" max="1303" width="9.28515625" style="33" customWidth="1"/>
    <col min="1304" max="1536" width="9.28515625" style="33"/>
    <col min="1537" max="1537" width="39.85546875" style="33" customWidth="1"/>
    <col min="1538" max="1542" width="0" style="33" hidden="1" customWidth="1"/>
    <col min="1543" max="1546" width="9.28515625" style="33" customWidth="1"/>
    <col min="1547" max="1547" width="9.42578125" style="33" customWidth="1"/>
    <col min="1548" max="1559" width="9.28515625" style="33" customWidth="1"/>
    <col min="1560" max="1792" width="9.28515625" style="33"/>
    <col min="1793" max="1793" width="39.85546875" style="33" customWidth="1"/>
    <col min="1794" max="1798" width="0" style="33" hidden="1" customWidth="1"/>
    <col min="1799" max="1802" width="9.28515625" style="33" customWidth="1"/>
    <col min="1803" max="1803" width="9.42578125" style="33" customWidth="1"/>
    <col min="1804" max="1815" width="9.28515625" style="33" customWidth="1"/>
    <col min="1816" max="2048" width="9.28515625" style="33"/>
    <col min="2049" max="2049" width="39.85546875" style="33" customWidth="1"/>
    <col min="2050" max="2054" width="0" style="33" hidden="1" customWidth="1"/>
    <col min="2055" max="2058" width="9.28515625" style="33" customWidth="1"/>
    <col min="2059" max="2059" width="9.42578125" style="33" customWidth="1"/>
    <col min="2060" max="2071" width="9.28515625" style="33" customWidth="1"/>
    <col min="2072" max="2304" width="9.28515625" style="33"/>
    <col min="2305" max="2305" width="39.85546875" style="33" customWidth="1"/>
    <col min="2306" max="2310" width="0" style="33" hidden="1" customWidth="1"/>
    <col min="2311" max="2314" width="9.28515625" style="33" customWidth="1"/>
    <col min="2315" max="2315" width="9.42578125" style="33" customWidth="1"/>
    <col min="2316" max="2327" width="9.28515625" style="33" customWidth="1"/>
    <col min="2328" max="2560" width="9.28515625" style="33"/>
    <col min="2561" max="2561" width="39.85546875" style="33" customWidth="1"/>
    <col min="2562" max="2566" width="0" style="33" hidden="1" customWidth="1"/>
    <col min="2567" max="2570" width="9.28515625" style="33" customWidth="1"/>
    <col min="2571" max="2571" width="9.42578125" style="33" customWidth="1"/>
    <col min="2572" max="2583" width="9.28515625" style="33" customWidth="1"/>
    <col min="2584" max="2816" width="9.28515625" style="33"/>
    <col min="2817" max="2817" width="39.85546875" style="33" customWidth="1"/>
    <col min="2818" max="2822" width="0" style="33" hidden="1" customWidth="1"/>
    <col min="2823" max="2826" width="9.28515625" style="33" customWidth="1"/>
    <col min="2827" max="2827" width="9.42578125" style="33" customWidth="1"/>
    <col min="2828" max="2839" width="9.28515625" style="33" customWidth="1"/>
    <col min="2840" max="3072" width="9.28515625" style="33"/>
    <col min="3073" max="3073" width="39.85546875" style="33" customWidth="1"/>
    <col min="3074" max="3078" width="0" style="33" hidden="1" customWidth="1"/>
    <col min="3079" max="3082" width="9.28515625" style="33" customWidth="1"/>
    <col min="3083" max="3083" width="9.42578125" style="33" customWidth="1"/>
    <col min="3084" max="3095" width="9.28515625" style="33" customWidth="1"/>
    <col min="3096" max="3328" width="9.28515625" style="33"/>
    <col min="3329" max="3329" width="39.85546875" style="33" customWidth="1"/>
    <col min="3330" max="3334" width="0" style="33" hidden="1" customWidth="1"/>
    <col min="3335" max="3338" width="9.28515625" style="33" customWidth="1"/>
    <col min="3339" max="3339" width="9.42578125" style="33" customWidth="1"/>
    <col min="3340" max="3351" width="9.28515625" style="33" customWidth="1"/>
    <col min="3352" max="3584" width="9.28515625" style="33"/>
    <col min="3585" max="3585" width="39.85546875" style="33" customWidth="1"/>
    <col min="3586" max="3590" width="0" style="33" hidden="1" customWidth="1"/>
    <col min="3591" max="3594" width="9.28515625" style="33" customWidth="1"/>
    <col min="3595" max="3595" width="9.42578125" style="33" customWidth="1"/>
    <col min="3596" max="3607" width="9.28515625" style="33" customWidth="1"/>
    <col min="3608" max="3840" width="9.28515625" style="33"/>
    <col min="3841" max="3841" width="39.85546875" style="33" customWidth="1"/>
    <col min="3842" max="3846" width="0" style="33" hidden="1" customWidth="1"/>
    <col min="3847" max="3850" width="9.28515625" style="33" customWidth="1"/>
    <col min="3851" max="3851" width="9.42578125" style="33" customWidth="1"/>
    <col min="3852" max="3863" width="9.28515625" style="33" customWidth="1"/>
    <col min="3864" max="4096" width="9.28515625" style="33"/>
    <col min="4097" max="4097" width="39.85546875" style="33" customWidth="1"/>
    <col min="4098" max="4102" width="0" style="33" hidden="1" customWidth="1"/>
    <col min="4103" max="4106" width="9.28515625" style="33" customWidth="1"/>
    <col min="4107" max="4107" width="9.42578125" style="33" customWidth="1"/>
    <col min="4108" max="4119" width="9.28515625" style="33" customWidth="1"/>
    <col min="4120" max="4352" width="9.28515625" style="33"/>
    <col min="4353" max="4353" width="39.85546875" style="33" customWidth="1"/>
    <col min="4354" max="4358" width="0" style="33" hidden="1" customWidth="1"/>
    <col min="4359" max="4362" width="9.28515625" style="33" customWidth="1"/>
    <col min="4363" max="4363" width="9.42578125" style="33" customWidth="1"/>
    <col min="4364" max="4375" width="9.28515625" style="33" customWidth="1"/>
    <col min="4376" max="4608" width="9.28515625" style="33"/>
    <col min="4609" max="4609" width="39.85546875" style="33" customWidth="1"/>
    <col min="4610" max="4614" width="0" style="33" hidden="1" customWidth="1"/>
    <col min="4615" max="4618" width="9.28515625" style="33" customWidth="1"/>
    <col min="4619" max="4619" width="9.42578125" style="33" customWidth="1"/>
    <col min="4620" max="4631" width="9.28515625" style="33" customWidth="1"/>
    <col min="4632" max="4864" width="9.28515625" style="33"/>
    <col min="4865" max="4865" width="39.85546875" style="33" customWidth="1"/>
    <col min="4866" max="4870" width="0" style="33" hidden="1" customWidth="1"/>
    <col min="4871" max="4874" width="9.28515625" style="33" customWidth="1"/>
    <col min="4875" max="4875" width="9.42578125" style="33" customWidth="1"/>
    <col min="4876" max="4887" width="9.28515625" style="33" customWidth="1"/>
    <col min="4888" max="5120" width="9.28515625" style="33"/>
    <col min="5121" max="5121" width="39.85546875" style="33" customWidth="1"/>
    <col min="5122" max="5126" width="0" style="33" hidden="1" customWidth="1"/>
    <col min="5127" max="5130" width="9.28515625" style="33" customWidth="1"/>
    <col min="5131" max="5131" width="9.42578125" style="33" customWidth="1"/>
    <col min="5132" max="5143" width="9.28515625" style="33" customWidth="1"/>
    <col min="5144" max="5376" width="9.28515625" style="33"/>
    <col min="5377" max="5377" width="39.85546875" style="33" customWidth="1"/>
    <col min="5378" max="5382" width="0" style="33" hidden="1" customWidth="1"/>
    <col min="5383" max="5386" width="9.28515625" style="33" customWidth="1"/>
    <col min="5387" max="5387" width="9.42578125" style="33" customWidth="1"/>
    <col min="5388" max="5399" width="9.28515625" style="33" customWidth="1"/>
    <col min="5400" max="5632" width="9.28515625" style="33"/>
    <col min="5633" max="5633" width="39.85546875" style="33" customWidth="1"/>
    <col min="5634" max="5638" width="0" style="33" hidden="1" customWidth="1"/>
    <col min="5639" max="5642" width="9.28515625" style="33" customWidth="1"/>
    <col min="5643" max="5643" width="9.42578125" style="33" customWidth="1"/>
    <col min="5644" max="5655" width="9.28515625" style="33" customWidth="1"/>
    <col min="5656" max="5888" width="9.28515625" style="33"/>
    <col min="5889" max="5889" width="39.85546875" style="33" customWidth="1"/>
    <col min="5890" max="5894" width="0" style="33" hidden="1" customWidth="1"/>
    <col min="5895" max="5898" width="9.28515625" style="33" customWidth="1"/>
    <col min="5899" max="5899" width="9.42578125" style="33" customWidth="1"/>
    <col min="5900" max="5911" width="9.28515625" style="33" customWidth="1"/>
    <col min="5912" max="6144" width="9.28515625" style="33"/>
    <col min="6145" max="6145" width="39.85546875" style="33" customWidth="1"/>
    <col min="6146" max="6150" width="0" style="33" hidden="1" customWidth="1"/>
    <col min="6151" max="6154" width="9.28515625" style="33" customWidth="1"/>
    <col min="6155" max="6155" width="9.42578125" style="33" customWidth="1"/>
    <col min="6156" max="6167" width="9.28515625" style="33" customWidth="1"/>
    <col min="6168" max="6400" width="9.28515625" style="33"/>
    <col min="6401" max="6401" width="39.85546875" style="33" customWidth="1"/>
    <col min="6402" max="6406" width="0" style="33" hidden="1" customWidth="1"/>
    <col min="6407" max="6410" width="9.28515625" style="33" customWidth="1"/>
    <col min="6411" max="6411" width="9.42578125" style="33" customWidth="1"/>
    <col min="6412" max="6423" width="9.28515625" style="33" customWidth="1"/>
    <col min="6424" max="6656" width="9.28515625" style="33"/>
    <col min="6657" max="6657" width="39.85546875" style="33" customWidth="1"/>
    <col min="6658" max="6662" width="0" style="33" hidden="1" customWidth="1"/>
    <col min="6663" max="6666" width="9.28515625" style="33" customWidth="1"/>
    <col min="6667" max="6667" width="9.42578125" style="33" customWidth="1"/>
    <col min="6668" max="6679" width="9.28515625" style="33" customWidth="1"/>
    <col min="6680" max="6912" width="9.28515625" style="33"/>
    <col min="6913" max="6913" width="39.85546875" style="33" customWidth="1"/>
    <col min="6914" max="6918" width="0" style="33" hidden="1" customWidth="1"/>
    <col min="6919" max="6922" width="9.28515625" style="33" customWidth="1"/>
    <col min="6923" max="6923" width="9.42578125" style="33" customWidth="1"/>
    <col min="6924" max="6935" width="9.28515625" style="33" customWidth="1"/>
    <col min="6936" max="7168" width="9.28515625" style="33"/>
    <col min="7169" max="7169" width="39.85546875" style="33" customWidth="1"/>
    <col min="7170" max="7174" width="0" style="33" hidden="1" customWidth="1"/>
    <col min="7175" max="7178" width="9.28515625" style="33" customWidth="1"/>
    <col min="7179" max="7179" width="9.42578125" style="33" customWidth="1"/>
    <col min="7180" max="7191" width="9.28515625" style="33" customWidth="1"/>
    <col min="7192" max="7424" width="9.28515625" style="33"/>
    <col min="7425" max="7425" width="39.85546875" style="33" customWidth="1"/>
    <col min="7426" max="7430" width="0" style="33" hidden="1" customWidth="1"/>
    <col min="7431" max="7434" width="9.28515625" style="33" customWidth="1"/>
    <col min="7435" max="7435" width="9.42578125" style="33" customWidth="1"/>
    <col min="7436" max="7447" width="9.28515625" style="33" customWidth="1"/>
    <col min="7448" max="7680" width="9.28515625" style="33"/>
    <col min="7681" max="7681" width="39.85546875" style="33" customWidth="1"/>
    <col min="7682" max="7686" width="0" style="33" hidden="1" customWidth="1"/>
    <col min="7687" max="7690" width="9.28515625" style="33" customWidth="1"/>
    <col min="7691" max="7691" width="9.42578125" style="33" customWidth="1"/>
    <col min="7692" max="7703" width="9.28515625" style="33" customWidth="1"/>
    <col min="7704" max="7936" width="9.28515625" style="33"/>
    <col min="7937" max="7937" width="39.85546875" style="33" customWidth="1"/>
    <col min="7938" max="7942" width="0" style="33" hidden="1" customWidth="1"/>
    <col min="7943" max="7946" width="9.28515625" style="33" customWidth="1"/>
    <col min="7947" max="7947" width="9.42578125" style="33" customWidth="1"/>
    <col min="7948" max="7959" width="9.28515625" style="33" customWidth="1"/>
    <col min="7960" max="8192" width="9.28515625" style="33"/>
    <col min="8193" max="8193" width="39.85546875" style="33" customWidth="1"/>
    <col min="8194" max="8198" width="0" style="33" hidden="1" customWidth="1"/>
    <col min="8199" max="8202" width="9.28515625" style="33" customWidth="1"/>
    <col min="8203" max="8203" width="9.42578125" style="33" customWidth="1"/>
    <col min="8204" max="8215" width="9.28515625" style="33" customWidth="1"/>
    <col min="8216" max="8448" width="9.28515625" style="33"/>
    <col min="8449" max="8449" width="39.85546875" style="33" customWidth="1"/>
    <col min="8450" max="8454" width="0" style="33" hidden="1" customWidth="1"/>
    <col min="8455" max="8458" width="9.28515625" style="33" customWidth="1"/>
    <col min="8459" max="8459" width="9.42578125" style="33" customWidth="1"/>
    <col min="8460" max="8471" width="9.28515625" style="33" customWidth="1"/>
    <col min="8472" max="8704" width="9.28515625" style="33"/>
    <col min="8705" max="8705" width="39.85546875" style="33" customWidth="1"/>
    <col min="8706" max="8710" width="0" style="33" hidden="1" customWidth="1"/>
    <col min="8711" max="8714" width="9.28515625" style="33" customWidth="1"/>
    <col min="8715" max="8715" width="9.42578125" style="33" customWidth="1"/>
    <col min="8716" max="8727" width="9.28515625" style="33" customWidth="1"/>
    <col min="8728" max="8960" width="9.28515625" style="33"/>
    <col min="8961" max="8961" width="39.85546875" style="33" customWidth="1"/>
    <col min="8962" max="8966" width="0" style="33" hidden="1" customWidth="1"/>
    <col min="8967" max="8970" width="9.28515625" style="33" customWidth="1"/>
    <col min="8971" max="8971" width="9.42578125" style="33" customWidth="1"/>
    <col min="8972" max="8983" width="9.28515625" style="33" customWidth="1"/>
    <col min="8984" max="9216" width="9.28515625" style="33"/>
    <col min="9217" max="9217" width="39.85546875" style="33" customWidth="1"/>
    <col min="9218" max="9222" width="0" style="33" hidden="1" customWidth="1"/>
    <col min="9223" max="9226" width="9.28515625" style="33" customWidth="1"/>
    <col min="9227" max="9227" width="9.42578125" style="33" customWidth="1"/>
    <col min="9228" max="9239" width="9.28515625" style="33" customWidth="1"/>
    <col min="9240" max="9472" width="9.28515625" style="33"/>
    <col min="9473" max="9473" width="39.85546875" style="33" customWidth="1"/>
    <col min="9474" max="9478" width="0" style="33" hidden="1" customWidth="1"/>
    <col min="9479" max="9482" width="9.28515625" style="33" customWidth="1"/>
    <col min="9483" max="9483" width="9.42578125" style="33" customWidth="1"/>
    <col min="9484" max="9495" width="9.28515625" style="33" customWidth="1"/>
    <col min="9496" max="9728" width="9.28515625" style="33"/>
    <col min="9729" max="9729" width="39.85546875" style="33" customWidth="1"/>
    <col min="9730" max="9734" width="0" style="33" hidden="1" customWidth="1"/>
    <col min="9735" max="9738" width="9.28515625" style="33" customWidth="1"/>
    <col min="9739" max="9739" width="9.42578125" style="33" customWidth="1"/>
    <col min="9740" max="9751" width="9.28515625" style="33" customWidth="1"/>
    <col min="9752" max="9984" width="9.28515625" style="33"/>
    <col min="9985" max="9985" width="39.85546875" style="33" customWidth="1"/>
    <col min="9986" max="9990" width="0" style="33" hidden="1" customWidth="1"/>
    <col min="9991" max="9994" width="9.28515625" style="33" customWidth="1"/>
    <col min="9995" max="9995" width="9.42578125" style="33" customWidth="1"/>
    <col min="9996" max="10007" width="9.28515625" style="33" customWidth="1"/>
    <col min="10008" max="10240" width="9.28515625" style="33"/>
    <col min="10241" max="10241" width="39.85546875" style="33" customWidth="1"/>
    <col min="10242" max="10246" width="0" style="33" hidden="1" customWidth="1"/>
    <col min="10247" max="10250" width="9.28515625" style="33" customWidth="1"/>
    <col min="10251" max="10251" width="9.42578125" style="33" customWidth="1"/>
    <col min="10252" max="10263" width="9.28515625" style="33" customWidth="1"/>
    <col min="10264" max="10496" width="9.28515625" style="33"/>
    <col min="10497" max="10497" width="39.85546875" style="33" customWidth="1"/>
    <col min="10498" max="10502" width="0" style="33" hidden="1" customWidth="1"/>
    <col min="10503" max="10506" width="9.28515625" style="33" customWidth="1"/>
    <col min="10507" max="10507" width="9.42578125" style="33" customWidth="1"/>
    <col min="10508" max="10519" width="9.28515625" style="33" customWidth="1"/>
    <col min="10520" max="10752" width="9.28515625" style="33"/>
    <col min="10753" max="10753" width="39.85546875" style="33" customWidth="1"/>
    <col min="10754" max="10758" width="0" style="33" hidden="1" customWidth="1"/>
    <col min="10759" max="10762" width="9.28515625" style="33" customWidth="1"/>
    <col min="10763" max="10763" width="9.42578125" style="33" customWidth="1"/>
    <col min="10764" max="10775" width="9.28515625" style="33" customWidth="1"/>
    <col min="10776" max="11008" width="9.28515625" style="33"/>
    <col min="11009" max="11009" width="39.85546875" style="33" customWidth="1"/>
    <col min="11010" max="11014" width="0" style="33" hidden="1" customWidth="1"/>
    <col min="11015" max="11018" width="9.28515625" style="33" customWidth="1"/>
    <col min="11019" max="11019" width="9.42578125" style="33" customWidth="1"/>
    <col min="11020" max="11031" width="9.28515625" style="33" customWidth="1"/>
    <col min="11032" max="11264" width="9.28515625" style="33"/>
    <col min="11265" max="11265" width="39.85546875" style="33" customWidth="1"/>
    <col min="11266" max="11270" width="0" style="33" hidden="1" customWidth="1"/>
    <col min="11271" max="11274" width="9.28515625" style="33" customWidth="1"/>
    <col min="11275" max="11275" width="9.42578125" style="33" customWidth="1"/>
    <col min="11276" max="11287" width="9.28515625" style="33" customWidth="1"/>
    <col min="11288" max="11520" width="9.28515625" style="33"/>
    <col min="11521" max="11521" width="39.85546875" style="33" customWidth="1"/>
    <col min="11522" max="11526" width="0" style="33" hidden="1" customWidth="1"/>
    <col min="11527" max="11530" width="9.28515625" style="33" customWidth="1"/>
    <col min="11531" max="11531" width="9.42578125" style="33" customWidth="1"/>
    <col min="11532" max="11543" width="9.28515625" style="33" customWidth="1"/>
    <col min="11544" max="11776" width="9.28515625" style="33"/>
    <col min="11777" max="11777" width="39.85546875" style="33" customWidth="1"/>
    <col min="11778" max="11782" width="0" style="33" hidden="1" customWidth="1"/>
    <col min="11783" max="11786" width="9.28515625" style="33" customWidth="1"/>
    <col min="11787" max="11787" width="9.42578125" style="33" customWidth="1"/>
    <col min="11788" max="11799" width="9.28515625" style="33" customWidth="1"/>
    <col min="11800" max="12032" width="9.28515625" style="33"/>
    <col min="12033" max="12033" width="39.85546875" style="33" customWidth="1"/>
    <col min="12034" max="12038" width="0" style="33" hidden="1" customWidth="1"/>
    <col min="12039" max="12042" width="9.28515625" style="33" customWidth="1"/>
    <col min="12043" max="12043" width="9.42578125" style="33" customWidth="1"/>
    <col min="12044" max="12055" width="9.28515625" style="33" customWidth="1"/>
    <col min="12056" max="12288" width="9.28515625" style="33"/>
    <col min="12289" max="12289" width="39.85546875" style="33" customWidth="1"/>
    <col min="12290" max="12294" width="0" style="33" hidden="1" customWidth="1"/>
    <col min="12295" max="12298" width="9.28515625" style="33" customWidth="1"/>
    <col min="12299" max="12299" width="9.42578125" style="33" customWidth="1"/>
    <col min="12300" max="12311" width="9.28515625" style="33" customWidth="1"/>
    <col min="12312" max="12544" width="9.28515625" style="33"/>
    <col min="12545" max="12545" width="39.85546875" style="33" customWidth="1"/>
    <col min="12546" max="12550" width="0" style="33" hidden="1" customWidth="1"/>
    <col min="12551" max="12554" width="9.28515625" style="33" customWidth="1"/>
    <col min="12555" max="12555" width="9.42578125" style="33" customWidth="1"/>
    <col min="12556" max="12567" width="9.28515625" style="33" customWidth="1"/>
    <col min="12568" max="12800" width="9.28515625" style="33"/>
    <col min="12801" max="12801" width="39.85546875" style="33" customWidth="1"/>
    <col min="12802" max="12806" width="0" style="33" hidden="1" customWidth="1"/>
    <col min="12807" max="12810" width="9.28515625" style="33" customWidth="1"/>
    <col min="12811" max="12811" width="9.42578125" style="33" customWidth="1"/>
    <col min="12812" max="12823" width="9.28515625" style="33" customWidth="1"/>
    <col min="12824" max="13056" width="9.28515625" style="33"/>
    <col min="13057" max="13057" width="39.85546875" style="33" customWidth="1"/>
    <col min="13058" max="13062" width="0" style="33" hidden="1" customWidth="1"/>
    <col min="13063" max="13066" width="9.28515625" style="33" customWidth="1"/>
    <col min="13067" max="13067" width="9.42578125" style="33" customWidth="1"/>
    <col min="13068" max="13079" width="9.28515625" style="33" customWidth="1"/>
    <col min="13080" max="13312" width="9.28515625" style="33"/>
    <col min="13313" max="13313" width="39.85546875" style="33" customWidth="1"/>
    <col min="13314" max="13318" width="0" style="33" hidden="1" customWidth="1"/>
    <col min="13319" max="13322" width="9.28515625" style="33" customWidth="1"/>
    <col min="13323" max="13323" width="9.42578125" style="33" customWidth="1"/>
    <col min="13324" max="13335" width="9.28515625" style="33" customWidth="1"/>
    <col min="13336" max="13568" width="9.28515625" style="33"/>
    <col min="13569" max="13569" width="39.85546875" style="33" customWidth="1"/>
    <col min="13570" max="13574" width="0" style="33" hidden="1" customWidth="1"/>
    <col min="13575" max="13578" width="9.28515625" style="33" customWidth="1"/>
    <col min="13579" max="13579" width="9.42578125" style="33" customWidth="1"/>
    <col min="13580" max="13591" width="9.28515625" style="33" customWidth="1"/>
    <col min="13592" max="13824" width="9.28515625" style="33"/>
    <col min="13825" max="13825" width="39.85546875" style="33" customWidth="1"/>
    <col min="13826" max="13830" width="0" style="33" hidden="1" customWidth="1"/>
    <col min="13831" max="13834" width="9.28515625" style="33" customWidth="1"/>
    <col min="13835" max="13835" width="9.42578125" style="33" customWidth="1"/>
    <col min="13836" max="13847" width="9.28515625" style="33" customWidth="1"/>
    <col min="13848" max="14080" width="9.28515625" style="33"/>
    <col min="14081" max="14081" width="39.85546875" style="33" customWidth="1"/>
    <col min="14082" max="14086" width="0" style="33" hidden="1" customWidth="1"/>
    <col min="14087" max="14090" width="9.28515625" style="33" customWidth="1"/>
    <col min="14091" max="14091" width="9.42578125" style="33" customWidth="1"/>
    <col min="14092" max="14103" width="9.28515625" style="33" customWidth="1"/>
    <col min="14104" max="14336" width="9.28515625" style="33"/>
    <col min="14337" max="14337" width="39.85546875" style="33" customWidth="1"/>
    <col min="14338" max="14342" width="0" style="33" hidden="1" customWidth="1"/>
    <col min="14343" max="14346" width="9.28515625" style="33" customWidth="1"/>
    <col min="14347" max="14347" width="9.42578125" style="33" customWidth="1"/>
    <col min="14348" max="14359" width="9.28515625" style="33" customWidth="1"/>
    <col min="14360" max="14592" width="9.28515625" style="33"/>
    <col min="14593" max="14593" width="39.85546875" style="33" customWidth="1"/>
    <col min="14594" max="14598" width="0" style="33" hidden="1" customWidth="1"/>
    <col min="14599" max="14602" width="9.28515625" style="33" customWidth="1"/>
    <col min="14603" max="14603" width="9.42578125" style="33" customWidth="1"/>
    <col min="14604" max="14615" width="9.28515625" style="33" customWidth="1"/>
    <col min="14616" max="14848" width="9.28515625" style="33"/>
    <col min="14849" max="14849" width="39.85546875" style="33" customWidth="1"/>
    <col min="14850" max="14854" width="0" style="33" hidden="1" customWidth="1"/>
    <col min="14855" max="14858" width="9.28515625" style="33" customWidth="1"/>
    <col min="14859" max="14859" width="9.42578125" style="33" customWidth="1"/>
    <col min="14860" max="14871" width="9.28515625" style="33" customWidth="1"/>
    <col min="14872" max="15104" width="9.28515625" style="33"/>
    <col min="15105" max="15105" width="39.85546875" style="33" customWidth="1"/>
    <col min="15106" max="15110" width="0" style="33" hidden="1" customWidth="1"/>
    <col min="15111" max="15114" width="9.28515625" style="33" customWidth="1"/>
    <col min="15115" max="15115" width="9.42578125" style="33" customWidth="1"/>
    <col min="15116" max="15127" width="9.28515625" style="33" customWidth="1"/>
    <col min="15128" max="15360" width="9.28515625" style="33"/>
    <col min="15361" max="15361" width="39.85546875" style="33" customWidth="1"/>
    <col min="15362" max="15366" width="0" style="33" hidden="1" customWidth="1"/>
    <col min="15367" max="15370" width="9.28515625" style="33" customWidth="1"/>
    <col min="15371" max="15371" width="9.42578125" style="33" customWidth="1"/>
    <col min="15372" max="15383" width="9.28515625" style="33" customWidth="1"/>
    <col min="15384" max="15616" width="9.28515625" style="33"/>
    <col min="15617" max="15617" width="39.85546875" style="33" customWidth="1"/>
    <col min="15618" max="15622" width="0" style="33" hidden="1" customWidth="1"/>
    <col min="15623" max="15626" width="9.28515625" style="33" customWidth="1"/>
    <col min="15627" max="15627" width="9.42578125" style="33" customWidth="1"/>
    <col min="15628" max="15639" width="9.28515625" style="33" customWidth="1"/>
    <col min="15640" max="15872" width="9.28515625" style="33"/>
    <col min="15873" max="15873" width="39.85546875" style="33" customWidth="1"/>
    <col min="15874" max="15878" width="0" style="33" hidden="1" customWidth="1"/>
    <col min="15879" max="15882" width="9.28515625" style="33" customWidth="1"/>
    <col min="15883" max="15883" width="9.42578125" style="33" customWidth="1"/>
    <col min="15884" max="15895" width="9.28515625" style="33" customWidth="1"/>
    <col min="15896" max="16128" width="9.28515625" style="33"/>
    <col min="16129" max="16129" width="39.85546875" style="33" customWidth="1"/>
    <col min="16130" max="16134" width="0" style="33" hidden="1" customWidth="1"/>
    <col min="16135" max="16138" width="9.28515625" style="33" customWidth="1"/>
    <col min="16139" max="16139" width="9.42578125" style="33" customWidth="1"/>
    <col min="16140" max="16151" width="9.28515625" style="33" customWidth="1"/>
    <col min="16152" max="16384" width="9.28515625" style="33"/>
  </cols>
  <sheetData>
    <row r="1" spans="1:35" ht="12.95" customHeight="1" x14ac:dyDescent="0.2">
      <c r="A1" s="950" t="s">
        <v>1346</v>
      </c>
    </row>
    <row r="2" spans="1:35" ht="18" customHeight="1" x14ac:dyDescent="0.25">
      <c r="A2" s="562" t="s">
        <v>453</v>
      </c>
    </row>
    <row r="3" spans="1:35" ht="18" customHeight="1" x14ac:dyDescent="0.2">
      <c r="A3" s="32" t="s">
        <v>454</v>
      </c>
    </row>
    <row r="4" spans="1:35" ht="18" customHeight="1" thickBot="1" x14ac:dyDescent="0.25">
      <c r="A4" s="563" t="s">
        <v>455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35" s="320" customFormat="1" ht="18" customHeight="1" thickBot="1" x14ac:dyDescent="0.25">
      <c r="A5" s="303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5" s="38" customFormat="1" ht="1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</row>
    <row r="7" spans="1:35" s="43" customFormat="1" ht="12.95" customHeight="1" x14ac:dyDescent="0.2">
      <c r="A7" s="41" t="s">
        <v>34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  <c r="AG7" s="565"/>
      <c r="AH7" s="565"/>
      <c r="AI7" s="565"/>
    </row>
    <row r="8" spans="1:35" s="51" customFormat="1" ht="12.95" customHeight="1" x14ac:dyDescent="0.2">
      <c r="A8" s="315" t="s">
        <v>356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</row>
    <row r="9" spans="1:35" s="51" customFormat="1" ht="12.95" customHeight="1" x14ac:dyDescent="0.2">
      <c r="A9" s="315" t="s">
        <v>456</v>
      </c>
      <c r="B9" s="160">
        <v>57.5</v>
      </c>
      <c r="C9" s="160">
        <v>54.7</v>
      </c>
      <c r="D9" s="160">
        <v>57.8</v>
      </c>
      <c r="E9" s="160">
        <v>56.4</v>
      </c>
      <c r="F9" s="160">
        <v>52.4</v>
      </c>
      <c r="G9" s="160">
        <v>55.9</v>
      </c>
      <c r="H9" s="160">
        <v>57.1</v>
      </c>
      <c r="I9" s="160">
        <v>58.4</v>
      </c>
      <c r="J9" s="160">
        <v>57.8</v>
      </c>
      <c r="K9" s="160">
        <v>57</v>
      </c>
      <c r="L9" s="160">
        <v>57.8</v>
      </c>
      <c r="M9" s="160">
        <v>62.3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</row>
    <row r="10" spans="1:35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</row>
    <row r="11" spans="1:35" s="51" customFormat="1" ht="24" customHeight="1" x14ac:dyDescent="0.2">
      <c r="A11" s="325" t="s">
        <v>458</v>
      </c>
      <c r="B11" s="160">
        <v>41.5</v>
      </c>
      <c r="C11" s="160">
        <v>38.299999999999997</v>
      </c>
      <c r="D11" s="160">
        <v>47.3</v>
      </c>
      <c r="E11" s="160">
        <v>42.4</v>
      </c>
      <c r="F11" s="160">
        <v>41.2</v>
      </c>
      <c r="G11" s="160">
        <v>45.3</v>
      </c>
      <c r="H11" s="160">
        <v>48.4</v>
      </c>
      <c r="I11" s="160">
        <v>47.2</v>
      </c>
      <c r="J11" s="160">
        <v>44</v>
      </c>
      <c r="K11" s="160">
        <v>45.2</v>
      </c>
      <c r="L11" s="160">
        <v>46.5</v>
      </c>
      <c r="M11" s="160">
        <v>52.5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</row>
    <row r="12" spans="1:35" s="51" customFormat="1" ht="12.95" customHeight="1" x14ac:dyDescent="0.2">
      <c r="A12" s="325" t="s">
        <v>459</v>
      </c>
      <c r="B12" s="160">
        <v>8.3000000000000007</v>
      </c>
      <c r="C12" s="160">
        <v>7.9</v>
      </c>
      <c r="D12" s="160">
        <v>6.4</v>
      </c>
      <c r="E12" s="160">
        <v>5.5</v>
      </c>
      <c r="F12" s="160">
        <v>5.9</v>
      </c>
      <c r="G12" s="160">
        <v>5.4</v>
      </c>
      <c r="H12" s="160">
        <v>4.2</v>
      </c>
      <c r="I12" s="160">
        <v>5.0999999999999996</v>
      </c>
      <c r="J12" s="160">
        <v>6.4</v>
      </c>
      <c r="K12" s="160">
        <v>5.4</v>
      </c>
      <c r="L12" s="160">
        <v>5</v>
      </c>
      <c r="M12" s="160">
        <v>4.2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</row>
    <row r="13" spans="1:35" s="51" customFormat="1" ht="12.95" customHeight="1" x14ac:dyDescent="0.2">
      <c r="A13" s="325" t="s">
        <v>460</v>
      </c>
      <c r="B13" s="160">
        <v>1.5</v>
      </c>
      <c r="C13" s="160">
        <v>1.8</v>
      </c>
      <c r="D13" s="160">
        <v>2.5</v>
      </c>
      <c r="E13" s="160">
        <v>1.7</v>
      </c>
      <c r="F13" s="160">
        <v>1.6</v>
      </c>
      <c r="G13" s="160">
        <v>1.6</v>
      </c>
      <c r="H13" s="160">
        <v>1.4</v>
      </c>
      <c r="I13" s="160">
        <v>1.4</v>
      </c>
      <c r="J13" s="160">
        <v>1.7</v>
      </c>
      <c r="K13" s="160">
        <v>1.8</v>
      </c>
      <c r="L13" s="160">
        <v>1.7</v>
      </c>
      <c r="M13" s="160">
        <v>1.5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</row>
    <row r="14" spans="1:35" s="51" customFormat="1" ht="12.95" customHeight="1" x14ac:dyDescent="0.2">
      <c r="A14" s="315" t="s">
        <v>461</v>
      </c>
      <c r="B14" s="160">
        <v>13.9</v>
      </c>
      <c r="C14" s="160">
        <v>14.9</v>
      </c>
      <c r="D14" s="160">
        <v>13.7</v>
      </c>
      <c r="E14" s="160">
        <v>13.6</v>
      </c>
      <c r="F14" s="160">
        <v>13.2</v>
      </c>
      <c r="G14" s="160">
        <v>13.3</v>
      </c>
      <c r="H14" s="160">
        <v>12.1</v>
      </c>
      <c r="I14" s="160">
        <v>12.2</v>
      </c>
      <c r="J14" s="160">
        <v>13.5</v>
      </c>
      <c r="K14" s="160">
        <v>13.3</v>
      </c>
      <c r="L14" s="160">
        <v>13.7</v>
      </c>
      <c r="M14" s="160">
        <v>13.8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</row>
    <row r="15" spans="1:35" s="51" customFormat="1" ht="12.95" customHeight="1" x14ac:dyDescent="0.2">
      <c r="A15" s="315" t="s">
        <v>462</v>
      </c>
      <c r="B15" s="160">
        <v>2.2999999999999998</v>
      </c>
      <c r="C15" s="160">
        <v>2.5</v>
      </c>
      <c r="D15" s="160">
        <v>2.2999999999999998</v>
      </c>
      <c r="E15" s="160">
        <v>2.2000000000000002</v>
      </c>
      <c r="F15" s="160">
        <v>2.2000000000000002</v>
      </c>
      <c r="G15" s="160">
        <v>2.1</v>
      </c>
      <c r="H15" s="160">
        <v>2</v>
      </c>
      <c r="I15" s="160">
        <v>2</v>
      </c>
      <c r="J15" s="160">
        <v>2.2999999999999998</v>
      </c>
      <c r="K15" s="160">
        <v>2.4</v>
      </c>
      <c r="L15" s="160">
        <v>2</v>
      </c>
      <c r="M15" s="160">
        <v>1.6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</row>
    <row r="16" spans="1:35" s="51" customFormat="1" ht="12.95" customHeight="1" x14ac:dyDescent="0.2">
      <c r="A16" s="315" t="s">
        <v>463</v>
      </c>
      <c r="B16" s="160">
        <v>7.2</v>
      </c>
      <c r="C16" s="160">
        <v>7.6</v>
      </c>
      <c r="D16" s="160">
        <v>7.3</v>
      </c>
      <c r="E16" s="160">
        <v>7.3</v>
      </c>
      <c r="F16" s="160">
        <v>11.6</v>
      </c>
      <c r="G16" s="160">
        <v>11.5</v>
      </c>
      <c r="H16" s="160">
        <v>11.9</v>
      </c>
      <c r="I16" s="160">
        <v>10.199999999999999</v>
      </c>
      <c r="J16" s="160">
        <v>8.5</v>
      </c>
      <c r="K16" s="160">
        <v>7.7</v>
      </c>
      <c r="L16" s="160">
        <v>8.1</v>
      </c>
      <c r="M16" s="160">
        <v>7.1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</row>
    <row r="17" spans="1:35" s="51" customFormat="1" ht="13.5" customHeight="1" x14ac:dyDescent="0.2">
      <c r="A17" s="315" t="s">
        <v>464</v>
      </c>
      <c r="B17" s="160">
        <v>19.100000000000001</v>
      </c>
      <c r="C17" s="160">
        <v>20.2</v>
      </c>
      <c r="D17" s="160">
        <v>18.899999999999999</v>
      </c>
      <c r="E17" s="160">
        <v>20.5</v>
      </c>
      <c r="F17" s="160">
        <v>20.6</v>
      </c>
      <c r="G17" s="160">
        <v>17.2</v>
      </c>
      <c r="H17" s="160">
        <v>16.8</v>
      </c>
      <c r="I17" s="160">
        <v>17.3</v>
      </c>
      <c r="J17" s="160">
        <v>17.899999999999999</v>
      </c>
      <c r="K17" s="160">
        <v>19.600000000000001</v>
      </c>
      <c r="L17" s="160">
        <v>18.399999999999999</v>
      </c>
      <c r="M17" s="160">
        <v>15.3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</row>
    <row r="18" spans="1:35" s="51" customFormat="1" ht="13.5" customHeight="1" thickBot="1" x14ac:dyDescent="0.25">
      <c r="A18" s="317"/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302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</row>
    <row r="19" spans="1:35" s="51" customFormat="1" ht="14.2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</row>
    <row r="20" spans="1:35" s="51" customFormat="1" ht="19.899999999999999" customHeight="1" x14ac:dyDescent="0.2">
      <c r="A20" s="567" t="s">
        <v>465</v>
      </c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</row>
    <row r="21" spans="1:35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</row>
    <row r="22" spans="1:35" s="51" customFormat="1" ht="12.9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</row>
    <row r="23" spans="1:35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</row>
    <row r="24" spans="1:35" s="51" customFormat="1" ht="12.9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</row>
    <row r="25" spans="1:35" s="51" customFormat="1" ht="12.95" customHeight="1" x14ac:dyDescent="0.2">
      <c r="A25" s="31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</row>
    <row r="26" spans="1:35" s="51" customFormat="1" ht="12.95" customHeight="1" x14ac:dyDescent="0.2">
      <c r="A26" s="31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</row>
    <row r="27" spans="1:35" s="51" customFormat="1" ht="12.95" customHeight="1" x14ac:dyDescent="0.2">
      <c r="A27" s="31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</row>
    <row r="28" spans="1:35" s="51" customFormat="1" ht="24" customHeight="1" x14ac:dyDescent="0.2">
      <c r="A28" s="31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</row>
    <row r="29" spans="1:35" s="38" customFormat="1" ht="12.95" customHeight="1" x14ac:dyDescent="0.2">
      <c r="A29" s="37"/>
      <c r="B29" s="312"/>
      <c r="C29" s="312"/>
      <c r="D29" s="312"/>
      <c r="E29" s="312"/>
      <c r="F29" s="312"/>
      <c r="G29" s="312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2"/>
      <c r="Z29" s="312"/>
      <c r="AA29" s="312"/>
      <c r="AB29" s="312"/>
      <c r="AC29" s="312"/>
      <c r="AD29" s="312"/>
      <c r="AE29" s="312"/>
      <c r="AF29" s="312"/>
      <c r="AG29" s="312"/>
      <c r="AH29" s="312"/>
      <c r="AI29" s="312"/>
    </row>
    <row r="30" spans="1:35" s="51" customFormat="1" ht="12.95" customHeight="1" x14ac:dyDescent="0.2">
      <c r="A30" s="31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</row>
    <row r="31" spans="1:35" s="51" customFormat="1" ht="12.95" customHeight="1" x14ac:dyDescent="0.2">
      <c r="A31" s="31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</row>
    <row r="32" spans="1:35" s="51" customFormat="1" ht="12.95" customHeight="1" x14ac:dyDescent="0.2">
      <c r="A32" s="31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</row>
    <row r="33" spans="1:35" s="51" customFormat="1" ht="12.95" customHeight="1" x14ac:dyDescent="0.2">
      <c r="A33" s="31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</row>
    <row r="34" spans="1:35" s="51" customFormat="1" ht="12.95" customHeight="1" x14ac:dyDescent="0.2">
      <c r="A34" s="31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</row>
    <row r="35" spans="1:35" s="51" customFormat="1" ht="12.95" customHeight="1" x14ac:dyDescent="0.2">
      <c r="A35" s="31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</row>
    <row r="36" spans="1:35" s="51" customFormat="1" ht="12.95" customHeight="1" x14ac:dyDescent="0.2">
      <c r="A36" s="31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</row>
    <row r="37" spans="1:35" s="51" customFormat="1" ht="12.95" customHeight="1" x14ac:dyDescent="0.2">
      <c r="A37" s="31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</row>
    <row r="38" spans="1:35" s="51" customFormat="1" ht="12.95" customHeight="1" x14ac:dyDescent="0.2">
      <c r="A38" s="31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</row>
    <row r="39" spans="1:35" s="51" customFormat="1" ht="24" customHeight="1" x14ac:dyDescent="0.2">
      <c r="A39" s="31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</row>
    <row r="40" spans="1:35" s="51" customFormat="1" ht="12.95" customHeight="1" x14ac:dyDescent="0.2">
      <c r="A40" s="31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</row>
    <row r="41" spans="1:35" s="51" customFormat="1" ht="12.95" customHeight="1" x14ac:dyDescent="0.2">
      <c r="A41" s="31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</row>
    <row r="42" spans="1:35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</row>
    <row r="43" spans="1:35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</row>
    <row r="44" spans="1:35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</row>
    <row r="45" spans="1:35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</row>
    <row r="46" spans="1:35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</row>
    <row r="47" spans="1:35" s="38" customFormat="1" ht="12.95" customHeight="1" x14ac:dyDescent="0.2">
      <c r="A47" s="37"/>
      <c r="B47" s="312"/>
      <c r="C47" s="312"/>
      <c r="D47" s="312"/>
      <c r="E47" s="312"/>
      <c r="F47" s="312"/>
      <c r="G47" s="312"/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2"/>
      <c r="T47" s="312"/>
      <c r="U47" s="312"/>
      <c r="V47" s="312"/>
      <c r="W47" s="312"/>
      <c r="X47" s="312"/>
      <c r="Y47" s="312"/>
      <c r="Z47" s="312"/>
      <c r="AA47" s="312"/>
      <c r="AB47" s="312"/>
      <c r="AC47" s="312"/>
      <c r="AD47" s="312"/>
      <c r="AE47" s="312"/>
      <c r="AF47" s="312"/>
      <c r="AG47" s="312"/>
      <c r="AH47" s="312"/>
      <c r="AI47" s="312"/>
    </row>
    <row r="48" spans="1:35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</row>
    <row r="49" spans="1:35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</row>
    <row r="50" spans="1:35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</row>
    <row r="51" spans="1:35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</row>
    <row r="52" spans="1:35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</row>
    <row r="53" spans="1:35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</row>
    <row r="54" spans="1:35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</row>
    <row r="55" spans="1:35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</row>
    <row r="56" spans="1:35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</row>
    <row r="57" spans="1:35" s="51" customFormat="1" ht="24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</row>
    <row r="58" spans="1:35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</row>
    <row r="59" spans="1:35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</row>
    <row r="60" spans="1:35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</row>
    <row r="61" spans="1:35" s="38" customFormat="1" ht="12.95" customHeight="1" x14ac:dyDescent="0.2">
      <c r="A61" s="37"/>
      <c r="B61" s="312"/>
      <c r="C61" s="312"/>
      <c r="D61" s="312"/>
      <c r="E61" s="312"/>
      <c r="F61" s="312"/>
      <c r="G61" s="312"/>
      <c r="H61" s="312"/>
      <c r="I61" s="312"/>
      <c r="J61" s="312"/>
      <c r="K61" s="312"/>
      <c r="L61" s="312"/>
      <c r="M61" s="312"/>
      <c r="N61" s="312"/>
      <c r="O61" s="312"/>
      <c r="P61" s="312"/>
      <c r="Q61" s="312"/>
      <c r="R61" s="312"/>
      <c r="S61" s="312"/>
      <c r="T61" s="312"/>
      <c r="U61" s="312"/>
      <c r="V61" s="312"/>
      <c r="W61" s="312"/>
      <c r="X61" s="312"/>
      <c r="Y61" s="312"/>
      <c r="Z61" s="312"/>
      <c r="AA61" s="312"/>
      <c r="AB61" s="312"/>
      <c r="AC61" s="312"/>
      <c r="AD61" s="312"/>
      <c r="AE61" s="312"/>
      <c r="AF61" s="312"/>
      <c r="AG61" s="312"/>
      <c r="AH61" s="312"/>
      <c r="AI61" s="312"/>
    </row>
    <row r="62" spans="1:35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</row>
    <row r="63" spans="1:35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</row>
    <row r="64" spans="1:35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</row>
    <row r="65" spans="1:35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</row>
    <row r="66" spans="1:35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</row>
    <row r="67" spans="1:35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</row>
    <row r="68" spans="1:35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</row>
    <row r="69" spans="1:35" s="38" customFormat="1" ht="12.95" customHeight="1" x14ac:dyDescent="0.2">
      <c r="A69" s="37"/>
      <c r="B69" s="312"/>
      <c r="C69" s="312"/>
      <c r="D69" s="312"/>
      <c r="E69" s="312"/>
      <c r="F69" s="312"/>
      <c r="G69" s="312"/>
      <c r="H69" s="312"/>
      <c r="I69" s="312"/>
      <c r="J69" s="312"/>
      <c r="K69" s="312"/>
      <c r="L69" s="312"/>
      <c r="M69" s="312"/>
      <c r="N69" s="312"/>
      <c r="O69" s="312"/>
      <c r="P69" s="312"/>
      <c r="Q69" s="312"/>
      <c r="R69" s="312"/>
      <c r="S69" s="312"/>
      <c r="T69" s="312"/>
      <c r="U69" s="312"/>
      <c r="V69" s="312"/>
      <c r="W69" s="312"/>
      <c r="X69" s="312"/>
      <c r="Y69" s="312"/>
      <c r="Z69" s="312"/>
      <c r="AA69" s="312"/>
      <c r="AB69" s="312"/>
      <c r="AC69" s="312"/>
      <c r="AD69" s="312"/>
      <c r="AE69" s="312"/>
      <c r="AF69" s="312"/>
      <c r="AG69" s="312"/>
      <c r="AH69" s="312"/>
      <c r="AI69" s="312"/>
    </row>
    <row r="70" spans="1:35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</row>
    <row r="71" spans="1:35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</row>
    <row r="72" spans="1:35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</row>
    <row r="73" spans="1:35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</row>
    <row r="74" spans="1:35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</row>
    <row r="75" spans="1:35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</row>
    <row r="76" spans="1:35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</row>
    <row r="77" spans="1:35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</row>
    <row r="78" spans="1:35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</row>
    <row r="79" spans="1:35" s="51" customFormat="1" ht="24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</row>
    <row r="80" spans="1:35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</row>
    <row r="81" spans="1:35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</row>
    <row r="82" spans="1:35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</row>
    <row r="83" spans="1:35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</row>
    <row r="84" spans="1:35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</row>
    <row r="85" spans="1:35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</row>
    <row r="86" spans="1:35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</row>
    <row r="87" spans="1:35" s="38" customFormat="1" ht="12.95" customHeight="1" x14ac:dyDescent="0.2">
      <c r="A87" s="37"/>
      <c r="B87" s="312"/>
      <c r="C87" s="312"/>
      <c r="D87" s="312"/>
      <c r="E87" s="312"/>
      <c r="F87" s="312"/>
      <c r="G87" s="312"/>
      <c r="H87" s="312"/>
      <c r="I87" s="312"/>
      <c r="J87" s="312"/>
      <c r="K87" s="312"/>
      <c r="L87" s="312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F87" s="312"/>
      <c r="AG87" s="312"/>
      <c r="AH87" s="312"/>
      <c r="AI87" s="312"/>
    </row>
    <row r="88" spans="1:35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</row>
    <row r="89" spans="1:35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</row>
    <row r="90" spans="1:35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</row>
    <row r="91" spans="1:35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</row>
    <row r="92" spans="1:35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</row>
    <row r="93" spans="1:35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</row>
    <row r="94" spans="1:35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</row>
    <row r="95" spans="1:35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</row>
    <row r="96" spans="1:35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</row>
    <row r="97" spans="1:35" s="51" customFormat="1" ht="24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</row>
    <row r="98" spans="1:35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</row>
    <row r="99" spans="1:35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</row>
    <row r="100" spans="1:35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</row>
    <row r="101" spans="1:35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</row>
    <row r="109" spans="1:35" s="38" customFormat="1" ht="12.95" customHeight="1" x14ac:dyDescent="0.2">
      <c r="A109" s="37"/>
      <c r="B109" s="312"/>
      <c r="C109" s="312"/>
      <c r="D109" s="312"/>
      <c r="E109" s="312"/>
      <c r="F109" s="312"/>
      <c r="G109" s="312"/>
      <c r="H109" s="312"/>
      <c r="I109" s="312"/>
      <c r="J109" s="312"/>
      <c r="K109" s="312"/>
      <c r="L109" s="312"/>
      <c r="M109" s="312"/>
      <c r="N109" s="312"/>
      <c r="O109" s="312"/>
      <c r="P109" s="312"/>
      <c r="Q109" s="312"/>
      <c r="R109" s="312"/>
      <c r="S109" s="312"/>
      <c r="T109" s="312"/>
      <c r="U109" s="312"/>
      <c r="V109" s="312"/>
      <c r="W109" s="312"/>
      <c r="X109" s="312"/>
      <c r="Y109" s="312"/>
      <c r="Z109" s="312"/>
      <c r="AA109" s="312"/>
      <c r="AB109" s="312"/>
      <c r="AC109" s="312"/>
      <c r="AD109" s="312"/>
      <c r="AE109" s="312"/>
      <c r="AF109" s="312"/>
      <c r="AG109" s="312"/>
      <c r="AH109" s="312"/>
      <c r="AI109" s="312"/>
    </row>
    <row r="110" spans="1:35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</row>
    <row r="111" spans="1:35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</row>
    <row r="112" spans="1:35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</row>
    <row r="113" spans="1:35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</row>
    <row r="114" spans="1:35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</row>
    <row r="115" spans="1:35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</row>
    <row r="116" spans="1:35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  <c r="AG116" s="255"/>
      <c r="AH116" s="255"/>
      <c r="AI116" s="255"/>
    </row>
    <row r="117" spans="1:35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  <c r="AG117" s="255"/>
      <c r="AH117" s="255"/>
      <c r="AI117" s="255"/>
    </row>
    <row r="118" spans="1:35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  <c r="AG118" s="255"/>
      <c r="AH118" s="255"/>
      <c r="AI118" s="255"/>
    </row>
    <row r="119" spans="1:35" s="51" customFormat="1" ht="24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</row>
    <row r="120" spans="1:35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</row>
    <row r="121" spans="1:35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  <c r="AG121" s="255"/>
      <c r="AH121" s="255"/>
      <c r="AI121" s="255"/>
    </row>
    <row r="122" spans="1:35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</row>
    <row r="123" spans="1:35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</row>
    <row r="124" spans="1:35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</row>
    <row r="125" spans="1:35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  <c r="AG125" s="255"/>
      <c r="AH125" s="255"/>
      <c r="AI125" s="255"/>
    </row>
    <row r="126" spans="1:35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</row>
    <row r="127" spans="1:35" s="38" customFormat="1" ht="12.95" customHeight="1" x14ac:dyDescent="0.2">
      <c r="A127" s="37"/>
      <c r="B127" s="312"/>
      <c r="C127" s="312"/>
      <c r="D127" s="312"/>
      <c r="E127" s="312"/>
      <c r="F127" s="312"/>
      <c r="G127" s="312"/>
      <c r="H127" s="312"/>
      <c r="I127" s="312"/>
      <c r="J127" s="312"/>
      <c r="K127" s="312"/>
      <c r="L127" s="312"/>
      <c r="M127" s="312"/>
      <c r="N127" s="312"/>
      <c r="O127" s="312"/>
      <c r="P127" s="312"/>
      <c r="Q127" s="312"/>
      <c r="R127" s="312"/>
      <c r="S127" s="312"/>
      <c r="T127" s="312"/>
      <c r="U127" s="312"/>
      <c r="V127" s="312"/>
      <c r="W127" s="312"/>
      <c r="X127" s="312"/>
      <c r="Y127" s="312"/>
      <c r="Z127" s="312"/>
      <c r="AA127" s="312"/>
      <c r="AB127" s="312"/>
      <c r="AC127" s="312"/>
      <c r="AD127" s="312"/>
      <c r="AE127" s="312"/>
      <c r="AF127" s="312"/>
      <c r="AG127" s="312"/>
      <c r="AH127" s="312"/>
      <c r="AI127" s="312"/>
    </row>
    <row r="128" spans="1:35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</row>
    <row r="129" spans="1:35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</row>
    <row r="130" spans="1:35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</row>
    <row r="131" spans="1:35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</row>
    <row r="132" spans="1:35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</row>
    <row r="133" spans="1:35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</row>
    <row r="134" spans="1:35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</row>
    <row r="135" spans="1:35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</row>
    <row r="136" spans="1:35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</row>
    <row r="137" spans="1:35" s="51" customFormat="1" ht="24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</row>
    <row r="138" spans="1:35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</row>
    <row r="139" spans="1:35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</row>
    <row r="140" spans="1:35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  <c r="AG140" s="255"/>
      <c r="AH140" s="255"/>
      <c r="AI140" s="255"/>
    </row>
    <row r="141" spans="1:35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</row>
    <row r="149" spans="1:35" s="38" customFormat="1" ht="12.95" customHeight="1" x14ac:dyDescent="0.2">
      <c r="A149" s="37"/>
      <c r="B149" s="312"/>
      <c r="C149" s="312"/>
      <c r="D149" s="312"/>
      <c r="E149" s="312"/>
      <c r="F149" s="312"/>
      <c r="G149" s="312"/>
      <c r="H149" s="312"/>
      <c r="I149" s="312"/>
      <c r="J149" s="312"/>
      <c r="K149" s="312"/>
      <c r="L149" s="312"/>
      <c r="M149" s="312"/>
      <c r="N149" s="312"/>
      <c r="O149" s="312"/>
      <c r="P149" s="312"/>
      <c r="Q149" s="312"/>
      <c r="R149" s="312"/>
      <c r="S149" s="312"/>
      <c r="T149" s="312"/>
      <c r="U149" s="312"/>
      <c r="V149" s="312"/>
      <c r="W149" s="312"/>
      <c r="X149" s="312"/>
      <c r="Y149" s="312"/>
      <c r="Z149" s="312"/>
      <c r="AA149" s="312"/>
      <c r="AB149" s="312"/>
      <c r="AC149" s="312"/>
      <c r="AD149" s="312"/>
      <c r="AE149" s="312"/>
      <c r="AF149" s="312"/>
      <c r="AG149" s="312"/>
      <c r="AH149" s="312"/>
      <c r="AI149" s="312"/>
    </row>
    <row r="150" spans="1:35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</row>
    <row r="151" spans="1:35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</row>
    <row r="152" spans="1:35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  <c r="AG152" s="255"/>
      <c r="AH152" s="255"/>
      <c r="AI152" s="255"/>
    </row>
    <row r="153" spans="1:35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  <c r="AG153" s="255"/>
      <c r="AH153" s="255"/>
      <c r="AI153" s="255"/>
    </row>
    <row r="154" spans="1:35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  <c r="AG154" s="255"/>
      <c r="AH154" s="255"/>
      <c r="AI154" s="255"/>
    </row>
    <row r="155" spans="1:35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  <c r="AG155" s="255"/>
      <c r="AH155" s="255"/>
      <c r="AI155" s="255"/>
    </row>
    <row r="156" spans="1:35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</row>
    <row r="157" spans="1:35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  <c r="AG157" s="255"/>
      <c r="AH157" s="255"/>
      <c r="AI157" s="255"/>
    </row>
    <row r="158" spans="1:35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</row>
    <row r="159" spans="1:35" s="51" customFormat="1" ht="24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</row>
    <row r="160" spans="1:35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  <c r="AG160" s="255"/>
      <c r="AH160" s="255"/>
      <c r="AI160" s="255"/>
    </row>
    <row r="161" spans="1:35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</row>
    <row r="162" spans="1:35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</row>
    <row r="163" spans="1:35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  <c r="AG163" s="255"/>
      <c r="AH163" s="255"/>
      <c r="AI163" s="255"/>
    </row>
    <row r="164" spans="1:35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  <c r="AG164" s="255"/>
      <c r="AH164" s="255"/>
      <c r="AI164" s="255"/>
    </row>
    <row r="165" spans="1:35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  <c r="AG165" s="255"/>
      <c r="AH165" s="255"/>
      <c r="AI165" s="255"/>
    </row>
    <row r="166" spans="1:35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  <c r="AG166" s="255"/>
      <c r="AH166" s="255"/>
      <c r="AI166" s="255"/>
    </row>
    <row r="167" spans="1:35" s="38" customFormat="1" ht="12.95" customHeight="1" x14ac:dyDescent="0.2">
      <c r="A167" s="37"/>
      <c r="B167" s="312"/>
      <c r="C167" s="312"/>
      <c r="D167" s="312"/>
      <c r="E167" s="312"/>
      <c r="F167" s="312"/>
      <c r="G167" s="312"/>
      <c r="H167" s="312"/>
      <c r="I167" s="312"/>
      <c r="J167" s="312"/>
      <c r="K167" s="312"/>
      <c r="L167" s="312"/>
      <c r="M167" s="312"/>
      <c r="N167" s="312"/>
      <c r="O167" s="312"/>
      <c r="P167" s="312"/>
      <c r="Q167" s="312"/>
      <c r="R167" s="312"/>
      <c r="S167" s="312"/>
      <c r="T167" s="312"/>
      <c r="U167" s="312"/>
      <c r="V167" s="312"/>
      <c r="W167" s="312"/>
      <c r="X167" s="312"/>
      <c r="Y167" s="312"/>
      <c r="Z167" s="312"/>
      <c r="AA167" s="312"/>
      <c r="AB167" s="312"/>
      <c r="AC167" s="312"/>
      <c r="AD167" s="312"/>
      <c r="AE167" s="312"/>
      <c r="AF167" s="312"/>
      <c r="AG167" s="312"/>
      <c r="AH167" s="312"/>
      <c r="AI167" s="312"/>
    </row>
    <row r="168" spans="1:35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  <c r="AG168" s="255"/>
      <c r="AH168" s="255"/>
      <c r="AI168" s="255"/>
    </row>
    <row r="169" spans="1:35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  <c r="AG169" s="255"/>
      <c r="AH169" s="255"/>
      <c r="AI169" s="255"/>
    </row>
    <row r="170" spans="1:35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  <c r="AG170" s="255"/>
      <c r="AH170" s="255"/>
      <c r="AI170" s="255"/>
    </row>
    <row r="171" spans="1:35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  <c r="AG171" s="255"/>
      <c r="AH171" s="255"/>
      <c r="AI171" s="255"/>
    </row>
    <row r="172" spans="1:35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  <c r="AG172" s="255"/>
      <c r="AH172" s="255"/>
      <c r="AI172" s="255"/>
    </row>
    <row r="173" spans="1:35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  <c r="AG173" s="255"/>
      <c r="AH173" s="255"/>
      <c r="AI173" s="255"/>
    </row>
    <row r="174" spans="1:35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  <c r="AG174" s="255"/>
      <c r="AH174" s="255"/>
      <c r="AI174" s="255"/>
    </row>
    <row r="175" spans="1:35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  <c r="AG175" s="255"/>
      <c r="AH175" s="255"/>
      <c r="AI175" s="255"/>
    </row>
    <row r="176" spans="1:35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  <c r="AG176" s="255"/>
      <c r="AH176" s="255"/>
      <c r="AI176" s="255"/>
    </row>
    <row r="177" spans="1:35" s="51" customFormat="1" ht="24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  <c r="AG177" s="255"/>
      <c r="AH177" s="255"/>
      <c r="AI177" s="255"/>
    </row>
    <row r="178" spans="1:35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  <c r="AG178" s="255"/>
      <c r="AH178" s="255"/>
      <c r="AI178" s="255"/>
    </row>
    <row r="179" spans="1:35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  <c r="AG179" s="255"/>
      <c r="AH179" s="255"/>
      <c r="AI179" s="255"/>
    </row>
    <row r="180" spans="1:35" s="51" customFormat="1" ht="12.95" customHeight="1" x14ac:dyDescent="0.2">
      <c r="A180" s="31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  <c r="AG180" s="255"/>
      <c r="AH180" s="255"/>
      <c r="AI180" s="255"/>
    </row>
    <row r="181" spans="1:35" s="51" customFormat="1" ht="12.95" customHeight="1" x14ac:dyDescent="0.2">
      <c r="A181" s="315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  <c r="AG181" s="255"/>
      <c r="AH181" s="255"/>
      <c r="AI181" s="255"/>
    </row>
    <row r="189" spans="1:35" s="38" customFormat="1" ht="12.95" customHeight="1" x14ac:dyDescent="0.2">
      <c r="A189" s="37"/>
      <c r="B189" s="312"/>
      <c r="C189" s="312"/>
      <c r="D189" s="312"/>
      <c r="E189" s="312"/>
      <c r="F189" s="312"/>
      <c r="G189" s="312"/>
      <c r="H189" s="312"/>
      <c r="I189" s="312"/>
      <c r="J189" s="312"/>
      <c r="K189" s="312"/>
      <c r="L189" s="312"/>
      <c r="M189" s="312"/>
      <c r="N189" s="312"/>
      <c r="O189" s="312"/>
      <c r="P189" s="312"/>
      <c r="Q189" s="312"/>
      <c r="R189" s="312"/>
      <c r="S189" s="312"/>
      <c r="T189" s="312"/>
      <c r="U189" s="312"/>
      <c r="V189" s="312"/>
      <c r="W189" s="312"/>
      <c r="X189" s="312"/>
      <c r="Y189" s="312"/>
      <c r="Z189" s="312"/>
      <c r="AA189" s="312"/>
      <c r="AB189" s="312"/>
      <c r="AC189" s="312"/>
      <c r="AD189" s="312"/>
      <c r="AE189" s="312"/>
      <c r="AF189" s="312"/>
      <c r="AG189" s="312"/>
      <c r="AH189" s="312"/>
      <c r="AI189" s="312"/>
    </row>
    <row r="190" spans="1:35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  <c r="AG190" s="255"/>
      <c r="AH190" s="255"/>
      <c r="AI190" s="255"/>
    </row>
    <row r="191" spans="1:35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  <c r="AG191" s="255"/>
      <c r="AH191" s="255"/>
      <c r="AI191" s="255"/>
    </row>
    <row r="192" spans="1:35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  <c r="AG192" s="255"/>
      <c r="AH192" s="255"/>
      <c r="AI192" s="255"/>
    </row>
    <row r="193" spans="1:35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  <c r="AG193" s="255"/>
      <c r="AH193" s="255"/>
      <c r="AI193" s="255"/>
    </row>
    <row r="194" spans="1:35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  <c r="AG194" s="255"/>
      <c r="AH194" s="255"/>
      <c r="AI194" s="255"/>
    </row>
    <row r="195" spans="1:35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  <c r="AG195" s="255"/>
      <c r="AH195" s="255"/>
      <c r="AI195" s="255"/>
    </row>
    <row r="196" spans="1:35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  <c r="AG196" s="255"/>
      <c r="AH196" s="255"/>
      <c r="AI196" s="255"/>
    </row>
    <row r="197" spans="1:35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  <c r="AG197" s="255"/>
      <c r="AH197" s="255"/>
      <c r="AI197" s="255"/>
    </row>
    <row r="198" spans="1:35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  <c r="AG198" s="255"/>
      <c r="AH198" s="255"/>
      <c r="AI198" s="255"/>
    </row>
    <row r="199" spans="1:35" s="51" customFormat="1" ht="24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  <c r="AG199" s="255"/>
      <c r="AH199" s="255"/>
      <c r="AI199" s="255"/>
    </row>
    <row r="200" spans="1:35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</row>
    <row r="201" spans="1:35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  <c r="AG201" s="255"/>
      <c r="AH201" s="255"/>
      <c r="AI201" s="255"/>
    </row>
    <row r="202" spans="1:35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  <c r="AG202" s="255"/>
      <c r="AH202" s="255"/>
      <c r="AI202" s="255"/>
    </row>
    <row r="203" spans="1:35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  <c r="AG203" s="255"/>
      <c r="AH203" s="255"/>
      <c r="AI203" s="255"/>
    </row>
    <row r="204" spans="1:35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  <c r="AG204" s="255"/>
      <c r="AH204" s="255"/>
      <c r="AI204" s="255"/>
    </row>
    <row r="205" spans="1:35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  <c r="AG205" s="255"/>
      <c r="AH205" s="255"/>
      <c r="AI205" s="255"/>
    </row>
    <row r="206" spans="1:35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  <c r="AG206" s="255"/>
      <c r="AH206" s="255"/>
      <c r="AI206" s="255"/>
    </row>
    <row r="207" spans="1:35" s="38" customFormat="1" ht="12.95" customHeight="1" x14ac:dyDescent="0.2">
      <c r="A207" s="37"/>
      <c r="B207" s="312"/>
      <c r="C207" s="312"/>
      <c r="D207" s="312"/>
      <c r="E207" s="312"/>
      <c r="F207" s="312"/>
      <c r="G207" s="312"/>
      <c r="H207" s="312"/>
      <c r="I207" s="312"/>
      <c r="J207" s="312"/>
      <c r="K207" s="312"/>
      <c r="L207" s="312"/>
      <c r="M207" s="312"/>
      <c r="N207" s="312"/>
      <c r="O207" s="312"/>
      <c r="P207" s="312"/>
      <c r="Q207" s="312"/>
      <c r="R207" s="312"/>
      <c r="S207" s="312"/>
      <c r="T207" s="312"/>
      <c r="U207" s="312"/>
      <c r="V207" s="312"/>
      <c r="W207" s="312"/>
      <c r="X207" s="312"/>
      <c r="Y207" s="312"/>
      <c r="Z207" s="312"/>
      <c r="AA207" s="312"/>
      <c r="AB207" s="312"/>
      <c r="AC207" s="312"/>
      <c r="AD207" s="312"/>
      <c r="AE207" s="312"/>
      <c r="AF207" s="312"/>
      <c r="AG207" s="312"/>
      <c r="AH207" s="312"/>
      <c r="AI207" s="312"/>
    </row>
    <row r="208" spans="1:35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  <c r="AG208" s="255"/>
      <c r="AH208" s="255"/>
      <c r="AI208" s="255"/>
    </row>
    <row r="209" spans="1:35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  <c r="AG209" s="255"/>
      <c r="AH209" s="255"/>
      <c r="AI209" s="255"/>
    </row>
    <row r="210" spans="1:35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  <c r="AG210" s="255"/>
      <c r="AH210" s="255"/>
      <c r="AI210" s="255"/>
    </row>
    <row r="211" spans="1:35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  <c r="AG211" s="255"/>
      <c r="AH211" s="255"/>
      <c r="AI211" s="255"/>
    </row>
    <row r="212" spans="1:35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  <c r="AG212" s="255"/>
      <c r="AH212" s="255"/>
      <c r="AI212" s="255"/>
    </row>
    <row r="213" spans="1:35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  <c r="AG213" s="255"/>
      <c r="AH213" s="255"/>
      <c r="AI213" s="255"/>
    </row>
    <row r="214" spans="1:35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  <c r="AG214" s="255"/>
      <c r="AH214" s="255"/>
      <c r="AI214" s="255"/>
    </row>
    <row r="215" spans="1:35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  <c r="AG215" s="255"/>
      <c r="AH215" s="255"/>
      <c r="AI215" s="255"/>
    </row>
    <row r="216" spans="1:35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  <c r="AG216" s="255"/>
      <c r="AH216" s="255"/>
      <c r="AI216" s="255"/>
    </row>
    <row r="217" spans="1:35" s="51" customFormat="1" ht="24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  <c r="AG217" s="255"/>
      <c r="AH217" s="255"/>
      <c r="AI217" s="255"/>
    </row>
    <row r="218" spans="1:35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  <c r="AG218" s="255"/>
      <c r="AH218" s="255"/>
      <c r="AI218" s="255"/>
    </row>
    <row r="219" spans="1:35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  <c r="AG219" s="255"/>
      <c r="AH219" s="255"/>
      <c r="AI219" s="255"/>
    </row>
    <row r="220" spans="1:35" s="51" customFormat="1" ht="12.95" customHeight="1" x14ac:dyDescent="0.2">
      <c r="A220" s="31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  <c r="AG220" s="255"/>
      <c r="AH220" s="255"/>
      <c r="AI220" s="255"/>
    </row>
    <row r="221" spans="1:35" s="51" customFormat="1" ht="12.95" customHeight="1" x14ac:dyDescent="0.2">
      <c r="A221" s="315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  <c r="AG221" s="255"/>
      <c r="AH221" s="255"/>
      <c r="AI221" s="255"/>
    </row>
    <row r="229" spans="1:35" s="38" customFormat="1" ht="12.95" customHeight="1" x14ac:dyDescent="0.2">
      <c r="A229" s="37"/>
      <c r="B229" s="312"/>
      <c r="C229" s="312"/>
      <c r="D229" s="312"/>
      <c r="E229" s="312"/>
      <c r="F229" s="312"/>
      <c r="G229" s="312"/>
      <c r="H229" s="312"/>
      <c r="I229" s="312"/>
      <c r="J229" s="312"/>
      <c r="K229" s="312"/>
      <c r="L229" s="312"/>
      <c r="M229" s="312"/>
      <c r="N229" s="312"/>
      <c r="O229" s="312"/>
      <c r="P229" s="312"/>
      <c r="Q229" s="312"/>
      <c r="R229" s="312"/>
      <c r="S229" s="312"/>
      <c r="T229" s="312"/>
      <c r="U229" s="312"/>
      <c r="V229" s="312"/>
      <c r="W229" s="312"/>
      <c r="X229" s="312"/>
      <c r="Y229" s="312"/>
      <c r="Z229" s="312"/>
      <c r="AA229" s="312"/>
      <c r="AB229" s="312"/>
      <c r="AC229" s="312"/>
      <c r="AD229" s="312"/>
      <c r="AE229" s="312"/>
      <c r="AF229" s="312"/>
      <c r="AG229" s="312"/>
      <c r="AH229" s="312"/>
      <c r="AI229" s="312"/>
    </row>
    <row r="230" spans="1:35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  <c r="AG230" s="255"/>
      <c r="AH230" s="255"/>
      <c r="AI230" s="255"/>
    </row>
    <row r="231" spans="1:35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  <c r="AG231" s="255"/>
      <c r="AH231" s="255"/>
      <c r="AI231" s="255"/>
    </row>
    <row r="232" spans="1:35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  <c r="AG232" s="255"/>
      <c r="AH232" s="255"/>
      <c r="AI232" s="255"/>
    </row>
    <row r="233" spans="1:35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  <c r="AG233" s="255"/>
      <c r="AH233" s="255"/>
      <c r="AI233" s="255"/>
    </row>
    <row r="234" spans="1:35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  <c r="AG234" s="255"/>
      <c r="AH234" s="255"/>
      <c r="AI234" s="255"/>
    </row>
    <row r="235" spans="1:35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  <c r="AG235" s="255"/>
      <c r="AH235" s="255"/>
      <c r="AI235" s="255"/>
    </row>
    <row r="236" spans="1:35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  <c r="AG236" s="255"/>
      <c r="AH236" s="255"/>
      <c r="AI236" s="255"/>
    </row>
    <row r="237" spans="1:35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  <c r="AG237" s="255"/>
      <c r="AH237" s="255"/>
      <c r="AI237" s="255"/>
    </row>
    <row r="238" spans="1:35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  <c r="AG238" s="255"/>
      <c r="AH238" s="255"/>
      <c r="AI238" s="255"/>
    </row>
    <row r="239" spans="1:35" s="51" customFormat="1" ht="24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  <c r="AG239" s="255"/>
      <c r="AH239" s="255"/>
      <c r="AI239" s="255"/>
    </row>
    <row r="240" spans="1:35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</row>
    <row r="241" spans="1:35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  <c r="AG241" s="255"/>
      <c r="AH241" s="255"/>
      <c r="AI241" s="255"/>
    </row>
    <row r="242" spans="1:35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  <c r="AG242" s="255"/>
      <c r="AH242" s="255"/>
      <c r="AI242" s="255"/>
    </row>
    <row r="243" spans="1:35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  <c r="AG243" s="255"/>
      <c r="AH243" s="255"/>
      <c r="AI243" s="255"/>
    </row>
    <row r="244" spans="1:35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  <c r="AG244" s="255"/>
      <c r="AH244" s="255"/>
      <c r="AI244" s="255"/>
    </row>
    <row r="245" spans="1:35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  <c r="AG245" s="255"/>
      <c r="AH245" s="255"/>
      <c r="AI245" s="255"/>
    </row>
    <row r="246" spans="1:35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  <c r="AG246" s="255"/>
      <c r="AH246" s="255"/>
      <c r="AI246" s="255"/>
    </row>
    <row r="247" spans="1:35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  <c r="AG247" s="255"/>
      <c r="AH247" s="255"/>
      <c r="AI247" s="255"/>
    </row>
    <row r="248" spans="1:35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  <c r="AG248" s="255"/>
      <c r="AH248" s="255"/>
      <c r="AI248" s="255"/>
    </row>
    <row r="249" spans="1:35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  <c r="AG249" s="255"/>
      <c r="AH249" s="255"/>
      <c r="AI249" s="255"/>
    </row>
    <row r="250" spans="1:35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  <c r="AG250" s="255"/>
      <c r="AH250" s="255"/>
      <c r="AI250" s="255"/>
    </row>
    <row r="251" spans="1:35" s="38" customFormat="1" ht="12.95" customHeight="1" x14ac:dyDescent="0.2">
      <c r="A251" s="37"/>
      <c r="B251" s="312"/>
      <c r="C251" s="312"/>
      <c r="D251" s="312"/>
      <c r="E251" s="312"/>
      <c r="F251" s="312"/>
      <c r="G251" s="312"/>
      <c r="H251" s="312"/>
      <c r="I251" s="312"/>
      <c r="J251" s="312"/>
      <c r="K251" s="312"/>
      <c r="L251" s="312"/>
      <c r="M251" s="312"/>
      <c r="N251" s="312"/>
      <c r="O251" s="312"/>
      <c r="P251" s="312"/>
      <c r="Q251" s="312"/>
      <c r="R251" s="312"/>
      <c r="S251" s="312"/>
      <c r="T251" s="312"/>
      <c r="U251" s="312"/>
      <c r="V251" s="312"/>
      <c r="W251" s="312"/>
      <c r="X251" s="312"/>
      <c r="Y251" s="312"/>
      <c r="Z251" s="312"/>
      <c r="AA251" s="312"/>
      <c r="AB251" s="312"/>
      <c r="AC251" s="312"/>
      <c r="AD251" s="312"/>
      <c r="AE251" s="312"/>
      <c r="AF251" s="312"/>
      <c r="AG251" s="312"/>
      <c r="AH251" s="312"/>
      <c r="AI251" s="312"/>
    </row>
    <row r="252" spans="1:35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  <c r="AG252" s="255"/>
      <c r="AH252" s="255"/>
      <c r="AI252" s="255"/>
    </row>
    <row r="253" spans="1:35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  <c r="AG253" s="255"/>
      <c r="AH253" s="255"/>
      <c r="AI253" s="255"/>
    </row>
    <row r="254" spans="1:35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  <c r="AG254" s="255"/>
      <c r="AH254" s="255"/>
      <c r="AI254" s="255"/>
    </row>
    <row r="255" spans="1:35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  <c r="AG255" s="255"/>
      <c r="AH255" s="255"/>
      <c r="AI255" s="255"/>
    </row>
    <row r="256" spans="1:35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  <c r="AG256" s="255"/>
      <c r="AH256" s="255"/>
      <c r="AI256" s="255"/>
    </row>
    <row r="257" spans="1:35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  <c r="AG257" s="255"/>
      <c r="AH257" s="255"/>
      <c r="AI257" s="255"/>
    </row>
    <row r="258" spans="1:35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  <c r="AG258" s="255"/>
      <c r="AH258" s="255"/>
      <c r="AI258" s="255"/>
    </row>
    <row r="259" spans="1:35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  <c r="AG259" s="255"/>
      <c r="AH259" s="255"/>
      <c r="AI259" s="255"/>
    </row>
    <row r="260" spans="1:35" s="51" customFormat="1" ht="12.95" customHeight="1" x14ac:dyDescent="0.2">
      <c r="A260" s="315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  <c r="AG260" s="255"/>
      <c r="AH260" s="255"/>
      <c r="AI260" s="255"/>
    </row>
    <row r="261" spans="1:35" s="51" customFormat="1" ht="24" customHeight="1" x14ac:dyDescent="0.2">
      <c r="A261" s="315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  <c r="AG261" s="255"/>
      <c r="AH261" s="255"/>
      <c r="AI261" s="255"/>
    </row>
    <row r="262" spans="1:35" s="51" customFormat="1" ht="12.95" customHeight="1" x14ac:dyDescent="0.2">
      <c r="A262" s="315"/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  <c r="AG262" s="255"/>
      <c r="AH262" s="255"/>
      <c r="AI262" s="255"/>
    </row>
    <row r="263" spans="1:35" s="51" customFormat="1" ht="12.95" customHeight="1" x14ac:dyDescent="0.2">
      <c r="A263" s="315"/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  <c r="AG263" s="255"/>
      <c r="AH263" s="255"/>
      <c r="AI263" s="255"/>
    </row>
    <row r="264" spans="1:35" s="51" customFormat="1" ht="12.95" customHeight="1" x14ac:dyDescent="0.2">
      <c r="A264" s="315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  <c r="AG264" s="255"/>
      <c r="AH264" s="255"/>
      <c r="AI264" s="255"/>
    </row>
    <row r="265" spans="1:35" s="51" customFormat="1" ht="12.95" customHeight="1" x14ac:dyDescent="0.2">
      <c r="A265" s="315"/>
      <c r="B265" s="255"/>
      <c r="C265" s="255"/>
      <c r="D265" s="255"/>
      <c r="E265" s="255"/>
      <c r="F265" s="255"/>
      <c r="G265" s="255"/>
      <c r="H265" s="255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  <c r="AG265" s="255"/>
      <c r="AH265" s="255"/>
      <c r="AI265" s="255"/>
    </row>
    <row r="273" spans="1:35" s="38" customFormat="1" ht="12.95" customHeight="1" x14ac:dyDescent="0.2">
      <c r="A273" s="37"/>
      <c r="B273" s="312"/>
      <c r="C273" s="312"/>
      <c r="D273" s="312"/>
      <c r="E273" s="312"/>
      <c r="F273" s="312"/>
      <c r="G273" s="312"/>
      <c r="H273" s="312"/>
      <c r="I273" s="312"/>
      <c r="J273" s="312"/>
      <c r="K273" s="312"/>
      <c r="L273" s="312"/>
      <c r="M273" s="312"/>
      <c r="N273" s="312"/>
      <c r="O273" s="312"/>
      <c r="P273" s="312"/>
      <c r="Q273" s="312"/>
      <c r="R273" s="312"/>
      <c r="S273" s="312"/>
      <c r="T273" s="312"/>
      <c r="U273" s="312"/>
      <c r="V273" s="312"/>
      <c r="W273" s="312"/>
      <c r="X273" s="312"/>
      <c r="Y273" s="312"/>
      <c r="Z273" s="312"/>
      <c r="AA273" s="312"/>
      <c r="AB273" s="312"/>
      <c r="AC273" s="312"/>
      <c r="AD273" s="312"/>
      <c r="AE273" s="312"/>
      <c r="AF273" s="312"/>
      <c r="AG273" s="312"/>
      <c r="AH273" s="312"/>
      <c r="AI273" s="312"/>
    </row>
    <row r="274" spans="1:35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  <c r="AG274" s="255"/>
      <c r="AH274" s="255"/>
      <c r="AI274" s="255"/>
    </row>
    <row r="275" spans="1:35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  <c r="AG275" s="255"/>
      <c r="AH275" s="255"/>
      <c r="AI275" s="255"/>
    </row>
    <row r="276" spans="1:35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  <c r="AG276" s="255"/>
      <c r="AH276" s="255"/>
      <c r="AI276" s="255"/>
    </row>
    <row r="277" spans="1:35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  <c r="AG277" s="255"/>
      <c r="AH277" s="255"/>
      <c r="AI277" s="255"/>
    </row>
    <row r="278" spans="1:35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  <c r="AG278" s="255"/>
      <c r="AH278" s="255"/>
      <c r="AI278" s="255"/>
    </row>
    <row r="279" spans="1:35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  <c r="AG279" s="255"/>
      <c r="AH279" s="255"/>
      <c r="AI279" s="255"/>
    </row>
    <row r="280" spans="1:35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  <c r="AG280" s="255"/>
      <c r="AH280" s="255"/>
      <c r="AI280" s="255"/>
    </row>
    <row r="281" spans="1:35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  <c r="AG281" s="255"/>
      <c r="AH281" s="255"/>
      <c r="AI281" s="255"/>
    </row>
    <row r="282" spans="1:35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  <c r="AG282" s="255"/>
      <c r="AH282" s="255"/>
      <c r="AI282" s="255"/>
    </row>
    <row r="283" spans="1:35" s="51" customFormat="1" ht="24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  <c r="AG283" s="255"/>
      <c r="AH283" s="255"/>
      <c r="AI283" s="255"/>
    </row>
    <row r="284" spans="1:35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  <c r="AG284" s="255"/>
      <c r="AH284" s="255"/>
      <c r="AI284" s="255"/>
    </row>
    <row r="285" spans="1:35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  <c r="AG285" s="255"/>
      <c r="AH285" s="255"/>
      <c r="AI285" s="255"/>
    </row>
    <row r="286" spans="1:35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  <c r="AG286" s="255"/>
      <c r="AH286" s="255"/>
      <c r="AI286" s="255"/>
    </row>
    <row r="287" spans="1:35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  <c r="AG287" s="255"/>
      <c r="AH287" s="255"/>
      <c r="AI287" s="255"/>
    </row>
    <row r="288" spans="1:35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  <c r="AG288" s="255"/>
      <c r="AH288" s="255"/>
      <c r="AI288" s="255"/>
    </row>
    <row r="289" spans="1:35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  <c r="AG289" s="255"/>
      <c r="AH289" s="255"/>
      <c r="AI289" s="255"/>
    </row>
    <row r="290" spans="1:35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  <c r="AG290" s="255"/>
      <c r="AH290" s="255"/>
      <c r="AI290" s="255"/>
    </row>
    <row r="291" spans="1:35" s="38" customFormat="1" ht="12.95" customHeight="1" x14ac:dyDescent="0.2">
      <c r="A291" s="37"/>
      <c r="B291" s="312"/>
      <c r="C291" s="312"/>
      <c r="D291" s="312"/>
      <c r="E291" s="312"/>
      <c r="F291" s="312"/>
      <c r="G291" s="312"/>
      <c r="H291" s="312"/>
      <c r="I291" s="312"/>
      <c r="J291" s="312"/>
      <c r="K291" s="312"/>
      <c r="L291" s="312"/>
      <c r="M291" s="312"/>
      <c r="N291" s="312"/>
      <c r="O291" s="312"/>
      <c r="P291" s="312"/>
      <c r="Q291" s="312"/>
      <c r="R291" s="312"/>
      <c r="S291" s="312"/>
      <c r="T291" s="312"/>
      <c r="U291" s="312"/>
      <c r="V291" s="312"/>
      <c r="W291" s="312"/>
      <c r="X291" s="312"/>
      <c r="Y291" s="312"/>
      <c r="Z291" s="312"/>
      <c r="AA291" s="312"/>
      <c r="AB291" s="312"/>
      <c r="AC291" s="312"/>
      <c r="AD291" s="312"/>
      <c r="AE291" s="312"/>
      <c r="AF291" s="312"/>
      <c r="AG291" s="312"/>
      <c r="AH291" s="312"/>
      <c r="AI291" s="312"/>
    </row>
    <row r="292" spans="1:35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  <c r="AG292" s="255"/>
      <c r="AH292" s="255"/>
      <c r="AI292" s="255"/>
    </row>
    <row r="293" spans="1:35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  <c r="AG293" s="255"/>
      <c r="AH293" s="255"/>
      <c r="AI293" s="255"/>
    </row>
    <row r="294" spans="1:35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  <c r="AG294" s="255"/>
      <c r="AH294" s="255"/>
      <c r="AI294" s="255"/>
    </row>
    <row r="295" spans="1:35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  <c r="AG295" s="255"/>
      <c r="AH295" s="255"/>
      <c r="AI295" s="255"/>
    </row>
    <row r="296" spans="1:35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  <c r="AG296" s="255"/>
      <c r="AH296" s="255"/>
      <c r="AI296" s="255"/>
    </row>
    <row r="297" spans="1:35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  <c r="AG297" s="255"/>
      <c r="AH297" s="255"/>
      <c r="AI297" s="255"/>
    </row>
    <row r="298" spans="1:35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  <c r="AG298" s="255"/>
      <c r="AH298" s="255"/>
      <c r="AI298" s="255"/>
    </row>
    <row r="299" spans="1:35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  <c r="AG299" s="255"/>
      <c r="AH299" s="255"/>
      <c r="AI299" s="255"/>
    </row>
    <row r="300" spans="1:35" s="51" customFormat="1" ht="12.95" customHeight="1" x14ac:dyDescent="0.2">
      <c r="A300" s="315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  <c r="AG300" s="255"/>
      <c r="AH300" s="255"/>
      <c r="AI300" s="255"/>
    </row>
    <row r="301" spans="1:35" s="51" customFormat="1" ht="24" customHeight="1" x14ac:dyDescent="0.2">
      <c r="A301" s="315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  <c r="AG301" s="255"/>
      <c r="AH301" s="255"/>
      <c r="AI301" s="255"/>
    </row>
    <row r="302" spans="1:35" s="51" customFormat="1" ht="12.95" customHeight="1" x14ac:dyDescent="0.2">
      <c r="A302" s="315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  <c r="AG302" s="255"/>
      <c r="AH302" s="255"/>
      <c r="AI302" s="255"/>
    </row>
    <row r="303" spans="1:35" s="51" customFormat="1" ht="12.95" customHeight="1" x14ac:dyDescent="0.2">
      <c r="A303" s="315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  <c r="AG303" s="255"/>
      <c r="AH303" s="255"/>
      <c r="AI303" s="255"/>
    </row>
    <row r="304" spans="1:35" s="51" customFormat="1" ht="12.95" customHeight="1" x14ac:dyDescent="0.2">
      <c r="A304" s="315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  <c r="AG304" s="255"/>
      <c r="AH304" s="255"/>
      <c r="AI304" s="255"/>
    </row>
    <row r="305" spans="1:35" s="51" customFormat="1" ht="10.5" customHeight="1" x14ac:dyDescent="0.2">
      <c r="A305" s="315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  <c r="AG305" s="255"/>
      <c r="AH305" s="255"/>
      <c r="AI305" s="255"/>
    </row>
    <row r="313" spans="1:35" s="38" customFormat="1" ht="12.95" customHeight="1" x14ac:dyDescent="0.2">
      <c r="A313" s="37"/>
      <c r="B313" s="312"/>
      <c r="C313" s="312"/>
      <c r="D313" s="312"/>
      <c r="E313" s="312"/>
      <c r="F313" s="312"/>
      <c r="G313" s="312"/>
      <c r="H313" s="312"/>
      <c r="I313" s="312"/>
      <c r="J313" s="312"/>
      <c r="K313" s="312"/>
      <c r="L313" s="312"/>
      <c r="M313" s="312"/>
      <c r="N313" s="312"/>
      <c r="O313" s="312"/>
      <c r="P313" s="312"/>
      <c r="Q313" s="312"/>
      <c r="R313" s="312"/>
      <c r="S313" s="312"/>
      <c r="T313" s="312"/>
      <c r="U313" s="312"/>
      <c r="V313" s="312"/>
      <c r="W313" s="312"/>
      <c r="X313" s="312"/>
      <c r="Y313" s="312"/>
      <c r="Z313" s="312"/>
      <c r="AA313" s="312"/>
      <c r="AB313" s="312"/>
      <c r="AC313" s="312"/>
      <c r="AD313" s="312"/>
      <c r="AE313" s="312"/>
      <c r="AF313" s="312"/>
      <c r="AG313" s="312"/>
      <c r="AH313" s="312"/>
      <c r="AI313" s="312"/>
    </row>
    <row r="314" spans="1:35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  <c r="AG314" s="255"/>
      <c r="AH314" s="255"/>
      <c r="AI314" s="255"/>
    </row>
    <row r="315" spans="1:35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  <c r="AG315" s="255"/>
      <c r="AH315" s="255"/>
      <c r="AI315" s="255"/>
    </row>
    <row r="316" spans="1:35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  <c r="AG316" s="255"/>
      <c r="AH316" s="255"/>
      <c r="AI316" s="255"/>
    </row>
    <row r="317" spans="1:35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  <c r="AG317" s="255"/>
      <c r="AH317" s="255"/>
      <c r="AI317" s="255"/>
    </row>
    <row r="318" spans="1:35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  <c r="AG318" s="255"/>
      <c r="AH318" s="255"/>
      <c r="AI318" s="255"/>
    </row>
    <row r="319" spans="1:35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  <c r="AG319" s="255"/>
      <c r="AH319" s="255"/>
      <c r="AI319" s="255"/>
    </row>
    <row r="320" spans="1:35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  <c r="AG320" s="255"/>
      <c r="AH320" s="255"/>
      <c r="AI320" s="255"/>
    </row>
    <row r="321" spans="1:35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  <c r="AG321" s="255"/>
      <c r="AH321" s="255"/>
      <c r="AI321" s="255"/>
    </row>
    <row r="322" spans="1:35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  <c r="AG322" s="255"/>
      <c r="AH322" s="255"/>
      <c r="AI322" s="255"/>
    </row>
    <row r="323" spans="1:35" s="51" customFormat="1" ht="24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  <c r="AG323" s="255"/>
      <c r="AH323" s="255"/>
      <c r="AI323" s="255"/>
    </row>
    <row r="324" spans="1:35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  <c r="AG324" s="255"/>
      <c r="AH324" s="255"/>
      <c r="AI324" s="255"/>
    </row>
    <row r="325" spans="1:35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  <c r="AG325" s="255"/>
      <c r="AH325" s="255"/>
      <c r="AI325" s="255"/>
    </row>
    <row r="326" spans="1:35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  <c r="AG326" s="255"/>
      <c r="AH326" s="255"/>
      <c r="AI326" s="255"/>
    </row>
    <row r="327" spans="1:35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  <c r="AG327" s="255"/>
      <c r="AH327" s="255"/>
      <c r="AI327" s="255"/>
    </row>
    <row r="328" spans="1:35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  <c r="AG328" s="255"/>
      <c r="AH328" s="255"/>
      <c r="AI328" s="255"/>
    </row>
    <row r="329" spans="1:35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  <c r="AG329" s="255"/>
      <c r="AH329" s="255"/>
      <c r="AI329" s="255"/>
    </row>
    <row r="330" spans="1:35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  <c r="AG330" s="255"/>
      <c r="AH330" s="255"/>
      <c r="AI330" s="255"/>
    </row>
    <row r="331" spans="1:35" s="38" customFormat="1" ht="12.95" customHeight="1" x14ac:dyDescent="0.2">
      <c r="A331" s="37"/>
      <c r="B331" s="312"/>
      <c r="C331" s="312"/>
      <c r="D331" s="312"/>
      <c r="E331" s="312"/>
      <c r="F331" s="312"/>
      <c r="G331" s="312"/>
      <c r="H331" s="312"/>
      <c r="I331" s="312"/>
      <c r="J331" s="312"/>
      <c r="K331" s="312"/>
      <c r="L331" s="312"/>
      <c r="M331" s="312"/>
      <c r="N331" s="312"/>
      <c r="O331" s="312"/>
      <c r="P331" s="312"/>
      <c r="Q331" s="312"/>
      <c r="R331" s="312"/>
      <c r="S331" s="312"/>
      <c r="T331" s="312"/>
      <c r="U331" s="312"/>
      <c r="V331" s="312"/>
      <c r="W331" s="312"/>
      <c r="X331" s="312"/>
      <c r="Y331" s="312"/>
      <c r="Z331" s="312"/>
      <c r="AA331" s="312"/>
      <c r="AB331" s="312"/>
      <c r="AC331" s="312"/>
      <c r="AD331" s="312"/>
      <c r="AE331" s="312"/>
      <c r="AF331" s="312"/>
      <c r="AG331" s="312"/>
      <c r="AH331" s="312"/>
      <c r="AI331" s="312"/>
    </row>
    <row r="332" spans="1:35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  <c r="AG332" s="255"/>
      <c r="AH332" s="255"/>
      <c r="AI332" s="255"/>
    </row>
    <row r="333" spans="1:35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  <c r="AG333" s="255"/>
      <c r="AH333" s="255"/>
      <c r="AI333" s="255"/>
    </row>
    <row r="334" spans="1:35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  <c r="AG334" s="255"/>
      <c r="AH334" s="255"/>
      <c r="AI334" s="255"/>
    </row>
    <row r="335" spans="1:35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  <c r="AG335" s="255"/>
      <c r="AH335" s="255"/>
      <c r="AI335" s="255"/>
    </row>
    <row r="336" spans="1:35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  <c r="AG336" s="255"/>
      <c r="AH336" s="255"/>
      <c r="AI336" s="255"/>
    </row>
    <row r="337" spans="1:35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  <c r="AG337" s="255"/>
      <c r="AH337" s="255"/>
      <c r="AI337" s="255"/>
    </row>
    <row r="338" spans="1:35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  <c r="AG338" s="255"/>
      <c r="AH338" s="255"/>
      <c r="AI338" s="255"/>
    </row>
    <row r="339" spans="1:35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  <c r="AG339" s="255"/>
      <c r="AH339" s="255"/>
      <c r="AI339" s="255"/>
    </row>
    <row r="340" spans="1:35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  <c r="AG340" s="255"/>
      <c r="AH340" s="255"/>
      <c r="AI340" s="255"/>
    </row>
    <row r="341" spans="1:35" s="51" customFormat="1" ht="24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  <c r="AG341" s="255"/>
      <c r="AH341" s="255"/>
      <c r="AI341" s="255"/>
    </row>
    <row r="342" spans="1:35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  <c r="AG342" s="255"/>
      <c r="AH342" s="255"/>
      <c r="AI342" s="255"/>
    </row>
    <row r="343" spans="1:35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  <c r="AG343" s="255"/>
      <c r="AH343" s="255"/>
      <c r="AI343" s="255"/>
    </row>
    <row r="344" spans="1:35" s="51" customFormat="1" ht="12.95" customHeight="1" x14ac:dyDescent="0.2">
      <c r="A344" s="31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  <c r="AG344" s="255"/>
      <c r="AH344" s="255"/>
      <c r="AI344" s="255"/>
    </row>
    <row r="345" spans="1:35" s="51" customFormat="1" ht="12.95" customHeight="1" x14ac:dyDescent="0.2">
      <c r="A345" s="315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  <c r="AG345" s="255"/>
      <c r="AH345" s="255"/>
      <c r="AI345" s="255"/>
    </row>
  </sheetData>
  <hyperlinks>
    <hyperlink ref="A1" location="Содержание!A1" display="Вернуться в СОДЕРЖАНИЕ" xr:uid="{00000000-0004-0000-85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Лист134"/>
  <dimension ref="A1:AJ423"/>
  <sheetViews>
    <sheetView topLeftCell="A10" workbookViewId="0">
      <selection activeCell="O40" sqref="O40"/>
    </sheetView>
  </sheetViews>
  <sheetFormatPr defaultColWidth="9.28515625" defaultRowHeight="12.95" customHeight="1" x14ac:dyDescent="0.2"/>
  <cols>
    <col min="1" max="1" width="41.140625" style="61" customWidth="1"/>
    <col min="2" max="3" width="9" style="33" hidden="1" customWidth="1"/>
    <col min="4" max="8" width="9" style="241" hidden="1" customWidth="1"/>
    <col min="9" max="13" width="9" style="241" customWidth="1"/>
    <col min="14" max="19" width="9.28515625" style="33" customWidth="1"/>
    <col min="20" max="24" width="9.28515625" style="241" customWidth="1"/>
    <col min="25" max="256" width="9.28515625" style="33"/>
    <col min="257" max="257" width="41.140625" style="33" customWidth="1"/>
    <col min="258" max="262" width="0" style="33" hidden="1" customWidth="1"/>
    <col min="263" max="267" width="9" style="33" customWidth="1"/>
    <col min="268" max="280" width="9.28515625" style="33" customWidth="1"/>
    <col min="281" max="512" width="9.28515625" style="33"/>
    <col min="513" max="513" width="41.140625" style="33" customWidth="1"/>
    <col min="514" max="518" width="0" style="33" hidden="1" customWidth="1"/>
    <col min="519" max="523" width="9" style="33" customWidth="1"/>
    <col min="524" max="536" width="9.28515625" style="33" customWidth="1"/>
    <col min="537" max="768" width="9.28515625" style="33"/>
    <col min="769" max="769" width="41.140625" style="33" customWidth="1"/>
    <col min="770" max="774" width="0" style="33" hidden="1" customWidth="1"/>
    <col min="775" max="779" width="9" style="33" customWidth="1"/>
    <col min="780" max="792" width="9.28515625" style="33" customWidth="1"/>
    <col min="793" max="1024" width="9.28515625" style="33"/>
    <col min="1025" max="1025" width="41.140625" style="33" customWidth="1"/>
    <col min="1026" max="1030" width="0" style="33" hidden="1" customWidth="1"/>
    <col min="1031" max="1035" width="9" style="33" customWidth="1"/>
    <col min="1036" max="1048" width="9.28515625" style="33" customWidth="1"/>
    <col min="1049" max="1280" width="9.28515625" style="33"/>
    <col min="1281" max="1281" width="41.140625" style="33" customWidth="1"/>
    <col min="1282" max="1286" width="0" style="33" hidden="1" customWidth="1"/>
    <col min="1287" max="1291" width="9" style="33" customWidth="1"/>
    <col min="1292" max="1304" width="9.28515625" style="33" customWidth="1"/>
    <col min="1305" max="1536" width="9.28515625" style="33"/>
    <col min="1537" max="1537" width="41.140625" style="33" customWidth="1"/>
    <col min="1538" max="1542" width="0" style="33" hidden="1" customWidth="1"/>
    <col min="1543" max="1547" width="9" style="33" customWidth="1"/>
    <col min="1548" max="1560" width="9.28515625" style="33" customWidth="1"/>
    <col min="1561" max="1792" width="9.28515625" style="33"/>
    <col min="1793" max="1793" width="41.140625" style="33" customWidth="1"/>
    <col min="1794" max="1798" width="0" style="33" hidden="1" customWidth="1"/>
    <col min="1799" max="1803" width="9" style="33" customWidth="1"/>
    <col min="1804" max="1816" width="9.28515625" style="33" customWidth="1"/>
    <col min="1817" max="2048" width="9.28515625" style="33"/>
    <col min="2049" max="2049" width="41.140625" style="33" customWidth="1"/>
    <col min="2050" max="2054" width="0" style="33" hidden="1" customWidth="1"/>
    <col min="2055" max="2059" width="9" style="33" customWidth="1"/>
    <col min="2060" max="2072" width="9.28515625" style="33" customWidth="1"/>
    <col min="2073" max="2304" width="9.28515625" style="33"/>
    <col min="2305" max="2305" width="41.140625" style="33" customWidth="1"/>
    <col min="2306" max="2310" width="0" style="33" hidden="1" customWidth="1"/>
    <col min="2311" max="2315" width="9" style="33" customWidth="1"/>
    <col min="2316" max="2328" width="9.28515625" style="33" customWidth="1"/>
    <col min="2329" max="2560" width="9.28515625" style="33"/>
    <col min="2561" max="2561" width="41.140625" style="33" customWidth="1"/>
    <col min="2562" max="2566" width="0" style="33" hidden="1" customWidth="1"/>
    <col min="2567" max="2571" width="9" style="33" customWidth="1"/>
    <col min="2572" max="2584" width="9.28515625" style="33" customWidth="1"/>
    <col min="2585" max="2816" width="9.28515625" style="33"/>
    <col min="2817" max="2817" width="41.140625" style="33" customWidth="1"/>
    <col min="2818" max="2822" width="0" style="33" hidden="1" customWidth="1"/>
    <col min="2823" max="2827" width="9" style="33" customWidth="1"/>
    <col min="2828" max="2840" width="9.28515625" style="33" customWidth="1"/>
    <col min="2841" max="3072" width="9.28515625" style="33"/>
    <col min="3073" max="3073" width="41.140625" style="33" customWidth="1"/>
    <col min="3074" max="3078" width="0" style="33" hidden="1" customWidth="1"/>
    <col min="3079" max="3083" width="9" style="33" customWidth="1"/>
    <col min="3084" max="3096" width="9.28515625" style="33" customWidth="1"/>
    <col min="3097" max="3328" width="9.28515625" style="33"/>
    <col min="3329" max="3329" width="41.140625" style="33" customWidth="1"/>
    <col min="3330" max="3334" width="0" style="33" hidden="1" customWidth="1"/>
    <col min="3335" max="3339" width="9" style="33" customWidth="1"/>
    <col min="3340" max="3352" width="9.28515625" style="33" customWidth="1"/>
    <col min="3353" max="3584" width="9.28515625" style="33"/>
    <col min="3585" max="3585" width="41.140625" style="33" customWidth="1"/>
    <col min="3586" max="3590" width="0" style="33" hidden="1" customWidth="1"/>
    <col min="3591" max="3595" width="9" style="33" customWidth="1"/>
    <col min="3596" max="3608" width="9.28515625" style="33" customWidth="1"/>
    <col min="3609" max="3840" width="9.28515625" style="33"/>
    <col min="3841" max="3841" width="41.140625" style="33" customWidth="1"/>
    <col min="3842" max="3846" width="0" style="33" hidden="1" customWidth="1"/>
    <col min="3847" max="3851" width="9" style="33" customWidth="1"/>
    <col min="3852" max="3864" width="9.28515625" style="33" customWidth="1"/>
    <col min="3865" max="4096" width="9.28515625" style="33"/>
    <col min="4097" max="4097" width="41.140625" style="33" customWidth="1"/>
    <col min="4098" max="4102" width="0" style="33" hidden="1" customWidth="1"/>
    <col min="4103" max="4107" width="9" style="33" customWidth="1"/>
    <col min="4108" max="4120" width="9.28515625" style="33" customWidth="1"/>
    <col min="4121" max="4352" width="9.28515625" style="33"/>
    <col min="4353" max="4353" width="41.140625" style="33" customWidth="1"/>
    <col min="4354" max="4358" width="0" style="33" hidden="1" customWidth="1"/>
    <col min="4359" max="4363" width="9" style="33" customWidth="1"/>
    <col min="4364" max="4376" width="9.28515625" style="33" customWidth="1"/>
    <col min="4377" max="4608" width="9.28515625" style="33"/>
    <col min="4609" max="4609" width="41.140625" style="33" customWidth="1"/>
    <col min="4610" max="4614" width="0" style="33" hidden="1" customWidth="1"/>
    <col min="4615" max="4619" width="9" style="33" customWidth="1"/>
    <col min="4620" max="4632" width="9.28515625" style="33" customWidth="1"/>
    <col min="4633" max="4864" width="9.28515625" style="33"/>
    <col min="4865" max="4865" width="41.140625" style="33" customWidth="1"/>
    <col min="4866" max="4870" width="0" style="33" hidden="1" customWidth="1"/>
    <col min="4871" max="4875" width="9" style="33" customWidth="1"/>
    <col min="4876" max="4888" width="9.28515625" style="33" customWidth="1"/>
    <col min="4889" max="5120" width="9.28515625" style="33"/>
    <col min="5121" max="5121" width="41.140625" style="33" customWidth="1"/>
    <col min="5122" max="5126" width="0" style="33" hidden="1" customWidth="1"/>
    <col min="5127" max="5131" width="9" style="33" customWidth="1"/>
    <col min="5132" max="5144" width="9.28515625" style="33" customWidth="1"/>
    <col min="5145" max="5376" width="9.28515625" style="33"/>
    <col min="5377" max="5377" width="41.140625" style="33" customWidth="1"/>
    <col min="5378" max="5382" width="0" style="33" hidden="1" customWidth="1"/>
    <col min="5383" max="5387" width="9" style="33" customWidth="1"/>
    <col min="5388" max="5400" width="9.28515625" style="33" customWidth="1"/>
    <col min="5401" max="5632" width="9.28515625" style="33"/>
    <col min="5633" max="5633" width="41.140625" style="33" customWidth="1"/>
    <col min="5634" max="5638" width="0" style="33" hidden="1" customWidth="1"/>
    <col min="5639" max="5643" width="9" style="33" customWidth="1"/>
    <col min="5644" max="5656" width="9.28515625" style="33" customWidth="1"/>
    <col min="5657" max="5888" width="9.28515625" style="33"/>
    <col min="5889" max="5889" width="41.140625" style="33" customWidth="1"/>
    <col min="5890" max="5894" width="0" style="33" hidden="1" customWidth="1"/>
    <col min="5895" max="5899" width="9" style="33" customWidth="1"/>
    <col min="5900" max="5912" width="9.28515625" style="33" customWidth="1"/>
    <col min="5913" max="6144" width="9.28515625" style="33"/>
    <col min="6145" max="6145" width="41.140625" style="33" customWidth="1"/>
    <col min="6146" max="6150" width="0" style="33" hidden="1" customWidth="1"/>
    <col min="6151" max="6155" width="9" style="33" customWidth="1"/>
    <col min="6156" max="6168" width="9.28515625" style="33" customWidth="1"/>
    <col min="6169" max="6400" width="9.28515625" style="33"/>
    <col min="6401" max="6401" width="41.140625" style="33" customWidth="1"/>
    <col min="6402" max="6406" width="0" style="33" hidden="1" customWidth="1"/>
    <col min="6407" max="6411" width="9" style="33" customWidth="1"/>
    <col min="6412" max="6424" width="9.28515625" style="33" customWidth="1"/>
    <col min="6425" max="6656" width="9.28515625" style="33"/>
    <col min="6657" max="6657" width="41.140625" style="33" customWidth="1"/>
    <col min="6658" max="6662" width="0" style="33" hidden="1" customWidth="1"/>
    <col min="6663" max="6667" width="9" style="33" customWidth="1"/>
    <col min="6668" max="6680" width="9.28515625" style="33" customWidth="1"/>
    <col min="6681" max="6912" width="9.28515625" style="33"/>
    <col min="6913" max="6913" width="41.140625" style="33" customWidth="1"/>
    <col min="6914" max="6918" width="0" style="33" hidden="1" customWidth="1"/>
    <col min="6919" max="6923" width="9" style="33" customWidth="1"/>
    <col min="6924" max="6936" width="9.28515625" style="33" customWidth="1"/>
    <col min="6937" max="7168" width="9.28515625" style="33"/>
    <col min="7169" max="7169" width="41.140625" style="33" customWidth="1"/>
    <col min="7170" max="7174" width="0" style="33" hidden="1" customWidth="1"/>
    <col min="7175" max="7179" width="9" style="33" customWidth="1"/>
    <col min="7180" max="7192" width="9.28515625" style="33" customWidth="1"/>
    <col min="7193" max="7424" width="9.28515625" style="33"/>
    <col min="7425" max="7425" width="41.140625" style="33" customWidth="1"/>
    <col min="7426" max="7430" width="0" style="33" hidden="1" customWidth="1"/>
    <col min="7431" max="7435" width="9" style="33" customWidth="1"/>
    <col min="7436" max="7448" width="9.28515625" style="33" customWidth="1"/>
    <col min="7449" max="7680" width="9.28515625" style="33"/>
    <col min="7681" max="7681" width="41.140625" style="33" customWidth="1"/>
    <col min="7682" max="7686" width="0" style="33" hidden="1" customWidth="1"/>
    <col min="7687" max="7691" width="9" style="33" customWidth="1"/>
    <col min="7692" max="7704" width="9.28515625" style="33" customWidth="1"/>
    <col min="7705" max="7936" width="9.28515625" style="33"/>
    <col min="7937" max="7937" width="41.140625" style="33" customWidth="1"/>
    <col min="7938" max="7942" width="0" style="33" hidden="1" customWidth="1"/>
    <col min="7943" max="7947" width="9" style="33" customWidth="1"/>
    <col min="7948" max="7960" width="9.28515625" style="33" customWidth="1"/>
    <col min="7961" max="8192" width="9.28515625" style="33"/>
    <col min="8193" max="8193" width="41.140625" style="33" customWidth="1"/>
    <col min="8194" max="8198" width="0" style="33" hidden="1" customWidth="1"/>
    <col min="8199" max="8203" width="9" style="33" customWidth="1"/>
    <col min="8204" max="8216" width="9.28515625" style="33" customWidth="1"/>
    <col min="8217" max="8448" width="9.28515625" style="33"/>
    <col min="8449" max="8449" width="41.140625" style="33" customWidth="1"/>
    <col min="8450" max="8454" width="0" style="33" hidden="1" customWidth="1"/>
    <col min="8455" max="8459" width="9" style="33" customWidth="1"/>
    <col min="8460" max="8472" width="9.28515625" style="33" customWidth="1"/>
    <col min="8473" max="8704" width="9.28515625" style="33"/>
    <col min="8705" max="8705" width="41.140625" style="33" customWidth="1"/>
    <col min="8706" max="8710" width="0" style="33" hidden="1" customWidth="1"/>
    <col min="8711" max="8715" width="9" style="33" customWidth="1"/>
    <col min="8716" max="8728" width="9.28515625" style="33" customWidth="1"/>
    <col min="8729" max="8960" width="9.28515625" style="33"/>
    <col min="8961" max="8961" width="41.140625" style="33" customWidth="1"/>
    <col min="8962" max="8966" width="0" style="33" hidden="1" customWidth="1"/>
    <col min="8967" max="8971" width="9" style="33" customWidth="1"/>
    <col min="8972" max="8984" width="9.28515625" style="33" customWidth="1"/>
    <col min="8985" max="9216" width="9.28515625" style="33"/>
    <col min="9217" max="9217" width="41.140625" style="33" customWidth="1"/>
    <col min="9218" max="9222" width="0" style="33" hidden="1" customWidth="1"/>
    <col min="9223" max="9227" width="9" style="33" customWidth="1"/>
    <col min="9228" max="9240" width="9.28515625" style="33" customWidth="1"/>
    <col min="9241" max="9472" width="9.28515625" style="33"/>
    <col min="9473" max="9473" width="41.140625" style="33" customWidth="1"/>
    <col min="9474" max="9478" width="0" style="33" hidden="1" customWidth="1"/>
    <col min="9479" max="9483" width="9" style="33" customWidth="1"/>
    <col min="9484" max="9496" width="9.28515625" style="33" customWidth="1"/>
    <col min="9497" max="9728" width="9.28515625" style="33"/>
    <col min="9729" max="9729" width="41.140625" style="33" customWidth="1"/>
    <col min="9730" max="9734" width="0" style="33" hidden="1" customWidth="1"/>
    <col min="9735" max="9739" width="9" style="33" customWidth="1"/>
    <col min="9740" max="9752" width="9.28515625" style="33" customWidth="1"/>
    <col min="9753" max="9984" width="9.28515625" style="33"/>
    <col min="9985" max="9985" width="41.140625" style="33" customWidth="1"/>
    <col min="9986" max="9990" width="0" style="33" hidden="1" customWidth="1"/>
    <col min="9991" max="9995" width="9" style="33" customWidth="1"/>
    <col min="9996" max="10008" width="9.28515625" style="33" customWidth="1"/>
    <col min="10009" max="10240" width="9.28515625" style="33"/>
    <col min="10241" max="10241" width="41.140625" style="33" customWidth="1"/>
    <col min="10242" max="10246" width="0" style="33" hidden="1" customWidth="1"/>
    <col min="10247" max="10251" width="9" style="33" customWidth="1"/>
    <col min="10252" max="10264" width="9.28515625" style="33" customWidth="1"/>
    <col min="10265" max="10496" width="9.28515625" style="33"/>
    <col min="10497" max="10497" width="41.140625" style="33" customWidth="1"/>
    <col min="10498" max="10502" width="0" style="33" hidden="1" customWidth="1"/>
    <col min="10503" max="10507" width="9" style="33" customWidth="1"/>
    <col min="10508" max="10520" width="9.28515625" style="33" customWidth="1"/>
    <col min="10521" max="10752" width="9.28515625" style="33"/>
    <col min="10753" max="10753" width="41.140625" style="33" customWidth="1"/>
    <col min="10754" max="10758" width="0" style="33" hidden="1" customWidth="1"/>
    <col min="10759" max="10763" width="9" style="33" customWidth="1"/>
    <col min="10764" max="10776" width="9.28515625" style="33" customWidth="1"/>
    <col min="10777" max="11008" width="9.28515625" style="33"/>
    <col min="11009" max="11009" width="41.140625" style="33" customWidth="1"/>
    <col min="11010" max="11014" width="0" style="33" hidden="1" customWidth="1"/>
    <col min="11015" max="11019" width="9" style="33" customWidth="1"/>
    <col min="11020" max="11032" width="9.28515625" style="33" customWidth="1"/>
    <col min="11033" max="11264" width="9.28515625" style="33"/>
    <col min="11265" max="11265" width="41.140625" style="33" customWidth="1"/>
    <col min="11266" max="11270" width="0" style="33" hidden="1" customWidth="1"/>
    <col min="11271" max="11275" width="9" style="33" customWidth="1"/>
    <col min="11276" max="11288" width="9.28515625" style="33" customWidth="1"/>
    <col min="11289" max="11520" width="9.28515625" style="33"/>
    <col min="11521" max="11521" width="41.140625" style="33" customWidth="1"/>
    <col min="11522" max="11526" width="0" style="33" hidden="1" customWidth="1"/>
    <col min="11527" max="11531" width="9" style="33" customWidth="1"/>
    <col min="11532" max="11544" width="9.28515625" style="33" customWidth="1"/>
    <col min="11545" max="11776" width="9.28515625" style="33"/>
    <col min="11777" max="11777" width="41.140625" style="33" customWidth="1"/>
    <col min="11778" max="11782" width="0" style="33" hidden="1" customWidth="1"/>
    <col min="11783" max="11787" width="9" style="33" customWidth="1"/>
    <col min="11788" max="11800" width="9.28515625" style="33" customWidth="1"/>
    <col min="11801" max="12032" width="9.28515625" style="33"/>
    <col min="12033" max="12033" width="41.140625" style="33" customWidth="1"/>
    <col min="12034" max="12038" width="0" style="33" hidden="1" customWidth="1"/>
    <col min="12039" max="12043" width="9" style="33" customWidth="1"/>
    <col min="12044" max="12056" width="9.28515625" style="33" customWidth="1"/>
    <col min="12057" max="12288" width="9.28515625" style="33"/>
    <col min="12289" max="12289" width="41.140625" style="33" customWidth="1"/>
    <col min="12290" max="12294" width="0" style="33" hidden="1" customWidth="1"/>
    <col min="12295" max="12299" width="9" style="33" customWidth="1"/>
    <col min="12300" max="12312" width="9.28515625" style="33" customWidth="1"/>
    <col min="12313" max="12544" width="9.28515625" style="33"/>
    <col min="12545" max="12545" width="41.140625" style="33" customWidth="1"/>
    <col min="12546" max="12550" width="0" style="33" hidden="1" customWidth="1"/>
    <col min="12551" max="12555" width="9" style="33" customWidth="1"/>
    <col min="12556" max="12568" width="9.28515625" style="33" customWidth="1"/>
    <col min="12569" max="12800" width="9.28515625" style="33"/>
    <col min="12801" max="12801" width="41.140625" style="33" customWidth="1"/>
    <col min="12802" max="12806" width="0" style="33" hidden="1" customWidth="1"/>
    <col min="12807" max="12811" width="9" style="33" customWidth="1"/>
    <col min="12812" max="12824" width="9.28515625" style="33" customWidth="1"/>
    <col min="12825" max="13056" width="9.28515625" style="33"/>
    <col min="13057" max="13057" width="41.140625" style="33" customWidth="1"/>
    <col min="13058" max="13062" width="0" style="33" hidden="1" customWidth="1"/>
    <col min="13063" max="13067" width="9" style="33" customWidth="1"/>
    <col min="13068" max="13080" width="9.28515625" style="33" customWidth="1"/>
    <col min="13081" max="13312" width="9.28515625" style="33"/>
    <col min="13313" max="13313" width="41.140625" style="33" customWidth="1"/>
    <col min="13314" max="13318" width="0" style="33" hidden="1" customWidth="1"/>
    <col min="13319" max="13323" width="9" style="33" customWidth="1"/>
    <col min="13324" max="13336" width="9.28515625" style="33" customWidth="1"/>
    <col min="13337" max="13568" width="9.28515625" style="33"/>
    <col min="13569" max="13569" width="41.140625" style="33" customWidth="1"/>
    <col min="13570" max="13574" width="0" style="33" hidden="1" customWidth="1"/>
    <col min="13575" max="13579" width="9" style="33" customWidth="1"/>
    <col min="13580" max="13592" width="9.28515625" style="33" customWidth="1"/>
    <col min="13593" max="13824" width="9.28515625" style="33"/>
    <col min="13825" max="13825" width="41.140625" style="33" customWidth="1"/>
    <col min="13826" max="13830" width="0" style="33" hidden="1" customWidth="1"/>
    <col min="13831" max="13835" width="9" style="33" customWidth="1"/>
    <col min="13836" max="13848" width="9.28515625" style="33" customWidth="1"/>
    <col min="13849" max="14080" width="9.28515625" style="33"/>
    <col min="14081" max="14081" width="41.140625" style="33" customWidth="1"/>
    <col min="14082" max="14086" width="0" style="33" hidden="1" customWidth="1"/>
    <col min="14087" max="14091" width="9" style="33" customWidth="1"/>
    <col min="14092" max="14104" width="9.28515625" style="33" customWidth="1"/>
    <col min="14105" max="14336" width="9.28515625" style="33"/>
    <col min="14337" max="14337" width="41.140625" style="33" customWidth="1"/>
    <col min="14338" max="14342" width="0" style="33" hidden="1" customWidth="1"/>
    <col min="14343" max="14347" width="9" style="33" customWidth="1"/>
    <col min="14348" max="14360" width="9.28515625" style="33" customWidth="1"/>
    <col min="14361" max="14592" width="9.28515625" style="33"/>
    <col min="14593" max="14593" width="41.140625" style="33" customWidth="1"/>
    <col min="14594" max="14598" width="0" style="33" hidden="1" customWidth="1"/>
    <col min="14599" max="14603" width="9" style="33" customWidth="1"/>
    <col min="14604" max="14616" width="9.28515625" style="33" customWidth="1"/>
    <col min="14617" max="14848" width="9.28515625" style="33"/>
    <col min="14849" max="14849" width="41.140625" style="33" customWidth="1"/>
    <col min="14850" max="14854" width="0" style="33" hidden="1" customWidth="1"/>
    <col min="14855" max="14859" width="9" style="33" customWidth="1"/>
    <col min="14860" max="14872" width="9.28515625" style="33" customWidth="1"/>
    <col min="14873" max="15104" width="9.28515625" style="33"/>
    <col min="15105" max="15105" width="41.140625" style="33" customWidth="1"/>
    <col min="15106" max="15110" width="0" style="33" hidden="1" customWidth="1"/>
    <col min="15111" max="15115" width="9" style="33" customWidth="1"/>
    <col min="15116" max="15128" width="9.28515625" style="33" customWidth="1"/>
    <col min="15129" max="15360" width="9.28515625" style="33"/>
    <col min="15361" max="15361" width="41.140625" style="33" customWidth="1"/>
    <col min="15362" max="15366" width="0" style="33" hidden="1" customWidth="1"/>
    <col min="15367" max="15371" width="9" style="33" customWidth="1"/>
    <col min="15372" max="15384" width="9.28515625" style="33" customWidth="1"/>
    <col min="15385" max="15616" width="9.28515625" style="33"/>
    <col min="15617" max="15617" width="41.140625" style="33" customWidth="1"/>
    <col min="15618" max="15622" width="0" style="33" hidden="1" customWidth="1"/>
    <col min="15623" max="15627" width="9" style="33" customWidth="1"/>
    <col min="15628" max="15640" width="9.28515625" style="33" customWidth="1"/>
    <col min="15641" max="15872" width="9.28515625" style="33"/>
    <col min="15873" max="15873" width="41.140625" style="33" customWidth="1"/>
    <col min="15874" max="15878" width="0" style="33" hidden="1" customWidth="1"/>
    <col min="15879" max="15883" width="9" style="33" customWidth="1"/>
    <col min="15884" max="15896" width="9.28515625" style="33" customWidth="1"/>
    <col min="15897" max="16128" width="9.28515625" style="33"/>
    <col min="16129" max="16129" width="41.140625" style="33" customWidth="1"/>
    <col min="16130" max="16134" width="0" style="33" hidden="1" customWidth="1"/>
    <col min="16135" max="16139" width="9" style="33" customWidth="1"/>
    <col min="16140" max="16152" width="9.28515625" style="33" customWidth="1"/>
    <col min="16153" max="16384" width="9.28515625" style="33"/>
  </cols>
  <sheetData>
    <row r="1" spans="1:36" ht="12.95" customHeight="1" x14ac:dyDescent="0.2">
      <c r="A1" s="950" t="s">
        <v>1346</v>
      </c>
    </row>
    <row r="2" spans="1:36" ht="18" customHeight="1" x14ac:dyDescent="0.2">
      <c r="A2" s="32" t="s">
        <v>466</v>
      </c>
    </row>
    <row r="3" spans="1:36" ht="18" customHeight="1" x14ac:dyDescent="0.2">
      <c r="A3" s="568" t="s">
        <v>157</v>
      </c>
      <c r="B3" s="568"/>
      <c r="C3" s="568"/>
      <c r="D3" s="568"/>
    </row>
    <row r="4" spans="1:36" ht="18" customHeight="1" thickBot="1" x14ac:dyDescent="0.25">
      <c r="A4" s="34" t="s">
        <v>467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36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6" s="38" customFormat="1" ht="14.2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</row>
    <row r="7" spans="1:36" s="43" customFormat="1" ht="24.75" customHeight="1" x14ac:dyDescent="0.2">
      <c r="A7" s="41" t="s">
        <v>468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  <c r="AG7" s="565"/>
      <c r="AH7" s="565"/>
      <c r="AI7" s="565"/>
      <c r="AJ7" s="565"/>
    </row>
    <row r="8" spans="1:36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</row>
    <row r="9" spans="1:36" s="51" customFormat="1" ht="12.95" customHeight="1" x14ac:dyDescent="0.2">
      <c r="A9" s="315" t="s">
        <v>456</v>
      </c>
      <c r="B9" s="160">
        <v>67.8</v>
      </c>
      <c r="C9" s="160">
        <v>65.900000000000006</v>
      </c>
      <c r="D9" s="160">
        <v>62.2</v>
      </c>
      <c r="E9" s="160">
        <v>61.1</v>
      </c>
      <c r="F9" s="160">
        <v>59.7</v>
      </c>
      <c r="G9" s="160">
        <v>57.3</v>
      </c>
      <c r="H9" s="160">
        <v>53.7</v>
      </c>
      <c r="I9" s="160">
        <v>62.2</v>
      </c>
      <c r="J9" s="160">
        <v>65.7</v>
      </c>
      <c r="K9" s="160">
        <v>76.2</v>
      </c>
      <c r="L9" s="160">
        <v>72.099999999999994</v>
      </c>
      <c r="M9" s="160">
        <v>71.2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</row>
    <row r="10" spans="1:36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</row>
    <row r="11" spans="1:36" s="51" customFormat="1" ht="24" customHeight="1" x14ac:dyDescent="0.2">
      <c r="A11" s="325" t="s">
        <v>458</v>
      </c>
      <c r="B11" s="160">
        <v>51.8</v>
      </c>
      <c r="C11" s="160">
        <v>46.6</v>
      </c>
      <c r="D11" s="160">
        <v>50.7</v>
      </c>
      <c r="E11" s="160">
        <v>48.1</v>
      </c>
      <c r="F11" s="160">
        <v>44.3</v>
      </c>
      <c r="G11" s="160">
        <v>38.799999999999997</v>
      </c>
      <c r="H11" s="160">
        <v>43.9</v>
      </c>
      <c r="I11" s="160">
        <v>50.6</v>
      </c>
      <c r="J11" s="160">
        <v>51</v>
      </c>
      <c r="K11" s="160">
        <v>65.2</v>
      </c>
      <c r="L11" s="160">
        <v>65.400000000000006</v>
      </c>
      <c r="M11" s="160">
        <v>64.900000000000006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</row>
    <row r="12" spans="1:36" s="51" customFormat="1" ht="12.95" customHeight="1" x14ac:dyDescent="0.2">
      <c r="A12" s="325" t="s">
        <v>459</v>
      </c>
      <c r="B12" s="160">
        <v>8.5</v>
      </c>
      <c r="C12" s="160">
        <v>7.3</v>
      </c>
      <c r="D12" s="160">
        <v>7.2</v>
      </c>
      <c r="E12" s="160">
        <v>7.5</v>
      </c>
      <c r="F12" s="160">
        <v>8.4</v>
      </c>
      <c r="G12" s="160">
        <v>9.3000000000000007</v>
      </c>
      <c r="H12" s="160">
        <v>5.0999999999999996</v>
      </c>
      <c r="I12" s="160">
        <v>4.5999999999999996</v>
      </c>
      <c r="J12" s="160">
        <v>6.2</v>
      </c>
      <c r="K12" s="160">
        <v>4.4000000000000004</v>
      </c>
      <c r="L12" s="160">
        <v>3.3</v>
      </c>
      <c r="M12" s="160">
        <v>2.8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</row>
    <row r="13" spans="1:36" s="51" customFormat="1" ht="12.95" customHeight="1" x14ac:dyDescent="0.2">
      <c r="A13" s="325" t="s">
        <v>460</v>
      </c>
      <c r="B13" s="160">
        <v>3.1</v>
      </c>
      <c r="C13" s="160">
        <v>4.2</v>
      </c>
      <c r="D13" s="160">
        <v>3.5</v>
      </c>
      <c r="E13" s="160">
        <v>2.7</v>
      </c>
      <c r="F13" s="160">
        <v>2.9</v>
      </c>
      <c r="G13" s="160">
        <v>2.5</v>
      </c>
      <c r="H13" s="160">
        <v>2</v>
      </c>
      <c r="I13" s="160">
        <v>2.2000000000000002</v>
      </c>
      <c r="J13" s="160">
        <v>1.8</v>
      </c>
      <c r="K13" s="160">
        <v>1.4</v>
      </c>
      <c r="L13" s="160">
        <v>1.2</v>
      </c>
      <c r="M13" s="160">
        <v>1.2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</row>
    <row r="14" spans="1:36" s="51" customFormat="1" ht="12.95" customHeight="1" x14ac:dyDescent="0.2">
      <c r="A14" s="315" t="s">
        <v>461</v>
      </c>
      <c r="B14" s="160">
        <v>14.7</v>
      </c>
      <c r="C14" s="160">
        <v>16</v>
      </c>
      <c r="D14" s="160">
        <v>17.8</v>
      </c>
      <c r="E14" s="160">
        <v>16.2</v>
      </c>
      <c r="F14" s="160">
        <v>17.600000000000001</v>
      </c>
      <c r="G14" s="160">
        <v>17.3</v>
      </c>
      <c r="H14" s="160">
        <v>18</v>
      </c>
      <c r="I14" s="160">
        <v>12.9</v>
      </c>
      <c r="J14" s="160">
        <v>14.1</v>
      </c>
      <c r="K14" s="160">
        <v>13.6</v>
      </c>
      <c r="L14" s="160">
        <v>10.6</v>
      </c>
      <c r="M14" s="160">
        <v>11.8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</row>
    <row r="15" spans="1:36" s="51" customFormat="1" ht="12.95" customHeight="1" x14ac:dyDescent="0.2">
      <c r="A15" s="315" t="s">
        <v>462</v>
      </c>
      <c r="B15" s="160">
        <v>2.2999999999999998</v>
      </c>
      <c r="C15" s="160">
        <v>2.4</v>
      </c>
      <c r="D15" s="160">
        <v>3</v>
      </c>
      <c r="E15" s="160">
        <v>1.9</v>
      </c>
      <c r="F15" s="160">
        <v>2</v>
      </c>
      <c r="G15" s="160">
        <v>2.8</v>
      </c>
      <c r="H15" s="160">
        <v>3.5</v>
      </c>
      <c r="I15" s="160">
        <v>2.1</v>
      </c>
      <c r="J15" s="160">
        <v>2.6</v>
      </c>
      <c r="K15" s="160">
        <v>2.2000000000000002</v>
      </c>
      <c r="L15" s="160">
        <v>1.7</v>
      </c>
      <c r="M15" s="160">
        <v>1.6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</row>
    <row r="16" spans="1:36" s="51" customFormat="1" ht="12.95" customHeight="1" x14ac:dyDescent="0.2">
      <c r="A16" s="315" t="s">
        <v>463</v>
      </c>
      <c r="B16" s="160">
        <v>4.4000000000000004</v>
      </c>
      <c r="C16" s="160">
        <v>4</v>
      </c>
      <c r="D16" s="160">
        <v>5</v>
      </c>
      <c r="E16" s="160">
        <v>9.1999999999999993</v>
      </c>
      <c r="F16" s="160">
        <v>9.3000000000000007</v>
      </c>
      <c r="G16" s="160">
        <v>6.4</v>
      </c>
      <c r="H16" s="160">
        <v>9.6</v>
      </c>
      <c r="I16" s="160">
        <v>10.7</v>
      </c>
      <c r="J16" s="160">
        <v>9.4</v>
      </c>
      <c r="K16" s="160">
        <v>3.5</v>
      </c>
      <c r="L16" s="160">
        <v>7.8</v>
      </c>
      <c r="M16" s="160">
        <v>6.5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</row>
    <row r="17" spans="1:36" s="51" customFormat="1" ht="12.95" customHeight="1" x14ac:dyDescent="0.2">
      <c r="A17" s="315" t="s">
        <v>464</v>
      </c>
      <c r="B17" s="160">
        <v>10.8</v>
      </c>
      <c r="C17" s="160">
        <v>11.8</v>
      </c>
      <c r="D17" s="160">
        <v>12.1</v>
      </c>
      <c r="E17" s="160">
        <v>11.6</v>
      </c>
      <c r="F17" s="160">
        <v>11.5</v>
      </c>
      <c r="G17" s="160">
        <v>16.100000000000001</v>
      </c>
      <c r="H17" s="160">
        <v>15.1</v>
      </c>
      <c r="I17" s="160">
        <v>12.2</v>
      </c>
      <c r="J17" s="160">
        <v>8.1999999999999993</v>
      </c>
      <c r="K17" s="160">
        <v>4.4000000000000004</v>
      </c>
      <c r="L17" s="160">
        <v>7.8</v>
      </c>
      <c r="M17" s="160">
        <v>8.9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</row>
    <row r="18" spans="1:36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</row>
    <row r="19" spans="1:36" s="51" customFormat="1" ht="14.2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</row>
    <row r="20" spans="1:36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</row>
    <row r="21" spans="1:36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</row>
    <row r="22" spans="1:36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</row>
    <row r="23" spans="1:36" s="51" customFormat="1" ht="14.2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</row>
    <row r="24" spans="1:36" s="51" customFormat="1" ht="12.9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</row>
    <row r="25" spans="1:36" ht="18" customHeight="1" x14ac:dyDescent="0.2">
      <c r="A25" s="32" t="s">
        <v>469</v>
      </c>
      <c r="D25" s="33"/>
      <c r="E25" s="33"/>
    </row>
    <row r="26" spans="1:36" ht="18" customHeight="1" thickBot="1" x14ac:dyDescent="0.25">
      <c r="A26" s="34" t="s">
        <v>470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36" s="320" customFormat="1" ht="18" customHeight="1" thickBot="1" x14ac:dyDescent="0.25">
      <c r="A27" s="564"/>
      <c r="B27" s="564">
        <v>2014</v>
      </c>
      <c r="C27" s="564">
        <v>2015</v>
      </c>
      <c r="D27" s="564">
        <v>2016</v>
      </c>
      <c r="E27" s="564">
        <v>2017</v>
      </c>
      <c r="F27" s="564">
        <v>2018</v>
      </c>
      <c r="G27" s="564">
        <v>2019</v>
      </c>
      <c r="H27" s="564">
        <v>2020</v>
      </c>
      <c r="I27" s="564">
        <v>2021</v>
      </c>
      <c r="J27" s="564">
        <v>2022</v>
      </c>
      <c r="K27" s="564">
        <v>2023</v>
      </c>
      <c r="L27" s="564">
        <v>2024</v>
      </c>
      <c r="M27" s="564">
        <v>2025</v>
      </c>
    </row>
    <row r="28" spans="1:36" s="38" customFormat="1" ht="12.95" customHeight="1" x14ac:dyDescent="0.2">
      <c r="A28" s="37"/>
      <c r="B28" s="312"/>
      <c r="C28" s="312"/>
      <c r="D28" s="312"/>
      <c r="E28" s="312"/>
      <c r="F28" s="312"/>
      <c r="G28" s="312"/>
      <c r="H28" s="312"/>
      <c r="I28" s="312"/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</row>
    <row r="29" spans="1:36" s="43" customFormat="1" ht="24" customHeight="1" x14ac:dyDescent="0.2">
      <c r="A29" s="41" t="s">
        <v>468</v>
      </c>
      <c r="B29" s="157">
        <v>100</v>
      </c>
      <c r="C29" s="157">
        <v>100</v>
      </c>
      <c r="D29" s="157">
        <v>100</v>
      </c>
      <c r="E29" s="157">
        <v>100</v>
      </c>
      <c r="F29" s="569">
        <v>100</v>
      </c>
      <c r="G29" s="569">
        <v>100</v>
      </c>
      <c r="H29" s="569">
        <v>100</v>
      </c>
      <c r="I29" s="569">
        <v>100</v>
      </c>
      <c r="J29" s="569">
        <v>100</v>
      </c>
      <c r="K29" s="569">
        <v>100</v>
      </c>
      <c r="L29" s="569">
        <v>100</v>
      </c>
      <c r="M29" s="569">
        <v>100</v>
      </c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  <c r="AG29" s="565"/>
      <c r="AH29" s="565"/>
      <c r="AI29" s="565"/>
      <c r="AJ29" s="565"/>
    </row>
    <row r="30" spans="1:36" s="51" customFormat="1" ht="12.95" customHeight="1" x14ac:dyDescent="0.2">
      <c r="A30" s="315" t="s">
        <v>356</v>
      </c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</row>
    <row r="31" spans="1:36" s="51" customFormat="1" ht="12.95" customHeight="1" x14ac:dyDescent="0.2">
      <c r="A31" s="315" t="s">
        <v>456</v>
      </c>
      <c r="B31" s="160">
        <v>42.2</v>
      </c>
      <c r="C31" s="160">
        <v>54.3</v>
      </c>
      <c r="D31" s="160">
        <v>49.5</v>
      </c>
      <c r="E31" s="160">
        <v>47.8</v>
      </c>
      <c r="F31" s="160">
        <v>42.5</v>
      </c>
      <c r="G31" s="160">
        <v>35.6</v>
      </c>
      <c r="H31" s="160">
        <v>42.3</v>
      </c>
      <c r="I31" s="160">
        <v>45.7</v>
      </c>
      <c r="J31" s="160">
        <v>44.3</v>
      </c>
      <c r="K31" s="160">
        <v>45.4</v>
      </c>
      <c r="L31" s="160">
        <v>43.9</v>
      </c>
      <c r="M31" s="160">
        <v>42.9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</row>
    <row r="32" spans="1:36" s="51" customFormat="1" ht="12.95" customHeight="1" x14ac:dyDescent="0.2">
      <c r="A32" s="566" t="s">
        <v>457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</row>
    <row r="33" spans="1:36" s="51" customFormat="1" ht="24" customHeight="1" x14ac:dyDescent="0.2">
      <c r="A33" s="325" t="s">
        <v>458</v>
      </c>
      <c r="B33" s="160">
        <v>15.5</v>
      </c>
      <c r="C33" s="160">
        <v>33.9</v>
      </c>
      <c r="D33" s="160">
        <v>40.799999999999997</v>
      </c>
      <c r="E33" s="160">
        <v>32</v>
      </c>
      <c r="F33" s="160">
        <v>22.1</v>
      </c>
      <c r="G33" s="160">
        <v>17.5</v>
      </c>
      <c r="H33" s="160">
        <v>23.1</v>
      </c>
      <c r="I33" s="160">
        <v>26.3</v>
      </c>
      <c r="J33" s="160">
        <v>23.8</v>
      </c>
      <c r="K33" s="160">
        <v>25.5</v>
      </c>
      <c r="L33" s="160">
        <v>24.7</v>
      </c>
      <c r="M33" s="160">
        <v>28.5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</row>
    <row r="34" spans="1:36" s="51" customFormat="1" ht="12.95" customHeight="1" x14ac:dyDescent="0.2">
      <c r="A34" s="325" t="s">
        <v>459</v>
      </c>
      <c r="B34" s="160">
        <v>15.9</v>
      </c>
      <c r="C34" s="160">
        <v>12.8</v>
      </c>
      <c r="D34" s="160">
        <v>4.5999999999999996</v>
      </c>
      <c r="E34" s="160">
        <v>4.5999999999999996</v>
      </c>
      <c r="F34" s="160">
        <v>8.5</v>
      </c>
      <c r="G34" s="160">
        <v>6.7</v>
      </c>
      <c r="H34" s="160">
        <v>6.7</v>
      </c>
      <c r="I34" s="160">
        <v>6.1</v>
      </c>
      <c r="J34" s="160">
        <v>5.9</v>
      </c>
      <c r="K34" s="160">
        <v>5.5</v>
      </c>
      <c r="L34" s="160">
        <v>4.5</v>
      </c>
      <c r="M34" s="160">
        <v>3.6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</row>
    <row r="35" spans="1:36" s="51" customFormat="1" ht="12.95" customHeight="1" x14ac:dyDescent="0.2">
      <c r="A35" s="325" t="s">
        <v>460</v>
      </c>
      <c r="B35" s="160">
        <v>1</v>
      </c>
      <c r="C35" s="160">
        <v>1.1000000000000001</v>
      </c>
      <c r="D35" s="160">
        <v>1.1000000000000001</v>
      </c>
      <c r="E35" s="160">
        <v>1.2</v>
      </c>
      <c r="F35" s="160">
        <v>1</v>
      </c>
      <c r="G35" s="160">
        <v>0.8</v>
      </c>
      <c r="H35" s="160">
        <v>0.8</v>
      </c>
      <c r="I35" s="160">
        <v>0.7</v>
      </c>
      <c r="J35" s="160">
        <v>2.6</v>
      </c>
      <c r="K35" s="160">
        <v>2.9</v>
      </c>
      <c r="L35" s="160">
        <v>2.9</v>
      </c>
      <c r="M35" s="160">
        <v>2.6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</row>
    <row r="36" spans="1:36" s="51" customFormat="1" ht="12.95" customHeight="1" x14ac:dyDescent="0.2">
      <c r="A36" s="315" t="s">
        <v>461</v>
      </c>
      <c r="B36" s="160">
        <v>24.5</v>
      </c>
      <c r="C36" s="160">
        <v>19</v>
      </c>
      <c r="D36" s="160">
        <v>16</v>
      </c>
      <c r="E36" s="160">
        <v>15.2</v>
      </c>
      <c r="F36" s="160">
        <v>15</v>
      </c>
      <c r="G36" s="160">
        <v>15.6</v>
      </c>
      <c r="H36" s="160">
        <v>18.100000000000001</v>
      </c>
      <c r="I36" s="160">
        <v>14</v>
      </c>
      <c r="J36" s="160">
        <v>14.4</v>
      </c>
      <c r="K36" s="160">
        <v>15</v>
      </c>
      <c r="L36" s="160">
        <v>14.4</v>
      </c>
      <c r="M36" s="160">
        <v>11.5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</row>
    <row r="37" spans="1:36" s="51" customFormat="1" ht="12.95" customHeight="1" x14ac:dyDescent="0.2">
      <c r="A37" s="315" t="s">
        <v>462</v>
      </c>
      <c r="B37" s="160">
        <v>4.4000000000000004</v>
      </c>
      <c r="C37" s="160">
        <v>3.2</v>
      </c>
      <c r="D37" s="160">
        <v>3.1</v>
      </c>
      <c r="E37" s="160">
        <v>2.9</v>
      </c>
      <c r="F37" s="160">
        <v>3.1</v>
      </c>
      <c r="G37" s="160">
        <v>2.8</v>
      </c>
      <c r="H37" s="160">
        <v>3.8</v>
      </c>
      <c r="I37" s="160">
        <v>2.2000000000000002</v>
      </c>
      <c r="J37" s="160">
        <v>3.3</v>
      </c>
      <c r="K37" s="160">
        <v>3.7</v>
      </c>
      <c r="L37" s="160">
        <v>3.3</v>
      </c>
      <c r="M37" s="160">
        <v>2.5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</row>
    <row r="38" spans="1:36" s="51" customFormat="1" ht="12.95" customHeight="1" x14ac:dyDescent="0.2">
      <c r="A38" s="315" t="s">
        <v>463</v>
      </c>
      <c r="B38" s="160">
        <v>12.5</v>
      </c>
      <c r="C38" s="160">
        <v>6.1</v>
      </c>
      <c r="D38" s="160">
        <v>12.5</v>
      </c>
      <c r="E38" s="160">
        <v>17.2</v>
      </c>
      <c r="F38" s="160">
        <v>17.8</v>
      </c>
      <c r="G38" s="160">
        <v>15.8</v>
      </c>
      <c r="H38" s="160">
        <v>17.7</v>
      </c>
      <c r="I38" s="160">
        <v>15</v>
      </c>
      <c r="J38" s="160">
        <v>10.5</v>
      </c>
      <c r="K38" s="160">
        <v>13.5</v>
      </c>
      <c r="L38" s="160">
        <v>20.9</v>
      </c>
      <c r="M38" s="160">
        <v>16.100000000000001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</row>
    <row r="39" spans="1:36" s="51" customFormat="1" ht="12.95" customHeight="1" x14ac:dyDescent="0.2">
      <c r="A39" s="315" t="s">
        <v>464</v>
      </c>
      <c r="B39" s="160">
        <v>16.399999999999999</v>
      </c>
      <c r="C39" s="160">
        <v>17.3</v>
      </c>
      <c r="D39" s="160">
        <v>18.899999999999999</v>
      </c>
      <c r="E39" s="160">
        <v>16.899999999999999</v>
      </c>
      <c r="F39" s="160">
        <v>21.6</v>
      </c>
      <c r="G39" s="160">
        <v>30.2</v>
      </c>
      <c r="H39" s="160">
        <v>18.100000000000001</v>
      </c>
      <c r="I39" s="160">
        <v>23.2</v>
      </c>
      <c r="J39" s="160">
        <v>27.5</v>
      </c>
      <c r="K39" s="160">
        <v>22.5</v>
      </c>
      <c r="L39" s="160">
        <v>17.399999999999999</v>
      </c>
      <c r="M39" s="160">
        <v>27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</row>
    <row r="40" spans="1:36" s="51" customFormat="1" ht="12.95" customHeight="1" thickBot="1" x14ac:dyDescent="0.25">
      <c r="A40" s="317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</row>
    <row r="41" spans="1:36" s="51" customFormat="1" ht="12.95" customHeight="1" x14ac:dyDescent="0.2">
      <c r="A41" s="31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</row>
    <row r="42" spans="1:36" s="51" customFormat="1" ht="12.95" customHeight="1" x14ac:dyDescent="0.2">
      <c r="A42" s="299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</row>
    <row r="43" spans="1:36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</row>
    <row r="44" spans="1:36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</row>
    <row r="45" spans="1:36" s="38" customFormat="1" ht="12.95" hidden="1" customHeight="1" x14ac:dyDescent="0.2">
      <c r="A45" s="570" t="s">
        <v>471</v>
      </c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  <c r="AG45" s="312"/>
      <c r="AH45" s="312"/>
      <c r="AI45" s="312"/>
      <c r="AJ45" s="312"/>
    </row>
    <row r="46" spans="1:36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</row>
    <row r="47" spans="1:36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</row>
    <row r="48" spans="1:36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</row>
    <row r="49" spans="1:36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</row>
    <row r="50" spans="1:36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</row>
    <row r="51" spans="1:36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</row>
    <row r="52" spans="1:36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</row>
    <row r="53" spans="1:36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</row>
    <row r="54" spans="1:36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</row>
    <row r="55" spans="1:36" s="51" customFormat="1" ht="24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</row>
    <row r="56" spans="1:36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</row>
    <row r="57" spans="1:36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</row>
    <row r="58" spans="1:36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</row>
    <row r="59" spans="1:36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</row>
    <row r="60" spans="1:36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</row>
    <row r="61" spans="1:36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</row>
    <row r="62" spans="1:36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</row>
    <row r="63" spans="1:36" s="51" customFormat="1" ht="24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</row>
    <row r="64" spans="1:36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</row>
    <row r="65" spans="1:36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</row>
    <row r="66" spans="1:36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</row>
    <row r="67" spans="1:36" s="38" customFormat="1" ht="12.95" customHeight="1" x14ac:dyDescent="0.2">
      <c r="A67" s="37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  <c r="T67" s="312"/>
      <c r="U67" s="312"/>
      <c r="V67" s="312"/>
      <c r="W67" s="312"/>
      <c r="X67" s="312"/>
      <c r="Y67" s="312"/>
      <c r="Z67" s="312"/>
      <c r="AA67" s="312"/>
      <c r="AB67" s="312"/>
      <c r="AC67" s="312"/>
      <c r="AD67" s="312"/>
      <c r="AE67" s="312"/>
      <c r="AF67" s="312"/>
      <c r="AG67" s="312"/>
      <c r="AH67" s="312"/>
      <c r="AI67" s="312"/>
      <c r="AJ67" s="312"/>
    </row>
    <row r="68" spans="1:36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</row>
    <row r="69" spans="1:36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</row>
    <row r="70" spans="1:36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</row>
    <row r="71" spans="1:36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</row>
    <row r="72" spans="1:36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</row>
    <row r="73" spans="1:36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</row>
    <row r="74" spans="1:36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</row>
    <row r="75" spans="1:36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</row>
    <row r="76" spans="1:36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</row>
    <row r="77" spans="1:36" s="51" customFormat="1" ht="24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</row>
    <row r="78" spans="1:36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</row>
    <row r="79" spans="1:36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</row>
    <row r="80" spans="1:36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</row>
    <row r="81" spans="1:36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</row>
    <row r="82" spans="1:36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</row>
    <row r="83" spans="1:36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</row>
    <row r="84" spans="1:36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</row>
    <row r="85" spans="1:36" s="38" customFormat="1" ht="12.95" customHeight="1" x14ac:dyDescent="0.2">
      <c r="A85" s="37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  <c r="AG85" s="312"/>
      <c r="AH85" s="312"/>
      <c r="AI85" s="312"/>
      <c r="AJ85" s="312"/>
    </row>
    <row r="86" spans="1:36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</row>
    <row r="87" spans="1:36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</row>
    <row r="88" spans="1:36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</row>
    <row r="89" spans="1:36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</row>
    <row r="90" spans="1:36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</row>
    <row r="91" spans="1:36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</row>
    <row r="92" spans="1:36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</row>
    <row r="93" spans="1:36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</row>
    <row r="94" spans="1:36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</row>
    <row r="95" spans="1:36" s="51" customFormat="1" ht="24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</row>
    <row r="96" spans="1:36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255"/>
      <c r="AH96" s="255"/>
      <c r="AI96" s="255"/>
      <c r="AJ96" s="255"/>
    </row>
    <row r="97" spans="1:36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</row>
    <row r="98" spans="1:36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255"/>
      <c r="AH98" s="255"/>
      <c r="AI98" s="255"/>
      <c r="AJ98" s="255"/>
    </row>
    <row r="99" spans="1:36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</row>
    <row r="100" spans="1:36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  <c r="AJ100" s="255"/>
    </row>
    <row r="101" spans="1:36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</row>
    <row r="102" spans="1:36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255"/>
      <c r="AH102" s="255"/>
      <c r="AI102" s="255"/>
      <c r="AJ102" s="255"/>
    </row>
    <row r="103" spans="1:36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  <c r="AG103" s="255"/>
      <c r="AH103" s="255"/>
      <c r="AI103" s="255"/>
      <c r="AJ103" s="255"/>
    </row>
    <row r="104" spans="1:36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  <c r="AG104" s="255"/>
      <c r="AH104" s="255"/>
      <c r="AI104" s="255"/>
      <c r="AJ104" s="255"/>
    </row>
    <row r="105" spans="1:36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</row>
    <row r="106" spans="1:36" s="51" customFormat="1" ht="24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</row>
    <row r="107" spans="1:36" s="38" customFormat="1" ht="12.95" customHeight="1" x14ac:dyDescent="0.2">
      <c r="A107" s="37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  <c r="T107" s="312"/>
      <c r="U107" s="312"/>
      <c r="V107" s="312"/>
      <c r="W107" s="312"/>
      <c r="X107" s="312"/>
      <c r="Y107" s="312"/>
      <c r="Z107" s="312"/>
      <c r="AA107" s="312"/>
      <c r="AB107" s="312"/>
      <c r="AC107" s="312"/>
      <c r="AD107" s="312"/>
      <c r="AE107" s="312"/>
      <c r="AF107" s="312"/>
      <c r="AG107" s="312"/>
      <c r="AH107" s="312"/>
      <c r="AI107" s="312"/>
      <c r="AJ107" s="312"/>
    </row>
    <row r="108" spans="1:36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</row>
    <row r="109" spans="1:36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</row>
    <row r="110" spans="1:36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</row>
    <row r="111" spans="1:36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</row>
    <row r="112" spans="1:36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</row>
    <row r="113" spans="1:36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  <c r="AG113" s="255"/>
      <c r="AH113" s="255"/>
      <c r="AI113" s="255"/>
      <c r="AJ113" s="255"/>
    </row>
    <row r="114" spans="1:36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</row>
    <row r="115" spans="1:36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</row>
    <row r="116" spans="1:36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  <c r="AG116" s="255"/>
      <c r="AH116" s="255"/>
      <c r="AI116" s="255"/>
      <c r="AJ116" s="255"/>
    </row>
    <row r="117" spans="1:36" s="51" customFormat="1" ht="24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  <c r="AG117" s="255"/>
      <c r="AH117" s="255"/>
      <c r="AI117" s="255"/>
      <c r="AJ117" s="255"/>
    </row>
    <row r="118" spans="1:36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  <c r="AG118" s="255"/>
      <c r="AH118" s="255"/>
      <c r="AI118" s="255"/>
      <c r="AJ118" s="255"/>
    </row>
    <row r="119" spans="1:36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  <c r="AJ119" s="255"/>
    </row>
    <row r="120" spans="1:36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  <c r="AJ120" s="255"/>
    </row>
    <row r="121" spans="1:36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  <c r="AG121" s="255"/>
      <c r="AH121" s="255"/>
      <c r="AI121" s="255"/>
      <c r="AJ121" s="255"/>
    </row>
    <row r="122" spans="1:36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  <c r="AJ122" s="255"/>
    </row>
    <row r="123" spans="1:36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  <c r="AJ123" s="255"/>
    </row>
    <row r="124" spans="1:36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  <c r="AJ124" s="255"/>
    </row>
    <row r="125" spans="1:36" s="38" customFormat="1" ht="12.95" customHeight="1" x14ac:dyDescent="0.2">
      <c r="A125" s="37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  <c r="T125" s="312"/>
      <c r="U125" s="312"/>
      <c r="V125" s="312"/>
      <c r="W125" s="312"/>
      <c r="X125" s="312"/>
      <c r="Y125" s="312"/>
      <c r="Z125" s="312"/>
      <c r="AA125" s="312"/>
      <c r="AB125" s="312"/>
      <c r="AC125" s="312"/>
      <c r="AD125" s="312"/>
      <c r="AE125" s="312"/>
      <c r="AF125" s="312"/>
      <c r="AG125" s="312"/>
      <c r="AH125" s="312"/>
      <c r="AI125" s="312"/>
      <c r="AJ125" s="312"/>
    </row>
    <row r="126" spans="1:36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</row>
    <row r="127" spans="1:36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  <c r="AG127" s="255"/>
      <c r="AH127" s="255"/>
      <c r="AI127" s="255"/>
      <c r="AJ127" s="255"/>
    </row>
    <row r="128" spans="1:36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</row>
    <row r="129" spans="1:36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</row>
    <row r="130" spans="1:36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55"/>
      <c r="AI130" s="255"/>
      <c r="AJ130" s="255"/>
    </row>
    <row r="131" spans="1:36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  <c r="AG131" s="255"/>
      <c r="AH131" s="255"/>
      <c r="AI131" s="255"/>
      <c r="AJ131" s="255"/>
    </row>
    <row r="132" spans="1:36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  <c r="AG132" s="255"/>
      <c r="AH132" s="255"/>
      <c r="AI132" s="255"/>
      <c r="AJ132" s="255"/>
    </row>
    <row r="133" spans="1:36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</row>
    <row r="134" spans="1:36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</row>
    <row r="135" spans="1:36" s="51" customFormat="1" ht="24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</row>
    <row r="136" spans="1:36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</row>
    <row r="137" spans="1:36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</row>
    <row r="138" spans="1:36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  <c r="AJ138" s="255"/>
    </row>
    <row r="139" spans="1:36" s="38" customFormat="1" ht="12.95" customHeight="1" x14ac:dyDescent="0.2">
      <c r="A139" s="37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2"/>
      <c r="S139" s="312"/>
      <c r="T139" s="312"/>
      <c r="U139" s="312"/>
      <c r="V139" s="312"/>
      <c r="W139" s="312"/>
      <c r="X139" s="312"/>
      <c r="Y139" s="312"/>
      <c r="Z139" s="312"/>
      <c r="AA139" s="312"/>
      <c r="AB139" s="312"/>
      <c r="AC139" s="312"/>
      <c r="AD139" s="312"/>
      <c r="AE139" s="312"/>
      <c r="AF139" s="312"/>
      <c r="AG139" s="312"/>
      <c r="AH139" s="312"/>
      <c r="AI139" s="312"/>
      <c r="AJ139" s="312"/>
    </row>
    <row r="140" spans="1:36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  <c r="AG140" s="255"/>
      <c r="AH140" s="255"/>
      <c r="AI140" s="255"/>
      <c r="AJ140" s="255"/>
    </row>
    <row r="141" spans="1:36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  <c r="AJ141" s="255"/>
    </row>
    <row r="142" spans="1:36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  <c r="AG142" s="255"/>
      <c r="AH142" s="255"/>
      <c r="AI142" s="255"/>
      <c r="AJ142" s="255"/>
    </row>
    <row r="143" spans="1:36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  <c r="AG143" s="255"/>
      <c r="AH143" s="255"/>
      <c r="AI143" s="255"/>
      <c r="AJ143" s="255"/>
    </row>
    <row r="144" spans="1:36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  <c r="AG144" s="255"/>
      <c r="AH144" s="255"/>
      <c r="AI144" s="255"/>
      <c r="AJ144" s="255"/>
    </row>
    <row r="145" spans="1:36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  <c r="AG145" s="255"/>
      <c r="AH145" s="255"/>
      <c r="AI145" s="255"/>
      <c r="AJ145" s="255"/>
    </row>
    <row r="146" spans="1:36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  <c r="AG146" s="255"/>
      <c r="AH146" s="255"/>
      <c r="AI146" s="255"/>
      <c r="AJ146" s="255"/>
    </row>
    <row r="147" spans="1:36" s="38" customFormat="1" ht="12.95" customHeight="1" x14ac:dyDescent="0.2">
      <c r="A147" s="37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  <c r="P147" s="312"/>
      <c r="Q147" s="312"/>
      <c r="R147" s="312"/>
      <c r="S147" s="312"/>
      <c r="T147" s="312"/>
      <c r="U147" s="312"/>
      <c r="V147" s="312"/>
      <c r="W147" s="312"/>
      <c r="X147" s="312"/>
      <c r="Y147" s="312"/>
      <c r="Z147" s="312"/>
      <c r="AA147" s="312"/>
      <c r="AB147" s="312"/>
      <c r="AC147" s="312"/>
      <c r="AD147" s="312"/>
      <c r="AE147" s="312"/>
      <c r="AF147" s="312"/>
      <c r="AG147" s="312"/>
      <c r="AH147" s="312"/>
      <c r="AI147" s="312"/>
      <c r="AJ147" s="312"/>
    </row>
    <row r="148" spans="1:36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  <c r="AG148" s="255"/>
      <c r="AH148" s="255"/>
      <c r="AI148" s="255"/>
      <c r="AJ148" s="255"/>
    </row>
    <row r="149" spans="1:36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  <c r="AG149" s="255"/>
      <c r="AH149" s="255"/>
      <c r="AI149" s="255"/>
      <c r="AJ149" s="255"/>
    </row>
    <row r="150" spans="1:36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  <c r="AJ150" s="255"/>
    </row>
    <row r="151" spans="1:36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  <c r="AJ151" s="255"/>
    </row>
    <row r="152" spans="1:36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  <c r="AG152" s="255"/>
      <c r="AH152" s="255"/>
      <c r="AI152" s="255"/>
      <c r="AJ152" s="255"/>
    </row>
    <row r="153" spans="1:36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  <c r="AG153" s="255"/>
      <c r="AH153" s="255"/>
      <c r="AI153" s="255"/>
      <c r="AJ153" s="255"/>
    </row>
    <row r="154" spans="1:36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  <c r="AG154" s="255"/>
      <c r="AH154" s="255"/>
      <c r="AI154" s="255"/>
      <c r="AJ154" s="255"/>
    </row>
    <row r="155" spans="1:36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  <c r="AG155" s="255"/>
      <c r="AH155" s="255"/>
      <c r="AI155" s="255"/>
      <c r="AJ155" s="255"/>
    </row>
    <row r="156" spans="1:36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  <c r="AJ156" s="255"/>
    </row>
    <row r="157" spans="1:36" s="51" customFormat="1" ht="24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  <c r="AG157" s="255"/>
      <c r="AH157" s="255"/>
      <c r="AI157" s="255"/>
      <c r="AJ157" s="255"/>
    </row>
    <row r="158" spans="1:36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  <c r="AJ158" s="255"/>
    </row>
    <row r="159" spans="1:36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  <c r="AJ159" s="255"/>
    </row>
    <row r="160" spans="1:36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  <c r="AG160" s="255"/>
      <c r="AH160" s="255"/>
      <c r="AI160" s="255"/>
      <c r="AJ160" s="255"/>
    </row>
    <row r="161" spans="1:36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  <c r="AJ161" s="255"/>
    </row>
    <row r="162" spans="1:36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  <c r="AJ162" s="255"/>
    </row>
    <row r="163" spans="1:36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  <c r="AG163" s="255"/>
      <c r="AH163" s="255"/>
      <c r="AI163" s="255"/>
      <c r="AJ163" s="255"/>
    </row>
    <row r="164" spans="1:36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  <c r="AG164" s="255"/>
      <c r="AH164" s="255"/>
      <c r="AI164" s="255"/>
      <c r="AJ164" s="255"/>
    </row>
    <row r="165" spans="1:36" s="38" customFormat="1" ht="12.95" customHeight="1" x14ac:dyDescent="0.2">
      <c r="A165" s="37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Q165" s="312"/>
      <c r="R165" s="312"/>
      <c r="S165" s="312"/>
      <c r="T165" s="312"/>
      <c r="U165" s="312"/>
      <c r="V165" s="312"/>
      <c r="W165" s="312"/>
      <c r="X165" s="312"/>
      <c r="Y165" s="312"/>
      <c r="Z165" s="312"/>
      <c r="AA165" s="312"/>
      <c r="AB165" s="312"/>
      <c r="AC165" s="312"/>
      <c r="AD165" s="312"/>
      <c r="AE165" s="312"/>
      <c r="AF165" s="312"/>
      <c r="AG165" s="312"/>
      <c r="AH165" s="312"/>
      <c r="AI165" s="312"/>
      <c r="AJ165" s="312"/>
    </row>
    <row r="166" spans="1:36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  <c r="AG166" s="255"/>
      <c r="AH166" s="255"/>
      <c r="AI166" s="255"/>
      <c r="AJ166" s="255"/>
    </row>
    <row r="167" spans="1:36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  <c r="AG167" s="255"/>
      <c r="AH167" s="255"/>
      <c r="AI167" s="255"/>
      <c r="AJ167" s="255"/>
    </row>
    <row r="168" spans="1:36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  <c r="AG168" s="255"/>
      <c r="AH168" s="255"/>
      <c r="AI168" s="255"/>
      <c r="AJ168" s="255"/>
    </row>
    <row r="169" spans="1:36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  <c r="AG169" s="255"/>
      <c r="AH169" s="255"/>
      <c r="AI169" s="255"/>
      <c r="AJ169" s="255"/>
    </row>
    <row r="170" spans="1:36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  <c r="AG170" s="255"/>
      <c r="AH170" s="255"/>
      <c r="AI170" s="255"/>
      <c r="AJ170" s="255"/>
    </row>
    <row r="171" spans="1:36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  <c r="AG171" s="255"/>
      <c r="AH171" s="255"/>
      <c r="AI171" s="255"/>
      <c r="AJ171" s="255"/>
    </row>
    <row r="172" spans="1:36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  <c r="AG172" s="255"/>
      <c r="AH172" s="255"/>
      <c r="AI172" s="255"/>
      <c r="AJ172" s="255"/>
    </row>
    <row r="173" spans="1:36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  <c r="AG173" s="255"/>
      <c r="AH173" s="255"/>
      <c r="AI173" s="255"/>
      <c r="AJ173" s="255"/>
    </row>
    <row r="174" spans="1:36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  <c r="AG174" s="255"/>
      <c r="AH174" s="255"/>
      <c r="AI174" s="255"/>
      <c r="AJ174" s="255"/>
    </row>
    <row r="175" spans="1:36" s="51" customFormat="1" ht="24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  <c r="AG175" s="255"/>
      <c r="AH175" s="255"/>
      <c r="AI175" s="255"/>
      <c r="AJ175" s="255"/>
    </row>
    <row r="176" spans="1:36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  <c r="AG176" s="255"/>
      <c r="AH176" s="255"/>
      <c r="AI176" s="255"/>
      <c r="AJ176" s="255"/>
    </row>
    <row r="177" spans="1:36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  <c r="AG177" s="255"/>
      <c r="AH177" s="255"/>
      <c r="AI177" s="255"/>
      <c r="AJ177" s="255"/>
    </row>
    <row r="178" spans="1:36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  <c r="AG178" s="255"/>
      <c r="AH178" s="255"/>
      <c r="AI178" s="255"/>
      <c r="AJ178" s="255"/>
    </row>
    <row r="179" spans="1:36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  <c r="AG179" s="255"/>
      <c r="AH179" s="255"/>
      <c r="AI179" s="255"/>
      <c r="AJ179" s="255"/>
    </row>
    <row r="187" spans="1:36" s="38" customFormat="1" ht="12.95" customHeight="1" x14ac:dyDescent="0.2">
      <c r="A187" s="37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  <c r="P187" s="312"/>
      <c r="Q187" s="312"/>
      <c r="R187" s="312"/>
      <c r="S187" s="312"/>
      <c r="T187" s="312"/>
      <c r="U187" s="312"/>
      <c r="V187" s="312"/>
      <c r="W187" s="312"/>
      <c r="X187" s="312"/>
      <c r="Y187" s="312"/>
      <c r="Z187" s="312"/>
      <c r="AA187" s="312"/>
      <c r="AB187" s="312"/>
      <c r="AC187" s="312"/>
      <c r="AD187" s="312"/>
      <c r="AE187" s="312"/>
      <c r="AF187" s="312"/>
      <c r="AG187" s="312"/>
      <c r="AH187" s="312"/>
      <c r="AI187" s="312"/>
      <c r="AJ187" s="312"/>
    </row>
    <row r="188" spans="1:36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  <c r="AG188" s="255"/>
      <c r="AH188" s="255"/>
      <c r="AI188" s="255"/>
      <c r="AJ188" s="255"/>
    </row>
    <row r="189" spans="1:36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  <c r="AG189" s="255"/>
      <c r="AH189" s="255"/>
      <c r="AI189" s="255"/>
      <c r="AJ189" s="255"/>
    </row>
    <row r="190" spans="1:36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  <c r="AG190" s="255"/>
      <c r="AH190" s="255"/>
      <c r="AI190" s="255"/>
      <c r="AJ190" s="255"/>
    </row>
    <row r="191" spans="1:36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  <c r="AG191" s="255"/>
      <c r="AH191" s="255"/>
      <c r="AI191" s="255"/>
      <c r="AJ191" s="255"/>
    </row>
    <row r="192" spans="1:36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  <c r="AG192" s="255"/>
      <c r="AH192" s="255"/>
      <c r="AI192" s="255"/>
      <c r="AJ192" s="255"/>
    </row>
    <row r="193" spans="1:36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  <c r="AG193" s="255"/>
      <c r="AH193" s="255"/>
      <c r="AI193" s="255"/>
      <c r="AJ193" s="255"/>
    </row>
    <row r="194" spans="1:36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  <c r="AG194" s="255"/>
      <c r="AH194" s="255"/>
      <c r="AI194" s="255"/>
      <c r="AJ194" s="255"/>
    </row>
    <row r="195" spans="1:36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  <c r="AG195" s="255"/>
      <c r="AH195" s="255"/>
      <c r="AI195" s="255"/>
      <c r="AJ195" s="255"/>
    </row>
    <row r="196" spans="1:36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  <c r="AG196" s="255"/>
      <c r="AH196" s="255"/>
      <c r="AI196" s="255"/>
      <c r="AJ196" s="255"/>
    </row>
    <row r="197" spans="1:36" s="51" customFormat="1" ht="24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  <c r="AG197" s="255"/>
      <c r="AH197" s="255"/>
      <c r="AI197" s="255"/>
      <c r="AJ197" s="255"/>
    </row>
    <row r="198" spans="1:36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  <c r="AG198" s="255"/>
      <c r="AH198" s="255"/>
      <c r="AI198" s="255"/>
      <c r="AJ198" s="255"/>
    </row>
    <row r="199" spans="1:36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  <c r="AG199" s="255"/>
      <c r="AH199" s="255"/>
      <c r="AI199" s="255"/>
      <c r="AJ199" s="255"/>
    </row>
    <row r="200" spans="1:36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  <c r="AJ200" s="255"/>
    </row>
    <row r="201" spans="1:36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  <c r="AG201" s="255"/>
      <c r="AH201" s="255"/>
      <c r="AI201" s="255"/>
      <c r="AJ201" s="255"/>
    </row>
    <row r="202" spans="1:36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  <c r="AG202" s="255"/>
      <c r="AH202" s="255"/>
      <c r="AI202" s="255"/>
      <c r="AJ202" s="255"/>
    </row>
    <row r="203" spans="1:36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  <c r="AG203" s="255"/>
      <c r="AH203" s="255"/>
      <c r="AI203" s="255"/>
      <c r="AJ203" s="255"/>
    </row>
    <row r="204" spans="1:36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  <c r="AG204" s="255"/>
      <c r="AH204" s="255"/>
      <c r="AI204" s="255"/>
      <c r="AJ204" s="255"/>
    </row>
    <row r="205" spans="1:36" s="38" customFormat="1" ht="12.95" customHeight="1" x14ac:dyDescent="0.2">
      <c r="A205" s="37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  <c r="AG205" s="312"/>
      <c r="AH205" s="312"/>
      <c r="AI205" s="312"/>
      <c r="AJ205" s="312"/>
    </row>
    <row r="206" spans="1:36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  <c r="AG206" s="255"/>
      <c r="AH206" s="255"/>
      <c r="AI206" s="255"/>
      <c r="AJ206" s="255"/>
    </row>
    <row r="207" spans="1:36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  <c r="AG207" s="255"/>
      <c r="AH207" s="255"/>
      <c r="AI207" s="255"/>
      <c r="AJ207" s="255"/>
    </row>
    <row r="208" spans="1:36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  <c r="AG208" s="255"/>
      <c r="AH208" s="255"/>
      <c r="AI208" s="255"/>
      <c r="AJ208" s="255"/>
    </row>
    <row r="209" spans="1:36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  <c r="AG209" s="255"/>
      <c r="AH209" s="255"/>
      <c r="AI209" s="255"/>
      <c r="AJ209" s="255"/>
    </row>
    <row r="210" spans="1:36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  <c r="AG210" s="255"/>
      <c r="AH210" s="255"/>
      <c r="AI210" s="255"/>
      <c r="AJ210" s="255"/>
    </row>
    <row r="211" spans="1:36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  <c r="AG211" s="255"/>
      <c r="AH211" s="255"/>
      <c r="AI211" s="255"/>
      <c r="AJ211" s="255"/>
    </row>
    <row r="212" spans="1:36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  <c r="AG212" s="255"/>
      <c r="AH212" s="255"/>
      <c r="AI212" s="255"/>
      <c r="AJ212" s="255"/>
    </row>
    <row r="213" spans="1:36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  <c r="AG213" s="255"/>
      <c r="AH213" s="255"/>
      <c r="AI213" s="255"/>
      <c r="AJ213" s="255"/>
    </row>
    <row r="214" spans="1:36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  <c r="AG214" s="255"/>
      <c r="AH214" s="255"/>
      <c r="AI214" s="255"/>
      <c r="AJ214" s="255"/>
    </row>
    <row r="215" spans="1:36" s="51" customFormat="1" ht="24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  <c r="AG215" s="255"/>
      <c r="AH215" s="255"/>
      <c r="AI215" s="255"/>
      <c r="AJ215" s="255"/>
    </row>
    <row r="216" spans="1:36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  <c r="AG216" s="255"/>
      <c r="AH216" s="255"/>
      <c r="AI216" s="255"/>
      <c r="AJ216" s="255"/>
    </row>
    <row r="217" spans="1:36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  <c r="AG217" s="255"/>
      <c r="AH217" s="255"/>
      <c r="AI217" s="255"/>
      <c r="AJ217" s="255"/>
    </row>
    <row r="218" spans="1:36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  <c r="AG218" s="255"/>
      <c r="AH218" s="255"/>
      <c r="AI218" s="255"/>
      <c r="AJ218" s="255"/>
    </row>
    <row r="219" spans="1:36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  <c r="AG219" s="255"/>
      <c r="AH219" s="255"/>
      <c r="AI219" s="255"/>
      <c r="AJ219" s="255"/>
    </row>
    <row r="227" spans="1:36" s="38" customFormat="1" ht="12.95" customHeight="1" x14ac:dyDescent="0.2">
      <c r="A227" s="37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  <c r="AF227" s="312"/>
      <c r="AG227" s="312"/>
      <c r="AH227" s="312"/>
      <c r="AI227" s="312"/>
      <c r="AJ227" s="312"/>
    </row>
    <row r="228" spans="1:36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  <c r="AG228" s="255"/>
      <c r="AH228" s="255"/>
      <c r="AI228" s="255"/>
      <c r="AJ228" s="255"/>
    </row>
    <row r="229" spans="1:36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  <c r="AG229" s="255"/>
      <c r="AH229" s="255"/>
      <c r="AI229" s="255"/>
      <c r="AJ229" s="255"/>
    </row>
    <row r="230" spans="1:36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  <c r="AG230" s="255"/>
      <c r="AH230" s="255"/>
      <c r="AI230" s="255"/>
      <c r="AJ230" s="255"/>
    </row>
    <row r="231" spans="1:36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  <c r="AG231" s="255"/>
      <c r="AH231" s="255"/>
      <c r="AI231" s="255"/>
      <c r="AJ231" s="255"/>
    </row>
    <row r="232" spans="1:36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  <c r="AG232" s="255"/>
      <c r="AH232" s="255"/>
      <c r="AI232" s="255"/>
      <c r="AJ232" s="255"/>
    </row>
    <row r="233" spans="1:36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  <c r="AG233" s="255"/>
      <c r="AH233" s="255"/>
      <c r="AI233" s="255"/>
      <c r="AJ233" s="255"/>
    </row>
    <row r="234" spans="1:36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  <c r="AG234" s="255"/>
      <c r="AH234" s="255"/>
      <c r="AI234" s="255"/>
      <c r="AJ234" s="255"/>
    </row>
    <row r="235" spans="1:36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  <c r="AG235" s="255"/>
      <c r="AH235" s="255"/>
      <c r="AI235" s="255"/>
      <c r="AJ235" s="255"/>
    </row>
    <row r="236" spans="1:36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  <c r="AG236" s="255"/>
      <c r="AH236" s="255"/>
      <c r="AI236" s="255"/>
      <c r="AJ236" s="255"/>
    </row>
    <row r="237" spans="1:36" s="51" customFormat="1" ht="24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  <c r="AG237" s="255"/>
      <c r="AH237" s="255"/>
      <c r="AI237" s="255"/>
      <c r="AJ237" s="255"/>
    </row>
    <row r="238" spans="1:36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  <c r="AG238" s="255"/>
      <c r="AH238" s="255"/>
      <c r="AI238" s="255"/>
      <c r="AJ238" s="255"/>
    </row>
    <row r="239" spans="1:36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  <c r="AG239" s="255"/>
      <c r="AH239" s="255"/>
      <c r="AI239" s="255"/>
      <c r="AJ239" s="255"/>
    </row>
    <row r="240" spans="1:36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  <c r="AJ240" s="255"/>
    </row>
    <row r="241" spans="1:36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  <c r="AG241" s="255"/>
      <c r="AH241" s="255"/>
      <c r="AI241" s="255"/>
      <c r="AJ241" s="255"/>
    </row>
    <row r="242" spans="1:36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  <c r="AG242" s="255"/>
      <c r="AH242" s="255"/>
      <c r="AI242" s="255"/>
      <c r="AJ242" s="255"/>
    </row>
    <row r="243" spans="1:36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  <c r="AG243" s="255"/>
      <c r="AH243" s="255"/>
      <c r="AI243" s="255"/>
      <c r="AJ243" s="255"/>
    </row>
    <row r="244" spans="1:36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  <c r="AG244" s="255"/>
      <c r="AH244" s="255"/>
      <c r="AI244" s="255"/>
      <c r="AJ244" s="255"/>
    </row>
    <row r="245" spans="1:36" s="38" customFormat="1" ht="12.95" customHeight="1" x14ac:dyDescent="0.2">
      <c r="A245" s="37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  <c r="AF245" s="312"/>
      <c r="AG245" s="312"/>
      <c r="AH245" s="312"/>
      <c r="AI245" s="312"/>
      <c r="AJ245" s="312"/>
    </row>
    <row r="246" spans="1:36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  <c r="AG246" s="255"/>
      <c r="AH246" s="255"/>
      <c r="AI246" s="255"/>
      <c r="AJ246" s="255"/>
    </row>
    <row r="247" spans="1:36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  <c r="AG247" s="255"/>
      <c r="AH247" s="255"/>
      <c r="AI247" s="255"/>
      <c r="AJ247" s="255"/>
    </row>
    <row r="248" spans="1:36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  <c r="AG248" s="255"/>
      <c r="AH248" s="255"/>
      <c r="AI248" s="255"/>
      <c r="AJ248" s="255"/>
    </row>
    <row r="249" spans="1:36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  <c r="AG249" s="255"/>
      <c r="AH249" s="255"/>
      <c r="AI249" s="255"/>
      <c r="AJ249" s="255"/>
    </row>
    <row r="250" spans="1:36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  <c r="AG250" s="255"/>
      <c r="AH250" s="255"/>
      <c r="AI250" s="255"/>
      <c r="AJ250" s="255"/>
    </row>
    <row r="251" spans="1:36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  <c r="AG251" s="255"/>
      <c r="AH251" s="255"/>
      <c r="AI251" s="255"/>
      <c r="AJ251" s="255"/>
    </row>
    <row r="252" spans="1:36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  <c r="AG252" s="255"/>
      <c r="AH252" s="255"/>
      <c r="AI252" s="255"/>
      <c r="AJ252" s="255"/>
    </row>
    <row r="253" spans="1:36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  <c r="AG253" s="255"/>
      <c r="AH253" s="255"/>
      <c r="AI253" s="255"/>
      <c r="AJ253" s="255"/>
    </row>
    <row r="254" spans="1:36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  <c r="AG254" s="255"/>
      <c r="AH254" s="255"/>
      <c r="AI254" s="255"/>
      <c r="AJ254" s="255"/>
    </row>
    <row r="255" spans="1:36" s="51" customFormat="1" ht="24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  <c r="AG255" s="255"/>
      <c r="AH255" s="255"/>
      <c r="AI255" s="255"/>
      <c r="AJ255" s="255"/>
    </row>
    <row r="256" spans="1:36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  <c r="AG256" s="255"/>
      <c r="AH256" s="255"/>
      <c r="AI256" s="255"/>
      <c r="AJ256" s="255"/>
    </row>
    <row r="257" spans="1:36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  <c r="AG257" s="255"/>
      <c r="AH257" s="255"/>
      <c r="AI257" s="255"/>
      <c r="AJ257" s="255"/>
    </row>
    <row r="258" spans="1:36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  <c r="AG258" s="255"/>
      <c r="AH258" s="255"/>
      <c r="AI258" s="255"/>
      <c r="AJ258" s="255"/>
    </row>
    <row r="259" spans="1:36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  <c r="AG259" s="255"/>
      <c r="AH259" s="255"/>
      <c r="AI259" s="255"/>
      <c r="AJ259" s="255"/>
    </row>
    <row r="267" spans="1:36" s="38" customFormat="1" ht="12.95" customHeight="1" x14ac:dyDescent="0.2">
      <c r="A267" s="37"/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  <c r="P267" s="312"/>
      <c r="Q267" s="312"/>
      <c r="R267" s="312"/>
      <c r="S267" s="312"/>
      <c r="T267" s="312"/>
      <c r="U267" s="312"/>
      <c r="V267" s="312"/>
      <c r="W267" s="312"/>
      <c r="X267" s="312"/>
      <c r="Y267" s="312"/>
      <c r="Z267" s="312"/>
      <c r="AA267" s="312"/>
      <c r="AB267" s="312"/>
      <c r="AC267" s="312"/>
      <c r="AD267" s="312"/>
      <c r="AE267" s="312"/>
      <c r="AF267" s="312"/>
      <c r="AG267" s="312"/>
      <c r="AH267" s="312"/>
      <c r="AI267" s="312"/>
      <c r="AJ267" s="312"/>
    </row>
    <row r="268" spans="1:36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  <c r="AG268" s="255"/>
      <c r="AH268" s="255"/>
      <c r="AI268" s="255"/>
      <c r="AJ268" s="255"/>
    </row>
    <row r="269" spans="1:36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  <c r="AG269" s="255"/>
      <c r="AH269" s="255"/>
      <c r="AI269" s="255"/>
      <c r="AJ269" s="255"/>
    </row>
    <row r="270" spans="1:36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  <c r="AG270" s="255"/>
      <c r="AH270" s="255"/>
      <c r="AI270" s="255"/>
      <c r="AJ270" s="255"/>
    </row>
    <row r="271" spans="1:36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  <c r="AG271" s="255"/>
      <c r="AH271" s="255"/>
      <c r="AI271" s="255"/>
      <c r="AJ271" s="255"/>
    </row>
    <row r="272" spans="1:36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  <c r="AG272" s="255"/>
      <c r="AH272" s="255"/>
      <c r="AI272" s="255"/>
      <c r="AJ272" s="255"/>
    </row>
    <row r="273" spans="1:36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  <c r="AG273" s="255"/>
      <c r="AH273" s="255"/>
      <c r="AI273" s="255"/>
      <c r="AJ273" s="255"/>
    </row>
    <row r="274" spans="1:36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  <c r="AG274" s="255"/>
      <c r="AH274" s="255"/>
      <c r="AI274" s="255"/>
      <c r="AJ274" s="255"/>
    </row>
    <row r="275" spans="1:36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  <c r="AG275" s="255"/>
      <c r="AH275" s="255"/>
      <c r="AI275" s="255"/>
      <c r="AJ275" s="255"/>
    </row>
    <row r="276" spans="1:36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  <c r="AG276" s="255"/>
      <c r="AH276" s="255"/>
      <c r="AI276" s="255"/>
      <c r="AJ276" s="255"/>
    </row>
    <row r="277" spans="1:36" s="51" customFormat="1" ht="24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  <c r="AG277" s="255"/>
      <c r="AH277" s="255"/>
      <c r="AI277" s="255"/>
      <c r="AJ277" s="255"/>
    </row>
    <row r="278" spans="1:36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  <c r="AG278" s="255"/>
      <c r="AH278" s="255"/>
      <c r="AI278" s="255"/>
      <c r="AJ278" s="255"/>
    </row>
    <row r="279" spans="1:36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  <c r="AG279" s="255"/>
      <c r="AH279" s="255"/>
      <c r="AI279" s="255"/>
      <c r="AJ279" s="255"/>
    </row>
    <row r="280" spans="1:36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  <c r="AG280" s="255"/>
      <c r="AH280" s="255"/>
      <c r="AI280" s="255"/>
      <c r="AJ280" s="255"/>
    </row>
    <row r="281" spans="1:36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  <c r="AG281" s="255"/>
      <c r="AH281" s="255"/>
      <c r="AI281" s="255"/>
      <c r="AJ281" s="255"/>
    </row>
    <row r="282" spans="1:36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  <c r="AG282" s="255"/>
      <c r="AH282" s="255"/>
      <c r="AI282" s="255"/>
      <c r="AJ282" s="255"/>
    </row>
    <row r="283" spans="1:36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  <c r="AG283" s="255"/>
      <c r="AH283" s="255"/>
      <c r="AI283" s="255"/>
      <c r="AJ283" s="255"/>
    </row>
    <row r="284" spans="1:36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  <c r="AG284" s="255"/>
      <c r="AH284" s="255"/>
      <c r="AI284" s="255"/>
      <c r="AJ284" s="255"/>
    </row>
    <row r="285" spans="1:36" s="38" customFormat="1" ht="12.95" customHeight="1" x14ac:dyDescent="0.2">
      <c r="A285" s="37"/>
      <c r="B285" s="312"/>
      <c r="C285" s="312"/>
      <c r="D285" s="312"/>
      <c r="E285" s="312"/>
      <c r="F285" s="312"/>
      <c r="G285" s="312"/>
      <c r="H285" s="312"/>
      <c r="I285" s="312"/>
      <c r="J285" s="312"/>
      <c r="K285" s="312"/>
      <c r="L285" s="312"/>
      <c r="M285" s="312"/>
      <c r="N285" s="312"/>
      <c r="O285" s="312"/>
      <c r="P285" s="312"/>
      <c r="Q285" s="312"/>
      <c r="R285" s="312"/>
      <c r="S285" s="312"/>
      <c r="T285" s="312"/>
      <c r="U285" s="312"/>
      <c r="V285" s="312"/>
      <c r="W285" s="312"/>
      <c r="X285" s="312"/>
      <c r="Y285" s="312"/>
      <c r="Z285" s="312"/>
      <c r="AA285" s="312"/>
      <c r="AB285" s="312"/>
      <c r="AC285" s="312"/>
      <c r="AD285" s="312"/>
      <c r="AE285" s="312"/>
      <c r="AF285" s="312"/>
      <c r="AG285" s="312"/>
      <c r="AH285" s="312"/>
      <c r="AI285" s="312"/>
      <c r="AJ285" s="312"/>
    </row>
    <row r="286" spans="1:36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  <c r="AG286" s="255"/>
      <c r="AH286" s="255"/>
      <c r="AI286" s="255"/>
      <c r="AJ286" s="255"/>
    </row>
    <row r="287" spans="1:36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  <c r="AG287" s="255"/>
      <c r="AH287" s="255"/>
      <c r="AI287" s="255"/>
      <c r="AJ287" s="255"/>
    </row>
    <row r="288" spans="1:36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  <c r="AG288" s="255"/>
      <c r="AH288" s="255"/>
      <c r="AI288" s="255"/>
      <c r="AJ288" s="255"/>
    </row>
    <row r="289" spans="1:36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  <c r="AG289" s="255"/>
      <c r="AH289" s="255"/>
      <c r="AI289" s="255"/>
      <c r="AJ289" s="255"/>
    </row>
    <row r="290" spans="1:36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  <c r="AG290" s="255"/>
      <c r="AH290" s="255"/>
      <c r="AI290" s="255"/>
      <c r="AJ290" s="255"/>
    </row>
    <row r="291" spans="1:36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5"/>
      <c r="AI291" s="255"/>
      <c r="AJ291" s="255"/>
    </row>
    <row r="292" spans="1:36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  <c r="AG292" s="255"/>
      <c r="AH292" s="255"/>
      <c r="AI292" s="255"/>
      <c r="AJ292" s="255"/>
    </row>
    <row r="293" spans="1:36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  <c r="AG293" s="255"/>
      <c r="AH293" s="255"/>
      <c r="AI293" s="255"/>
      <c r="AJ293" s="255"/>
    </row>
    <row r="294" spans="1:36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  <c r="AG294" s="255"/>
      <c r="AH294" s="255"/>
      <c r="AI294" s="255"/>
      <c r="AJ294" s="255"/>
    </row>
    <row r="295" spans="1:36" s="51" customFormat="1" ht="24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  <c r="AG295" s="255"/>
      <c r="AH295" s="255"/>
      <c r="AI295" s="255"/>
      <c r="AJ295" s="255"/>
    </row>
    <row r="296" spans="1:36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  <c r="AG296" s="255"/>
      <c r="AH296" s="255"/>
      <c r="AI296" s="255"/>
      <c r="AJ296" s="255"/>
    </row>
    <row r="297" spans="1:36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  <c r="AG297" s="255"/>
      <c r="AH297" s="255"/>
      <c r="AI297" s="255"/>
      <c r="AJ297" s="255"/>
    </row>
    <row r="298" spans="1:36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  <c r="AG298" s="255"/>
      <c r="AH298" s="255"/>
      <c r="AI298" s="255"/>
      <c r="AJ298" s="255"/>
    </row>
    <row r="299" spans="1:36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  <c r="AG299" s="255"/>
      <c r="AH299" s="255"/>
      <c r="AI299" s="255"/>
      <c r="AJ299" s="255"/>
    </row>
    <row r="307" spans="1:36" s="38" customFormat="1" ht="12.95" customHeight="1" x14ac:dyDescent="0.2">
      <c r="A307" s="37"/>
      <c r="B307" s="312"/>
      <c r="C307" s="312"/>
      <c r="D307" s="312"/>
      <c r="E307" s="312"/>
      <c r="F307" s="312"/>
      <c r="G307" s="312"/>
      <c r="H307" s="312"/>
      <c r="I307" s="312"/>
      <c r="J307" s="312"/>
      <c r="K307" s="312"/>
      <c r="L307" s="312"/>
      <c r="M307" s="312"/>
      <c r="N307" s="312"/>
      <c r="O307" s="312"/>
      <c r="P307" s="312"/>
      <c r="Q307" s="312"/>
      <c r="R307" s="312"/>
      <c r="S307" s="312"/>
      <c r="T307" s="312"/>
      <c r="U307" s="312"/>
      <c r="V307" s="312"/>
      <c r="W307" s="312"/>
      <c r="X307" s="312"/>
      <c r="Y307" s="312"/>
      <c r="Z307" s="312"/>
      <c r="AA307" s="312"/>
      <c r="AB307" s="312"/>
      <c r="AC307" s="312"/>
      <c r="AD307" s="312"/>
      <c r="AE307" s="312"/>
      <c r="AF307" s="312"/>
      <c r="AG307" s="312"/>
      <c r="AH307" s="312"/>
      <c r="AI307" s="312"/>
      <c r="AJ307" s="312"/>
    </row>
    <row r="308" spans="1:36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  <c r="AG308" s="255"/>
      <c r="AH308" s="255"/>
      <c r="AI308" s="255"/>
      <c r="AJ308" s="255"/>
    </row>
    <row r="309" spans="1:36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  <c r="AG309" s="255"/>
      <c r="AH309" s="255"/>
      <c r="AI309" s="255"/>
      <c r="AJ309" s="255"/>
    </row>
    <row r="310" spans="1:36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  <c r="AG310" s="255"/>
      <c r="AH310" s="255"/>
      <c r="AI310" s="255"/>
      <c r="AJ310" s="255"/>
    </row>
    <row r="311" spans="1:36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  <c r="AG311" s="255"/>
      <c r="AH311" s="255"/>
      <c r="AI311" s="255"/>
      <c r="AJ311" s="255"/>
    </row>
    <row r="312" spans="1:36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  <c r="AG312" s="255"/>
      <c r="AH312" s="255"/>
      <c r="AI312" s="255"/>
      <c r="AJ312" s="255"/>
    </row>
    <row r="313" spans="1:36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  <c r="AG313" s="255"/>
      <c r="AH313" s="255"/>
      <c r="AI313" s="255"/>
      <c r="AJ313" s="255"/>
    </row>
    <row r="314" spans="1:36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  <c r="AG314" s="255"/>
      <c r="AH314" s="255"/>
      <c r="AI314" s="255"/>
      <c r="AJ314" s="255"/>
    </row>
    <row r="315" spans="1:36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  <c r="AG315" s="255"/>
      <c r="AH315" s="255"/>
      <c r="AI315" s="255"/>
      <c r="AJ315" s="255"/>
    </row>
    <row r="316" spans="1:36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  <c r="AG316" s="255"/>
      <c r="AH316" s="255"/>
      <c r="AI316" s="255"/>
      <c r="AJ316" s="255"/>
    </row>
    <row r="317" spans="1:36" s="51" customFormat="1" ht="24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  <c r="AG317" s="255"/>
      <c r="AH317" s="255"/>
      <c r="AI317" s="255"/>
      <c r="AJ317" s="255"/>
    </row>
    <row r="318" spans="1:36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  <c r="AG318" s="255"/>
      <c r="AH318" s="255"/>
      <c r="AI318" s="255"/>
      <c r="AJ318" s="255"/>
    </row>
    <row r="319" spans="1:36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  <c r="AG319" s="255"/>
      <c r="AH319" s="255"/>
      <c r="AI319" s="255"/>
      <c r="AJ319" s="255"/>
    </row>
    <row r="320" spans="1:36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  <c r="AG320" s="255"/>
      <c r="AH320" s="255"/>
      <c r="AI320" s="255"/>
      <c r="AJ320" s="255"/>
    </row>
    <row r="321" spans="1:36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  <c r="AG321" s="255"/>
      <c r="AH321" s="255"/>
      <c r="AI321" s="255"/>
      <c r="AJ321" s="255"/>
    </row>
    <row r="322" spans="1:36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  <c r="AG322" s="255"/>
      <c r="AH322" s="255"/>
      <c r="AI322" s="255"/>
      <c r="AJ322" s="255"/>
    </row>
    <row r="323" spans="1:36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  <c r="AG323" s="255"/>
      <c r="AH323" s="255"/>
      <c r="AI323" s="255"/>
      <c r="AJ323" s="255"/>
    </row>
    <row r="324" spans="1:36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  <c r="AG324" s="255"/>
      <c r="AH324" s="255"/>
      <c r="AI324" s="255"/>
      <c r="AJ324" s="255"/>
    </row>
    <row r="325" spans="1:36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  <c r="AG325" s="255"/>
      <c r="AH325" s="255"/>
      <c r="AI325" s="255"/>
      <c r="AJ325" s="255"/>
    </row>
    <row r="326" spans="1:36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  <c r="AG326" s="255"/>
      <c r="AH326" s="255"/>
      <c r="AI326" s="255"/>
      <c r="AJ326" s="255"/>
    </row>
    <row r="327" spans="1:36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  <c r="AG327" s="255"/>
      <c r="AH327" s="255"/>
      <c r="AI327" s="255"/>
      <c r="AJ327" s="255"/>
    </row>
    <row r="328" spans="1:36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  <c r="AG328" s="255"/>
      <c r="AH328" s="255"/>
      <c r="AI328" s="255"/>
      <c r="AJ328" s="255"/>
    </row>
    <row r="329" spans="1:36" s="38" customFormat="1" ht="12.95" customHeight="1" x14ac:dyDescent="0.2">
      <c r="A329" s="37"/>
      <c r="B329" s="312"/>
      <c r="C329" s="312"/>
      <c r="D329" s="312"/>
      <c r="E329" s="312"/>
      <c r="F329" s="312"/>
      <c r="G329" s="312"/>
      <c r="H329" s="312"/>
      <c r="I329" s="312"/>
      <c r="J329" s="312"/>
      <c r="K329" s="312"/>
      <c r="L329" s="312"/>
      <c r="M329" s="312"/>
      <c r="N329" s="312"/>
      <c r="O329" s="312"/>
      <c r="P329" s="312"/>
      <c r="Q329" s="312"/>
      <c r="R329" s="312"/>
      <c r="S329" s="312"/>
      <c r="T329" s="312"/>
      <c r="U329" s="312"/>
      <c r="V329" s="312"/>
      <c r="W329" s="312"/>
      <c r="X329" s="312"/>
      <c r="Y329" s="312"/>
      <c r="Z329" s="312"/>
      <c r="AA329" s="312"/>
      <c r="AB329" s="312"/>
      <c r="AC329" s="312"/>
      <c r="AD329" s="312"/>
      <c r="AE329" s="312"/>
      <c r="AF329" s="312"/>
      <c r="AG329" s="312"/>
      <c r="AH329" s="312"/>
      <c r="AI329" s="312"/>
      <c r="AJ329" s="312"/>
    </row>
    <row r="330" spans="1:36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  <c r="AG330" s="255"/>
      <c r="AH330" s="255"/>
      <c r="AI330" s="255"/>
      <c r="AJ330" s="255"/>
    </row>
    <row r="331" spans="1:36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  <c r="AG331" s="255"/>
      <c r="AH331" s="255"/>
      <c r="AI331" s="255"/>
      <c r="AJ331" s="255"/>
    </row>
    <row r="332" spans="1:36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  <c r="AG332" s="255"/>
      <c r="AH332" s="255"/>
      <c r="AI332" s="255"/>
      <c r="AJ332" s="255"/>
    </row>
    <row r="333" spans="1:36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  <c r="AG333" s="255"/>
      <c r="AH333" s="255"/>
      <c r="AI333" s="255"/>
      <c r="AJ333" s="255"/>
    </row>
    <row r="334" spans="1:36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  <c r="AG334" s="255"/>
      <c r="AH334" s="255"/>
      <c r="AI334" s="255"/>
      <c r="AJ334" s="255"/>
    </row>
    <row r="335" spans="1:36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  <c r="AG335" s="255"/>
      <c r="AH335" s="255"/>
      <c r="AI335" s="255"/>
      <c r="AJ335" s="255"/>
    </row>
    <row r="336" spans="1:36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  <c r="AG336" s="255"/>
      <c r="AH336" s="255"/>
      <c r="AI336" s="255"/>
      <c r="AJ336" s="255"/>
    </row>
    <row r="337" spans="1:36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  <c r="AG337" s="255"/>
      <c r="AH337" s="255"/>
      <c r="AI337" s="255"/>
      <c r="AJ337" s="255"/>
    </row>
    <row r="338" spans="1:36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  <c r="AG338" s="255"/>
      <c r="AH338" s="255"/>
      <c r="AI338" s="255"/>
      <c r="AJ338" s="255"/>
    </row>
    <row r="339" spans="1:36" s="51" customFormat="1" ht="24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  <c r="AG339" s="255"/>
      <c r="AH339" s="255"/>
      <c r="AI339" s="255"/>
      <c r="AJ339" s="255"/>
    </row>
    <row r="340" spans="1:36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  <c r="AG340" s="255"/>
      <c r="AH340" s="255"/>
      <c r="AI340" s="255"/>
      <c r="AJ340" s="255"/>
    </row>
    <row r="341" spans="1:36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  <c r="AG341" s="255"/>
      <c r="AH341" s="255"/>
      <c r="AI341" s="255"/>
      <c r="AJ341" s="255"/>
    </row>
    <row r="342" spans="1:36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  <c r="AG342" s="255"/>
      <c r="AH342" s="255"/>
      <c r="AI342" s="255"/>
      <c r="AJ342" s="255"/>
    </row>
    <row r="343" spans="1:36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  <c r="AG343" s="255"/>
      <c r="AH343" s="255"/>
      <c r="AI343" s="255"/>
      <c r="AJ343" s="255"/>
    </row>
    <row r="351" spans="1:36" s="38" customFormat="1" ht="12.95" customHeight="1" x14ac:dyDescent="0.2">
      <c r="A351" s="37"/>
      <c r="B351" s="312"/>
      <c r="C351" s="312"/>
      <c r="D351" s="312"/>
      <c r="E351" s="312"/>
      <c r="F351" s="312"/>
      <c r="G351" s="312"/>
      <c r="H351" s="312"/>
      <c r="I351" s="312"/>
      <c r="J351" s="312"/>
      <c r="K351" s="312"/>
      <c r="L351" s="312"/>
      <c r="M351" s="312"/>
      <c r="N351" s="312"/>
      <c r="O351" s="312"/>
      <c r="P351" s="312"/>
      <c r="Q351" s="312"/>
      <c r="R351" s="312"/>
      <c r="S351" s="312"/>
      <c r="T351" s="312"/>
      <c r="U351" s="312"/>
      <c r="V351" s="312"/>
      <c r="W351" s="312"/>
      <c r="X351" s="312"/>
      <c r="Y351" s="312"/>
      <c r="Z351" s="312"/>
      <c r="AA351" s="312"/>
      <c r="AB351" s="312"/>
      <c r="AC351" s="312"/>
      <c r="AD351" s="312"/>
      <c r="AE351" s="312"/>
      <c r="AF351" s="312"/>
      <c r="AG351" s="312"/>
      <c r="AH351" s="312"/>
      <c r="AI351" s="312"/>
      <c r="AJ351" s="312"/>
    </row>
    <row r="352" spans="1:36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  <c r="AG352" s="255"/>
      <c r="AH352" s="255"/>
      <c r="AI352" s="255"/>
      <c r="AJ352" s="255"/>
    </row>
    <row r="353" spans="1:36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  <c r="AG353" s="255"/>
      <c r="AH353" s="255"/>
      <c r="AI353" s="255"/>
      <c r="AJ353" s="255"/>
    </row>
    <row r="354" spans="1:36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  <c r="AG354" s="255"/>
      <c r="AH354" s="255"/>
      <c r="AI354" s="255"/>
      <c r="AJ354" s="255"/>
    </row>
    <row r="355" spans="1:36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  <c r="AG355" s="255"/>
      <c r="AH355" s="255"/>
      <c r="AI355" s="255"/>
      <c r="AJ355" s="255"/>
    </row>
    <row r="356" spans="1:36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  <c r="AG356" s="255"/>
      <c r="AH356" s="255"/>
      <c r="AI356" s="255"/>
      <c r="AJ356" s="255"/>
    </row>
    <row r="357" spans="1:36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  <c r="AG357" s="255"/>
      <c r="AH357" s="255"/>
      <c r="AI357" s="255"/>
      <c r="AJ357" s="255"/>
    </row>
    <row r="358" spans="1:36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  <c r="AG358" s="255"/>
      <c r="AH358" s="255"/>
      <c r="AI358" s="255"/>
      <c r="AJ358" s="255"/>
    </row>
    <row r="359" spans="1:36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  <c r="AG359" s="255"/>
      <c r="AH359" s="255"/>
      <c r="AI359" s="255"/>
      <c r="AJ359" s="255"/>
    </row>
    <row r="360" spans="1:36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  <c r="AG360" s="255"/>
      <c r="AH360" s="255"/>
      <c r="AI360" s="255"/>
      <c r="AJ360" s="255"/>
    </row>
    <row r="361" spans="1:36" s="51" customFormat="1" ht="24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  <c r="AG361" s="255"/>
      <c r="AH361" s="255"/>
      <c r="AI361" s="255"/>
      <c r="AJ361" s="255"/>
    </row>
    <row r="362" spans="1:36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  <c r="AG362" s="255"/>
      <c r="AH362" s="255"/>
      <c r="AI362" s="255"/>
      <c r="AJ362" s="255"/>
    </row>
    <row r="363" spans="1:36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  <c r="AG363" s="255"/>
      <c r="AH363" s="255"/>
      <c r="AI363" s="255"/>
      <c r="AJ363" s="255"/>
    </row>
    <row r="364" spans="1:36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  <c r="AG364" s="255"/>
      <c r="AH364" s="255"/>
      <c r="AI364" s="255"/>
      <c r="AJ364" s="255"/>
    </row>
    <row r="365" spans="1:36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  <c r="AG365" s="255"/>
      <c r="AH365" s="255"/>
      <c r="AI365" s="255"/>
      <c r="AJ365" s="255"/>
    </row>
    <row r="366" spans="1:36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  <c r="AG366" s="255"/>
      <c r="AH366" s="255"/>
      <c r="AI366" s="255"/>
      <c r="AJ366" s="255"/>
    </row>
    <row r="367" spans="1:36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  <c r="AG367" s="255"/>
      <c r="AH367" s="255"/>
      <c r="AI367" s="255"/>
      <c r="AJ367" s="255"/>
    </row>
    <row r="368" spans="1:36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  <c r="AG368" s="255"/>
      <c r="AH368" s="255"/>
      <c r="AI368" s="255"/>
      <c r="AJ368" s="255"/>
    </row>
    <row r="369" spans="1:36" s="38" customFormat="1" ht="12.95" customHeight="1" x14ac:dyDescent="0.2">
      <c r="A369" s="37"/>
      <c r="B369" s="312"/>
      <c r="C369" s="312"/>
      <c r="D369" s="312"/>
      <c r="E369" s="312"/>
      <c r="F369" s="312"/>
      <c r="G369" s="312"/>
      <c r="H369" s="312"/>
      <c r="I369" s="312"/>
      <c r="J369" s="312"/>
      <c r="K369" s="312"/>
      <c r="L369" s="312"/>
      <c r="M369" s="312"/>
      <c r="N369" s="312"/>
      <c r="O369" s="312"/>
      <c r="P369" s="312"/>
      <c r="Q369" s="312"/>
      <c r="R369" s="312"/>
      <c r="S369" s="312"/>
      <c r="T369" s="312"/>
      <c r="U369" s="312"/>
      <c r="V369" s="312"/>
      <c r="W369" s="312"/>
      <c r="X369" s="312"/>
      <c r="Y369" s="312"/>
      <c r="Z369" s="312"/>
      <c r="AA369" s="312"/>
      <c r="AB369" s="312"/>
      <c r="AC369" s="312"/>
      <c r="AD369" s="312"/>
      <c r="AE369" s="312"/>
      <c r="AF369" s="312"/>
      <c r="AG369" s="312"/>
      <c r="AH369" s="312"/>
      <c r="AI369" s="312"/>
      <c r="AJ369" s="312"/>
    </row>
    <row r="370" spans="1:36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  <c r="AG370" s="255"/>
      <c r="AH370" s="255"/>
      <c r="AI370" s="255"/>
      <c r="AJ370" s="255"/>
    </row>
    <row r="371" spans="1:36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  <c r="AG371" s="255"/>
      <c r="AH371" s="255"/>
      <c r="AI371" s="255"/>
      <c r="AJ371" s="255"/>
    </row>
    <row r="372" spans="1:36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  <c r="AG372" s="255"/>
      <c r="AH372" s="255"/>
      <c r="AI372" s="255"/>
      <c r="AJ372" s="255"/>
    </row>
    <row r="373" spans="1:36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  <c r="AG373" s="255"/>
      <c r="AH373" s="255"/>
      <c r="AI373" s="255"/>
      <c r="AJ373" s="255"/>
    </row>
    <row r="374" spans="1:36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  <c r="AG374" s="255"/>
      <c r="AH374" s="255"/>
      <c r="AI374" s="255"/>
      <c r="AJ374" s="255"/>
    </row>
    <row r="375" spans="1:36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  <c r="AG375" s="255"/>
      <c r="AH375" s="255"/>
      <c r="AI375" s="255"/>
      <c r="AJ375" s="255"/>
    </row>
    <row r="376" spans="1:36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  <c r="AG376" s="255"/>
      <c r="AH376" s="255"/>
      <c r="AI376" s="255"/>
      <c r="AJ376" s="255"/>
    </row>
    <row r="377" spans="1:36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  <c r="AG377" s="255"/>
      <c r="AH377" s="255"/>
      <c r="AI377" s="255"/>
      <c r="AJ377" s="255"/>
    </row>
    <row r="378" spans="1:36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  <c r="AG378" s="255"/>
      <c r="AH378" s="255"/>
      <c r="AI378" s="255"/>
      <c r="AJ378" s="255"/>
    </row>
    <row r="379" spans="1:36" s="51" customFormat="1" ht="24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  <c r="AG379" s="255"/>
      <c r="AH379" s="255"/>
      <c r="AI379" s="255"/>
      <c r="AJ379" s="255"/>
    </row>
    <row r="380" spans="1:36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  <c r="AG380" s="255"/>
      <c r="AH380" s="255"/>
      <c r="AI380" s="255"/>
      <c r="AJ380" s="255"/>
    </row>
    <row r="381" spans="1:36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  <c r="AG381" s="255"/>
      <c r="AH381" s="255"/>
      <c r="AI381" s="255"/>
      <c r="AJ381" s="255"/>
    </row>
    <row r="382" spans="1:36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  <c r="AG382" s="255"/>
      <c r="AH382" s="255"/>
      <c r="AI382" s="255"/>
      <c r="AJ382" s="255"/>
    </row>
    <row r="383" spans="1:36" s="51" customFormat="1" ht="10.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  <c r="AG383" s="255"/>
      <c r="AH383" s="255"/>
      <c r="AI383" s="255"/>
      <c r="AJ383" s="255"/>
    </row>
    <row r="391" spans="1:36" s="38" customFormat="1" ht="12.95" customHeight="1" x14ac:dyDescent="0.2">
      <c r="A391" s="37"/>
      <c r="B391" s="312"/>
      <c r="C391" s="312"/>
      <c r="D391" s="312"/>
      <c r="E391" s="312"/>
      <c r="F391" s="312"/>
      <c r="G391" s="312"/>
      <c r="H391" s="312"/>
      <c r="I391" s="312"/>
      <c r="J391" s="312"/>
      <c r="K391" s="312"/>
      <c r="L391" s="312"/>
      <c r="M391" s="312"/>
      <c r="N391" s="312"/>
      <c r="O391" s="312"/>
      <c r="P391" s="312"/>
      <c r="Q391" s="312"/>
      <c r="R391" s="312"/>
      <c r="S391" s="312"/>
      <c r="T391" s="312"/>
      <c r="U391" s="312"/>
      <c r="V391" s="312"/>
      <c r="W391" s="312"/>
      <c r="X391" s="312"/>
      <c r="Y391" s="312"/>
      <c r="Z391" s="312"/>
      <c r="AA391" s="312"/>
      <c r="AB391" s="312"/>
      <c r="AC391" s="312"/>
      <c r="AD391" s="312"/>
      <c r="AE391" s="312"/>
      <c r="AF391" s="312"/>
      <c r="AG391" s="312"/>
      <c r="AH391" s="312"/>
      <c r="AI391" s="312"/>
      <c r="AJ391" s="312"/>
    </row>
    <row r="392" spans="1:36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  <c r="AG392" s="255"/>
      <c r="AH392" s="255"/>
      <c r="AI392" s="255"/>
      <c r="AJ392" s="255"/>
    </row>
    <row r="393" spans="1:36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  <c r="AG393" s="255"/>
      <c r="AH393" s="255"/>
      <c r="AI393" s="255"/>
      <c r="AJ393" s="255"/>
    </row>
    <row r="394" spans="1:36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  <c r="AG394" s="255"/>
      <c r="AH394" s="255"/>
      <c r="AI394" s="255"/>
      <c r="AJ394" s="255"/>
    </row>
    <row r="395" spans="1:36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  <c r="AG395" s="255"/>
      <c r="AH395" s="255"/>
      <c r="AI395" s="255"/>
      <c r="AJ395" s="255"/>
    </row>
    <row r="396" spans="1:36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  <c r="AG396" s="255"/>
      <c r="AH396" s="255"/>
      <c r="AI396" s="255"/>
      <c r="AJ396" s="255"/>
    </row>
    <row r="397" spans="1:36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  <c r="AG397" s="255"/>
      <c r="AH397" s="255"/>
      <c r="AI397" s="255"/>
      <c r="AJ397" s="255"/>
    </row>
    <row r="398" spans="1:36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  <c r="AG398" s="255"/>
      <c r="AH398" s="255"/>
      <c r="AI398" s="255"/>
      <c r="AJ398" s="255"/>
    </row>
    <row r="399" spans="1:36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  <c r="AG399" s="255"/>
      <c r="AH399" s="255"/>
      <c r="AI399" s="255"/>
      <c r="AJ399" s="255"/>
    </row>
    <row r="400" spans="1:36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  <c r="AG400" s="255"/>
      <c r="AH400" s="255"/>
      <c r="AI400" s="255"/>
      <c r="AJ400" s="255"/>
    </row>
    <row r="401" spans="1:36" s="51" customFormat="1" ht="24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  <c r="AG401" s="255"/>
      <c r="AH401" s="255"/>
      <c r="AI401" s="255"/>
      <c r="AJ401" s="255"/>
    </row>
    <row r="402" spans="1:36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  <c r="AG402" s="255"/>
      <c r="AH402" s="255"/>
      <c r="AI402" s="255"/>
      <c r="AJ402" s="255"/>
    </row>
    <row r="403" spans="1:36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  <c r="AG403" s="255"/>
      <c r="AH403" s="255"/>
      <c r="AI403" s="255"/>
      <c r="AJ403" s="255"/>
    </row>
    <row r="404" spans="1:36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  <c r="AG404" s="255"/>
      <c r="AH404" s="255"/>
      <c r="AI404" s="255"/>
      <c r="AJ404" s="255"/>
    </row>
    <row r="405" spans="1:36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  <c r="AG405" s="255"/>
      <c r="AH405" s="255"/>
      <c r="AI405" s="255"/>
      <c r="AJ405" s="255"/>
    </row>
    <row r="406" spans="1:36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  <c r="AG406" s="255"/>
      <c r="AH406" s="255"/>
      <c r="AI406" s="255"/>
      <c r="AJ406" s="255"/>
    </row>
    <row r="407" spans="1:36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  <c r="AG407" s="255"/>
      <c r="AH407" s="255"/>
      <c r="AI407" s="255"/>
      <c r="AJ407" s="255"/>
    </row>
    <row r="408" spans="1:36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  <c r="AG408" s="255"/>
      <c r="AH408" s="255"/>
      <c r="AI408" s="255"/>
      <c r="AJ408" s="255"/>
    </row>
    <row r="409" spans="1:36" s="38" customFormat="1" ht="12.95" customHeight="1" x14ac:dyDescent="0.2">
      <c r="A409" s="37"/>
      <c r="B409" s="312"/>
      <c r="C409" s="312"/>
      <c r="D409" s="312"/>
      <c r="E409" s="312"/>
      <c r="F409" s="312"/>
      <c r="G409" s="312"/>
      <c r="H409" s="312"/>
      <c r="I409" s="312"/>
      <c r="J409" s="312"/>
      <c r="K409" s="312"/>
      <c r="L409" s="312"/>
      <c r="M409" s="312"/>
      <c r="N409" s="312"/>
      <c r="O409" s="312"/>
      <c r="P409" s="312"/>
      <c r="Q409" s="312"/>
      <c r="R409" s="312"/>
      <c r="S409" s="312"/>
      <c r="T409" s="312"/>
      <c r="U409" s="312"/>
      <c r="V409" s="312"/>
      <c r="W409" s="312"/>
      <c r="X409" s="312"/>
      <c r="Y409" s="312"/>
      <c r="Z409" s="312"/>
      <c r="AA409" s="312"/>
      <c r="AB409" s="312"/>
      <c r="AC409" s="312"/>
      <c r="AD409" s="312"/>
      <c r="AE409" s="312"/>
      <c r="AF409" s="312"/>
      <c r="AG409" s="312"/>
      <c r="AH409" s="312"/>
      <c r="AI409" s="312"/>
      <c r="AJ409" s="312"/>
    </row>
    <row r="410" spans="1:36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  <c r="AG410" s="255"/>
      <c r="AH410" s="255"/>
      <c r="AI410" s="255"/>
      <c r="AJ410" s="255"/>
    </row>
    <row r="411" spans="1:36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  <c r="AG411" s="255"/>
      <c r="AH411" s="255"/>
      <c r="AI411" s="255"/>
      <c r="AJ411" s="255"/>
    </row>
    <row r="412" spans="1:36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  <c r="AG412" s="255"/>
      <c r="AH412" s="255"/>
      <c r="AI412" s="255"/>
      <c r="AJ412" s="255"/>
    </row>
    <row r="413" spans="1:36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  <c r="AG413" s="255"/>
      <c r="AH413" s="255"/>
      <c r="AI413" s="255"/>
      <c r="AJ413" s="255"/>
    </row>
    <row r="414" spans="1:36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  <c r="AG414" s="255"/>
      <c r="AH414" s="255"/>
      <c r="AI414" s="255"/>
      <c r="AJ414" s="255"/>
    </row>
    <row r="415" spans="1:36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  <c r="AG415" s="255"/>
      <c r="AH415" s="255"/>
      <c r="AI415" s="255"/>
      <c r="AJ415" s="255"/>
    </row>
    <row r="416" spans="1:36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  <c r="AG416" s="255"/>
      <c r="AH416" s="255"/>
      <c r="AI416" s="255"/>
      <c r="AJ416" s="255"/>
    </row>
    <row r="417" spans="1:36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  <c r="AG417" s="255"/>
      <c r="AH417" s="255"/>
      <c r="AI417" s="255"/>
      <c r="AJ417" s="255"/>
    </row>
    <row r="418" spans="1:36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  <c r="AG418" s="255"/>
      <c r="AH418" s="255"/>
      <c r="AI418" s="255"/>
      <c r="AJ418" s="255"/>
    </row>
    <row r="419" spans="1:36" s="51" customFormat="1" ht="24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  <c r="AG419" s="255"/>
      <c r="AH419" s="255"/>
      <c r="AI419" s="255"/>
      <c r="AJ419" s="255"/>
    </row>
    <row r="420" spans="1:36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  <c r="AG420" s="255"/>
      <c r="AH420" s="255"/>
      <c r="AI420" s="255"/>
      <c r="AJ420" s="255"/>
    </row>
    <row r="421" spans="1:36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  <c r="AG421" s="255"/>
      <c r="AH421" s="255"/>
      <c r="AI421" s="255"/>
      <c r="AJ421" s="255"/>
    </row>
    <row r="422" spans="1:36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</row>
    <row r="423" spans="1:36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  <c r="AG423" s="255"/>
      <c r="AH423" s="255"/>
      <c r="AI423" s="255"/>
      <c r="AJ423" s="255"/>
    </row>
  </sheetData>
  <hyperlinks>
    <hyperlink ref="A1" location="Содержание!A1" display="Вернуться в СОДЕРЖАНИЕ" xr:uid="{00000000-0004-0000-86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Лист135"/>
  <dimension ref="A1:AF421"/>
  <sheetViews>
    <sheetView workbookViewId="0">
      <selection activeCell="Q23" sqref="Q23"/>
    </sheetView>
  </sheetViews>
  <sheetFormatPr defaultColWidth="9.28515625" defaultRowHeight="12.95" customHeight="1" x14ac:dyDescent="0.2"/>
  <cols>
    <col min="1" max="1" width="38" style="61" customWidth="1"/>
    <col min="2" max="4" width="9.28515625" style="241" hidden="1" customWidth="1"/>
    <col min="5" max="5" width="8.7109375" style="241" hidden="1" customWidth="1"/>
    <col min="6" max="8" width="8.7109375" style="33" hidden="1" customWidth="1"/>
    <col min="9" max="13" width="8.710937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8" style="33" customWidth="1"/>
    <col min="258" max="262" width="0" style="33" hidden="1" customWidth="1"/>
    <col min="263" max="267" width="8.7109375" style="33" customWidth="1"/>
    <col min="268" max="276" width="9.28515625" style="33" customWidth="1"/>
    <col min="277" max="512" width="9.28515625" style="33"/>
    <col min="513" max="513" width="38" style="33" customWidth="1"/>
    <col min="514" max="518" width="0" style="33" hidden="1" customWidth="1"/>
    <col min="519" max="523" width="8.7109375" style="33" customWidth="1"/>
    <col min="524" max="532" width="9.28515625" style="33" customWidth="1"/>
    <col min="533" max="768" width="9.28515625" style="33"/>
    <col min="769" max="769" width="38" style="33" customWidth="1"/>
    <col min="770" max="774" width="0" style="33" hidden="1" customWidth="1"/>
    <col min="775" max="779" width="8.7109375" style="33" customWidth="1"/>
    <col min="780" max="788" width="9.28515625" style="33" customWidth="1"/>
    <col min="789" max="1024" width="9.28515625" style="33"/>
    <col min="1025" max="1025" width="38" style="33" customWidth="1"/>
    <col min="1026" max="1030" width="0" style="33" hidden="1" customWidth="1"/>
    <col min="1031" max="1035" width="8.7109375" style="33" customWidth="1"/>
    <col min="1036" max="1044" width="9.28515625" style="33" customWidth="1"/>
    <col min="1045" max="1280" width="9.28515625" style="33"/>
    <col min="1281" max="1281" width="38" style="33" customWidth="1"/>
    <col min="1282" max="1286" width="0" style="33" hidden="1" customWidth="1"/>
    <col min="1287" max="1291" width="8.7109375" style="33" customWidth="1"/>
    <col min="1292" max="1300" width="9.28515625" style="33" customWidth="1"/>
    <col min="1301" max="1536" width="9.28515625" style="33"/>
    <col min="1537" max="1537" width="38" style="33" customWidth="1"/>
    <col min="1538" max="1542" width="0" style="33" hidden="1" customWidth="1"/>
    <col min="1543" max="1547" width="8.7109375" style="33" customWidth="1"/>
    <col min="1548" max="1556" width="9.28515625" style="33" customWidth="1"/>
    <col min="1557" max="1792" width="9.28515625" style="33"/>
    <col min="1793" max="1793" width="38" style="33" customWidth="1"/>
    <col min="1794" max="1798" width="0" style="33" hidden="1" customWidth="1"/>
    <col min="1799" max="1803" width="8.7109375" style="33" customWidth="1"/>
    <col min="1804" max="1812" width="9.28515625" style="33" customWidth="1"/>
    <col min="1813" max="2048" width="9.28515625" style="33"/>
    <col min="2049" max="2049" width="38" style="33" customWidth="1"/>
    <col min="2050" max="2054" width="0" style="33" hidden="1" customWidth="1"/>
    <col min="2055" max="2059" width="8.7109375" style="33" customWidth="1"/>
    <col min="2060" max="2068" width="9.28515625" style="33" customWidth="1"/>
    <col min="2069" max="2304" width="9.28515625" style="33"/>
    <col min="2305" max="2305" width="38" style="33" customWidth="1"/>
    <col min="2306" max="2310" width="0" style="33" hidden="1" customWidth="1"/>
    <col min="2311" max="2315" width="8.7109375" style="33" customWidth="1"/>
    <col min="2316" max="2324" width="9.28515625" style="33" customWidth="1"/>
    <col min="2325" max="2560" width="9.28515625" style="33"/>
    <col min="2561" max="2561" width="38" style="33" customWidth="1"/>
    <col min="2562" max="2566" width="0" style="33" hidden="1" customWidth="1"/>
    <col min="2567" max="2571" width="8.7109375" style="33" customWidth="1"/>
    <col min="2572" max="2580" width="9.28515625" style="33" customWidth="1"/>
    <col min="2581" max="2816" width="9.28515625" style="33"/>
    <col min="2817" max="2817" width="38" style="33" customWidth="1"/>
    <col min="2818" max="2822" width="0" style="33" hidden="1" customWidth="1"/>
    <col min="2823" max="2827" width="8.7109375" style="33" customWidth="1"/>
    <col min="2828" max="2836" width="9.28515625" style="33" customWidth="1"/>
    <col min="2837" max="3072" width="9.28515625" style="33"/>
    <col min="3073" max="3073" width="38" style="33" customWidth="1"/>
    <col min="3074" max="3078" width="0" style="33" hidden="1" customWidth="1"/>
    <col min="3079" max="3083" width="8.7109375" style="33" customWidth="1"/>
    <col min="3084" max="3092" width="9.28515625" style="33" customWidth="1"/>
    <col min="3093" max="3328" width="9.28515625" style="33"/>
    <col min="3329" max="3329" width="38" style="33" customWidth="1"/>
    <col min="3330" max="3334" width="0" style="33" hidden="1" customWidth="1"/>
    <col min="3335" max="3339" width="8.7109375" style="33" customWidth="1"/>
    <col min="3340" max="3348" width="9.28515625" style="33" customWidth="1"/>
    <col min="3349" max="3584" width="9.28515625" style="33"/>
    <col min="3585" max="3585" width="38" style="33" customWidth="1"/>
    <col min="3586" max="3590" width="0" style="33" hidden="1" customWidth="1"/>
    <col min="3591" max="3595" width="8.7109375" style="33" customWidth="1"/>
    <col min="3596" max="3604" width="9.28515625" style="33" customWidth="1"/>
    <col min="3605" max="3840" width="9.28515625" style="33"/>
    <col min="3841" max="3841" width="38" style="33" customWidth="1"/>
    <col min="3842" max="3846" width="0" style="33" hidden="1" customWidth="1"/>
    <col min="3847" max="3851" width="8.7109375" style="33" customWidth="1"/>
    <col min="3852" max="3860" width="9.28515625" style="33" customWidth="1"/>
    <col min="3861" max="4096" width="9.28515625" style="33"/>
    <col min="4097" max="4097" width="38" style="33" customWidth="1"/>
    <col min="4098" max="4102" width="0" style="33" hidden="1" customWidth="1"/>
    <col min="4103" max="4107" width="8.7109375" style="33" customWidth="1"/>
    <col min="4108" max="4116" width="9.28515625" style="33" customWidth="1"/>
    <col min="4117" max="4352" width="9.28515625" style="33"/>
    <col min="4353" max="4353" width="38" style="33" customWidth="1"/>
    <col min="4354" max="4358" width="0" style="33" hidden="1" customWidth="1"/>
    <col min="4359" max="4363" width="8.7109375" style="33" customWidth="1"/>
    <col min="4364" max="4372" width="9.28515625" style="33" customWidth="1"/>
    <col min="4373" max="4608" width="9.28515625" style="33"/>
    <col min="4609" max="4609" width="38" style="33" customWidth="1"/>
    <col min="4610" max="4614" width="0" style="33" hidden="1" customWidth="1"/>
    <col min="4615" max="4619" width="8.7109375" style="33" customWidth="1"/>
    <col min="4620" max="4628" width="9.28515625" style="33" customWidth="1"/>
    <col min="4629" max="4864" width="9.28515625" style="33"/>
    <col min="4865" max="4865" width="38" style="33" customWidth="1"/>
    <col min="4866" max="4870" width="0" style="33" hidden="1" customWidth="1"/>
    <col min="4871" max="4875" width="8.7109375" style="33" customWidth="1"/>
    <col min="4876" max="4884" width="9.28515625" style="33" customWidth="1"/>
    <col min="4885" max="5120" width="9.28515625" style="33"/>
    <col min="5121" max="5121" width="38" style="33" customWidth="1"/>
    <col min="5122" max="5126" width="0" style="33" hidden="1" customWidth="1"/>
    <col min="5127" max="5131" width="8.7109375" style="33" customWidth="1"/>
    <col min="5132" max="5140" width="9.28515625" style="33" customWidth="1"/>
    <col min="5141" max="5376" width="9.28515625" style="33"/>
    <col min="5377" max="5377" width="38" style="33" customWidth="1"/>
    <col min="5378" max="5382" width="0" style="33" hidden="1" customWidth="1"/>
    <col min="5383" max="5387" width="8.7109375" style="33" customWidth="1"/>
    <col min="5388" max="5396" width="9.28515625" style="33" customWidth="1"/>
    <col min="5397" max="5632" width="9.28515625" style="33"/>
    <col min="5633" max="5633" width="38" style="33" customWidth="1"/>
    <col min="5634" max="5638" width="0" style="33" hidden="1" customWidth="1"/>
    <col min="5639" max="5643" width="8.7109375" style="33" customWidth="1"/>
    <col min="5644" max="5652" width="9.28515625" style="33" customWidth="1"/>
    <col min="5653" max="5888" width="9.28515625" style="33"/>
    <col min="5889" max="5889" width="38" style="33" customWidth="1"/>
    <col min="5890" max="5894" width="0" style="33" hidden="1" customWidth="1"/>
    <col min="5895" max="5899" width="8.7109375" style="33" customWidth="1"/>
    <col min="5900" max="5908" width="9.28515625" style="33" customWidth="1"/>
    <col min="5909" max="6144" width="9.28515625" style="33"/>
    <col min="6145" max="6145" width="38" style="33" customWidth="1"/>
    <col min="6146" max="6150" width="0" style="33" hidden="1" customWidth="1"/>
    <col min="6151" max="6155" width="8.7109375" style="33" customWidth="1"/>
    <col min="6156" max="6164" width="9.28515625" style="33" customWidth="1"/>
    <col min="6165" max="6400" width="9.28515625" style="33"/>
    <col min="6401" max="6401" width="38" style="33" customWidth="1"/>
    <col min="6402" max="6406" width="0" style="33" hidden="1" customWidth="1"/>
    <col min="6407" max="6411" width="8.7109375" style="33" customWidth="1"/>
    <col min="6412" max="6420" width="9.28515625" style="33" customWidth="1"/>
    <col min="6421" max="6656" width="9.28515625" style="33"/>
    <col min="6657" max="6657" width="38" style="33" customWidth="1"/>
    <col min="6658" max="6662" width="0" style="33" hidden="1" customWidth="1"/>
    <col min="6663" max="6667" width="8.7109375" style="33" customWidth="1"/>
    <col min="6668" max="6676" width="9.28515625" style="33" customWidth="1"/>
    <col min="6677" max="6912" width="9.28515625" style="33"/>
    <col min="6913" max="6913" width="38" style="33" customWidth="1"/>
    <col min="6914" max="6918" width="0" style="33" hidden="1" customWidth="1"/>
    <col min="6919" max="6923" width="8.7109375" style="33" customWidth="1"/>
    <col min="6924" max="6932" width="9.28515625" style="33" customWidth="1"/>
    <col min="6933" max="7168" width="9.28515625" style="33"/>
    <col min="7169" max="7169" width="38" style="33" customWidth="1"/>
    <col min="7170" max="7174" width="0" style="33" hidden="1" customWidth="1"/>
    <col min="7175" max="7179" width="8.7109375" style="33" customWidth="1"/>
    <col min="7180" max="7188" width="9.28515625" style="33" customWidth="1"/>
    <col min="7189" max="7424" width="9.28515625" style="33"/>
    <col min="7425" max="7425" width="38" style="33" customWidth="1"/>
    <col min="7426" max="7430" width="0" style="33" hidden="1" customWidth="1"/>
    <col min="7431" max="7435" width="8.7109375" style="33" customWidth="1"/>
    <col min="7436" max="7444" width="9.28515625" style="33" customWidth="1"/>
    <col min="7445" max="7680" width="9.28515625" style="33"/>
    <col min="7681" max="7681" width="38" style="33" customWidth="1"/>
    <col min="7682" max="7686" width="0" style="33" hidden="1" customWidth="1"/>
    <col min="7687" max="7691" width="8.7109375" style="33" customWidth="1"/>
    <col min="7692" max="7700" width="9.28515625" style="33" customWidth="1"/>
    <col min="7701" max="7936" width="9.28515625" style="33"/>
    <col min="7937" max="7937" width="38" style="33" customWidth="1"/>
    <col min="7938" max="7942" width="0" style="33" hidden="1" customWidth="1"/>
    <col min="7943" max="7947" width="8.7109375" style="33" customWidth="1"/>
    <col min="7948" max="7956" width="9.28515625" style="33" customWidth="1"/>
    <col min="7957" max="8192" width="9.28515625" style="33"/>
    <col min="8193" max="8193" width="38" style="33" customWidth="1"/>
    <col min="8194" max="8198" width="0" style="33" hidden="1" customWidth="1"/>
    <col min="8199" max="8203" width="8.7109375" style="33" customWidth="1"/>
    <col min="8204" max="8212" width="9.28515625" style="33" customWidth="1"/>
    <col min="8213" max="8448" width="9.28515625" style="33"/>
    <col min="8449" max="8449" width="38" style="33" customWidth="1"/>
    <col min="8450" max="8454" width="0" style="33" hidden="1" customWidth="1"/>
    <col min="8455" max="8459" width="8.7109375" style="33" customWidth="1"/>
    <col min="8460" max="8468" width="9.28515625" style="33" customWidth="1"/>
    <col min="8469" max="8704" width="9.28515625" style="33"/>
    <col min="8705" max="8705" width="38" style="33" customWidth="1"/>
    <col min="8706" max="8710" width="0" style="33" hidden="1" customWidth="1"/>
    <col min="8711" max="8715" width="8.7109375" style="33" customWidth="1"/>
    <col min="8716" max="8724" width="9.28515625" style="33" customWidth="1"/>
    <col min="8725" max="8960" width="9.28515625" style="33"/>
    <col min="8961" max="8961" width="38" style="33" customWidth="1"/>
    <col min="8962" max="8966" width="0" style="33" hidden="1" customWidth="1"/>
    <col min="8967" max="8971" width="8.7109375" style="33" customWidth="1"/>
    <col min="8972" max="8980" width="9.28515625" style="33" customWidth="1"/>
    <col min="8981" max="9216" width="9.28515625" style="33"/>
    <col min="9217" max="9217" width="38" style="33" customWidth="1"/>
    <col min="9218" max="9222" width="0" style="33" hidden="1" customWidth="1"/>
    <col min="9223" max="9227" width="8.7109375" style="33" customWidth="1"/>
    <col min="9228" max="9236" width="9.28515625" style="33" customWidth="1"/>
    <col min="9237" max="9472" width="9.28515625" style="33"/>
    <col min="9473" max="9473" width="38" style="33" customWidth="1"/>
    <col min="9474" max="9478" width="0" style="33" hidden="1" customWidth="1"/>
    <col min="9479" max="9483" width="8.7109375" style="33" customWidth="1"/>
    <col min="9484" max="9492" width="9.28515625" style="33" customWidth="1"/>
    <col min="9493" max="9728" width="9.28515625" style="33"/>
    <col min="9729" max="9729" width="38" style="33" customWidth="1"/>
    <col min="9730" max="9734" width="0" style="33" hidden="1" customWidth="1"/>
    <col min="9735" max="9739" width="8.7109375" style="33" customWidth="1"/>
    <col min="9740" max="9748" width="9.28515625" style="33" customWidth="1"/>
    <col min="9749" max="9984" width="9.28515625" style="33"/>
    <col min="9985" max="9985" width="38" style="33" customWidth="1"/>
    <col min="9986" max="9990" width="0" style="33" hidden="1" customWidth="1"/>
    <col min="9991" max="9995" width="8.7109375" style="33" customWidth="1"/>
    <col min="9996" max="10004" width="9.28515625" style="33" customWidth="1"/>
    <col min="10005" max="10240" width="9.28515625" style="33"/>
    <col min="10241" max="10241" width="38" style="33" customWidth="1"/>
    <col min="10242" max="10246" width="0" style="33" hidden="1" customWidth="1"/>
    <col min="10247" max="10251" width="8.7109375" style="33" customWidth="1"/>
    <col min="10252" max="10260" width="9.28515625" style="33" customWidth="1"/>
    <col min="10261" max="10496" width="9.28515625" style="33"/>
    <col min="10497" max="10497" width="38" style="33" customWidth="1"/>
    <col min="10498" max="10502" width="0" style="33" hidden="1" customWidth="1"/>
    <col min="10503" max="10507" width="8.7109375" style="33" customWidth="1"/>
    <col min="10508" max="10516" width="9.28515625" style="33" customWidth="1"/>
    <col min="10517" max="10752" width="9.28515625" style="33"/>
    <col min="10753" max="10753" width="38" style="33" customWidth="1"/>
    <col min="10754" max="10758" width="0" style="33" hidden="1" customWidth="1"/>
    <col min="10759" max="10763" width="8.7109375" style="33" customWidth="1"/>
    <col min="10764" max="10772" width="9.28515625" style="33" customWidth="1"/>
    <col min="10773" max="11008" width="9.28515625" style="33"/>
    <col min="11009" max="11009" width="38" style="33" customWidth="1"/>
    <col min="11010" max="11014" width="0" style="33" hidden="1" customWidth="1"/>
    <col min="11015" max="11019" width="8.7109375" style="33" customWidth="1"/>
    <col min="11020" max="11028" width="9.28515625" style="33" customWidth="1"/>
    <col min="11029" max="11264" width="9.28515625" style="33"/>
    <col min="11265" max="11265" width="38" style="33" customWidth="1"/>
    <col min="11266" max="11270" width="0" style="33" hidden="1" customWidth="1"/>
    <col min="11271" max="11275" width="8.7109375" style="33" customWidth="1"/>
    <col min="11276" max="11284" width="9.28515625" style="33" customWidth="1"/>
    <col min="11285" max="11520" width="9.28515625" style="33"/>
    <col min="11521" max="11521" width="38" style="33" customWidth="1"/>
    <col min="11522" max="11526" width="0" style="33" hidden="1" customWidth="1"/>
    <col min="11527" max="11531" width="8.7109375" style="33" customWidth="1"/>
    <col min="11532" max="11540" width="9.28515625" style="33" customWidth="1"/>
    <col min="11541" max="11776" width="9.28515625" style="33"/>
    <col min="11777" max="11777" width="38" style="33" customWidth="1"/>
    <col min="11778" max="11782" width="0" style="33" hidden="1" customWidth="1"/>
    <col min="11783" max="11787" width="8.7109375" style="33" customWidth="1"/>
    <col min="11788" max="11796" width="9.28515625" style="33" customWidth="1"/>
    <col min="11797" max="12032" width="9.28515625" style="33"/>
    <col min="12033" max="12033" width="38" style="33" customWidth="1"/>
    <col min="12034" max="12038" width="0" style="33" hidden="1" customWidth="1"/>
    <col min="12039" max="12043" width="8.7109375" style="33" customWidth="1"/>
    <col min="12044" max="12052" width="9.28515625" style="33" customWidth="1"/>
    <col min="12053" max="12288" width="9.28515625" style="33"/>
    <col min="12289" max="12289" width="38" style="33" customWidth="1"/>
    <col min="12290" max="12294" width="0" style="33" hidden="1" customWidth="1"/>
    <col min="12295" max="12299" width="8.7109375" style="33" customWidth="1"/>
    <col min="12300" max="12308" width="9.28515625" style="33" customWidth="1"/>
    <col min="12309" max="12544" width="9.28515625" style="33"/>
    <col min="12545" max="12545" width="38" style="33" customWidth="1"/>
    <col min="12546" max="12550" width="0" style="33" hidden="1" customWidth="1"/>
    <col min="12551" max="12555" width="8.7109375" style="33" customWidth="1"/>
    <col min="12556" max="12564" width="9.28515625" style="33" customWidth="1"/>
    <col min="12565" max="12800" width="9.28515625" style="33"/>
    <col min="12801" max="12801" width="38" style="33" customWidth="1"/>
    <col min="12802" max="12806" width="0" style="33" hidden="1" customWidth="1"/>
    <col min="12807" max="12811" width="8.7109375" style="33" customWidth="1"/>
    <col min="12812" max="12820" width="9.28515625" style="33" customWidth="1"/>
    <col min="12821" max="13056" width="9.28515625" style="33"/>
    <col min="13057" max="13057" width="38" style="33" customWidth="1"/>
    <col min="13058" max="13062" width="0" style="33" hidden="1" customWidth="1"/>
    <col min="13063" max="13067" width="8.7109375" style="33" customWidth="1"/>
    <col min="13068" max="13076" width="9.28515625" style="33" customWidth="1"/>
    <col min="13077" max="13312" width="9.28515625" style="33"/>
    <col min="13313" max="13313" width="38" style="33" customWidth="1"/>
    <col min="13314" max="13318" width="0" style="33" hidden="1" customWidth="1"/>
    <col min="13319" max="13323" width="8.7109375" style="33" customWidth="1"/>
    <col min="13324" max="13332" width="9.28515625" style="33" customWidth="1"/>
    <col min="13333" max="13568" width="9.28515625" style="33"/>
    <col min="13569" max="13569" width="38" style="33" customWidth="1"/>
    <col min="13570" max="13574" width="0" style="33" hidden="1" customWidth="1"/>
    <col min="13575" max="13579" width="8.7109375" style="33" customWidth="1"/>
    <col min="13580" max="13588" width="9.28515625" style="33" customWidth="1"/>
    <col min="13589" max="13824" width="9.28515625" style="33"/>
    <col min="13825" max="13825" width="38" style="33" customWidth="1"/>
    <col min="13826" max="13830" width="0" style="33" hidden="1" customWidth="1"/>
    <col min="13831" max="13835" width="8.7109375" style="33" customWidth="1"/>
    <col min="13836" max="13844" width="9.28515625" style="33" customWidth="1"/>
    <col min="13845" max="14080" width="9.28515625" style="33"/>
    <col min="14081" max="14081" width="38" style="33" customWidth="1"/>
    <col min="14082" max="14086" width="0" style="33" hidden="1" customWidth="1"/>
    <col min="14087" max="14091" width="8.7109375" style="33" customWidth="1"/>
    <col min="14092" max="14100" width="9.28515625" style="33" customWidth="1"/>
    <col min="14101" max="14336" width="9.28515625" style="33"/>
    <col min="14337" max="14337" width="38" style="33" customWidth="1"/>
    <col min="14338" max="14342" width="0" style="33" hidden="1" customWidth="1"/>
    <col min="14343" max="14347" width="8.7109375" style="33" customWidth="1"/>
    <col min="14348" max="14356" width="9.28515625" style="33" customWidth="1"/>
    <col min="14357" max="14592" width="9.28515625" style="33"/>
    <col min="14593" max="14593" width="38" style="33" customWidth="1"/>
    <col min="14594" max="14598" width="0" style="33" hidden="1" customWidth="1"/>
    <col min="14599" max="14603" width="8.7109375" style="33" customWidth="1"/>
    <col min="14604" max="14612" width="9.28515625" style="33" customWidth="1"/>
    <col min="14613" max="14848" width="9.28515625" style="33"/>
    <col min="14849" max="14849" width="38" style="33" customWidth="1"/>
    <col min="14850" max="14854" width="0" style="33" hidden="1" customWidth="1"/>
    <col min="14855" max="14859" width="8.7109375" style="33" customWidth="1"/>
    <col min="14860" max="14868" width="9.28515625" style="33" customWidth="1"/>
    <col min="14869" max="15104" width="9.28515625" style="33"/>
    <col min="15105" max="15105" width="38" style="33" customWidth="1"/>
    <col min="15106" max="15110" width="0" style="33" hidden="1" customWidth="1"/>
    <col min="15111" max="15115" width="8.7109375" style="33" customWidth="1"/>
    <col min="15116" max="15124" width="9.28515625" style="33" customWidth="1"/>
    <col min="15125" max="15360" width="9.28515625" style="33"/>
    <col min="15361" max="15361" width="38" style="33" customWidth="1"/>
    <col min="15362" max="15366" width="0" style="33" hidden="1" customWidth="1"/>
    <col min="15367" max="15371" width="8.7109375" style="33" customWidth="1"/>
    <col min="15372" max="15380" width="9.28515625" style="33" customWidth="1"/>
    <col min="15381" max="15616" width="9.28515625" style="33"/>
    <col min="15617" max="15617" width="38" style="33" customWidth="1"/>
    <col min="15618" max="15622" width="0" style="33" hidden="1" customWidth="1"/>
    <col min="15623" max="15627" width="8.7109375" style="33" customWidth="1"/>
    <col min="15628" max="15636" width="9.28515625" style="33" customWidth="1"/>
    <col min="15637" max="15872" width="9.28515625" style="33"/>
    <col min="15873" max="15873" width="38" style="33" customWidth="1"/>
    <col min="15874" max="15878" width="0" style="33" hidden="1" customWidth="1"/>
    <col min="15879" max="15883" width="8.7109375" style="33" customWidth="1"/>
    <col min="15884" max="15892" width="9.28515625" style="33" customWidth="1"/>
    <col min="15893" max="16128" width="9.28515625" style="33"/>
    <col min="16129" max="16129" width="38" style="33" customWidth="1"/>
    <col min="16130" max="16134" width="0" style="33" hidden="1" customWidth="1"/>
    <col min="16135" max="16139" width="8.710937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472</v>
      </c>
    </row>
    <row r="3" spans="1:32" ht="18" customHeight="1" thickBot="1" x14ac:dyDescent="0.25">
      <c r="A3" s="34" t="s">
        <v>470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</row>
    <row r="4" spans="1:32" s="571" customFormat="1" ht="18" customHeight="1" thickBot="1" x14ac:dyDescent="0.25">
      <c r="A4" s="564"/>
      <c r="B4" s="564">
        <v>2014</v>
      </c>
      <c r="C4" s="564">
        <v>2015</v>
      </c>
      <c r="D4" s="564">
        <v>2016</v>
      </c>
      <c r="E4" s="564">
        <v>2017</v>
      </c>
      <c r="F4" s="564">
        <v>2018</v>
      </c>
      <c r="G4" s="564">
        <v>2019</v>
      </c>
      <c r="H4" s="564">
        <v>2020</v>
      </c>
      <c r="I4" s="564">
        <v>2021</v>
      </c>
      <c r="J4" s="564">
        <v>2022</v>
      </c>
      <c r="K4" s="564">
        <v>2023</v>
      </c>
      <c r="L4" s="564">
        <v>2024</v>
      </c>
      <c r="M4" s="564">
        <v>2025</v>
      </c>
    </row>
    <row r="5" spans="1:32" s="320" customFormat="1" ht="12.95" customHeight="1" x14ac:dyDescent="0.2">
      <c r="A5" s="37"/>
    </row>
    <row r="6" spans="1:32" s="38" customFormat="1" ht="24" customHeight="1" x14ac:dyDescent="0.2">
      <c r="A6" s="299" t="s">
        <v>468</v>
      </c>
      <c r="B6" s="308">
        <v>100</v>
      </c>
      <c r="C6" s="308">
        <v>100</v>
      </c>
      <c r="D6" s="308">
        <v>100</v>
      </c>
      <c r="E6" s="308">
        <v>100</v>
      </c>
      <c r="F6" s="308">
        <v>100</v>
      </c>
      <c r="G6" s="308">
        <v>100</v>
      </c>
      <c r="H6" s="308">
        <v>100</v>
      </c>
      <c r="I6" s="308">
        <v>100</v>
      </c>
      <c r="J6" s="308">
        <v>100</v>
      </c>
      <c r="K6" s="308">
        <v>100</v>
      </c>
      <c r="L6" s="308">
        <v>100</v>
      </c>
      <c r="M6" s="308">
        <v>100</v>
      </c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12.95" customHeight="1" x14ac:dyDescent="0.2">
      <c r="A7" s="315" t="s">
        <v>356</v>
      </c>
      <c r="B7" s="565"/>
      <c r="C7" s="565"/>
      <c r="D7" s="565"/>
      <c r="E7" s="565"/>
      <c r="F7" s="565"/>
      <c r="G7" s="565"/>
      <c r="H7" s="565"/>
      <c r="I7" s="565"/>
      <c r="J7" s="565"/>
      <c r="K7" s="565"/>
      <c r="L7" s="565"/>
      <c r="M7" s="565"/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456</v>
      </c>
      <c r="B8" s="160">
        <v>85.3</v>
      </c>
      <c r="C8" s="160">
        <v>82.6</v>
      </c>
      <c r="D8" s="160">
        <v>85.4</v>
      </c>
      <c r="E8" s="160">
        <v>85.2</v>
      </c>
      <c r="F8" s="160">
        <v>72.7</v>
      </c>
      <c r="G8" s="160">
        <v>73</v>
      </c>
      <c r="H8" s="160">
        <v>73.7</v>
      </c>
      <c r="I8" s="160">
        <v>72.099999999999994</v>
      </c>
      <c r="J8" s="160">
        <v>74.3</v>
      </c>
      <c r="K8" s="160">
        <v>73.7</v>
      </c>
      <c r="L8" s="160">
        <v>73.599999999999994</v>
      </c>
      <c r="M8" s="160">
        <v>75.7</v>
      </c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2.95" customHeight="1" x14ac:dyDescent="0.2">
      <c r="A9" s="566" t="s">
        <v>457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24" customHeight="1" x14ac:dyDescent="0.2">
      <c r="A10" s="325" t="s">
        <v>458</v>
      </c>
      <c r="B10" s="160">
        <v>79</v>
      </c>
      <c r="C10" s="160">
        <v>77.099999999999994</v>
      </c>
      <c r="D10" s="160">
        <v>80.7</v>
      </c>
      <c r="E10" s="160">
        <v>78.400000000000006</v>
      </c>
      <c r="F10" s="160">
        <v>64.8</v>
      </c>
      <c r="G10" s="160">
        <v>66.2</v>
      </c>
      <c r="H10" s="160">
        <v>68.8</v>
      </c>
      <c r="I10" s="160">
        <v>65.5</v>
      </c>
      <c r="J10" s="160">
        <v>64.400000000000006</v>
      </c>
      <c r="K10" s="160">
        <v>65.3</v>
      </c>
      <c r="L10" s="160">
        <v>66</v>
      </c>
      <c r="M10" s="160">
        <v>68.7</v>
      </c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12.95" customHeight="1" x14ac:dyDescent="0.2">
      <c r="A11" s="325" t="s">
        <v>459</v>
      </c>
      <c r="B11" s="160">
        <v>3.7</v>
      </c>
      <c r="C11" s="160">
        <v>2.6</v>
      </c>
      <c r="D11" s="160">
        <v>2.2999999999999998</v>
      </c>
      <c r="E11" s="160">
        <v>2.6</v>
      </c>
      <c r="F11" s="160">
        <v>4.0999999999999996</v>
      </c>
      <c r="G11" s="160">
        <v>3.2</v>
      </c>
      <c r="H11" s="160">
        <v>2.2999999999999998</v>
      </c>
      <c r="I11" s="160">
        <v>3.3</v>
      </c>
      <c r="J11" s="160">
        <v>4.3</v>
      </c>
      <c r="K11" s="160">
        <v>3.7</v>
      </c>
      <c r="L11" s="160">
        <v>3.2</v>
      </c>
      <c r="M11" s="160">
        <v>2.7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460</v>
      </c>
      <c r="B12" s="160">
        <v>1.4</v>
      </c>
      <c r="C12" s="160">
        <v>2</v>
      </c>
      <c r="D12" s="160">
        <v>1.8</v>
      </c>
      <c r="E12" s="160">
        <v>1.9</v>
      </c>
      <c r="F12" s="160">
        <v>1.6</v>
      </c>
      <c r="G12" s="160">
        <v>1.5</v>
      </c>
      <c r="H12" s="160">
        <v>1.2</v>
      </c>
      <c r="I12" s="160">
        <v>1.3</v>
      </c>
      <c r="J12" s="160">
        <v>1.7</v>
      </c>
      <c r="K12" s="160">
        <v>1.8</v>
      </c>
      <c r="L12" s="160">
        <v>1.8</v>
      </c>
      <c r="M12" s="160">
        <v>1.7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15" t="s">
        <v>461</v>
      </c>
      <c r="B13" s="160">
        <v>5.6</v>
      </c>
      <c r="C13" s="160">
        <v>6.3</v>
      </c>
      <c r="D13" s="160">
        <v>5</v>
      </c>
      <c r="E13" s="160">
        <v>5.6</v>
      </c>
      <c r="F13" s="160">
        <v>6.9</v>
      </c>
      <c r="G13" s="160">
        <v>6.4</v>
      </c>
      <c r="H13" s="160">
        <v>5.0999999999999996</v>
      </c>
      <c r="I13" s="160">
        <v>5.8</v>
      </c>
      <c r="J13" s="160">
        <v>7.2</v>
      </c>
      <c r="K13" s="160">
        <v>5.9</v>
      </c>
      <c r="L13" s="160">
        <v>6.8</v>
      </c>
      <c r="M13" s="160">
        <v>7.1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462</v>
      </c>
      <c r="B14" s="160">
        <v>0.9</v>
      </c>
      <c r="C14" s="160">
        <v>1.1000000000000001</v>
      </c>
      <c r="D14" s="160">
        <v>0.8</v>
      </c>
      <c r="E14" s="160">
        <v>0.9</v>
      </c>
      <c r="F14" s="160">
        <v>1</v>
      </c>
      <c r="G14" s="160">
        <v>0.9</v>
      </c>
      <c r="H14" s="160">
        <v>0.8</v>
      </c>
      <c r="I14" s="160">
        <v>0.9</v>
      </c>
      <c r="J14" s="160">
        <v>1.2</v>
      </c>
      <c r="K14" s="160">
        <v>1.2</v>
      </c>
      <c r="L14" s="160">
        <v>0.9</v>
      </c>
      <c r="M14" s="160">
        <v>0.8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3.5" customHeight="1" x14ac:dyDescent="0.2">
      <c r="A15" s="315" t="s">
        <v>473</v>
      </c>
      <c r="B15" s="160">
        <v>3.1</v>
      </c>
      <c r="C15" s="160">
        <v>4</v>
      </c>
      <c r="D15" s="160">
        <v>3.5</v>
      </c>
      <c r="E15" s="160">
        <v>3.5</v>
      </c>
      <c r="F15" s="160">
        <v>9.6999999999999993</v>
      </c>
      <c r="G15" s="160">
        <v>10.4</v>
      </c>
      <c r="H15" s="160">
        <v>11.1</v>
      </c>
      <c r="I15" s="160">
        <v>9</v>
      </c>
      <c r="J15" s="160">
        <v>7</v>
      </c>
      <c r="K15" s="160">
        <v>6.2</v>
      </c>
      <c r="L15" s="160">
        <v>6.6</v>
      </c>
      <c r="M15" s="160">
        <v>6.8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95" customHeight="1" x14ac:dyDescent="0.2">
      <c r="A16" s="315" t="s">
        <v>464</v>
      </c>
      <c r="B16" s="160">
        <v>5.0999999999999996</v>
      </c>
      <c r="C16" s="160">
        <v>6.1</v>
      </c>
      <c r="D16" s="160">
        <v>5.3</v>
      </c>
      <c r="E16" s="160">
        <v>4.8</v>
      </c>
      <c r="F16" s="160">
        <v>9.6999999999999993</v>
      </c>
      <c r="G16" s="160">
        <v>9.4</v>
      </c>
      <c r="H16" s="160">
        <v>9.4</v>
      </c>
      <c r="I16" s="160">
        <v>12.2</v>
      </c>
      <c r="J16" s="160">
        <v>10.199999999999999</v>
      </c>
      <c r="K16" s="160">
        <v>13</v>
      </c>
      <c r="L16" s="160">
        <v>12.1</v>
      </c>
      <c r="M16" s="160">
        <v>9.6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thickBot="1" x14ac:dyDescent="0.25">
      <c r="A17" s="317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" customHeight="1" x14ac:dyDescent="0.2">
      <c r="A18" s="31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2.95" customHeight="1" x14ac:dyDescent="0.2">
      <c r="A19" s="299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31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4.2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2.9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ht="12.95" customHeight="1" x14ac:dyDescent="0.2">
      <c r="A23" s="315"/>
    </row>
    <row r="24" spans="1:32" ht="18" customHeight="1" x14ac:dyDescent="0.2">
      <c r="A24" s="32" t="s">
        <v>474</v>
      </c>
    </row>
    <row r="25" spans="1:32" s="571" customFormat="1" ht="18" customHeight="1" x14ac:dyDescent="0.2">
      <c r="A25" s="32" t="s">
        <v>475</v>
      </c>
    </row>
    <row r="26" spans="1:32" s="320" customFormat="1" ht="18" customHeight="1" thickBot="1" x14ac:dyDescent="0.25">
      <c r="A26" s="34" t="s">
        <v>467</v>
      </c>
      <c r="B26" s="572"/>
      <c r="C26" s="572"/>
      <c r="D26" s="572"/>
      <c r="E26" s="572"/>
      <c r="F26" s="572"/>
      <c r="G26" s="572"/>
      <c r="H26" s="572"/>
      <c r="I26" s="572"/>
      <c r="J26" s="572"/>
      <c r="K26" s="572"/>
      <c r="L26" s="572"/>
      <c r="M26" s="572"/>
    </row>
    <row r="27" spans="1:32" s="43" customFormat="1" ht="18" customHeight="1" thickBot="1" x14ac:dyDescent="0.25">
      <c r="A27" s="564"/>
      <c r="B27" s="564">
        <v>2014</v>
      </c>
      <c r="C27" s="564">
        <v>2015</v>
      </c>
      <c r="D27" s="564">
        <v>2016</v>
      </c>
      <c r="E27" s="564">
        <v>2017</v>
      </c>
      <c r="F27" s="564">
        <v>2018</v>
      </c>
      <c r="G27" s="564">
        <v>2019</v>
      </c>
      <c r="H27" s="564">
        <v>2020</v>
      </c>
      <c r="I27" s="564">
        <v>2021</v>
      </c>
      <c r="J27" s="564">
        <v>2022</v>
      </c>
      <c r="K27" s="564">
        <v>2023</v>
      </c>
      <c r="L27" s="564">
        <v>2024</v>
      </c>
      <c r="M27" s="564">
        <v>2025</v>
      </c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  <c r="AF27" s="565"/>
    </row>
    <row r="28" spans="1:32" s="51" customFormat="1" ht="12.95" customHeight="1" x14ac:dyDescent="0.2">
      <c r="A28" s="37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</row>
    <row r="29" spans="1:32" s="51" customFormat="1" ht="24" customHeight="1" x14ac:dyDescent="0.2">
      <c r="A29" s="299" t="s">
        <v>468</v>
      </c>
      <c r="B29" s="157">
        <v>100</v>
      </c>
      <c r="C29" s="157">
        <v>100</v>
      </c>
      <c r="D29" s="157">
        <v>100</v>
      </c>
      <c r="E29" s="157">
        <v>100</v>
      </c>
      <c r="F29" s="157">
        <v>100</v>
      </c>
      <c r="G29" s="157">
        <v>100</v>
      </c>
      <c r="H29" s="157">
        <v>100</v>
      </c>
      <c r="I29" s="157">
        <v>100</v>
      </c>
      <c r="J29" s="157">
        <v>100</v>
      </c>
      <c r="K29" s="157">
        <v>100</v>
      </c>
      <c r="L29" s="157">
        <v>100</v>
      </c>
      <c r="M29" s="157">
        <v>100</v>
      </c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12.95" customHeight="1" x14ac:dyDescent="0.2">
      <c r="A30" s="315" t="s">
        <v>356</v>
      </c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 t="s">
        <v>456</v>
      </c>
      <c r="B31" s="160">
        <v>78.8</v>
      </c>
      <c r="C31" s="160">
        <v>74.400000000000006</v>
      </c>
      <c r="D31" s="160">
        <v>78</v>
      </c>
      <c r="E31" s="160">
        <v>74.099999999999994</v>
      </c>
      <c r="F31" s="160">
        <v>71.3</v>
      </c>
      <c r="G31" s="160">
        <v>73</v>
      </c>
      <c r="H31" s="160">
        <v>75.5</v>
      </c>
      <c r="I31" s="160">
        <v>74.7</v>
      </c>
      <c r="J31" s="160">
        <v>81.7</v>
      </c>
      <c r="K31" s="160">
        <v>77.8</v>
      </c>
      <c r="L31" s="160">
        <v>73.599999999999994</v>
      </c>
      <c r="M31" s="160">
        <v>73.7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566" t="s">
        <v>457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24" customHeight="1" x14ac:dyDescent="0.2">
      <c r="A33" s="325" t="s">
        <v>458</v>
      </c>
      <c r="B33" s="160">
        <v>72.2</v>
      </c>
      <c r="C33" s="160">
        <v>67.5</v>
      </c>
      <c r="D33" s="160">
        <v>72.099999999999994</v>
      </c>
      <c r="E33" s="160">
        <v>64.099999999999994</v>
      </c>
      <c r="F33" s="160">
        <v>62.1</v>
      </c>
      <c r="G33" s="160">
        <v>63.2</v>
      </c>
      <c r="H33" s="160">
        <v>68.400000000000006</v>
      </c>
      <c r="I33" s="160">
        <v>66</v>
      </c>
      <c r="J33" s="160">
        <v>73.400000000000006</v>
      </c>
      <c r="K33" s="160">
        <v>69.900000000000006</v>
      </c>
      <c r="L33" s="160">
        <v>65.3</v>
      </c>
      <c r="M33" s="160">
        <v>65.8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12.95" customHeight="1" x14ac:dyDescent="0.2">
      <c r="A34" s="325" t="s">
        <v>459</v>
      </c>
      <c r="B34" s="160">
        <v>3</v>
      </c>
      <c r="C34" s="160">
        <v>2.2999999999999998</v>
      </c>
      <c r="D34" s="160">
        <v>2.2000000000000002</v>
      </c>
      <c r="E34" s="160">
        <v>2.7</v>
      </c>
      <c r="F34" s="160">
        <v>3.2</v>
      </c>
      <c r="G34" s="160">
        <v>3</v>
      </c>
      <c r="H34" s="160">
        <v>2.1</v>
      </c>
      <c r="I34" s="160">
        <v>2</v>
      </c>
      <c r="J34" s="160">
        <v>1.7</v>
      </c>
      <c r="K34" s="160">
        <v>2.2000000000000002</v>
      </c>
      <c r="L34" s="160">
        <v>1.8</v>
      </c>
      <c r="M34" s="160">
        <v>1.7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460</v>
      </c>
      <c r="B35" s="160">
        <v>1.8</v>
      </c>
      <c r="C35" s="160">
        <v>2.5</v>
      </c>
      <c r="D35" s="160">
        <v>2.2000000000000002</v>
      </c>
      <c r="E35" s="160">
        <v>2.2999999999999998</v>
      </c>
      <c r="F35" s="160">
        <v>2.2999999999999998</v>
      </c>
      <c r="G35" s="160">
        <v>2.2999999999999998</v>
      </c>
      <c r="H35" s="160">
        <v>1.7</v>
      </c>
      <c r="I35" s="160">
        <v>1.5</v>
      </c>
      <c r="J35" s="160">
        <v>1.3</v>
      </c>
      <c r="K35" s="160">
        <v>1.4</v>
      </c>
      <c r="L35" s="160">
        <v>1.4</v>
      </c>
      <c r="M35" s="160">
        <v>1.2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15" t="s">
        <v>461</v>
      </c>
      <c r="B36" s="160">
        <v>6.9</v>
      </c>
      <c r="C36" s="160">
        <v>8.1</v>
      </c>
      <c r="D36" s="160">
        <v>6.9</v>
      </c>
      <c r="E36" s="160">
        <v>8.3000000000000007</v>
      </c>
      <c r="F36" s="160">
        <v>8.8000000000000007</v>
      </c>
      <c r="G36" s="160">
        <v>8</v>
      </c>
      <c r="H36" s="160">
        <v>6.9</v>
      </c>
      <c r="I36" s="160">
        <v>7.1</v>
      </c>
      <c r="J36" s="160">
        <v>5.5</v>
      </c>
      <c r="K36" s="160">
        <v>7.5</v>
      </c>
      <c r="L36" s="160">
        <v>9.4</v>
      </c>
      <c r="M36" s="160">
        <v>11.5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462</v>
      </c>
      <c r="B37" s="160">
        <v>1.2</v>
      </c>
      <c r="C37" s="160">
        <v>1.4</v>
      </c>
      <c r="D37" s="160">
        <v>1.1000000000000001</v>
      </c>
      <c r="E37" s="160">
        <v>1.5</v>
      </c>
      <c r="F37" s="160">
        <v>1.5</v>
      </c>
      <c r="G37" s="160">
        <v>1.4</v>
      </c>
      <c r="H37" s="160">
        <v>1.1000000000000001</v>
      </c>
      <c r="I37" s="160">
        <v>1.1000000000000001</v>
      </c>
      <c r="J37" s="160">
        <v>0.9</v>
      </c>
      <c r="K37" s="160">
        <v>1.3</v>
      </c>
      <c r="L37" s="160">
        <v>1.1000000000000001</v>
      </c>
      <c r="M37" s="160">
        <v>0.9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473</v>
      </c>
      <c r="B38" s="160">
        <v>3.9</v>
      </c>
      <c r="C38" s="160">
        <v>4.5999999999999996</v>
      </c>
      <c r="D38" s="160">
        <v>4.7</v>
      </c>
      <c r="E38" s="160">
        <v>4.5</v>
      </c>
      <c r="F38" s="160">
        <v>5</v>
      </c>
      <c r="G38" s="160">
        <v>5</v>
      </c>
      <c r="H38" s="160">
        <v>4.9000000000000004</v>
      </c>
      <c r="I38" s="160">
        <v>4</v>
      </c>
      <c r="J38" s="160">
        <v>2.2999999999999998</v>
      </c>
      <c r="K38" s="160">
        <v>3.1</v>
      </c>
      <c r="L38" s="160">
        <v>3</v>
      </c>
      <c r="M38" s="160">
        <v>3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464</v>
      </c>
      <c r="B39" s="160">
        <v>9.1</v>
      </c>
      <c r="C39" s="160">
        <v>11.6</v>
      </c>
      <c r="D39" s="160">
        <v>9.4</v>
      </c>
      <c r="E39" s="160">
        <v>11.6</v>
      </c>
      <c r="F39" s="160">
        <v>13.3</v>
      </c>
      <c r="G39" s="160">
        <v>12.7</v>
      </c>
      <c r="H39" s="160">
        <v>11.6</v>
      </c>
      <c r="I39" s="160">
        <v>13.1</v>
      </c>
      <c r="J39" s="160">
        <v>9.6999999999999993</v>
      </c>
      <c r="K39" s="160">
        <v>10.4</v>
      </c>
      <c r="L39" s="160">
        <v>12.8</v>
      </c>
      <c r="M39" s="160">
        <v>10.9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thickBot="1" x14ac:dyDescent="0.25">
      <c r="A40" s="317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x14ac:dyDescent="0.2">
      <c r="A41" s="31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299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38" customFormat="1" ht="12.95" customHeight="1" x14ac:dyDescent="0.2">
      <c r="A43" s="315"/>
      <c r="B43" s="312"/>
      <c r="C43" s="312"/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2"/>
      <c r="V43" s="312"/>
      <c r="W43" s="312"/>
      <c r="X43" s="312"/>
      <c r="Y43" s="312"/>
      <c r="Z43" s="312"/>
      <c r="AA43" s="312"/>
      <c r="AB43" s="312"/>
      <c r="AC43" s="312"/>
      <c r="AD43" s="312"/>
      <c r="AE43" s="312"/>
      <c r="AF43" s="312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51" customFormat="1" ht="12.95" hidden="1" customHeight="1" x14ac:dyDescent="0.2">
      <c r="A45" s="62" t="s">
        <v>471</v>
      </c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38" customFormat="1" ht="12.95" customHeight="1" x14ac:dyDescent="0.2">
      <c r="A65" s="37"/>
      <c r="B65" s="312"/>
      <c r="C65" s="312"/>
      <c r="D65" s="312"/>
      <c r="E65" s="312"/>
      <c r="F65" s="312"/>
      <c r="G65" s="312"/>
      <c r="H65" s="312"/>
      <c r="I65" s="312"/>
      <c r="J65" s="312"/>
      <c r="K65" s="312"/>
      <c r="L65" s="312"/>
      <c r="M65" s="312"/>
      <c r="N65" s="312"/>
      <c r="O65" s="312"/>
      <c r="P65" s="312"/>
      <c r="Q65" s="312"/>
      <c r="R65" s="312"/>
      <c r="S65" s="312"/>
      <c r="T65" s="312"/>
      <c r="U65" s="312"/>
      <c r="V65" s="312"/>
      <c r="W65" s="312"/>
      <c r="X65" s="312"/>
      <c r="Y65" s="312"/>
      <c r="Z65" s="312"/>
      <c r="AA65" s="312"/>
      <c r="AB65" s="312"/>
      <c r="AC65" s="312"/>
      <c r="AD65" s="312"/>
      <c r="AE65" s="312"/>
      <c r="AF65" s="312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24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38" customFormat="1" ht="12.95" customHeight="1" x14ac:dyDescent="0.2">
      <c r="A83" s="37"/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2"/>
      <c r="M83" s="312"/>
      <c r="N83" s="312"/>
      <c r="O83" s="312"/>
      <c r="P83" s="312"/>
      <c r="Q83" s="312"/>
      <c r="R83" s="312"/>
      <c r="S83" s="312"/>
      <c r="T83" s="312"/>
      <c r="U83" s="312"/>
      <c r="V83" s="312"/>
      <c r="W83" s="312"/>
      <c r="X83" s="312"/>
      <c r="Y83" s="312"/>
      <c r="Z83" s="312"/>
      <c r="AA83" s="312"/>
      <c r="AB83" s="312"/>
      <c r="AC83" s="312"/>
      <c r="AD83" s="312"/>
      <c r="AE83" s="312"/>
      <c r="AF83" s="312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24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24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38" customFormat="1" ht="12.95" customHeight="1" x14ac:dyDescent="0.2">
      <c r="A105" s="37"/>
      <c r="B105" s="312"/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  <c r="P105" s="312"/>
      <c r="Q105" s="312"/>
      <c r="R105" s="312"/>
      <c r="S105" s="312"/>
      <c r="T105" s="312"/>
      <c r="U105" s="312"/>
      <c r="V105" s="312"/>
      <c r="W105" s="312"/>
      <c r="X105" s="312"/>
      <c r="Y105" s="312"/>
      <c r="Z105" s="312"/>
      <c r="AA105" s="312"/>
      <c r="AB105" s="312"/>
      <c r="AC105" s="312"/>
      <c r="AD105" s="312"/>
      <c r="AE105" s="312"/>
      <c r="AF105" s="312"/>
    </row>
    <row r="106" spans="1:32" s="51" customFormat="1" ht="12.95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24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38" customFormat="1" ht="12.95" customHeight="1" x14ac:dyDescent="0.2">
      <c r="A123" s="37"/>
      <c r="B123" s="312"/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  <c r="N123" s="312"/>
      <c r="O123" s="312"/>
      <c r="P123" s="312"/>
      <c r="Q123" s="312"/>
      <c r="R123" s="312"/>
      <c r="S123" s="312"/>
      <c r="T123" s="312"/>
      <c r="U123" s="312"/>
      <c r="V123" s="312"/>
      <c r="W123" s="312"/>
      <c r="X123" s="312"/>
      <c r="Y123" s="312"/>
      <c r="Z123" s="312"/>
      <c r="AA123" s="312"/>
      <c r="AB123" s="312"/>
      <c r="AC123" s="312"/>
      <c r="AD123" s="312"/>
      <c r="AE123" s="312"/>
      <c r="AF123" s="312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24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38" customFormat="1" ht="12.95" customHeight="1" x14ac:dyDescent="0.2">
      <c r="A137" s="37"/>
      <c r="B137" s="312"/>
      <c r="C137" s="312"/>
      <c r="D137" s="312"/>
      <c r="E137" s="312"/>
      <c r="F137" s="312"/>
      <c r="G137" s="312"/>
      <c r="H137" s="312"/>
      <c r="I137" s="312"/>
      <c r="J137" s="312"/>
      <c r="K137" s="312"/>
      <c r="L137" s="312"/>
      <c r="M137" s="312"/>
      <c r="N137" s="312"/>
      <c r="O137" s="312"/>
      <c r="P137" s="312"/>
      <c r="Q137" s="312"/>
      <c r="R137" s="312"/>
      <c r="S137" s="312"/>
      <c r="T137" s="312"/>
      <c r="U137" s="312"/>
      <c r="V137" s="312"/>
      <c r="W137" s="312"/>
      <c r="X137" s="312"/>
      <c r="Y137" s="312"/>
      <c r="Z137" s="312"/>
      <c r="AA137" s="312"/>
      <c r="AB137" s="312"/>
      <c r="AC137" s="312"/>
      <c r="AD137" s="312"/>
      <c r="AE137" s="312"/>
      <c r="AF137" s="312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38" customFormat="1" ht="12.95" customHeight="1" x14ac:dyDescent="0.2">
      <c r="A145" s="37"/>
      <c r="B145" s="312"/>
      <c r="C145" s="312"/>
      <c r="D145" s="312"/>
      <c r="E145" s="312"/>
      <c r="F145" s="312"/>
      <c r="G145" s="312"/>
      <c r="H145" s="312"/>
      <c r="I145" s="312"/>
      <c r="J145" s="312"/>
      <c r="K145" s="312"/>
      <c r="L145" s="312"/>
      <c r="M145" s="312"/>
      <c r="N145" s="312"/>
      <c r="O145" s="312"/>
      <c r="P145" s="312"/>
      <c r="Q145" s="312"/>
      <c r="R145" s="312"/>
      <c r="S145" s="312"/>
      <c r="T145" s="312"/>
      <c r="U145" s="312"/>
      <c r="V145" s="312"/>
      <c r="W145" s="312"/>
      <c r="X145" s="312"/>
      <c r="Y145" s="312"/>
      <c r="Z145" s="312"/>
      <c r="AA145" s="312"/>
      <c r="AB145" s="312"/>
      <c r="AC145" s="312"/>
      <c r="AD145" s="312"/>
      <c r="AE145" s="312"/>
      <c r="AF145" s="312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24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38" customFormat="1" ht="12.95" customHeight="1" x14ac:dyDescent="0.2">
      <c r="A163" s="37"/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  <c r="L163" s="312"/>
      <c r="M163" s="312"/>
      <c r="N163" s="312"/>
      <c r="O163" s="312"/>
      <c r="P163" s="312"/>
      <c r="Q163" s="312"/>
      <c r="R163" s="312"/>
      <c r="S163" s="312"/>
      <c r="T163" s="312"/>
      <c r="U163" s="312"/>
      <c r="V163" s="312"/>
      <c r="W163" s="312"/>
      <c r="X163" s="312"/>
      <c r="Y163" s="312"/>
      <c r="Z163" s="312"/>
      <c r="AA163" s="312"/>
      <c r="AB163" s="312"/>
      <c r="AC163" s="312"/>
      <c r="AD163" s="312"/>
      <c r="AE163" s="312"/>
      <c r="AF163" s="312"/>
    </row>
    <row r="164" spans="1:32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24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85" spans="1:32" s="38" customFormat="1" ht="12.95" customHeight="1" x14ac:dyDescent="0.2">
      <c r="A185" s="37"/>
      <c r="B185" s="312"/>
      <c r="C185" s="312"/>
      <c r="D185" s="312"/>
      <c r="E185" s="312"/>
      <c r="F185" s="312"/>
      <c r="G185" s="312"/>
      <c r="H185" s="312"/>
      <c r="I185" s="312"/>
      <c r="J185" s="312"/>
      <c r="K185" s="312"/>
      <c r="L185" s="312"/>
      <c r="M185" s="312"/>
      <c r="N185" s="312"/>
      <c r="O185" s="312"/>
      <c r="P185" s="312"/>
      <c r="Q185" s="312"/>
      <c r="R185" s="312"/>
      <c r="S185" s="312"/>
      <c r="T185" s="312"/>
      <c r="U185" s="312"/>
      <c r="V185" s="312"/>
      <c r="W185" s="312"/>
      <c r="X185" s="312"/>
      <c r="Y185" s="312"/>
      <c r="Z185" s="312"/>
      <c r="AA185" s="312"/>
      <c r="AB185" s="312"/>
      <c r="AC185" s="312"/>
      <c r="AD185" s="312"/>
      <c r="AE185" s="312"/>
      <c r="AF185" s="312"/>
    </row>
    <row r="186" spans="1:32" s="51" customFormat="1" ht="12.95" customHeight="1" x14ac:dyDescent="0.2">
      <c r="A186" s="31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24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38" customFormat="1" ht="12.95" customHeight="1" x14ac:dyDescent="0.2">
      <c r="A203" s="37"/>
      <c r="B203" s="312"/>
      <c r="C203" s="312"/>
      <c r="D203" s="312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  <c r="P203" s="312"/>
      <c r="Q203" s="312"/>
      <c r="R203" s="312"/>
      <c r="S203" s="312"/>
      <c r="T203" s="312"/>
      <c r="U203" s="312"/>
      <c r="V203" s="312"/>
      <c r="W203" s="312"/>
      <c r="X203" s="312"/>
      <c r="Y203" s="312"/>
      <c r="Z203" s="312"/>
      <c r="AA203" s="312"/>
      <c r="AB203" s="312"/>
      <c r="AC203" s="312"/>
      <c r="AD203" s="312"/>
      <c r="AE203" s="312"/>
      <c r="AF203" s="312"/>
    </row>
    <row r="204" spans="1:32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24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25" spans="1:32" s="38" customFormat="1" ht="12.95" customHeight="1" x14ac:dyDescent="0.2">
      <c r="A225" s="37"/>
      <c r="B225" s="312"/>
      <c r="C225" s="312"/>
      <c r="D225" s="312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  <c r="P225" s="312"/>
      <c r="Q225" s="312"/>
      <c r="R225" s="312"/>
      <c r="S225" s="312"/>
      <c r="T225" s="312"/>
      <c r="U225" s="312"/>
      <c r="V225" s="312"/>
      <c r="W225" s="312"/>
      <c r="X225" s="312"/>
      <c r="Y225" s="312"/>
      <c r="Z225" s="312"/>
      <c r="AA225" s="312"/>
      <c r="AB225" s="312"/>
      <c r="AC225" s="312"/>
      <c r="AD225" s="312"/>
      <c r="AE225" s="312"/>
      <c r="AF225" s="312"/>
    </row>
    <row r="226" spans="1:32" s="51" customFormat="1" ht="12.95" customHeight="1" x14ac:dyDescent="0.2">
      <c r="A226" s="31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24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38" customFormat="1" ht="12.95" customHeight="1" x14ac:dyDescent="0.2">
      <c r="A243" s="37"/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  <c r="P243" s="312"/>
      <c r="Q243" s="312"/>
      <c r="R243" s="312"/>
      <c r="S243" s="312"/>
      <c r="T243" s="312"/>
      <c r="U243" s="312"/>
      <c r="V243" s="312"/>
      <c r="W243" s="312"/>
      <c r="X243" s="312"/>
      <c r="Y243" s="312"/>
      <c r="Z243" s="312"/>
      <c r="AA243" s="312"/>
      <c r="AB243" s="312"/>
      <c r="AC243" s="312"/>
      <c r="AD243" s="312"/>
      <c r="AE243" s="312"/>
      <c r="AF243" s="312"/>
    </row>
    <row r="244" spans="1:32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24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65" spans="1:32" s="38" customFormat="1" ht="12.95" customHeight="1" x14ac:dyDescent="0.2">
      <c r="A265" s="37"/>
      <c r="B265" s="312"/>
      <c r="C265" s="312"/>
      <c r="D265" s="312"/>
      <c r="E265" s="312"/>
      <c r="F265" s="312"/>
      <c r="G265" s="312"/>
      <c r="H265" s="312"/>
      <c r="I265" s="312"/>
      <c r="J265" s="312"/>
      <c r="K265" s="312"/>
      <c r="L265" s="312"/>
      <c r="M265" s="312"/>
      <c r="N265" s="312"/>
      <c r="O265" s="312"/>
      <c r="P265" s="312"/>
      <c r="Q265" s="312"/>
      <c r="R265" s="312"/>
      <c r="S265" s="312"/>
      <c r="T265" s="312"/>
      <c r="U265" s="312"/>
      <c r="V265" s="312"/>
      <c r="W265" s="312"/>
      <c r="X265" s="312"/>
      <c r="Y265" s="312"/>
      <c r="Z265" s="312"/>
      <c r="AA265" s="312"/>
      <c r="AB265" s="312"/>
      <c r="AC265" s="312"/>
      <c r="AD265" s="312"/>
      <c r="AE265" s="312"/>
      <c r="AF265" s="312"/>
    </row>
    <row r="266" spans="1:32" s="51" customFormat="1" ht="12.95" customHeight="1" x14ac:dyDescent="0.2">
      <c r="A266" s="31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24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38" customFormat="1" ht="12.95" customHeight="1" x14ac:dyDescent="0.2">
      <c r="A283" s="37"/>
      <c r="B283" s="312"/>
      <c r="C283" s="312"/>
      <c r="D283" s="312"/>
      <c r="E283" s="312"/>
      <c r="F283" s="312"/>
      <c r="G283" s="312"/>
      <c r="H283" s="312"/>
      <c r="I283" s="312"/>
      <c r="J283" s="312"/>
      <c r="K283" s="312"/>
      <c r="L283" s="312"/>
      <c r="M283" s="312"/>
      <c r="N283" s="312"/>
      <c r="O283" s="312"/>
      <c r="P283" s="312"/>
      <c r="Q283" s="312"/>
      <c r="R283" s="312"/>
      <c r="S283" s="312"/>
      <c r="T283" s="312"/>
      <c r="U283" s="312"/>
      <c r="V283" s="312"/>
      <c r="W283" s="312"/>
      <c r="X283" s="312"/>
      <c r="Y283" s="312"/>
      <c r="Z283" s="312"/>
      <c r="AA283" s="312"/>
      <c r="AB283" s="312"/>
      <c r="AC283" s="312"/>
      <c r="AD283" s="312"/>
      <c r="AE283" s="312"/>
      <c r="AF283" s="312"/>
    </row>
    <row r="284" spans="1:32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24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305" spans="1:32" s="38" customFormat="1" ht="12.95" customHeight="1" x14ac:dyDescent="0.2">
      <c r="A305" s="37"/>
      <c r="B305" s="312"/>
      <c r="C305" s="312"/>
      <c r="D305" s="312"/>
      <c r="E305" s="312"/>
      <c r="F305" s="312"/>
      <c r="G305" s="312"/>
      <c r="H305" s="312"/>
      <c r="I305" s="312"/>
      <c r="J305" s="312"/>
      <c r="K305" s="312"/>
      <c r="L305" s="312"/>
      <c r="M305" s="312"/>
      <c r="N305" s="312"/>
      <c r="O305" s="312"/>
      <c r="P305" s="312"/>
      <c r="Q305" s="312"/>
      <c r="R305" s="312"/>
      <c r="S305" s="312"/>
      <c r="T305" s="312"/>
      <c r="U305" s="312"/>
      <c r="V305" s="312"/>
      <c r="W305" s="312"/>
      <c r="X305" s="312"/>
      <c r="Y305" s="312"/>
      <c r="Z305" s="312"/>
      <c r="AA305" s="312"/>
      <c r="AB305" s="312"/>
      <c r="AC305" s="312"/>
      <c r="AD305" s="312"/>
      <c r="AE305" s="312"/>
      <c r="AF305" s="312"/>
    </row>
    <row r="306" spans="1:32" s="51" customFormat="1" ht="12.95" customHeight="1" x14ac:dyDescent="0.2">
      <c r="A306" s="31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24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38" customFormat="1" ht="12.95" customHeight="1" x14ac:dyDescent="0.2">
      <c r="A327" s="37"/>
      <c r="B327" s="312"/>
      <c r="C327" s="312"/>
      <c r="D327" s="312"/>
      <c r="E327" s="312"/>
      <c r="F327" s="312"/>
      <c r="G327" s="312"/>
      <c r="H327" s="312"/>
      <c r="I327" s="312"/>
      <c r="J327" s="312"/>
      <c r="K327" s="312"/>
      <c r="L327" s="312"/>
      <c r="M327" s="312"/>
      <c r="N327" s="312"/>
      <c r="O327" s="312"/>
      <c r="P327" s="312"/>
      <c r="Q327" s="312"/>
      <c r="R327" s="312"/>
      <c r="S327" s="312"/>
      <c r="T327" s="312"/>
      <c r="U327" s="312"/>
      <c r="V327" s="312"/>
      <c r="W327" s="312"/>
      <c r="X327" s="312"/>
      <c r="Y327" s="312"/>
      <c r="Z327" s="312"/>
      <c r="AA327" s="312"/>
      <c r="AB327" s="312"/>
      <c r="AC327" s="312"/>
      <c r="AD327" s="312"/>
      <c r="AE327" s="312"/>
      <c r="AF327" s="312"/>
    </row>
    <row r="328" spans="1:32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24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9" spans="1:32" s="38" customFormat="1" ht="12.95" customHeight="1" x14ac:dyDescent="0.2">
      <c r="A349" s="37"/>
      <c r="B349" s="312"/>
      <c r="C349" s="312"/>
      <c r="D349" s="312"/>
      <c r="E349" s="312"/>
      <c r="F349" s="312"/>
      <c r="G349" s="312"/>
      <c r="H349" s="312"/>
      <c r="I349" s="312"/>
      <c r="J349" s="312"/>
      <c r="K349" s="312"/>
      <c r="L349" s="312"/>
      <c r="M349" s="312"/>
      <c r="N349" s="312"/>
      <c r="O349" s="312"/>
      <c r="P349" s="312"/>
      <c r="Q349" s="312"/>
      <c r="R349" s="312"/>
      <c r="S349" s="312"/>
      <c r="T349" s="312"/>
      <c r="U349" s="312"/>
      <c r="V349" s="312"/>
      <c r="W349" s="312"/>
      <c r="X349" s="312"/>
      <c r="Y349" s="312"/>
      <c r="Z349" s="312"/>
      <c r="AA349" s="312"/>
      <c r="AB349" s="312"/>
      <c r="AC349" s="312"/>
      <c r="AD349" s="312"/>
      <c r="AE349" s="312"/>
      <c r="AF349" s="312"/>
    </row>
    <row r="350" spans="1:32" s="51" customFormat="1" ht="12.95" customHeight="1" x14ac:dyDescent="0.2">
      <c r="A350" s="31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24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38" customFormat="1" ht="12.95" customHeight="1" x14ac:dyDescent="0.2">
      <c r="A367" s="37"/>
      <c r="B367" s="312"/>
      <c r="C367" s="312"/>
      <c r="D367" s="312"/>
      <c r="E367" s="312"/>
      <c r="F367" s="312"/>
      <c r="G367" s="312"/>
      <c r="H367" s="312"/>
      <c r="I367" s="312"/>
      <c r="J367" s="312"/>
      <c r="K367" s="312"/>
      <c r="L367" s="312"/>
      <c r="M367" s="312"/>
      <c r="N367" s="312"/>
      <c r="O367" s="312"/>
      <c r="P367" s="312"/>
      <c r="Q367" s="312"/>
      <c r="R367" s="312"/>
      <c r="S367" s="312"/>
      <c r="T367" s="312"/>
      <c r="U367" s="312"/>
      <c r="V367" s="312"/>
      <c r="W367" s="312"/>
      <c r="X367" s="312"/>
      <c r="Y367" s="312"/>
      <c r="Z367" s="312"/>
      <c r="AA367" s="312"/>
      <c r="AB367" s="312"/>
      <c r="AC367" s="312"/>
      <c r="AD367" s="312"/>
      <c r="AE367" s="312"/>
      <c r="AF367" s="312"/>
    </row>
    <row r="368" spans="1:32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24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0.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9" spans="1:32" s="38" customFormat="1" ht="12.95" customHeight="1" x14ac:dyDescent="0.2">
      <c r="A389" s="37"/>
      <c r="B389" s="312"/>
      <c r="C389" s="312"/>
      <c r="D389" s="312"/>
      <c r="E389" s="312"/>
      <c r="F389" s="312"/>
      <c r="G389" s="312"/>
      <c r="H389" s="312"/>
      <c r="I389" s="312"/>
      <c r="J389" s="312"/>
      <c r="K389" s="312"/>
      <c r="L389" s="312"/>
      <c r="M389" s="312"/>
      <c r="N389" s="312"/>
      <c r="O389" s="312"/>
      <c r="P389" s="312"/>
      <c r="Q389" s="312"/>
      <c r="R389" s="312"/>
      <c r="S389" s="312"/>
      <c r="T389" s="312"/>
      <c r="U389" s="312"/>
      <c r="V389" s="312"/>
      <c r="W389" s="312"/>
      <c r="X389" s="312"/>
      <c r="Y389" s="312"/>
      <c r="Z389" s="312"/>
      <c r="AA389" s="312"/>
      <c r="AB389" s="312"/>
      <c r="AC389" s="312"/>
      <c r="AD389" s="312"/>
      <c r="AE389" s="312"/>
      <c r="AF389" s="312"/>
    </row>
    <row r="390" spans="1:32" s="51" customFormat="1" ht="12.95" customHeight="1" x14ac:dyDescent="0.2">
      <c r="A390" s="31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24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38" customFormat="1" ht="12.95" customHeight="1" x14ac:dyDescent="0.2">
      <c r="A407" s="37"/>
      <c r="B407" s="312"/>
      <c r="C407" s="312"/>
      <c r="D407" s="312"/>
      <c r="E407" s="312"/>
      <c r="F407" s="312"/>
      <c r="G407" s="312"/>
      <c r="H407" s="312"/>
      <c r="I407" s="312"/>
      <c r="J407" s="312"/>
      <c r="K407" s="312"/>
      <c r="L407" s="312"/>
      <c r="M407" s="312"/>
      <c r="N407" s="312"/>
      <c r="O407" s="312"/>
      <c r="P407" s="312"/>
      <c r="Q407" s="312"/>
      <c r="R407" s="312"/>
      <c r="S407" s="312"/>
      <c r="T407" s="312"/>
      <c r="U407" s="312"/>
      <c r="V407" s="312"/>
      <c r="W407" s="312"/>
      <c r="X407" s="312"/>
      <c r="Y407" s="312"/>
      <c r="Z407" s="312"/>
      <c r="AA407" s="312"/>
      <c r="AB407" s="312"/>
      <c r="AC407" s="312"/>
      <c r="AD407" s="312"/>
      <c r="AE407" s="312"/>
      <c r="AF407" s="312"/>
    </row>
    <row r="408" spans="1:32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24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</sheetData>
  <hyperlinks>
    <hyperlink ref="A1" location="Содержание!A1" display="Вернуться в СОДЕРЖАНИЕ" xr:uid="{00000000-0004-0000-87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Лист136"/>
  <dimension ref="A1:AF422"/>
  <sheetViews>
    <sheetView workbookViewId="0">
      <selection activeCell="O42" sqref="O42"/>
    </sheetView>
  </sheetViews>
  <sheetFormatPr defaultColWidth="9.28515625" defaultRowHeight="12.95" customHeight="1" x14ac:dyDescent="0.2"/>
  <cols>
    <col min="1" max="1" width="37.85546875" style="61" customWidth="1"/>
    <col min="2" max="4" width="9" style="241" hidden="1" customWidth="1"/>
    <col min="5" max="5" width="8.28515625" style="241" hidden="1" customWidth="1"/>
    <col min="6" max="6" width="8.28515625" style="33" hidden="1" customWidth="1"/>
    <col min="7" max="8" width="10" style="33" hidden="1" customWidth="1"/>
    <col min="9" max="13" width="10" style="33" customWidth="1"/>
    <col min="14" max="15" width="9.28515625" style="33" customWidth="1"/>
    <col min="16" max="20" width="9.28515625" style="241" customWidth="1"/>
    <col min="21" max="256" width="9.28515625" style="33"/>
    <col min="257" max="257" width="37.85546875" style="33" customWidth="1"/>
    <col min="258" max="262" width="0" style="33" hidden="1" customWidth="1"/>
    <col min="263" max="267" width="10" style="33" customWidth="1"/>
    <col min="268" max="276" width="9.28515625" style="33" customWidth="1"/>
    <col min="277" max="512" width="9.28515625" style="33"/>
    <col min="513" max="513" width="37.85546875" style="33" customWidth="1"/>
    <col min="514" max="518" width="0" style="33" hidden="1" customWidth="1"/>
    <col min="519" max="523" width="10" style="33" customWidth="1"/>
    <col min="524" max="532" width="9.28515625" style="33" customWidth="1"/>
    <col min="533" max="768" width="9.28515625" style="33"/>
    <col min="769" max="769" width="37.85546875" style="33" customWidth="1"/>
    <col min="770" max="774" width="0" style="33" hidden="1" customWidth="1"/>
    <col min="775" max="779" width="10" style="33" customWidth="1"/>
    <col min="780" max="788" width="9.28515625" style="33" customWidth="1"/>
    <col min="789" max="1024" width="9.28515625" style="33"/>
    <col min="1025" max="1025" width="37.85546875" style="33" customWidth="1"/>
    <col min="1026" max="1030" width="0" style="33" hidden="1" customWidth="1"/>
    <col min="1031" max="1035" width="10" style="33" customWidth="1"/>
    <col min="1036" max="1044" width="9.28515625" style="33" customWidth="1"/>
    <col min="1045" max="1280" width="9.28515625" style="33"/>
    <col min="1281" max="1281" width="37.85546875" style="33" customWidth="1"/>
    <col min="1282" max="1286" width="0" style="33" hidden="1" customWidth="1"/>
    <col min="1287" max="1291" width="10" style="33" customWidth="1"/>
    <col min="1292" max="1300" width="9.28515625" style="33" customWidth="1"/>
    <col min="1301" max="1536" width="9.28515625" style="33"/>
    <col min="1537" max="1537" width="37.85546875" style="33" customWidth="1"/>
    <col min="1538" max="1542" width="0" style="33" hidden="1" customWidth="1"/>
    <col min="1543" max="1547" width="10" style="33" customWidth="1"/>
    <col min="1548" max="1556" width="9.28515625" style="33" customWidth="1"/>
    <col min="1557" max="1792" width="9.28515625" style="33"/>
    <col min="1793" max="1793" width="37.85546875" style="33" customWidth="1"/>
    <col min="1794" max="1798" width="0" style="33" hidden="1" customWidth="1"/>
    <col min="1799" max="1803" width="10" style="33" customWidth="1"/>
    <col min="1804" max="1812" width="9.28515625" style="33" customWidth="1"/>
    <col min="1813" max="2048" width="9.28515625" style="33"/>
    <col min="2049" max="2049" width="37.85546875" style="33" customWidth="1"/>
    <col min="2050" max="2054" width="0" style="33" hidden="1" customWidth="1"/>
    <col min="2055" max="2059" width="10" style="33" customWidth="1"/>
    <col min="2060" max="2068" width="9.28515625" style="33" customWidth="1"/>
    <col min="2069" max="2304" width="9.28515625" style="33"/>
    <col min="2305" max="2305" width="37.85546875" style="33" customWidth="1"/>
    <col min="2306" max="2310" width="0" style="33" hidden="1" customWidth="1"/>
    <col min="2311" max="2315" width="10" style="33" customWidth="1"/>
    <col min="2316" max="2324" width="9.28515625" style="33" customWidth="1"/>
    <col min="2325" max="2560" width="9.28515625" style="33"/>
    <col min="2561" max="2561" width="37.85546875" style="33" customWidth="1"/>
    <col min="2562" max="2566" width="0" style="33" hidden="1" customWidth="1"/>
    <col min="2567" max="2571" width="10" style="33" customWidth="1"/>
    <col min="2572" max="2580" width="9.28515625" style="33" customWidth="1"/>
    <col min="2581" max="2816" width="9.28515625" style="33"/>
    <col min="2817" max="2817" width="37.85546875" style="33" customWidth="1"/>
    <col min="2818" max="2822" width="0" style="33" hidden="1" customWidth="1"/>
    <col min="2823" max="2827" width="10" style="33" customWidth="1"/>
    <col min="2828" max="2836" width="9.28515625" style="33" customWidth="1"/>
    <col min="2837" max="3072" width="9.28515625" style="33"/>
    <col min="3073" max="3073" width="37.85546875" style="33" customWidth="1"/>
    <col min="3074" max="3078" width="0" style="33" hidden="1" customWidth="1"/>
    <col min="3079" max="3083" width="10" style="33" customWidth="1"/>
    <col min="3084" max="3092" width="9.28515625" style="33" customWidth="1"/>
    <col min="3093" max="3328" width="9.28515625" style="33"/>
    <col min="3329" max="3329" width="37.85546875" style="33" customWidth="1"/>
    <col min="3330" max="3334" width="0" style="33" hidden="1" customWidth="1"/>
    <col min="3335" max="3339" width="10" style="33" customWidth="1"/>
    <col min="3340" max="3348" width="9.28515625" style="33" customWidth="1"/>
    <col min="3349" max="3584" width="9.28515625" style="33"/>
    <col min="3585" max="3585" width="37.85546875" style="33" customWidth="1"/>
    <col min="3586" max="3590" width="0" style="33" hidden="1" customWidth="1"/>
    <col min="3591" max="3595" width="10" style="33" customWidth="1"/>
    <col min="3596" max="3604" width="9.28515625" style="33" customWidth="1"/>
    <col min="3605" max="3840" width="9.28515625" style="33"/>
    <col min="3841" max="3841" width="37.85546875" style="33" customWidth="1"/>
    <col min="3842" max="3846" width="0" style="33" hidden="1" customWidth="1"/>
    <col min="3847" max="3851" width="10" style="33" customWidth="1"/>
    <col min="3852" max="3860" width="9.28515625" style="33" customWidth="1"/>
    <col min="3861" max="4096" width="9.28515625" style="33"/>
    <col min="4097" max="4097" width="37.85546875" style="33" customWidth="1"/>
    <col min="4098" max="4102" width="0" style="33" hidden="1" customWidth="1"/>
    <col min="4103" max="4107" width="10" style="33" customWidth="1"/>
    <col min="4108" max="4116" width="9.28515625" style="33" customWidth="1"/>
    <col min="4117" max="4352" width="9.28515625" style="33"/>
    <col min="4353" max="4353" width="37.85546875" style="33" customWidth="1"/>
    <col min="4354" max="4358" width="0" style="33" hidden="1" customWidth="1"/>
    <col min="4359" max="4363" width="10" style="33" customWidth="1"/>
    <col min="4364" max="4372" width="9.28515625" style="33" customWidth="1"/>
    <col min="4373" max="4608" width="9.28515625" style="33"/>
    <col min="4609" max="4609" width="37.85546875" style="33" customWidth="1"/>
    <col min="4610" max="4614" width="0" style="33" hidden="1" customWidth="1"/>
    <col min="4615" max="4619" width="10" style="33" customWidth="1"/>
    <col min="4620" max="4628" width="9.28515625" style="33" customWidth="1"/>
    <col min="4629" max="4864" width="9.28515625" style="33"/>
    <col min="4865" max="4865" width="37.85546875" style="33" customWidth="1"/>
    <col min="4866" max="4870" width="0" style="33" hidden="1" customWidth="1"/>
    <col min="4871" max="4875" width="10" style="33" customWidth="1"/>
    <col min="4876" max="4884" width="9.28515625" style="33" customWidth="1"/>
    <col min="4885" max="5120" width="9.28515625" style="33"/>
    <col min="5121" max="5121" width="37.85546875" style="33" customWidth="1"/>
    <col min="5122" max="5126" width="0" style="33" hidden="1" customWidth="1"/>
    <col min="5127" max="5131" width="10" style="33" customWidth="1"/>
    <col min="5132" max="5140" width="9.28515625" style="33" customWidth="1"/>
    <col min="5141" max="5376" width="9.28515625" style="33"/>
    <col min="5377" max="5377" width="37.85546875" style="33" customWidth="1"/>
    <col min="5378" max="5382" width="0" style="33" hidden="1" customWidth="1"/>
    <col min="5383" max="5387" width="10" style="33" customWidth="1"/>
    <col min="5388" max="5396" width="9.28515625" style="33" customWidth="1"/>
    <col min="5397" max="5632" width="9.28515625" style="33"/>
    <col min="5633" max="5633" width="37.85546875" style="33" customWidth="1"/>
    <col min="5634" max="5638" width="0" style="33" hidden="1" customWidth="1"/>
    <col min="5639" max="5643" width="10" style="33" customWidth="1"/>
    <col min="5644" max="5652" width="9.28515625" style="33" customWidth="1"/>
    <col min="5653" max="5888" width="9.28515625" style="33"/>
    <col min="5889" max="5889" width="37.85546875" style="33" customWidth="1"/>
    <col min="5890" max="5894" width="0" style="33" hidden="1" customWidth="1"/>
    <col min="5895" max="5899" width="10" style="33" customWidth="1"/>
    <col min="5900" max="5908" width="9.28515625" style="33" customWidth="1"/>
    <col min="5909" max="6144" width="9.28515625" style="33"/>
    <col min="6145" max="6145" width="37.85546875" style="33" customWidth="1"/>
    <col min="6146" max="6150" width="0" style="33" hidden="1" customWidth="1"/>
    <col min="6151" max="6155" width="10" style="33" customWidth="1"/>
    <col min="6156" max="6164" width="9.28515625" style="33" customWidth="1"/>
    <col min="6165" max="6400" width="9.28515625" style="33"/>
    <col min="6401" max="6401" width="37.85546875" style="33" customWidth="1"/>
    <col min="6402" max="6406" width="0" style="33" hidden="1" customWidth="1"/>
    <col min="6407" max="6411" width="10" style="33" customWidth="1"/>
    <col min="6412" max="6420" width="9.28515625" style="33" customWidth="1"/>
    <col min="6421" max="6656" width="9.28515625" style="33"/>
    <col min="6657" max="6657" width="37.85546875" style="33" customWidth="1"/>
    <col min="6658" max="6662" width="0" style="33" hidden="1" customWidth="1"/>
    <col min="6663" max="6667" width="10" style="33" customWidth="1"/>
    <col min="6668" max="6676" width="9.28515625" style="33" customWidth="1"/>
    <col min="6677" max="6912" width="9.28515625" style="33"/>
    <col min="6913" max="6913" width="37.85546875" style="33" customWidth="1"/>
    <col min="6914" max="6918" width="0" style="33" hidden="1" customWidth="1"/>
    <col min="6919" max="6923" width="10" style="33" customWidth="1"/>
    <col min="6924" max="6932" width="9.28515625" style="33" customWidth="1"/>
    <col min="6933" max="7168" width="9.28515625" style="33"/>
    <col min="7169" max="7169" width="37.85546875" style="33" customWidth="1"/>
    <col min="7170" max="7174" width="0" style="33" hidden="1" customWidth="1"/>
    <col min="7175" max="7179" width="10" style="33" customWidth="1"/>
    <col min="7180" max="7188" width="9.28515625" style="33" customWidth="1"/>
    <col min="7189" max="7424" width="9.28515625" style="33"/>
    <col min="7425" max="7425" width="37.85546875" style="33" customWidth="1"/>
    <col min="7426" max="7430" width="0" style="33" hidden="1" customWidth="1"/>
    <col min="7431" max="7435" width="10" style="33" customWidth="1"/>
    <col min="7436" max="7444" width="9.28515625" style="33" customWidth="1"/>
    <col min="7445" max="7680" width="9.28515625" style="33"/>
    <col min="7681" max="7681" width="37.85546875" style="33" customWidth="1"/>
    <col min="7682" max="7686" width="0" style="33" hidden="1" customWidth="1"/>
    <col min="7687" max="7691" width="10" style="33" customWidth="1"/>
    <col min="7692" max="7700" width="9.28515625" style="33" customWidth="1"/>
    <col min="7701" max="7936" width="9.28515625" style="33"/>
    <col min="7937" max="7937" width="37.85546875" style="33" customWidth="1"/>
    <col min="7938" max="7942" width="0" style="33" hidden="1" customWidth="1"/>
    <col min="7943" max="7947" width="10" style="33" customWidth="1"/>
    <col min="7948" max="7956" width="9.28515625" style="33" customWidth="1"/>
    <col min="7957" max="8192" width="9.28515625" style="33"/>
    <col min="8193" max="8193" width="37.85546875" style="33" customWidth="1"/>
    <col min="8194" max="8198" width="0" style="33" hidden="1" customWidth="1"/>
    <col min="8199" max="8203" width="10" style="33" customWidth="1"/>
    <col min="8204" max="8212" width="9.28515625" style="33" customWidth="1"/>
    <col min="8213" max="8448" width="9.28515625" style="33"/>
    <col min="8449" max="8449" width="37.85546875" style="33" customWidth="1"/>
    <col min="8450" max="8454" width="0" style="33" hidden="1" customWidth="1"/>
    <col min="8455" max="8459" width="10" style="33" customWidth="1"/>
    <col min="8460" max="8468" width="9.28515625" style="33" customWidth="1"/>
    <col min="8469" max="8704" width="9.28515625" style="33"/>
    <col min="8705" max="8705" width="37.85546875" style="33" customWidth="1"/>
    <col min="8706" max="8710" width="0" style="33" hidden="1" customWidth="1"/>
    <col min="8711" max="8715" width="10" style="33" customWidth="1"/>
    <col min="8716" max="8724" width="9.28515625" style="33" customWidth="1"/>
    <col min="8725" max="8960" width="9.28515625" style="33"/>
    <col min="8961" max="8961" width="37.85546875" style="33" customWidth="1"/>
    <col min="8962" max="8966" width="0" style="33" hidden="1" customWidth="1"/>
    <col min="8967" max="8971" width="10" style="33" customWidth="1"/>
    <col min="8972" max="8980" width="9.28515625" style="33" customWidth="1"/>
    <col min="8981" max="9216" width="9.28515625" style="33"/>
    <col min="9217" max="9217" width="37.85546875" style="33" customWidth="1"/>
    <col min="9218" max="9222" width="0" style="33" hidden="1" customWidth="1"/>
    <col min="9223" max="9227" width="10" style="33" customWidth="1"/>
    <col min="9228" max="9236" width="9.28515625" style="33" customWidth="1"/>
    <col min="9237" max="9472" width="9.28515625" style="33"/>
    <col min="9473" max="9473" width="37.85546875" style="33" customWidth="1"/>
    <col min="9474" max="9478" width="0" style="33" hidden="1" customWidth="1"/>
    <col min="9479" max="9483" width="10" style="33" customWidth="1"/>
    <col min="9484" max="9492" width="9.28515625" style="33" customWidth="1"/>
    <col min="9493" max="9728" width="9.28515625" style="33"/>
    <col min="9729" max="9729" width="37.85546875" style="33" customWidth="1"/>
    <col min="9730" max="9734" width="0" style="33" hidden="1" customWidth="1"/>
    <col min="9735" max="9739" width="10" style="33" customWidth="1"/>
    <col min="9740" max="9748" width="9.28515625" style="33" customWidth="1"/>
    <col min="9749" max="9984" width="9.28515625" style="33"/>
    <col min="9985" max="9985" width="37.85546875" style="33" customWidth="1"/>
    <col min="9986" max="9990" width="0" style="33" hidden="1" customWidth="1"/>
    <col min="9991" max="9995" width="10" style="33" customWidth="1"/>
    <col min="9996" max="10004" width="9.28515625" style="33" customWidth="1"/>
    <col min="10005" max="10240" width="9.28515625" style="33"/>
    <col min="10241" max="10241" width="37.85546875" style="33" customWidth="1"/>
    <col min="10242" max="10246" width="0" style="33" hidden="1" customWidth="1"/>
    <col min="10247" max="10251" width="10" style="33" customWidth="1"/>
    <col min="10252" max="10260" width="9.28515625" style="33" customWidth="1"/>
    <col min="10261" max="10496" width="9.28515625" style="33"/>
    <col min="10497" max="10497" width="37.85546875" style="33" customWidth="1"/>
    <col min="10498" max="10502" width="0" style="33" hidden="1" customWidth="1"/>
    <col min="10503" max="10507" width="10" style="33" customWidth="1"/>
    <col min="10508" max="10516" width="9.28515625" style="33" customWidth="1"/>
    <col min="10517" max="10752" width="9.28515625" style="33"/>
    <col min="10753" max="10753" width="37.85546875" style="33" customWidth="1"/>
    <col min="10754" max="10758" width="0" style="33" hidden="1" customWidth="1"/>
    <col min="10759" max="10763" width="10" style="33" customWidth="1"/>
    <col min="10764" max="10772" width="9.28515625" style="33" customWidth="1"/>
    <col min="10773" max="11008" width="9.28515625" style="33"/>
    <col min="11009" max="11009" width="37.85546875" style="33" customWidth="1"/>
    <col min="11010" max="11014" width="0" style="33" hidden="1" customWidth="1"/>
    <col min="11015" max="11019" width="10" style="33" customWidth="1"/>
    <col min="11020" max="11028" width="9.28515625" style="33" customWidth="1"/>
    <col min="11029" max="11264" width="9.28515625" style="33"/>
    <col min="11265" max="11265" width="37.85546875" style="33" customWidth="1"/>
    <col min="11266" max="11270" width="0" style="33" hidden="1" customWidth="1"/>
    <col min="11271" max="11275" width="10" style="33" customWidth="1"/>
    <col min="11276" max="11284" width="9.28515625" style="33" customWidth="1"/>
    <col min="11285" max="11520" width="9.28515625" style="33"/>
    <col min="11521" max="11521" width="37.85546875" style="33" customWidth="1"/>
    <col min="11522" max="11526" width="0" style="33" hidden="1" customWidth="1"/>
    <col min="11527" max="11531" width="10" style="33" customWidth="1"/>
    <col min="11532" max="11540" width="9.28515625" style="33" customWidth="1"/>
    <col min="11541" max="11776" width="9.28515625" style="33"/>
    <col min="11777" max="11777" width="37.85546875" style="33" customWidth="1"/>
    <col min="11778" max="11782" width="0" style="33" hidden="1" customWidth="1"/>
    <col min="11783" max="11787" width="10" style="33" customWidth="1"/>
    <col min="11788" max="11796" width="9.28515625" style="33" customWidth="1"/>
    <col min="11797" max="12032" width="9.28515625" style="33"/>
    <col min="12033" max="12033" width="37.85546875" style="33" customWidth="1"/>
    <col min="12034" max="12038" width="0" style="33" hidden="1" customWidth="1"/>
    <col min="12039" max="12043" width="10" style="33" customWidth="1"/>
    <col min="12044" max="12052" width="9.28515625" style="33" customWidth="1"/>
    <col min="12053" max="12288" width="9.28515625" style="33"/>
    <col min="12289" max="12289" width="37.85546875" style="33" customWidth="1"/>
    <col min="12290" max="12294" width="0" style="33" hidden="1" customWidth="1"/>
    <col min="12295" max="12299" width="10" style="33" customWidth="1"/>
    <col min="12300" max="12308" width="9.28515625" style="33" customWidth="1"/>
    <col min="12309" max="12544" width="9.28515625" style="33"/>
    <col min="12545" max="12545" width="37.85546875" style="33" customWidth="1"/>
    <col min="12546" max="12550" width="0" style="33" hidden="1" customWidth="1"/>
    <col min="12551" max="12555" width="10" style="33" customWidth="1"/>
    <col min="12556" max="12564" width="9.28515625" style="33" customWidth="1"/>
    <col min="12565" max="12800" width="9.28515625" style="33"/>
    <col min="12801" max="12801" width="37.85546875" style="33" customWidth="1"/>
    <col min="12802" max="12806" width="0" style="33" hidden="1" customWidth="1"/>
    <col min="12807" max="12811" width="10" style="33" customWidth="1"/>
    <col min="12812" max="12820" width="9.28515625" style="33" customWidth="1"/>
    <col min="12821" max="13056" width="9.28515625" style="33"/>
    <col min="13057" max="13057" width="37.85546875" style="33" customWidth="1"/>
    <col min="13058" max="13062" width="0" style="33" hidden="1" customWidth="1"/>
    <col min="13063" max="13067" width="10" style="33" customWidth="1"/>
    <col min="13068" max="13076" width="9.28515625" style="33" customWidth="1"/>
    <col min="13077" max="13312" width="9.28515625" style="33"/>
    <col min="13313" max="13313" width="37.85546875" style="33" customWidth="1"/>
    <col min="13314" max="13318" width="0" style="33" hidden="1" customWidth="1"/>
    <col min="13319" max="13323" width="10" style="33" customWidth="1"/>
    <col min="13324" max="13332" width="9.28515625" style="33" customWidth="1"/>
    <col min="13333" max="13568" width="9.28515625" style="33"/>
    <col min="13569" max="13569" width="37.85546875" style="33" customWidth="1"/>
    <col min="13570" max="13574" width="0" style="33" hidden="1" customWidth="1"/>
    <col min="13575" max="13579" width="10" style="33" customWidth="1"/>
    <col min="13580" max="13588" width="9.28515625" style="33" customWidth="1"/>
    <col min="13589" max="13824" width="9.28515625" style="33"/>
    <col min="13825" max="13825" width="37.85546875" style="33" customWidth="1"/>
    <col min="13826" max="13830" width="0" style="33" hidden="1" customWidth="1"/>
    <col min="13831" max="13835" width="10" style="33" customWidth="1"/>
    <col min="13836" max="13844" width="9.28515625" style="33" customWidth="1"/>
    <col min="13845" max="14080" width="9.28515625" style="33"/>
    <col min="14081" max="14081" width="37.85546875" style="33" customWidth="1"/>
    <col min="14082" max="14086" width="0" style="33" hidden="1" customWidth="1"/>
    <col min="14087" max="14091" width="10" style="33" customWidth="1"/>
    <col min="14092" max="14100" width="9.28515625" style="33" customWidth="1"/>
    <col min="14101" max="14336" width="9.28515625" style="33"/>
    <col min="14337" max="14337" width="37.85546875" style="33" customWidth="1"/>
    <col min="14338" max="14342" width="0" style="33" hidden="1" customWidth="1"/>
    <col min="14343" max="14347" width="10" style="33" customWidth="1"/>
    <col min="14348" max="14356" width="9.28515625" style="33" customWidth="1"/>
    <col min="14357" max="14592" width="9.28515625" style="33"/>
    <col min="14593" max="14593" width="37.85546875" style="33" customWidth="1"/>
    <col min="14594" max="14598" width="0" style="33" hidden="1" customWidth="1"/>
    <col min="14599" max="14603" width="10" style="33" customWidth="1"/>
    <col min="14604" max="14612" width="9.28515625" style="33" customWidth="1"/>
    <col min="14613" max="14848" width="9.28515625" style="33"/>
    <col min="14849" max="14849" width="37.85546875" style="33" customWidth="1"/>
    <col min="14850" max="14854" width="0" style="33" hidden="1" customWidth="1"/>
    <col min="14855" max="14859" width="10" style="33" customWidth="1"/>
    <col min="14860" max="14868" width="9.28515625" style="33" customWidth="1"/>
    <col min="14869" max="15104" width="9.28515625" style="33"/>
    <col min="15105" max="15105" width="37.85546875" style="33" customWidth="1"/>
    <col min="15106" max="15110" width="0" style="33" hidden="1" customWidth="1"/>
    <col min="15111" max="15115" width="10" style="33" customWidth="1"/>
    <col min="15116" max="15124" width="9.28515625" style="33" customWidth="1"/>
    <col min="15125" max="15360" width="9.28515625" style="33"/>
    <col min="15361" max="15361" width="37.85546875" style="33" customWidth="1"/>
    <col min="15362" max="15366" width="0" style="33" hidden="1" customWidth="1"/>
    <col min="15367" max="15371" width="10" style="33" customWidth="1"/>
    <col min="15372" max="15380" width="9.28515625" style="33" customWidth="1"/>
    <col min="15381" max="15616" width="9.28515625" style="33"/>
    <col min="15617" max="15617" width="37.85546875" style="33" customWidth="1"/>
    <col min="15618" max="15622" width="0" style="33" hidden="1" customWidth="1"/>
    <col min="15623" max="15627" width="10" style="33" customWidth="1"/>
    <col min="15628" max="15636" width="9.28515625" style="33" customWidth="1"/>
    <col min="15637" max="15872" width="9.28515625" style="33"/>
    <col min="15873" max="15873" width="37.85546875" style="33" customWidth="1"/>
    <col min="15874" max="15878" width="0" style="33" hidden="1" customWidth="1"/>
    <col min="15879" max="15883" width="10" style="33" customWidth="1"/>
    <col min="15884" max="15892" width="9.28515625" style="33" customWidth="1"/>
    <col min="15893" max="16128" width="9.28515625" style="33"/>
    <col min="16129" max="16129" width="37.85546875" style="33" customWidth="1"/>
    <col min="16130" max="16134" width="0" style="33" hidden="1" customWidth="1"/>
    <col min="16135" max="16139" width="10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476</v>
      </c>
    </row>
    <row r="3" spans="1:32" ht="18" customHeight="1" x14ac:dyDescent="0.2">
      <c r="A3" s="32" t="s">
        <v>477</v>
      </c>
    </row>
    <row r="4" spans="1:32" ht="18" customHeight="1" thickBot="1" x14ac:dyDescent="0.25">
      <c r="A4" s="34" t="s">
        <v>455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2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4" customHeight="1" x14ac:dyDescent="0.2">
      <c r="A7" s="41" t="s">
        <v>468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2.95" customHeight="1" x14ac:dyDescent="0.2">
      <c r="A9" s="315" t="s">
        <v>456</v>
      </c>
      <c r="B9" s="160">
        <v>75.8</v>
      </c>
      <c r="C9" s="160">
        <v>57.6</v>
      </c>
      <c r="D9" s="160">
        <v>35.6</v>
      </c>
      <c r="E9" s="160">
        <v>72.3</v>
      </c>
      <c r="F9" s="160">
        <v>74</v>
      </c>
      <c r="G9" s="160">
        <v>62.1</v>
      </c>
      <c r="H9" s="160">
        <v>56.6</v>
      </c>
      <c r="I9" s="160">
        <v>34.6</v>
      </c>
      <c r="J9" s="160">
        <v>69.099999999999994</v>
      </c>
      <c r="K9" s="160">
        <v>68.7</v>
      </c>
      <c r="L9" s="160">
        <v>48</v>
      </c>
      <c r="M9" s="160">
        <v>55.6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73.2</v>
      </c>
      <c r="C11" s="160">
        <v>43.2</v>
      </c>
      <c r="D11" s="160">
        <v>29.2</v>
      </c>
      <c r="E11" s="160">
        <v>13.6</v>
      </c>
      <c r="F11" s="160">
        <v>44.4</v>
      </c>
      <c r="G11" s="160">
        <v>59.9</v>
      </c>
      <c r="H11" s="160">
        <v>52</v>
      </c>
      <c r="I11" s="160">
        <v>25.6</v>
      </c>
      <c r="J11" s="160">
        <v>60.8</v>
      </c>
      <c r="K11" s="160">
        <v>57.3</v>
      </c>
      <c r="L11" s="160">
        <v>44.5</v>
      </c>
      <c r="M11" s="160">
        <v>48.3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1.5</v>
      </c>
      <c r="C12" s="160">
        <v>0.3</v>
      </c>
      <c r="D12" s="160">
        <v>1.6</v>
      </c>
      <c r="E12" s="160">
        <v>0.5</v>
      </c>
      <c r="F12" s="160">
        <v>0.4</v>
      </c>
      <c r="G12" s="160">
        <v>0.9</v>
      </c>
      <c r="H12" s="160">
        <v>0.6</v>
      </c>
      <c r="I12" s="160">
        <v>1.6</v>
      </c>
      <c r="J12" s="160">
        <v>0.6</v>
      </c>
      <c r="K12" s="160">
        <v>0.6</v>
      </c>
      <c r="L12" s="160" t="s">
        <v>26</v>
      </c>
      <c r="M12" s="160">
        <v>1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0.8</v>
      </c>
      <c r="C13" s="160">
        <v>3.8</v>
      </c>
      <c r="D13" s="160">
        <v>4.8</v>
      </c>
      <c r="E13" s="160">
        <v>1.1000000000000001</v>
      </c>
      <c r="F13" s="160">
        <v>1.6</v>
      </c>
      <c r="G13" s="160">
        <v>1.3</v>
      </c>
      <c r="H13" s="160">
        <v>2.9</v>
      </c>
      <c r="I13" s="160">
        <v>7.1</v>
      </c>
      <c r="J13" s="160">
        <v>1.9</v>
      </c>
      <c r="K13" s="160">
        <v>2.5</v>
      </c>
      <c r="L13" s="160">
        <v>3.4</v>
      </c>
      <c r="M13" s="160">
        <v>3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12.5</v>
      </c>
      <c r="C14" s="160">
        <v>18.100000000000001</v>
      </c>
      <c r="D14" s="160">
        <v>38.9</v>
      </c>
      <c r="E14" s="160">
        <v>12</v>
      </c>
      <c r="F14" s="160">
        <v>9.1</v>
      </c>
      <c r="G14" s="160">
        <v>18.399999999999999</v>
      </c>
      <c r="H14" s="160">
        <v>30.9</v>
      </c>
      <c r="I14" s="160">
        <v>40.700000000000003</v>
      </c>
      <c r="J14" s="160">
        <v>14.8</v>
      </c>
      <c r="K14" s="160">
        <v>14.7</v>
      </c>
      <c r="L14" s="160">
        <v>25.7</v>
      </c>
      <c r="M14" s="160">
        <v>27.9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2.2000000000000002</v>
      </c>
      <c r="C15" s="160">
        <v>3.1</v>
      </c>
      <c r="D15" s="160">
        <v>6.7</v>
      </c>
      <c r="E15" s="160">
        <v>2.1</v>
      </c>
      <c r="F15" s="160">
        <v>1.6</v>
      </c>
      <c r="G15" s="160">
        <v>2.6</v>
      </c>
      <c r="H15" s="160">
        <v>4.9000000000000004</v>
      </c>
      <c r="I15" s="160">
        <v>7</v>
      </c>
      <c r="J15" s="160">
        <v>2.5</v>
      </c>
      <c r="K15" s="160">
        <v>2.9</v>
      </c>
      <c r="L15" s="160">
        <v>4.5</v>
      </c>
      <c r="M15" s="160">
        <v>4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3.5" customHeight="1" x14ac:dyDescent="0.2">
      <c r="A16" s="315" t="s">
        <v>473</v>
      </c>
      <c r="B16" s="160">
        <v>1.3</v>
      </c>
      <c r="C16" s="160">
        <v>2.5</v>
      </c>
      <c r="D16" s="160">
        <v>11.1</v>
      </c>
      <c r="E16" s="160">
        <v>6</v>
      </c>
      <c r="F16" s="160">
        <v>1.7</v>
      </c>
      <c r="G16" s="160">
        <v>3.5</v>
      </c>
      <c r="H16" s="160">
        <v>5.0999999999999996</v>
      </c>
      <c r="I16" s="160">
        <v>10.6</v>
      </c>
      <c r="J16" s="160">
        <v>2.2000000000000002</v>
      </c>
      <c r="K16" s="160">
        <v>1.6</v>
      </c>
      <c r="L16" s="160">
        <v>2.4</v>
      </c>
      <c r="M16" s="160">
        <v>1.9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8.3000000000000007</v>
      </c>
      <c r="C17" s="160">
        <v>18.7</v>
      </c>
      <c r="D17" s="160">
        <v>7.6</v>
      </c>
      <c r="E17" s="160">
        <v>7.6</v>
      </c>
      <c r="F17" s="160">
        <v>13.6</v>
      </c>
      <c r="G17" s="160">
        <v>13.3</v>
      </c>
      <c r="H17" s="160">
        <v>2.6</v>
      </c>
      <c r="I17" s="160">
        <v>7.1</v>
      </c>
      <c r="J17" s="160">
        <v>11.4</v>
      </c>
      <c r="K17" s="160">
        <v>12.2</v>
      </c>
      <c r="L17" s="160">
        <v>19.5</v>
      </c>
      <c r="M17" s="160">
        <v>10.6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0.1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ht="12.95" customHeight="1" x14ac:dyDescent="0.2">
      <c r="A24" s="32"/>
    </row>
    <row r="25" spans="1:32" ht="18" customHeight="1" x14ac:dyDescent="0.2">
      <c r="A25" s="32" t="s">
        <v>478</v>
      </c>
    </row>
    <row r="26" spans="1:32" s="571" customFormat="1" ht="18" customHeight="1" x14ac:dyDescent="0.2">
      <c r="A26" s="32" t="s">
        <v>479</v>
      </c>
    </row>
    <row r="27" spans="1:32" s="320" customFormat="1" ht="18" customHeight="1" thickBot="1" x14ac:dyDescent="0.25">
      <c r="A27" s="34" t="s">
        <v>455</v>
      </c>
      <c r="B27" s="572"/>
      <c r="C27" s="572"/>
      <c r="D27" s="572"/>
      <c r="E27" s="572"/>
      <c r="F27" s="572"/>
      <c r="G27" s="572"/>
      <c r="H27" s="572"/>
      <c r="I27" s="572"/>
      <c r="J27" s="572"/>
      <c r="K27" s="572"/>
      <c r="L27" s="572"/>
      <c r="M27" s="572"/>
    </row>
    <row r="28" spans="1:32" s="43" customFormat="1" ht="18" customHeight="1" thickBot="1" x14ac:dyDescent="0.25">
      <c r="A28" s="564"/>
      <c r="B28" s="564">
        <v>2014</v>
      </c>
      <c r="C28" s="564">
        <v>2015</v>
      </c>
      <c r="D28" s="564">
        <v>2016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  <c r="AF28" s="565"/>
    </row>
    <row r="29" spans="1:32" s="51" customFormat="1" ht="12.95" customHeight="1" x14ac:dyDescent="0.2">
      <c r="A29" s="37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24" customHeight="1" x14ac:dyDescent="0.2">
      <c r="A30" s="41" t="s">
        <v>468</v>
      </c>
      <c r="B30" s="157">
        <v>100</v>
      </c>
      <c r="C30" s="157">
        <v>100</v>
      </c>
      <c r="D30" s="157">
        <v>100</v>
      </c>
      <c r="E30" s="157">
        <v>100</v>
      </c>
      <c r="F30" s="157">
        <v>100</v>
      </c>
      <c r="G30" s="157">
        <v>100</v>
      </c>
      <c r="H30" s="157">
        <v>100</v>
      </c>
      <c r="I30" s="157">
        <v>100</v>
      </c>
      <c r="J30" s="157">
        <v>100</v>
      </c>
      <c r="K30" s="157">
        <v>100</v>
      </c>
      <c r="L30" s="157">
        <v>100</v>
      </c>
      <c r="M30" s="157">
        <v>100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 t="s">
        <v>356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456</v>
      </c>
      <c r="B32" s="160">
        <v>80.599999999999994</v>
      </c>
      <c r="C32" s="160">
        <v>78.8</v>
      </c>
      <c r="D32" s="160">
        <v>73.099999999999994</v>
      </c>
      <c r="E32" s="160">
        <v>80.599999999999994</v>
      </c>
      <c r="F32" s="160">
        <v>76.400000000000006</v>
      </c>
      <c r="G32" s="160">
        <v>81.599999999999994</v>
      </c>
      <c r="H32" s="160">
        <v>80.099999999999994</v>
      </c>
      <c r="I32" s="160">
        <v>78.400000000000006</v>
      </c>
      <c r="J32" s="160">
        <v>77.599999999999994</v>
      </c>
      <c r="K32" s="160">
        <v>72.099999999999994</v>
      </c>
      <c r="L32" s="160">
        <v>66.099999999999994</v>
      </c>
      <c r="M32" s="160">
        <v>67.7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24" customHeight="1" x14ac:dyDescent="0.2">
      <c r="A34" s="325" t="s">
        <v>458</v>
      </c>
      <c r="B34" s="160">
        <v>74.8</v>
      </c>
      <c r="C34" s="160">
        <v>71.400000000000006</v>
      </c>
      <c r="D34" s="160">
        <v>66.8</v>
      </c>
      <c r="E34" s="160">
        <v>70.900000000000006</v>
      </c>
      <c r="F34" s="160">
        <v>64.8</v>
      </c>
      <c r="G34" s="160">
        <v>73.5</v>
      </c>
      <c r="H34" s="160">
        <v>75</v>
      </c>
      <c r="I34" s="160">
        <v>74.2</v>
      </c>
      <c r="J34" s="160">
        <v>72.900000000000006</v>
      </c>
      <c r="K34" s="160">
        <v>68</v>
      </c>
      <c r="L34" s="160">
        <v>60.7</v>
      </c>
      <c r="M34" s="160">
        <v>61.7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459</v>
      </c>
      <c r="B35" s="160">
        <v>1.3</v>
      </c>
      <c r="C35" s="160">
        <v>1.2</v>
      </c>
      <c r="D35" s="160">
        <v>0.8</v>
      </c>
      <c r="E35" s="160">
        <v>0.7</v>
      </c>
      <c r="F35" s="160">
        <v>1.2</v>
      </c>
      <c r="G35" s="160">
        <v>1.3</v>
      </c>
      <c r="H35" s="160">
        <v>0.4</v>
      </c>
      <c r="I35" s="160">
        <v>0.7</v>
      </c>
      <c r="J35" s="160">
        <v>0.5</v>
      </c>
      <c r="K35" s="160">
        <v>0.5</v>
      </c>
      <c r="L35" s="160">
        <v>0.5</v>
      </c>
      <c r="M35" s="160">
        <v>0.9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460</v>
      </c>
      <c r="B36" s="160">
        <v>1.5</v>
      </c>
      <c r="C36" s="160">
        <v>4.2</v>
      </c>
      <c r="D36" s="160">
        <v>4.9000000000000004</v>
      </c>
      <c r="E36" s="160">
        <v>4.3</v>
      </c>
      <c r="F36" s="160">
        <v>5.7</v>
      </c>
      <c r="G36" s="160">
        <v>3.2</v>
      </c>
      <c r="H36" s="160">
        <v>2.5</v>
      </c>
      <c r="I36" s="160">
        <v>2.2000000000000002</v>
      </c>
      <c r="J36" s="160">
        <v>1.8</v>
      </c>
      <c r="K36" s="160">
        <v>1.4</v>
      </c>
      <c r="L36" s="160">
        <v>1.7</v>
      </c>
      <c r="M36" s="160">
        <v>1.7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461</v>
      </c>
      <c r="B37" s="160">
        <v>6.1</v>
      </c>
      <c r="C37" s="160">
        <v>7.7</v>
      </c>
      <c r="D37" s="160">
        <v>9.5</v>
      </c>
      <c r="E37" s="160">
        <v>9.1</v>
      </c>
      <c r="F37" s="160">
        <v>9.8000000000000007</v>
      </c>
      <c r="G37" s="160">
        <v>6.6</v>
      </c>
      <c r="H37" s="160">
        <v>9.1999999999999993</v>
      </c>
      <c r="I37" s="160">
        <v>11.7</v>
      </c>
      <c r="J37" s="160">
        <v>10.8</v>
      </c>
      <c r="K37" s="160">
        <v>15</v>
      </c>
      <c r="L37" s="160">
        <v>19.7</v>
      </c>
      <c r="M37" s="160">
        <v>18.3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462</v>
      </c>
      <c r="B38" s="160">
        <v>1</v>
      </c>
      <c r="C38" s="160">
        <v>1.3</v>
      </c>
      <c r="D38" s="160">
        <v>1.7</v>
      </c>
      <c r="E38" s="160">
        <v>1.5</v>
      </c>
      <c r="F38" s="160">
        <v>1.7</v>
      </c>
      <c r="G38" s="160">
        <v>1.2</v>
      </c>
      <c r="H38" s="160">
        <v>1</v>
      </c>
      <c r="I38" s="160">
        <v>1.5</v>
      </c>
      <c r="J38" s="160">
        <v>1.7</v>
      </c>
      <c r="K38" s="160">
        <v>1.6</v>
      </c>
      <c r="L38" s="160">
        <v>1.1000000000000001</v>
      </c>
      <c r="M38" s="160">
        <v>1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473</v>
      </c>
      <c r="B39" s="160">
        <v>2.2999999999999998</v>
      </c>
      <c r="C39" s="160">
        <v>2.2999999999999998</v>
      </c>
      <c r="D39" s="160">
        <v>2.7</v>
      </c>
      <c r="E39" s="160">
        <v>3.3</v>
      </c>
      <c r="F39" s="160">
        <v>3.9</v>
      </c>
      <c r="G39" s="160">
        <v>6.8</v>
      </c>
      <c r="H39" s="160">
        <v>4.4000000000000004</v>
      </c>
      <c r="I39" s="160">
        <v>4.7</v>
      </c>
      <c r="J39" s="160">
        <v>5.7</v>
      </c>
      <c r="K39" s="160">
        <v>4.5</v>
      </c>
      <c r="L39" s="160">
        <v>6.4</v>
      </c>
      <c r="M39" s="160">
        <v>4.7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464</v>
      </c>
      <c r="B40" s="160">
        <v>10</v>
      </c>
      <c r="C40" s="160">
        <v>9.8000000000000007</v>
      </c>
      <c r="D40" s="160">
        <v>13</v>
      </c>
      <c r="E40" s="160">
        <v>5.5</v>
      </c>
      <c r="F40" s="160">
        <v>8.1999999999999993</v>
      </c>
      <c r="G40" s="160">
        <v>3.8</v>
      </c>
      <c r="H40" s="160">
        <v>5.2</v>
      </c>
      <c r="I40" s="160">
        <v>3.7</v>
      </c>
      <c r="J40" s="160">
        <v>4.3</v>
      </c>
      <c r="K40" s="160">
        <v>6.8</v>
      </c>
      <c r="L40" s="160">
        <v>6.6</v>
      </c>
      <c r="M40" s="160">
        <v>8.3000000000000007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thickBot="1" x14ac:dyDescent="0.25">
      <c r="A41" s="317"/>
      <c r="B41" s="573"/>
      <c r="C41" s="573"/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29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38" customFormat="1" ht="12.95" customHeight="1" x14ac:dyDescent="0.2">
      <c r="A44" s="315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hidden="1" customHeight="1" x14ac:dyDescent="0.2">
      <c r="A46" s="62" t="s">
        <v>471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24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24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38" customFormat="1" ht="12.95" customHeight="1" x14ac:dyDescent="0.2">
      <c r="A66" s="37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  <c r="T66" s="312"/>
      <c r="U66" s="312"/>
      <c r="V66" s="312"/>
      <c r="W66" s="312"/>
      <c r="X66" s="312"/>
      <c r="Y66" s="312"/>
      <c r="Z66" s="312"/>
      <c r="AA66" s="312"/>
      <c r="AB66" s="312"/>
      <c r="AC66" s="312"/>
      <c r="AD66" s="312"/>
      <c r="AE66" s="312"/>
      <c r="AF66" s="312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24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38" customFormat="1" ht="12.95" customHeight="1" x14ac:dyDescent="0.2">
      <c r="A84" s="37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Q84" s="312"/>
      <c r="R84" s="312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  <c r="AF84" s="312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24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24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38" customFormat="1" ht="12.95" customHeight="1" x14ac:dyDescent="0.2">
      <c r="A106" s="37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  <c r="T106" s="312"/>
      <c r="U106" s="312"/>
      <c r="V106" s="312"/>
      <c r="W106" s="312"/>
      <c r="X106" s="312"/>
      <c r="Y106" s="312"/>
      <c r="Z106" s="312"/>
      <c r="AA106" s="312"/>
      <c r="AB106" s="312"/>
      <c r="AC106" s="312"/>
      <c r="AD106" s="312"/>
      <c r="AE106" s="312"/>
      <c r="AF106" s="312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24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38" customFormat="1" ht="12.95" customHeight="1" x14ac:dyDescent="0.2">
      <c r="A124" s="37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  <c r="AF124" s="312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24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38" customFormat="1" ht="12.95" customHeight="1" x14ac:dyDescent="0.2">
      <c r="A138" s="37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  <c r="T138" s="312"/>
      <c r="U138" s="312"/>
      <c r="V138" s="312"/>
      <c r="W138" s="312"/>
      <c r="X138" s="312"/>
      <c r="Y138" s="312"/>
      <c r="Z138" s="312"/>
      <c r="AA138" s="312"/>
      <c r="AB138" s="312"/>
      <c r="AC138" s="312"/>
      <c r="AD138" s="312"/>
      <c r="AE138" s="312"/>
      <c r="AF138" s="312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38" customFormat="1" ht="12.95" customHeight="1" x14ac:dyDescent="0.2">
      <c r="A146" s="37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  <c r="T146" s="312"/>
      <c r="U146" s="312"/>
      <c r="V146" s="312"/>
      <c r="W146" s="312"/>
      <c r="X146" s="312"/>
      <c r="Y146" s="312"/>
      <c r="Z146" s="312"/>
      <c r="AA146" s="312"/>
      <c r="AB146" s="312"/>
      <c r="AC146" s="312"/>
      <c r="AD146" s="312"/>
      <c r="AE146" s="312"/>
      <c r="AF146" s="312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24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38" customFormat="1" ht="12.95" customHeight="1" x14ac:dyDescent="0.2">
      <c r="A164" s="37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2"/>
      <c r="AE164" s="312"/>
      <c r="AF164" s="312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24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86" spans="1:32" s="38" customFormat="1" ht="12.95" customHeight="1" x14ac:dyDescent="0.2">
      <c r="A186" s="37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  <c r="AF186" s="312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24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38" customFormat="1" ht="12.95" customHeight="1" x14ac:dyDescent="0.2">
      <c r="A204" s="37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  <c r="AF204" s="312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24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26" spans="1:32" s="38" customFormat="1" ht="12.95" customHeight="1" x14ac:dyDescent="0.2">
      <c r="A226" s="37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  <c r="AF226" s="312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24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38" customFormat="1" ht="12.95" customHeight="1" x14ac:dyDescent="0.2">
      <c r="A244" s="37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  <c r="AF244" s="312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24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66" spans="1:32" s="38" customFormat="1" ht="12.95" customHeight="1" x14ac:dyDescent="0.2">
      <c r="A266" s="37"/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  <c r="P266" s="312"/>
      <c r="Q266" s="312"/>
      <c r="R266" s="312"/>
      <c r="S266" s="312"/>
      <c r="T266" s="312"/>
      <c r="U266" s="312"/>
      <c r="V266" s="312"/>
      <c r="W266" s="312"/>
      <c r="X266" s="312"/>
      <c r="Y266" s="312"/>
      <c r="Z266" s="312"/>
      <c r="AA266" s="312"/>
      <c r="AB266" s="312"/>
      <c r="AC266" s="312"/>
      <c r="AD266" s="312"/>
      <c r="AE266" s="312"/>
      <c r="AF266" s="312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24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38" customFormat="1" ht="12.95" customHeight="1" x14ac:dyDescent="0.2">
      <c r="A284" s="37"/>
      <c r="B284" s="312"/>
      <c r="C284" s="312"/>
      <c r="D284" s="312"/>
      <c r="E284" s="312"/>
      <c r="F284" s="312"/>
      <c r="G284" s="312"/>
      <c r="H284" s="312"/>
      <c r="I284" s="312"/>
      <c r="J284" s="312"/>
      <c r="K284" s="312"/>
      <c r="L284" s="312"/>
      <c r="M284" s="312"/>
      <c r="N284" s="312"/>
      <c r="O284" s="312"/>
      <c r="P284" s="312"/>
      <c r="Q284" s="312"/>
      <c r="R284" s="312"/>
      <c r="S284" s="312"/>
      <c r="T284" s="312"/>
      <c r="U284" s="312"/>
      <c r="V284" s="312"/>
      <c r="W284" s="312"/>
      <c r="X284" s="312"/>
      <c r="Y284" s="312"/>
      <c r="Z284" s="312"/>
      <c r="AA284" s="312"/>
      <c r="AB284" s="312"/>
      <c r="AC284" s="312"/>
      <c r="AD284" s="312"/>
      <c r="AE284" s="312"/>
      <c r="AF284" s="312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24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306" spans="1:32" s="38" customFormat="1" ht="12.95" customHeight="1" x14ac:dyDescent="0.2">
      <c r="A306" s="37"/>
      <c r="B306" s="312"/>
      <c r="C306" s="312"/>
      <c r="D306" s="312"/>
      <c r="E306" s="312"/>
      <c r="F306" s="312"/>
      <c r="G306" s="312"/>
      <c r="H306" s="312"/>
      <c r="I306" s="312"/>
      <c r="J306" s="312"/>
      <c r="K306" s="312"/>
      <c r="L306" s="312"/>
      <c r="M306" s="312"/>
      <c r="N306" s="312"/>
      <c r="O306" s="312"/>
      <c r="P306" s="312"/>
      <c r="Q306" s="312"/>
      <c r="R306" s="312"/>
      <c r="S306" s="312"/>
      <c r="T306" s="312"/>
      <c r="U306" s="312"/>
      <c r="V306" s="312"/>
      <c r="W306" s="312"/>
      <c r="X306" s="312"/>
      <c r="Y306" s="312"/>
      <c r="Z306" s="312"/>
      <c r="AA306" s="312"/>
      <c r="AB306" s="312"/>
      <c r="AC306" s="312"/>
      <c r="AD306" s="312"/>
      <c r="AE306" s="312"/>
      <c r="AF306" s="312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24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38" customFormat="1" ht="12.95" customHeight="1" x14ac:dyDescent="0.2">
      <c r="A328" s="37"/>
      <c r="B328" s="312"/>
      <c r="C328" s="312"/>
      <c r="D328" s="312"/>
      <c r="E328" s="312"/>
      <c r="F328" s="312"/>
      <c r="G328" s="312"/>
      <c r="H328" s="312"/>
      <c r="I328" s="312"/>
      <c r="J328" s="312"/>
      <c r="K328" s="312"/>
      <c r="L328" s="312"/>
      <c r="M328" s="312"/>
      <c r="N328" s="312"/>
      <c r="O328" s="312"/>
      <c r="P328" s="312"/>
      <c r="Q328" s="312"/>
      <c r="R328" s="312"/>
      <c r="S328" s="312"/>
      <c r="T328" s="312"/>
      <c r="U328" s="312"/>
      <c r="V328" s="312"/>
      <c r="W328" s="312"/>
      <c r="X328" s="312"/>
      <c r="Y328" s="312"/>
      <c r="Z328" s="312"/>
      <c r="AA328" s="312"/>
      <c r="AB328" s="312"/>
      <c r="AC328" s="312"/>
      <c r="AD328" s="312"/>
      <c r="AE328" s="312"/>
      <c r="AF328" s="312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24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50" spans="1:32" s="38" customFormat="1" ht="12.95" customHeight="1" x14ac:dyDescent="0.2">
      <c r="A350" s="37"/>
      <c r="B350" s="312"/>
      <c r="C350" s="312"/>
      <c r="D350" s="312"/>
      <c r="E350" s="312"/>
      <c r="F350" s="312"/>
      <c r="G350" s="312"/>
      <c r="H350" s="312"/>
      <c r="I350" s="312"/>
      <c r="J350" s="312"/>
      <c r="K350" s="312"/>
      <c r="L350" s="312"/>
      <c r="M350" s="312"/>
      <c r="N350" s="312"/>
      <c r="O350" s="312"/>
      <c r="P350" s="312"/>
      <c r="Q350" s="312"/>
      <c r="R350" s="312"/>
      <c r="S350" s="312"/>
      <c r="T350" s="312"/>
      <c r="U350" s="312"/>
      <c r="V350" s="312"/>
      <c r="W350" s="312"/>
      <c r="X350" s="312"/>
      <c r="Y350" s="312"/>
      <c r="Z350" s="312"/>
      <c r="AA350" s="312"/>
      <c r="AB350" s="312"/>
      <c r="AC350" s="312"/>
      <c r="AD350" s="312"/>
      <c r="AE350" s="312"/>
      <c r="AF350" s="312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24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38" customFormat="1" ht="12.95" customHeight="1" x14ac:dyDescent="0.2">
      <c r="A368" s="37"/>
      <c r="B368" s="312"/>
      <c r="C368" s="312"/>
      <c r="D368" s="312"/>
      <c r="E368" s="312"/>
      <c r="F368" s="312"/>
      <c r="G368" s="312"/>
      <c r="H368" s="312"/>
      <c r="I368" s="312"/>
      <c r="J368" s="312"/>
      <c r="K368" s="312"/>
      <c r="L368" s="312"/>
      <c r="M368" s="312"/>
      <c r="N368" s="312"/>
      <c r="O368" s="312"/>
      <c r="P368" s="312"/>
      <c r="Q368" s="312"/>
      <c r="R368" s="312"/>
      <c r="S368" s="312"/>
      <c r="T368" s="312"/>
      <c r="U368" s="312"/>
      <c r="V368" s="312"/>
      <c r="W368" s="312"/>
      <c r="X368" s="312"/>
      <c r="Y368" s="312"/>
      <c r="Z368" s="312"/>
      <c r="AA368" s="312"/>
      <c r="AB368" s="312"/>
      <c r="AC368" s="312"/>
      <c r="AD368" s="312"/>
      <c r="AE368" s="312"/>
      <c r="AF368" s="312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24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0.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90" spans="1:32" s="38" customFormat="1" ht="12.95" customHeight="1" x14ac:dyDescent="0.2">
      <c r="A390" s="37"/>
      <c r="B390" s="312"/>
      <c r="C390" s="312"/>
      <c r="D390" s="312"/>
      <c r="E390" s="312"/>
      <c r="F390" s="312"/>
      <c r="G390" s="312"/>
      <c r="H390" s="312"/>
      <c r="I390" s="312"/>
      <c r="J390" s="312"/>
      <c r="K390" s="312"/>
      <c r="L390" s="312"/>
      <c r="M390" s="312"/>
      <c r="N390" s="312"/>
      <c r="O390" s="312"/>
      <c r="P390" s="312"/>
      <c r="Q390" s="312"/>
      <c r="R390" s="312"/>
      <c r="S390" s="312"/>
      <c r="T390" s="312"/>
      <c r="U390" s="312"/>
      <c r="V390" s="312"/>
      <c r="W390" s="312"/>
      <c r="X390" s="312"/>
      <c r="Y390" s="312"/>
      <c r="Z390" s="312"/>
      <c r="AA390" s="312"/>
      <c r="AB390" s="312"/>
      <c r="AC390" s="312"/>
      <c r="AD390" s="312"/>
      <c r="AE390" s="312"/>
      <c r="AF390" s="312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24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38" customFormat="1" ht="12.95" customHeight="1" x14ac:dyDescent="0.2">
      <c r="A408" s="37"/>
      <c r="B408" s="312"/>
      <c r="C408" s="312"/>
      <c r="D408" s="312"/>
      <c r="E408" s="312"/>
      <c r="F408" s="312"/>
      <c r="G408" s="312"/>
      <c r="H408" s="312"/>
      <c r="I408" s="312"/>
      <c r="J408" s="312"/>
      <c r="K408" s="312"/>
      <c r="L408" s="312"/>
      <c r="M408" s="312"/>
      <c r="N408" s="312"/>
      <c r="O408" s="312"/>
      <c r="P408" s="312"/>
      <c r="Q408" s="312"/>
      <c r="R408" s="312"/>
      <c r="S408" s="312"/>
      <c r="T408" s="312"/>
      <c r="U408" s="312"/>
      <c r="V408" s="312"/>
      <c r="W408" s="312"/>
      <c r="X408" s="312"/>
      <c r="Y408" s="312"/>
      <c r="Z408" s="312"/>
      <c r="AA408" s="312"/>
      <c r="AB408" s="312"/>
      <c r="AC408" s="312"/>
      <c r="AD408" s="312"/>
      <c r="AE408" s="312"/>
      <c r="AF408" s="312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24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</sheetData>
  <hyperlinks>
    <hyperlink ref="A1" location="Содержание!A1" display="Вернуться в СОДЕРЖАНИЕ" xr:uid="{00000000-0004-0000-88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Лист137"/>
  <dimension ref="A1:AF422"/>
  <sheetViews>
    <sheetView workbookViewId="0">
      <selection activeCell="P26" sqref="P26"/>
    </sheetView>
  </sheetViews>
  <sheetFormatPr defaultColWidth="9.28515625" defaultRowHeight="12.95" customHeight="1" x14ac:dyDescent="0.2"/>
  <cols>
    <col min="1" max="1" width="37.42578125" style="61" customWidth="1"/>
    <col min="2" max="4" width="8.85546875" style="241" hidden="1" customWidth="1"/>
    <col min="5" max="5" width="8.5703125" style="241" hidden="1" customWidth="1"/>
    <col min="6" max="8" width="8.5703125" style="33" hidden="1" customWidth="1"/>
    <col min="9" max="13" width="8.570312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7.42578125" style="33" customWidth="1"/>
    <col min="258" max="262" width="0" style="33" hidden="1" customWidth="1"/>
    <col min="263" max="267" width="8.5703125" style="33" customWidth="1"/>
    <col min="268" max="276" width="9.28515625" style="33" customWidth="1"/>
    <col min="277" max="512" width="9.28515625" style="33"/>
    <col min="513" max="513" width="37.42578125" style="33" customWidth="1"/>
    <col min="514" max="518" width="0" style="33" hidden="1" customWidth="1"/>
    <col min="519" max="523" width="8.5703125" style="33" customWidth="1"/>
    <col min="524" max="532" width="9.28515625" style="33" customWidth="1"/>
    <col min="533" max="768" width="9.28515625" style="33"/>
    <col min="769" max="769" width="37.42578125" style="33" customWidth="1"/>
    <col min="770" max="774" width="0" style="33" hidden="1" customWidth="1"/>
    <col min="775" max="779" width="8.5703125" style="33" customWidth="1"/>
    <col min="780" max="788" width="9.28515625" style="33" customWidth="1"/>
    <col min="789" max="1024" width="9.28515625" style="33"/>
    <col min="1025" max="1025" width="37.42578125" style="33" customWidth="1"/>
    <col min="1026" max="1030" width="0" style="33" hidden="1" customWidth="1"/>
    <col min="1031" max="1035" width="8.5703125" style="33" customWidth="1"/>
    <col min="1036" max="1044" width="9.28515625" style="33" customWidth="1"/>
    <col min="1045" max="1280" width="9.28515625" style="33"/>
    <col min="1281" max="1281" width="37.42578125" style="33" customWidth="1"/>
    <col min="1282" max="1286" width="0" style="33" hidden="1" customWidth="1"/>
    <col min="1287" max="1291" width="8.5703125" style="33" customWidth="1"/>
    <col min="1292" max="1300" width="9.28515625" style="33" customWidth="1"/>
    <col min="1301" max="1536" width="9.28515625" style="33"/>
    <col min="1537" max="1537" width="37.42578125" style="33" customWidth="1"/>
    <col min="1538" max="1542" width="0" style="33" hidden="1" customWidth="1"/>
    <col min="1543" max="1547" width="8.5703125" style="33" customWidth="1"/>
    <col min="1548" max="1556" width="9.28515625" style="33" customWidth="1"/>
    <col min="1557" max="1792" width="9.28515625" style="33"/>
    <col min="1793" max="1793" width="37.42578125" style="33" customWidth="1"/>
    <col min="1794" max="1798" width="0" style="33" hidden="1" customWidth="1"/>
    <col min="1799" max="1803" width="8.5703125" style="33" customWidth="1"/>
    <col min="1804" max="1812" width="9.28515625" style="33" customWidth="1"/>
    <col min="1813" max="2048" width="9.28515625" style="33"/>
    <col min="2049" max="2049" width="37.42578125" style="33" customWidth="1"/>
    <col min="2050" max="2054" width="0" style="33" hidden="1" customWidth="1"/>
    <col min="2055" max="2059" width="8.5703125" style="33" customWidth="1"/>
    <col min="2060" max="2068" width="9.28515625" style="33" customWidth="1"/>
    <col min="2069" max="2304" width="9.28515625" style="33"/>
    <col min="2305" max="2305" width="37.42578125" style="33" customWidth="1"/>
    <col min="2306" max="2310" width="0" style="33" hidden="1" customWidth="1"/>
    <col min="2311" max="2315" width="8.5703125" style="33" customWidth="1"/>
    <col min="2316" max="2324" width="9.28515625" style="33" customWidth="1"/>
    <col min="2325" max="2560" width="9.28515625" style="33"/>
    <col min="2561" max="2561" width="37.42578125" style="33" customWidth="1"/>
    <col min="2562" max="2566" width="0" style="33" hidden="1" customWidth="1"/>
    <col min="2567" max="2571" width="8.5703125" style="33" customWidth="1"/>
    <col min="2572" max="2580" width="9.28515625" style="33" customWidth="1"/>
    <col min="2581" max="2816" width="9.28515625" style="33"/>
    <col min="2817" max="2817" width="37.42578125" style="33" customWidth="1"/>
    <col min="2818" max="2822" width="0" style="33" hidden="1" customWidth="1"/>
    <col min="2823" max="2827" width="8.5703125" style="33" customWidth="1"/>
    <col min="2828" max="2836" width="9.28515625" style="33" customWidth="1"/>
    <col min="2837" max="3072" width="9.28515625" style="33"/>
    <col min="3073" max="3073" width="37.42578125" style="33" customWidth="1"/>
    <col min="3074" max="3078" width="0" style="33" hidden="1" customWidth="1"/>
    <col min="3079" max="3083" width="8.5703125" style="33" customWidth="1"/>
    <col min="3084" max="3092" width="9.28515625" style="33" customWidth="1"/>
    <col min="3093" max="3328" width="9.28515625" style="33"/>
    <col min="3329" max="3329" width="37.42578125" style="33" customWidth="1"/>
    <col min="3330" max="3334" width="0" style="33" hidden="1" customWidth="1"/>
    <col min="3335" max="3339" width="8.5703125" style="33" customWidth="1"/>
    <col min="3340" max="3348" width="9.28515625" style="33" customWidth="1"/>
    <col min="3349" max="3584" width="9.28515625" style="33"/>
    <col min="3585" max="3585" width="37.42578125" style="33" customWidth="1"/>
    <col min="3586" max="3590" width="0" style="33" hidden="1" customWidth="1"/>
    <col min="3591" max="3595" width="8.5703125" style="33" customWidth="1"/>
    <col min="3596" max="3604" width="9.28515625" style="33" customWidth="1"/>
    <col min="3605" max="3840" width="9.28515625" style="33"/>
    <col min="3841" max="3841" width="37.42578125" style="33" customWidth="1"/>
    <col min="3842" max="3846" width="0" style="33" hidden="1" customWidth="1"/>
    <col min="3847" max="3851" width="8.5703125" style="33" customWidth="1"/>
    <col min="3852" max="3860" width="9.28515625" style="33" customWidth="1"/>
    <col min="3861" max="4096" width="9.28515625" style="33"/>
    <col min="4097" max="4097" width="37.42578125" style="33" customWidth="1"/>
    <col min="4098" max="4102" width="0" style="33" hidden="1" customWidth="1"/>
    <col min="4103" max="4107" width="8.5703125" style="33" customWidth="1"/>
    <col min="4108" max="4116" width="9.28515625" style="33" customWidth="1"/>
    <col min="4117" max="4352" width="9.28515625" style="33"/>
    <col min="4353" max="4353" width="37.42578125" style="33" customWidth="1"/>
    <col min="4354" max="4358" width="0" style="33" hidden="1" customWidth="1"/>
    <col min="4359" max="4363" width="8.5703125" style="33" customWidth="1"/>
    <col min="4364" max="4372" width="9.28515625" style="33" customWidth="1"/>
    <col min="4373" max="4608" width="9.28515625" style="33"/>
    <col min="4609" max="4609" width="37.42578125" style="33" customWidth="1"/>
    <col min="4610" max="4614" width="0" style="33" hidden="1" customWidth="1"/>
    <col min="4615" max="4619" width="8.5703125" style="33" customWidth="1"/>
    <col min="4620" max="4628" width="9.28515625" style="33" customWidth="1"/>
    <col min="4629" max="4864" width="9.28515625" style="33"/>
    <col min="4865" max="4865" width="37.42578125" style="33" customWidth="1"/>
    <col min="4866" max="4870" width="0" style="33" hidden="1" customWidth="1"/>
    <col min="4871" max="4875" width="8.5703125" style="33" customWidth="1"/>
    <col min="4876" max="4884" width="9.28515625" style="33" customWidth="1"/>
    <col min="4885" max="5120" width="9.28515625" style="33"/>
    <col min="5121" max="5121" width="37.42578125" style="33" customWidth="1"/>
    <col min="5122" max="5126" width="0" style="33" hidden="1" customWidth="1"/>
    <col min="5127" max="5131" width="8.5703125" style="33" customWidth="1"/>
    <col min="5132" max="5140" width="9.28515625" style="33" customWidth="1"/>
    <col min="5141" max="5376" width="9.28515625" style="33"/>
    <col min="5377" max="5377" width="37.42578125" style="33" customWidth="1"/>
    <col min="5378" max="5382" width="0" style="33" hidden="1" customWidth="1"/>
    <col min="5383" max="5387" width="8.5703125" style="33" customWidth="1"/>
    <col min="5388" max="5396" width="9.28515625" style="33" customWidth="1"/>
    <col min="5397" max="5632" width="9.28515625" style="33"/>
    <col min="5633" max="5633" width="37.42578125" style="33" customWidth="1"/>
    <col min="5634" max="5638" width="0" style="33" hidden="1" customWidth="1"/>
    <col min="5639" max="5643" width="8.5703125" style="33" customWidth="1"/>
    <col min="5644" max="5652" width="9.28515625" style="33" customWidth="1"/>
    <col min="5653" max="5888" width="9.28515625" style="33"/>
    <col min="5889" max="5889" width="37.42578125" style="33" customWidth="1"/>
    <col min="5890" max="5894" width="0" style="33" hidden="1" customWidth="1"/>
    <col min="5895" max="5899" width="8.5703125" style="33" customWidth="1"/>
    <col min="5900" max="5908" width="9.28515625" style="33" customWidth="1"/>
    <col min="5909" max="6144" width="9.28515625" style="33"/>
    <col min="6145" max="6145" width="37.42578125" style="33" customWidth="1"/>
    <col min="6146" max="6150" width="0" style="33" hidden="1" customWidth="1"/>
    <col min="6151" max="6155" width="8.5703125" style="33" customWidth="1"/>
    <col min="6156" max="6164" width="9.28515625" style="33" customWidth="1"/>
    <col min="6165" max="6400" width="9.28515625" style="33"/>
    <col min="6401" max="6401" width="37.42578125" style="33" customWidth="1"/>
    <col min="6402" max="6406" width="0" style="33" hidden="1" customWidth="1"/>
    <col min="6407" max="6411" width="8.5703125" style="33" customWidth="1"/>
    <col min="6412" max="6420" width="9.28515625" style="33" customWidth="1"/>
    <col min="6421" max="6656" width="9.28515625" style="33"/>
    <col min="6657" max="6657" width="37.42578125" style="33" customWidth="1"/>
    <col min="6658" max="6662" width="0" style="33" hidden="1" customWidth="1"/>
    <col min="6663" max="6667" width="8.5703125" style="33" customWidth="1"/>
    <col min="6668" max="6676" width="9.28515625" style="33" customWidth="1"/>
    <col min="6677" max="6912" width="9.28515625" style="33"/>
    <col min="6913" max="6913" width="37.42578125" style="33" customWidth="1"/>
    <col min="6914" max="6918" width="0" style="33" hidden="1" customWidth="1"/>
    <col min="6919" max="6923" width="8.5703125" style="33" customWidth="1"/>
    <col min="6924" max="6932" width="9.28515625" style="33" customWidth="1"/>
    <col min="6933" max="7168" width="9.28515625" style="33"/>
    <col min="7169" max="7169" width="37.42578125" style="33" customWidth="1"/>
    <col min="7170" max="7174" width="0" style="33" hidden="1" customWidth="1"/>
    <col min="7175" max="7179" width="8.5703125" style="33" customWidth="1"/>
    <col min="7180" max="7188" width="9.28515625" style="33" customWidth="1"/>
    <col min="7189" max="7424" width="9.28515625" style="33"/>
    <col min="7425" max="7425" width="37.42578125" style="33" customWidth="1"/>
    <col min="7426" max="7430" width="0" style="33" hidden="1" customWidth="1"/>
    <col min="7431" max="7435" width="8.5703125" style="33" customWidth="1"/>
    <col min="7436" max="7444" width="9.28515625" style="33" customWidth="1"/>
    <col min="7445" max="7680" width="9.28515625" style="33"/>
    <col min="7681" max="7681" width="37.42578125" style="33" customWidth="1"/>
    <col min="7682" max="7686" width="0" style="33" hidden="1" customWidth="1"/>
    <col min="7687" max="7691" width="8.5703125" style="33" customWidth="1"/>
    <col min="7692" max="7700" width="9.28515625" style="33" customWidth="1"/>
    <col min="7701" max="7936" width="9.28515625" style="33"/>
    <col min="7937" max="7937" width="37.42578125" style="33" customWidth="1"/>
    <col min="7938" max="7942" width="0" style="33" hidden="1" customWidth="1"/>
    <col min="7943" max="7947" width="8.5703125" style="33" customWidth="1"/>
    <col min="7948" max="7956" width="9.28515625" style="33" customWidth="1"/>
    <col min="7957" max="8192" width="9.28515625" style="33"/>
    <col min="8193" max="8193" width="37.42578125" style="33" customWidth="1"/>
    <col min="8194" max="8198" width="0" style="33" hidden="1" customWidth="1"/>
    <col min="8199" max="8203" width="8.5703125" style="33" customWidth="1"/>
    <col min="8204" max="8212" width="9.28515625" style="33" customWidth="1"/>
    <col min="8213" max="8448" width="9.28515625" style="33"/>
    <col min="8449" max="8449" width="37.42578125" style="33" customWidth="1"/>
    <col min="8450" max="8454" width="0" style="33" hidden="1" customWidth="1"/>
    <col min="8455" max="8459" width="8.5703125" style="33" customWidth="1"/>
    <col min="8460" max="8468" width="9.28515625" style="33" customWidth="1"/>
    <col min="8469" max="8704" width="9.28515625" style="33"/>
    <col min="8705" max="8705" width="37.42578125" style="33" customWidth="1"/>
    <col min="8706" max="8710" width="0" style="33" hidden="1" customWidth="1"/>
    <col min="8711" max="8715" width="8.5703125" style="33" customWidth="1"/>
    <col min="8716" max="8724" width="9.28515625" style="33" customWidth="1"/>
    <col min="8725" max="8960" width="9.28515625" style="33"/>
    <col min="8961" max="8961" width="37.42578125" style="33" customWidth="1"/>
    <col min="8962" max="8966" width="0" style="33" hidden="1" customWidth="1"/>
    <col min="8967" max="8971" width="8.5703125" style="33" customWidth="1"/>
    <col min="8972" max="8980" width="9.28515625" style="33" customWidth="1"/>
    <col min="8981" max="9216" width="9.28515625" style="33"/>
    <col min="9217" max="9217" width="37.42578125" style="33" customWidth="1"/>
    <col min="9218" max="9222" width="0" style="33" hidden="1" customWidth="1"/>
    <col min="9223" max="9227" width="8.5703125" style="33" customWidth="1"/>
    <col min="9228" max="9236" width="9.28515625" style="33" customWidth="1"/>
    <col min="9237" max="9472" width="9.28515625" style="33"/>
    <col min="9473" max="9473" width="37.42578125" style="33" customWidth="1"/>
    <col min="9474" max="9478" width="0" style="33" hidden="1" customWidth="1"/>
    <col min="9479" max="9483" width="8.5703125" style="33" customWidth="1"/>
    <col min="9484" max="9492" width="9.28515625" style="33" customWidth="1"/>
    <col min="9493" max="9728" width="9.28515625" style="33"/>
    <col min="9729" max="9729" width="37.42578125" style="33" customWidth="1"/>
    <col min="9730" max="9734" width="0" style="33" hidden="1" customWidth="1"/>
    <col min="9735" max="9739" width="8.5703125" style="33" customWidth="1"/>
    <col min="9740" max="9748" width="9.28515625" style="33" customWidth="1"/>
    <col min="9749" max="9984" width="9.28515625" style="33"/>
    <col min="9985" max="9985" width="37.42578125" style="33" customWidth="1"/>
    <col min="9986" max="9990" width="0" style="33" hidden="1" customWidth="1"/>
    <col min="9991" max="9995" width="8.5703125" style="33" customWidth="1"/>
    <col min="9996" max="10004" width="9.28515625" style="33" customWidth="1"/>
    <col min="10005" max="10240" width="9.28515625" style="33"/>
    <col min="10241" max="10241" width="37.42578125" style="33" customWidth="1"/>
    <col min="10242" max="10246" width="0" style="33" hidden="1" customWidth="1"/>
    <col min="10247" max="10251" width="8.5703125" style="33" customWidth="1"/>
    <col min="10252" max="10260" width="9.28515625" style="33" customWidth="1"/>
    <col min="10261" max="10496" width="9.28515625" style="33"/>
    <col min="10497" max="10497" width="37.42578125" style="33" customWidth="1"/>
    <col min="10498" max="10502" width="0" style="33" hidden="1" customWidth="1"/>
    <col min="10503" max="10507" width="8.5703125" style="33" customWidth="1"/>
    <col min="10508" max="10516" width="9.28515625" style="33" customWidth="1"/>
    <col min="10517" max="10752" width="9.28515625" style="33"/>
    <col min="10753" max="10753" width="37.42578125" style="33" customWidth="1"/>
    <col min="10754" max="10758" width="0" style="33" hidden="1" customWidth="1"/>
    <col min="10759" max="10763" width="8.5703125" style="33" customWidth="1"/>
    <col min="10764" max="10772" width="9.28515625" style="33" customWidth="1"/>
    <col min="10773" max="11008" width="9.28515625" style="33"/>
    <col min="11009" max="11009" width="37.42578125" style="33" customWidth="1"/>
    <col min="11010" max="11014" width="0" style="33" hidden="1" customWidth="1"/>
    <col min="11015" max="11019" width="8.5703125" style="33" customWidth="1"/>
    <col min="11020" max="11028" width="9.28515625" style="33" customWidth="1"/>
    <col min="11029" max="11264" width="9.28515625" style="33"/>
    <col min="11265" max="11265" width="37.42578125" style="33" customWidth="1"/>
    <col min="11266" max="11270" width="0" style="33" hidden="1" customWidth="1"/>
    <col min="11271" max="11275" width="8.5703125" style="33" customWidth="1"/>
    <col min="11276" max="11284" width="9.28515625" style="33" customWidth="1"/>
    <col min="11285" max="11520" width="9.28515625" style="33"/>
    <col min="11521" max="11521" width="37.42578125" style="33" customWidth="1"/>
    <col min="11522" max="11526" width="0" style="33" hidden="1" customWidth="1"/>
    <col min="11527" max="11531" width="8.5703125" style="33" customWidth="1"/>
    <col min="11532" max="11540" width="9.28515625" style="33" customWidth="1"/>
    <col min="11541" max="11776" width="9.28515625" style="33"/>
    <col min="11777" max="11777" width="37.42578125" style="33" customWidth="1"/>
    <col min="11778" max="11782" width="0" style="33" hidden="1" customWidth="1"/>
    <col min="11783" max="11787" width="8.5703125" style="33" customWidth="1"/>
    <col min="11788" max="11796" width="9.28515625" style="33" customWidth="1"/>
    <col min="11797" max="12032" width="9.28515625" style="33"/>
    <col min="12033" max="12033" width="37.42578125" style="33" customWidth="1"/>
    <col min="12034" max="12038" width="0" style="33" hidden="1" customWidth="1"/>
    <col min="12039" max="12043" width="8.5703125" style="33" customWidth="1"/>
    <col min="12044" max="12052" width="9.28515625" style="33" customWidth="1"/>
    <col min="12053" max="12288" width="9.28515625" style="33"/>
    <col min="12289" max="12289" width="37.42578125" style="33" customWidth="1"/>
    <col min="12290" max="12294" width="0" style="33" hidden="1" customWidth="1"/>
    <col min="12295" max="12299" width="8.5703125" style="33" customWidth="1"/>
    <col min="12300" max="12308" width="9.28515625" style="33" customWidth="1"/>
    <col min="12309" max="12544" width="9.28515625" style="33"/>
    <col min="12545" max="12545" width="37.42578125" style="33" customWidth="1"/>
    <col min="12546" max="12550" width="0" style="33" hidden="1" customWidth="1"/>
    <col min="12551" max="12555" width="8.5703125" style="33" customWidth="1"/>
    <col min="12556" max="12564" width="9.28515625" style="33" customWidth="1"/>
    <col min="12565" max="12800" width="9.28515625" style="33"/>
    <col min="12801" max="12801" width="37.42578125" style="33" customWidth="1"/>
    <col min="12802" max="12806" width="0" style="33" hidden="1" customWidth="1"/>
    <col min="12807" max="12811" width="8.5703125" style="33" customWidth="1"/>
    <col min="12812" max="12820" width="9.28515625" style="33" customWidth="1"/>
    <col min="12821" max="13056" width="9.28515625" style="33"/>
    <col min="13057" max="13057" width="37.42578125" style="33" customWidth="1"/>
    <col min="13058" max="13062" width="0" style="33" hidden="1" customWidth="1"/>
    <col min="13063" max="13067" width="8.5703125" style="33" customWidth="1"/>
    <col min="13068" max="13076" width="9.28515625" style="33" customWidth="1"/>
    <col min="13077" max="13312" width="9.28515625" style="33"/>
    <col min="13313" max="13313" width="37.42578125" style="33" customWidth="1"/>
    <col min="13314" max="13318" width="0" style="33" hidden="1" customWidth="1"/>
    <col min="13319" max="13323" width="8.5703125" style="33" customWidth="1"/>
    <col min="13324" max="13332" width="9.28515625" style="33" customWidth="1"/>
    <col min="13333" max="13568" width="9.28515625" style="33"/>
    <col min="13569" max="13569" width="37.42578125" style="33" customWidth="1"/>
    <col min="13570" max="13574" width="0" style="33" hidden="1" customWidth="1"/>
    <col min="13575" max="13579" width="8.5703125" style="33" customWidth="1"/>
    <col min="13580" max="13588" width="9.28515625" style="33" customWidth="1"/>
    <col min="13589" max="13824" width="9.28515625" style="33"/>
    <col min="13825" max="13825" width="37.42578125" style="33" customWidth="1"/>
    <col min="13826" max="13830" width="0" style="33" hidden="1" customWidth="1"/>
    <col min="13831" max="13835" width="8.5703125" style="33" customWidth="1"/>
    <col min="13836" max="13844" width="9.28515625" style="33" customWidth="1"/>
    <col min="13845" max="14080" width="9.28515625" style="33"/>
    <col min="14081" max="14081" width="37.42578125" style="33" customWidth="1"/>
    <col min="14082" max="14086" width="0" style="33" hidden="1" customWidth="1"/>
    <col min="14087" max="14091" width="8.5703125" style="33" customWidth="1"/>
    <col min="14092" max="14100" width="9.28515625" style="33" customWidth="1"/>
    <col min="14101" max="14336" width="9.28515625" style="33"/>
    <col min="14337" max="14337" width="37.42578125" style="33" customWidth="1"/>
    <col min="14338" max="14342" width="0" style="33" hidden="1" customWidth="1"/>
    <col min="14343" max="14347" width="8.5703125" style="33" customWidth="1"/>
    <col min="14348" max="14356" width="9.28515625" style="33" customWidth="1"/>
    <col min="14357" max="14592" width="9.28515625" style="33"/>
    <col min="14593" max="14593" width="37.42578125" style="33" customWidth="1"/>
    <col min="14594" max="14598" width="0" style="33" hidden="1" customWidth="1"/>
    <col min="14599" max="14603" width="8.5703125" style="33" customWidth="1"/>
    <col min="14604" max="14612" width="9.28515625" style="33" customWidth="1"/>
    <col min="14613" max="14848" width="9.28515625" style="33"/>
    <col min="14849" max="14849" width="37.42578125" style="33" customWidth="1"/>
    <col min="14850" max="14854" width="0" style="33" hidden="1" customWidth="1"/>
    <col min="14855" max="14859" width="8.5703125" style="33" customWidth="1"/>
    <col min="14860" max="14868" width="9.28515625" style="33" customWidth="1"/>
    <col min="14869" max="15104" width="9.28515625" style="33"/>
    <col min="15105" max="15105" width="37.42578125" style="33" customWidth="1"/>
    <col min="15106" max="15110" width="0" style="33" hidden="1" customWidth="1"/>
    <col min="15111" max="15115" width="8.5703125" style="33" customWidth="1"/>
    <col min="15116" max="15124" width="9.28515625" style="33" customWidth="1"/>
    <col min="15125" max="15360" width="9.28515625" style="33"/>
    <col min="15361" max="15361" width="37.42578125" style="33" customWidth="1"/>
    <col min="15362" max="15366" width="0" style="33" hidden="1" customWidth="1"/>
    <col min="15367" max="15371" width="8.5703125" style="33" customWidth="1"/>
    <col min="15372" max="15380" width="9.28515625" style="33" customWidth="1"/>
    <col min="15381" max="15616" width="9.28515625" style="33"/>
    <col min="15617" max="15617" width="37.42578125" style="33" customWidth="1"/>
    <col min="15618" max="15622" width="0" style="33" hidden="1" customWidth="1"/>
    <col min="15623" max="15627" width="8.5703125" style="33" customWidth="1"/>
    <col min="15628" max="15636" width="9.28515625" style="33" customWidth="1"/>
    <col min="15637" max="15872" width="9.28515625" style="33"/>
    <col min="15873" max="15873" width="37.42578125" style="33" customWidth="1"/>
    <col min="15874" max="15878" width="0" style="33" hidden="1" customWidth="1"/>
    <col min="15879" max="15883" width="8.5703125" style="33" customWidth="1"/>
    <col min="15884" max="15892" width="9.28515625" style="33" customWidth="1"/>
    <col min="15893" max="16128" width="9.28515625" style="33"/>
    <col min="16129" max="16129" width="37.42578125" style="33" customWidth="1"/>
    <col min="16130" max="16134" width="0" style="33" hidden="1" customWidth="1"/>
    <col min="16135" max="16139" width="8.570312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7.25" customHeight="1" x14ac:dyDescent="0.2">
      <c r="A2" s="32" t="s">
        <v>480</v>
      </c>
    </row>
    <row r="3" spans="1:32" ht="18" customHeight="1" x14ac:dyDescent="0.2">
      <c r="A3" s="32" t="s">
        <v>481</v>
      </c>
    </row>
    <row r="4" spans="1:32" ht="18" customHeight="1" thickBot="1" x14ac:dyDescent="0.25">
      <c r="A4" s="34" t="s">
        <v>482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3.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7.7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2.95" customHeight="1" x14ac:dyDescent="0.2">
      <c r="A9" s="315" t="s">
        <v>456</v>
      </c>
      <c r="B9" s="160">
        <v>64.5</v>
      </c>
      <c r="C9" s="160">
        <v>65.900000000000006</v>
      </c>
      <c r="D9" s="160">
        <v>66.8</v>
      </c>
      <c r="E9" s="160">
        <v>68.3</v>
      </c>
      <c r="F9" s="160">
        <v>62.3</v>
      </c>
      <c r="G9" s="160">
        <v>67.7</v>
      </c>
      <c r="H9" s="160">
        <v>65.099999999999994</v>
      </c>
      <c r="I9" s="160">
        <v>71.7</v>
      </c>
      <c r="J9" s="160">
        <v>68.3</v>
      </c>
      <c r="K9" s="160">
        <v>73.099999999999994</v>
      </c>
      <c r="L9" s="160">
        <v>65.3</v>
      </c>
      <c r="M9" s="160">
        <v>68.599999999999994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56.4</v>
      </c>
      <c r="C11" s="160">
        <v>58.2</v>
      </c>
      <c r="D11" s="160">
        <v>58</v>
      </c>
      <c r="E11" s="160">
        <v>58.3</v>
      </c>
      <c r="F11" s="160">
        <v>51.7</v>
      </c>
      <c r="G11" s="160">
        <v>58</v>
      </c>
      <c r="H11" s="160">
        <v>53.5</v>
      </c>
      <c r="I11" s="160">
        <v>64</v>
      </c>
      <c r="J11" s="160">
        <v>57.5</v>
      </c>
      <c r="K11" s="160">
        <v>62.7</v>
      </c>
      <c r="L11" s="160">
        <v>55.2</v>
      </c>
      <c r="M11" s="160">
        <v>62.8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5.3</v>
      </c>
      <c r="C12" s="160">
        <v>4.8</v>
      </c>
      <c r="D12" s="160">
        <v>4.3</v>
      </c>
      <c r="E12" s="160">
        <v>3.7</v>
      </c>
      <c r="F12" s="160">
        <v>3.9</v>
      </c>
      <c r="G12" s="160">
        <v>3.5</v>
      </c>
      <c r="H12" s="160">
        <v>4.5999999999999996</v>
      </c>
      <c r="I12" s="160">
        <v>0.5</v>
      </c>
      <c r="J12" s="160">
        <v>2.5</v>
      </c>
      <c r="K12" s="160">
        <v>2.5</v>
      </c>
      <c r="L12" s="160">
        <v>2.6</v>
      </c>
      <c r="M12" s="160">
        <v>1.4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2.2000000000000002</v>
      </c>
      <c r="C13" s="160">
        <v>2.2000000000000002</v>
      </c>
      <c r="D13" s="160">
        <v>3.3</v>
      </c>
      <c r="E13" s="160">
        <v>4.2</v>
      </c>
      <c r="F13" s="160">
        <v>3.8</v>
      </c>
      <c r="G13" s="160">
        <v>3.6</v>
      </c>
      <c r="H13" s="160">
        <v>4.0999999999999996</v>
      </c>
      <c r="I13" s="160">
        <v>3.6</v>
      </c>
      <c r="J13" s="160">
        <v>2.9</v>
      </c>
      <c r="K13" s="160">
        <v>3</v>
      </c>
      <c r="L13" s="160">
        <v>2.8</v>
      </c>
      <c r="M13" s="160">
        <v>1.5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13.9</v>
      </c>
      <c r="C14" s="160">
        <v>13.3</v>
      </c>
      <c r="D14" s="160">
        <v>12.5</v>
      </c>
      <c r="E14" s="160">
        <v>14.1</v>
      </c>
      <c r="F14" s="160">
        <v>15.6</v>
      </c>
      <c r="G14" s="160">
        <v>14.2</v>
      </c>
      <c r="H14" s="160">
        <v>13.9</v>
      </c>
      <c r="I14" s="160">
        <v>13</v>
      </c>
      <c r="J14" s="160">
        <v>10.5</v>
      </c>
      <c r="K14" s="160">
        <v>12.5</v>
      </c>
      <c r="L14" s="160">
        <v>19.5</v>
      </c>
      <c r="M14" s="160">
        <v>17.600000000000001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2.2999999999999998</v>
      </c>
      <c r="C15" s="160">
        <v>2.4</v>
      </c>
      <c r="D15" s="160">
        <v>2.1</v>
      </c>
      <c r="E15" s="160">
        <v>2.4</v>
      </c>
      <c r="F15" s="160">
        <v>2.6</v>
      </c>
      <c r="G15" s="160">
        <v>2.4</v>
      </c>
      <c r="H15" s="160">
        <v>2.4</v>
      </c>
      <c r="I15" s="160">
        <v>2.2000000000000002</v>
      </c>
      <c r="J15" s="160">
        <v>1.9</v>
      </c>
      <c r="K15" s="160">
        <v>2.5</v>
      </c>
      <c r="L15" s="160">
        <v>1.7</v>
      </c>
      <c r="M15" s="160">
        <v>1.6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473</v>
      </c>
      <c r="B16" s="160">
        <v>7.6</v>
      </c>
      <c r="C16" s="160">
        <v>7.9</v>
      </c>
      <c r="D16" s="160">
        <v>8.5</v>
      </c>
      <c r="E16" s="160">
        <v>7.4</v>
      </c>
      <c r="F16" s="160">
        <v>9.9</v>
      </c>
      <c r="G16" s="160">
        <v>7.1</v>
      </c>
      <c r="H16" s="160">
        <v>6</v>
      </c>
      <c r="I16" s="160">
        <v>4.4000000000000004</v>
      </c>
      <c r="J16" s="160">
        <v>6.4</v>
      </c>
      <c r="K16" s="160">
        <v>3.8</v>
      </c>
      <c r="L16" s="160">
        <v>7.6</v>
      </c>
      <c r="M16" s="160">
        <v>6.1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11.8</v>
      </c>
      <c r="C17" s="160">
        <v>10.5</v>
      </c>
      <c r="D17" s="160">
        <v>10.199999999999999</v>
      </c>
      <c r="E17" s="160">
        <v>7.8</v>
      </c>
      <c r="F17" s="160">
        <v>9.6</v>
      </c>
      <c r="G17" s="160">
        <v>8.6</v>
      </c>
      <c r="H17" s="160">
        <v>12.6</v>
      </c>
      <c r="I17" s="160">
        <v>8.6999999999999993</v>
      </c>
      <c r="J17" s="160">
        <v>12.9</v>
      </c>
      <c r="K17" s="160">
        <v>8.1999999999999993</v>
      </c>
      <c r="L17" s="160">
        <v>5.8</v>
      </c>
      <c r="M17" s="160">
        <v>6.1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0.1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ht="12.95" customHeight="1" x14ac:dyDescent="0.2">
      <c r="A24" s="32"/>
    </row>
    <row r="25" spans="1:32" ht="12.95" customHeight="1" x14ac:dyDescent="0.2">
      <c r="A25" s="251"/>
    </row>
    <row r="26" spans="1:32" s="571" customFormat="1" ht="18" customHeight="1" x14ac:dyDescent="0.2">
      <c r="A26" s="32" t="s">
        <v>484</v>
      </c>
    </row>
    <row r="27" spans="1:32" s="320" customFormat="1" ht="18" customHeight="1" x14ac:dyDescent="0.2">
      <c r="A27" s="32" t="s">
        <v>485</v>
      </c>
    </row>
    <row r="28" spans="1:32" s="38" customFormat="1" ht="18" customHeight="1" thickBot="1" x14ac:dyDescent="0.25">
      <c r="A28" s="34" t="s">
        <v>482</v>
      </c>
      <c r="B28" s="574"/>
      <c r="C28" s="574"/>
      <c r="D28" s="574"/>
      <c r="E28" s="574"/>
      <c r="F28" s="574"/>
      <c r="G28" s="574"/>
      <c r="H28" s="574"/>
      <c r="I28" s="574"/>
      <c r="J28" s="574"/>
      <c r="K28" s="574"/>
      <c r="L28" s="574"/>
      <c r="M28" s="574"/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</row>
    <row r="29" spans="1:32" s="51" customFormat="1" ht="18" customHeight="1" thickBot="1" x14ac:dyDescent="0.25">
      <c r="A29" s="564"/>
      <c r="B29" s="564">
        <v>2014</v>
      </c>
      <c r="C29" s="564">
        <v>2015</v>
      </c>
      <c r="D29" s="564">
        <v>2016</v>
      </c>
      <c r="E29" s="564">
        <v>2017</v>
      </c>
      <c r="F29" s="564">
        <v>2018</v>
      </c>
      <c r="G29" s="564">
        <v>2019</v>
      </c>
      <c r="H29" s="564">
        <v>2020</v>
      </c>
      <c r="I29" s="564">
        <v>2021</v>
      </c>
      <c r="J29" s="564">
        <v>2022</v>
      </c>
      <c r="K29" s="564">
        <v>2023</v>
      </c>
      <c r="L29" s="564">
        <v>2024</v>
      </c>
      <c r="M29" s="564">
        <v>2025</v>
      </c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12.95" customHeight="1" x14ac:dyDescent="0.2">
      <c r="A30" s="37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28.5" customHeight="1" x14ac:dyDescent="0.2">
      <c r="A31" s="41" t="s">
        <v>483</v>
      </c>
      <c r="B31" s="157">
        <v>100</v>
      </c>
      <c r="C31" s="157">
        <v>100</v>
      </c>
      <c r="D31" s="157">
        <v>100</v>
      </c>
      <c r="E31" s="157">
        <v>100</v>
      </c>
      <c r="F31" s="157">
        <v>100</v>
      </c>
      <c r="G31" s="157">
        <v>100</v>
      </c>
      <c r="H31" s="157">
        <v>100</v>
      </c>
      <c r="I31" s="157">
        <v>100</v>
      </c>
      <c r="J31" s="157">
        <v>100</v>
      </c>
      <c r="K31" s="157">
        <v>100</v>
      </c>
      <c r="L31" s="157">
        <v>100</v>
      </c>
      <c r="M31" s="157">
        <v>100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356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315" t="s">
        <v>456</v>
      </c>
      <c r="B33" s="160">
        <v>53</v>
      </c>
      <c r="C33" s="160">
        <v>69.099999999999994</v>
      </c>
      <c r="D33" s="160">
        <v>71.2</v>
      </c>
      <c r="E33" s="160">
        <v>84.3</v>
      </c>
      <c r="F33" s="160">
        <v>73.8</v>
      </c>
      <c r="G33" s="160">
        <v>72</v>
      </c>
      <c r="H33" s="160">
        <v>76.099999999999994</v>
      </c>
      <c r="I33" s="160">
        <v>37.700000000000003</v>
      </c>
      <c r="J33" s="160">
        <v>51.9</v>
      </c>
      <c r="K33" s="160">
        <v>68.7</v>
      </c>
      <c r="L33" s="160">
        <v>77.2</v>
      </c>
      <c r="M33" s="160">
        <v>82.4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12.95" customHeight="1" x14ac:dyDescent="0.2">
      <c r="A34" s="566" t="s">
        <v>457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24" customHeight="1" x14ac:dyDescent="0.2">
      <c r="A35" s="325" t="s">
        <v>458</v>
      </c>
      <c r="B35" s="160">
        <v>43.5</v>
      </c>
      <c r="C35" s="160">
        <v>66.2</v>
      </c>
      <c r="D35" s="160">
        <v>68</v>
      </c>
      <c r="E35" s="160">
        <v>81.599999999999994</v>
      </c>
      <c r="F35" s="160">
        <v>64.400000000000006</v>
      </c>
      <c r="G35" s="160">
        <v>69.5</v>
      </c>
      <c r="H35" s="160">
        <v>73.7</v>
      </c>
      <c r="I35" s="160">
        <v>34.799999999999997</v>
      </c>
      <c r="J35" s="160">
        <v>46.1</v>
      </c>
      <c r="K35" s="160">
        <v>55.9</v>
      </c>
      <c r="L35" s="160">
        <v>63.3</v>
      </c>
      <c r="M35" s="160">
        <v>78.3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459</v>
      </c>
      <c r="B36" s="160">
        <v>6.5</v>
      </c>
      <c r="C36" s="160">
        <v>1</v>
      </c>
      <c r="D36" s="160">
        <v>0.4</v>
      </c>
      <c r="E36" s="160">
        <v>0.2</v>
      </c>
      <c r="F36" s="160">
        <v>1.6</v>
      </c>
      <c r="G36" s="160">
        <v>0.2</v>
      </c>
      <c r="H36" s="160">
        <v>0.2</v>
      </c>
      <c r="I36" s="160">
        <v>0.2</v>
      </c>
      <c r="J36" s="160">
        <v>0.3</v>
      </c>
      <c r="K36" s="160">
        <v>4.9000000000000004</v>
      </c>
      <c r="L36" s="160">
        <v>0.4</v>
      </c>
      <c r="M36" s="160">
        <v>0.2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25" t="s">
        <v>460</v>
      </c>
      <c r="B37" s="160">
        <v>0.4</v>
      </c>
      <c r="C37" s="160">
        <v>1.5</v>
      </c>
      <c r="D37" s="160">
        <v>1.8</v>
      </c>
      <c r="E37" s="160">
        <v>1.4</v>
      </c>
      <c r="F37" s="160">
        <v>1</v>
      </c>
      <c r="G37" s="160">
        <v>1</v>
      </c>
      <c r="H37" s="160">
        <v>1.5</v>
      </c>
      <c r="I37" s="160">
        <v>1.4</v>
      </c>
      <c r="J37" s="160">
        <v>1.4</v>
      </c>
      <c r="K37" s="160">
        <v>1.7</v>
      </c>
      <c r="L37" s="160">
        <v>1</v>
      </c>
      <c r="M37" s="160">
        <v>1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461</v>
      </c>
      <c r="B38" s="160">
        <v>8</v>
      </c>
      <c r="C38" s="160">
        <v>5.4</v>
      </c>
      <c r="D38" s="160">
        <v>4.3</v>
      </c>
      <c r="E38" s="160">
        <v>3.5</v>
      </c>
      <c r="F38" s="160">
        <v>3.3</v>
      </c>
      <c r="G38" s="160">
        <v>4.4000000000000004</v>
      </c>
      <c r="H38" s="160">
        <v>4.0999999999999996</v>
      </c>
      <c r="I38" s="160">
        <v>2.4</v>
      </c>
      <c r="J38" s="160">
        <v>2</v>
      </c>
      <c r="K38" s="160">
        <v>2.9</v>
      </c>
      <c r="L38" s="160">
        <v>4.0999999999999996</v>
      </c>
      <c r="M38" s="160">
        <v>3.3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462</v>
      </c>
      <c r="B39" s="160">
        <v>1.2</v>
      </c>
      <c r="C39" s="160">
        <v>1</v>
      </c>
      <c r="D39" s="160">
        <v>0.8</v>
      </c>
      <c r="E39" s="160">
        <v>0.4</v>
      </c>
      <c r="F39" s="160">
        <v>0.6</v>
      </c>
      <c r="G39" s="160">
        <v>0.6</v>
      </c>
      <c r="H39" s="160">
        <v>0.6</v>
      </c>
      <c r="I39" s="160">
        <v>0.4</v>
      </c>
      <c r="J39" s="160">
        <v>0.3</v>
      </c>
      <c r="K39" s="160">
        <v>0.5</v>
      </c>
      <c r="L39" s="160">
        <v>0.5</v>
      </c>
      <c r="M39" s="160">
        <v>0.5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473</v>
      </c>
      <c r="B40" s="160">
        <v>19.600000000000001</v>
      </c>
      <c r="C40" s="160">
        <v>12</v>
      </c>
      <c r="D40" s="160">
        <v>10.1</v>
      </c>
      <c r="E40" s="160">
        <v>6.4</v>
      </c>
      <c r="F40" s="160">
        <v>6.1</v>
      </c>
      <c r="G40" s="160">
        <v>9.6</v>
      </c>
      <c r="H40" s="160">
        <v>17.7</v>
      </c>
      <c r="I40" s="160">
        <v>15.7</v>
      </c>
      <c r="J40" s="160">
        <v>10.5</v>
      </c>
      <c r="K40" s="160">
        <v>11.6</v>
      </c>
      <c r="L40" s="160">
        <v>5.8</v>
      </c>
      <c r="M40" s="160">
        <v>6.4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x14ac:dyDescent="0.2">
      <c r="A41" s="315" t="s">
        <v>464</v>
      </c>
      <c r="B41" s="160">
        <v>18.2</v>
      </c>
      <c r="C41" s="160">
        <v>12.5</v>
      </c>
      <c r="D41" s="160">
        <v>13.6</v>
      </c>
      <c r="E41" s="160">
        <v>5.4</v>
      </c>
      <c r="F41" s="160">
        <v>16.3</v>
      </c>
      <c r="G41" s="160">
        <v>13.4</v>
      </c>
      <c r="H41" s="160">
        <v>1.5</v>
      </c>
      <c r="I41" s="160">
        <v>43.8</v>
      </c>
      <c r="J41" s="160">
        <v>35.299999999999997</v>
      </c>
      <c r="K41" s="160">
        <v>16.3</v>
      </c>
      <c r="L41" s="160">
        <v>12.4</v>
      </c>
      <c r="M41" s="160">
        <v>7.6</v>
      </c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thickBot="1" x14ac:dyDescent="0.25">
      <c r="A42" s="317"/>
      <c r="B42" s="311"/>
      <c r="C42" s="311"/>
      <c r="D42" s="311"/>
      <c r="E42" s="311"/>
      <c r="F42" s="311"/>
      <c r="G42" s="311"/>
      <c r="H42" s="311"/>
      <c r="I42" s="311"/>
      <c r="J42" s="311"/>
      <c r="K42" s="311"/>
      <c r="L42" s="311"/>
      <c r="M42" s="311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38" customFormat="1" ht="12.95" customHeight="1" x14ac:dyDescent="0.2">
      <c r="A44" s="299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hidden="1" customHeight="1" x14ac:dyDescent="0.2">
      <c r="A47" s="62" t="s">
        <v>471</v>
      </c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24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24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38" customFormat="1" ht="12.95" customHeight="1" x14ac:dyDescent="0.2">
      <c r="A66" s="37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  <c r="T66" s="312"/>
      <c r="U66" s="312"/>
      <c r="V66" s="312"/>
      <c r="W66" s="312"/>
      <c r="X66" s="312"/>
      <c r="Y66" s="312"/>
      <c r="Z66" s="312"/>
      <c r="AA66" s="312"/>
      <c r="AB66" s="312"/>
      <c r="AC66" s="312"/>
      <c r="AD66" s="312"/>
      <c r="AE66" s="312"/>
      <c r="AF66" s="312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24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38" customFormat="1" ht="12.95" customHeight="1" x14ac:dyDescent="0.2">
      <c r="A84" s="37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Q84" s="312"/>
      <c r="R84" s="312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  <c r="AF84" s="312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24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24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38" customFormat="1" ht="12.95" customHeight="1" x14ac:dyDescent="0.2">
      <c r="A106" s="37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  <c r="T106" s="312"/>
      <c r="U106" s="312"/>
      <c r="V106" s="312"/>
      <c r="W106" s="312"/>
      <c r="X106" s="312"/>
      <c r="Y106" s="312"/>
      <c r="Z106" s="312"/>
      <c r="AA106" s="312"/>
      <c r="AB106" s="312"/>
      <c r="AC106" s="312"/>
      <c r="AD106" s="312"/>
      <c r="AE106" s="312"/>
      <c r="AF106" s="312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24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38" customFormat="1" ht="12.95" customHeight="1" x14ac:dyDescent="0.2">
      <c r="A124" s="37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  <c r="AF124" s="312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24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38" customFormat="1" ht="12.95" customHeight="1" x14ac:dyDescent="0.2">
      <c r="A138" s="37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  <c r="T138" s="312"/>
      <c r="U138" s="312"/>
      <c r="V138" s="312"/>
      <c r="W138" s="312"/>
      <c r="X138" s="312"/>
      <c r="Y138" s="312"/>
      <c r="Z138" s="312"/>
      <c r="AA138" s="312"/>
      <c r="AB138" s="312"/>
      <c r="AC138" s="312"/>
      <c r="AD138" s="312"/>
      <c r="AE138" s="312"/>
      <c r="AF138" s="312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38" customFormat="1" ht="12.95" customHeight="1" x14ac:dyDescent="0.2">
      <c r="A146" s="37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  <c r="T146" s="312"/>
      <c r="U146" s="312"/>
      <c r="V146" s="312"/>
      <c r="W146" s="312"/>
      <c r="X146" s="312"/>
      <c r="Y146" s="312"/>
      <c r="Z146" s="312"/>
      <c r="AA146" s="312"/>
      <c r="AB146" s="312"/>
      <c r="AC146" s="312"/>
      <c r="AD146" s="312"/>
      <c r="AE146" s="312"/>
      <c r="AF146" s="312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24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38" customFormat="1" ht="12.95" customHeight="1" x14ac:dyDescent="0.2">
      <c r="A164" s="37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2"/>
      <c r="AE164" s="312"/>
      <c r="AF164" s="312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24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86" spans="1:32" s="38" customFormat="1" ht="12.95" customHeight="1" x14ac:dyDescent="0.2">
      <c r="A186" s="37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  <c r="AF186" s="312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24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38" customFormat="1" ht="12.95" customHeight="1" x14ac:dyDescent="0.2">
      <c r="A204" s="37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  <c r="AF204" s="312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24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26" spans="1:32" s="38" customFormat="1" ht="12.95" customHeight="1" x14ac:dyDescent="0.2">
      <c r="A226" s="37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  <c r="AF226" s="312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24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38" customFormat="1" ht="12.95" customHeight="1" x14ac:dyDescent="0.2">
      <c r="A244" s="37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  <c r="AF244" s="312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24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66" spans="1:32" s="38" customFormat="1" ht="12.95" customHeight="1" x14ac:dyDescent="0.2">
      <c r="A266" s="37"/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  <c r="P266" s="312"/>
      <c r="Q266" s="312"/>
      <c r="R266" s="312"/>
      <c r="S266" s="312"/>
      <c r="T266" s="312"/>
      <c r="U266" s="312"/>
      <c r="V266" s="312"/>
      <c r="W266" s="312"/>
      <c r="X266" s="312"/>
      <c r="Y266" s="312"/>
      <c r="Z266" s="312"/>
      <c r="AA266" s="312"/>
      <c r="AB266" s="312"/>
      <c r="AC266" s="312"/>
      <c r="AD266" s="312"/>
      <c r="AE266" s="312"/>
      <c r="AF266" s="312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24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38" customFormat="1" ht="12.95" customHeight="1" x14ac:dyDescent="0.2">
      <c r="A284" s="37"/>
      <c r="B284" s="312"/>
      <c r="C284" s="312"/>
      <c r="D284" s="312"/>
      <c r="E284" s="312"/>
      <c r="F284" s="312"/>
      <c r="G284" s="312"/>
      <c r="H284" s="312"/>
      <c r="I284" s="312"/>
      <c r="J284" s="312"/>
      <c r="K284" s="312"/>
      <c r="L284" s="312"/>
      <c r="M284" s="312"/>
      <c r="N284" s="312"/>
      <c r="O284" s="312"/>
      <c r="P284" s="312"/>
      <c r="Q284" s="312"/>
      <c r="R284" s="312"/>
      <c r="S284" s="312"/>
      <c r="T284" s="312"/>
      <c r="U284" s="312"/>
      <c r="V284" s="312"/>
      <c r="W284" s="312"/>
      <c r="X284" s="312"/>
      <c r="Y284" s="312"/>
      <c r="Z284" s="312"/>
      <c r="AA284" s="312"/>
      <c r="AB284" s="312"/>
      <c r="AC284" s="312"/>
      <c r="AD284" s="312"/>
      <c r="AE284" s="312"/>
      <c r="AF284" s="312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24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306" spans="1:32" s="38" customFormat="1" ht="12.95" customHeight="1" x14ac:dyDescent="0.2">
      <c r="A306" s="37"/>
      <c r="B306" s="312"/>
      <c r="C306" s="312"/>
      <c r="D306" s="312"/>
      <c r="E306" s="312"/>
      <c r="F306" s="312"/>
      <c r="G306" s="312"/>
      <c r="H306" s="312"/>
      <c r="I306" s="312"/>
      <c r="J306" s="312"/>
      <c r="K306" s="312"/>
      <c r="L306" s="312"/>
      <c r="M306" s="312"/>
      <c r="N306" s="312"/>
      <c r="O306" s="312"/>
      <c r="P306" s="312"/>
      <c r="Q306" s="312"/>
      <c r="R306" s="312"/>
      <c r="S306" s="312"/>
      <c r="T306" s="312"/>
      <c r="U306" s="312"/>
      <c r="V306" s="312"/>
      <c r="W306" s="312"/>
      <c r="X306" s="312"/>
      <c r="Y306" s="312"/>
      <c r="Z306" s="312"/>
      <c r="AA306" s="312"/>
      <c r="AB306" s="312"/>
      <c r="AC306" s="312"/>
      <c r="AD306" s="312"/>
      <c r="AE306" s="312"/>
      <c r="AF306" s="312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24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38" customFormat="1" ht="12.95" customHeight="1" x14ac:dyDescent="0.2">
      <c r="A328" s="37"/>
      <c r="B328" s="312"/>
      <c r="C328" s="312"/>
      <c r="D328" s="312"/>
      <c r="E328" s="312"/>
      <c r="F328" s="312"/>
      <c r="G328" s="312"/>
      <c r="H328" s="312"/>
      <c r="I328" s="312"/>
      <c r="J328" s="312"/>
      <c r="K328" s="312"/>
      <c r="L328" s="312"/>
      <c r="M328" s="312"/>
      <c r="N328" s="312"/>
      <c r="O328" s="312"/>
      <c r="P328" s="312"/>
      <c r="Q328" s="312"/>
      <c r="R328" s="312"/>
      <c r="S328" s="312"/>
      <c r="T328" s="312"/>
      <c r="U328" s="312"/>
      <c r="V328" s="312"/>
      <c r="W328" s="312"/>
      <c r="X328" s="312"/>
      <c r="Y328" s="312"/>
      <c r="Z328" s="312"/>
      <c r="AA328" s="312"/>
      <c r="AB328" s="312"/>
      <c r="AC328" s="312"/>
      <c r="AD328" s="312"/>
      <c r="AE328" s="312"/>
      <c r="AF328" s="312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24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50" spans="1:32" s="38" customFormat="1" ht="12.95" customHeight="1" x14ac:dyDescent="0.2">
      <c r="A350" s="37"/>
      <c r="B350" s="312"/>
      <c r="C350" s="312"/>
      <c r="D350" s="312"/>
      <c r="E350" s="312"/>
      <c r="F350" s="312"/>
      <c r="G350" s="312"/>
      <c r="H350" s="312"/>
      <c r="I350" s="312"/>
      <c r="J350" s="312"/>
      <c r="K350" s="312"/>
      <c r="L350" s="312"/>
      <c r="M350" s="312"/>
      <c r="N350" s="312"/>
      <c r="O350" s="312"/>
      <c r="P350" s="312"/>
      <c r="Q350" s="312"/>
      <c r="R350" s="312"/>
      <c r="S350" s="312"/>
      <c r="T350" s="312"/>
      <c r="U350" s="312"/>
      <c r="V350" s="312"/>
      <c r="W350" s="312"/>
      <c r="X350" s="312"/>
      <c r="Y350" s="312"/>
      <c r="Z350" s="312"/>
      <c r="AA350" s="312"/>
      <c r="AB350" s="312"/>
      <c r="AC350" s="312"/>
      <c r="AD350" s="312"/>
      <c r="AE350" s="312"/>
      <c r="AF350" s="312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24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38" customFormat="1" ht="12.95" customHeight="1" x14ac:dyDescent="0.2">
      <c r="A368" s="37"/>
      <c r="B368" s="312"/>
      <c r="C368" s="312"/>
      <c r="D368" s="312"/>
      <c r="E368" s="312"/>
      <c r="F368" s="312"/>
      <c r="G368" s="312"/>
      <c r="H368" s="312"/>
      <c r="I368" s="312"/>
      <c r="J368" s="312"/>
      <c r="K368" s="312"/>
      <c r="L368" s="312"/>
      <c r="M368" s="312"/>
      <c r="N368" s="312"/>
      <c r="O368" s="312"/>
      <c r="P368" s="312"/>
      <c r="Q368" s="312"/>
      <c r="R368" s="312"/>
      <c r="S368" s="312"/>
      <c r="T368" s="312"/>
      <c r="U368" s="312"/>
      <c r="V368" s="312"/>
      <c r="W368" s="312"/>
      <c r="X368" s="312"/>
      <c r="Y368" s="312"/>
      <c r="Z368" s="312"/>
      <c r="AA368" s="312"/>
      <c r="AB368" s="312"/>
      <c r="AC368" s="312"/>
      <c r="AD368" s="312"/>
      <c r="AE368" s="312"/>
      <c r="AF368" s="312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24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0.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90" spans="1:32" s="38" customFormat="1" ht="12.95" customHeight="1" x14ac:dyDescent="0.2">
      <c r="A390" s="37"/>
      <c r="B390" s="312"/>
      <c r="C390" s="312"/>
      <c r="D390" s="312"/>
      <c r="E390" s="312"/>
      <c r="F390" s="312"/>
      <c r="G390" s="312"/>
      <c r="H390" s="312"/>
      <c r="I390" s="312"/>
      <c r="J390" s="312"/>
      <c r="K390" s="312"/>
      <c r="L390" s="312"/>
      <c r="M390" s="312"/>
      <c r="N390" s="312"/>
      <c r="O390" s="312"/>
      <c r="P390" s="312"/>
      <c r="Q390" s="312"/>
      <c r="R390" s="312"/>
      <c r="S390" s="312"/>
      <c r="T390" s="312"/>
      <c r="U390" s="312"/>
      <c r="V390" s="312"/>
      <c r="W390" s="312"/>
      <c r="X390" s="312"/>
      <c r="Y390" s="312"/>
      <c r="Z390" s="312"/>
      <c r="AA390" s="312"/>
      <c r="AB390" s="312"/>
      <c r="AC390" s="312"/>
      <c r="AD390" s="312"/>
      <c r="AE390" s="312"/>
      <c r="AF390" s="312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24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38" customFormat="1" ht="12.95" customHeight="1" x14ac:dyDescent="0.2">
      <c r="A408" s="37"/>
      <c r="B408" s="312"/>
      <c r="C408" s="312"/>
      <c r="D408" s="312"/>
      <c r="E408" s="312"/>
      <c r="F408" s="312"/>
      <c r="G408" s="312"/>
      <c r="H408" s="312"/>
      <c r="I408" s="312"/>
      <c r="J408" s="312"/>
      <c r="K408" s="312"/>
      <c r="L408" s="312"/>
      <c r="M408" s="312"/>
      <c r="N408" s="312"/>
      <c r="O408" s="312"/>
      <c r="P408" s="312"/>
      <c r="Q408" s="312"/>
      <c r="R408" s="312"/>
      <c r="S408" s="312"/>
      <c r="T408" s="312"/>
      <c r="U408" s="312"/>
      <c r="V408" s="312"/>
      <c r="W408" s="312"/>
      <c r="X408" s="312"/>
      <c r="Y408" s="312"/>
      <c r="Z408" s="312"/>
      <c r="AA408" s="312"/>
      <c r="AB408" s="312"/>
      <c r="AC408" s="312"/>
      <c r="AD408" s="312"/>
      <c r="AE408" s="312"/>
      <c r="AF408" s="312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24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</sheetData>
  <hyperlinks>
    <hyperlink ref="A1" location="Содержание!A1" display="Вернуться в СОДЕРЖАНИЕ" xr:uid="{00000000-0004-0000-89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Лист138"/>
  <dimension ref="A1:AF422"/>
  <sheetViews>
    <sheetView workbookViewId="0">
      <selection activeCell="P36" sqref="P36"/>
    </sheetView>
  </sheetViews>
  <sheetFormatPr defaultColWidth="9.28515625" defaultRowHeight="12.95" customHeight="1" x14ac:dyDescent="0.2"/>
  <cols>
    <col min="1" max="1" width="39" style="61" customWidth="1"/>
    <col min="2" max="4" width="9.28515625" style="241" hidden="1" customWidth="1"/>
    <col min="5" max="5" width="8.5703125" style="241" hidden="1" customWidth="1"/>
    <col min="6" max="8" width="8.5703125" style="33" hidden="1" customWidth="1"/>
    <col min="9" max="13" width="8.570312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9" style="33" customWidth="1"/>
    <col min="258" max="262" width="0" style="33" hidden="1" customWidth="1"/>
    <col min="263" max="267" width="8.5703125" style="33" customWidth="1"/>
    <col min="268" max="276" width="9.28515625" style="33" customWidth="1"/>
    <col min="277" max="512" width="9.28515625" style="33"/>
    <col min="513" max="513" width="39" style="33" customWidth="1"/>
    <col min="514" max="518" width="0" style="33" hidden="1" customWidth="1"/>
    <col min="519" max="523" width="8.5703125" style="33" customWidth="1"/>
    <col min="524" max="532" width="9.28515625" style="33" customWidth="1"/>
    <col min="533" max="768" width="9.28515625" style="33"/>
    <col min="769" max="769" width="39" style="33" customWidth="1"/>
    <col min="770" max="774" width="0" style="33" hidden="1" customWidth="1"/>
    <col min="775" max="779" width="8.5703125" style="33" customWidth="1"/>
    <col min="780" max="788" width="9.28515625" style="33" customWidth="1"/>
    <col min="789" max="1024" width="9.28515625" style="33"/>
    <col min="1025" max="1025" width="39" style="33" customWidth="1"/>
    <col min="1026" max="1030" width="0" style="33" hidden="1" customWidth="1"/>
    <col min="1031" max="1035" width="8.5703125" style="33" customWidth="1"/>
    <col min="1036" max="1044" width="9.28515625" style="33" customWidth="1"/>
    <col min="1045" max="1280" width="9.28515625" style="33"/>
    <col min="1281" max="1281" width="39" style="33" customWidth="1"/>
    <col min="1282" max="1286" width="0" style="33" hidden="1" customWidth="1"/>
    <col min="1287" max="1291" width="8.5703125" style="33" customWidth="1"/>
    <col min="1292" max="1300" width="9.28515625" style="33" customWidth="1"/>
    <col min="1301" max="1536" width="9.28515625" style="33"/>
    <col min="1537" max="1537" width="39" style="33" customWidth="1"/>
    <col min="1538" max="1542" width="0" style="33" hidden="1" customWidth="1"/>
    <col min="1543" max="1547" width="8.5703125" style="33" customWidth="1"/>
    <col min="1548" max="1556" width="9.28515625" style="33" customWidth="1"/>
    <col min="1557" max="1792" width="9.28515625" style="33"/>
    <col min="1793" max="1793" width="39" style="33" customWidth="1"/>
    <col min="1794" max="1798" width="0" style="33" hidden="1" customWidth="1"/>
    <col min="1799" max="1803" width="8.5703125" style="33" customWidth="1"/>
    <col min="1804" max="1812" width="9.28515625" style="33" customWidth="1"/>
    <col min="1813" max="2048" width="9.28515625" style="33"/>
    <col min="2049" max="2049" width="39" style="33" customWidth="1"/>
    <col min="2050" max="2054" width="0" style="33" hidden="1" customWidth="1"/>
    <col min="2055" max="2059" width="8.5703125" style="33" customWidth="1"/>
    <col min="2060" max="2068" width="9.28515625" style="33" customWidth="1"/>
    <col min="2069" max="2304" width="9.28515625" style="33"/>
    <col min="2305" max="2305" width="39" style="33" customWidth="1"/>
    <col min="2306" max="2310" width="0" style="33" hidden="1" customWidth="1"/>
    <col min="2311" max="2315" width="8.5703125" style="33" customWidth="1"/>
    <col min="2316" max="2324" width="9.28515625" style="33" customWidth="1"/>
    <col min="2325" max="2560" width="9.28515625" style="33"/>
    <col min="2561" max="2561" width="39" style="33" customWidth="1"/>
    <col min="2562" max="2566" width="0" style="33" hidden="1" customWidth="1"/>
    <col min="2567" max="2571" width="8.5703125" style="33" customWidth="1"/>
    <col min="2572" max="2580" width="9.28515625" style="33" customWidth="1"/>
    <col min="2581" max="2816" width="9.28515625" style="33"/>
    <col min="2817" max="2817" width="39" style="33" customWidth="1"/>
    <col min="2818" max="2822" width="0" style="33" hidden="1" customWidth="1"/>
    <col min="2823" max="2827" width="8.5703125" style="33" customWidth="1"/>
    <col min="2828" max="2836" width="9.28515625" style="33" customWidth="1"/>
    <col min="2837" max="3072" width="9.28515625" style="33"/>
    <col min="3073" max="3073" width="39" style="33" customWidth="1"/>
    <col min="3074" max="3078" width="0" style="33" hidden="1" customWidth="1"/>
    <col min="3079" max="3083" width="8.5703125" style="33" customWidth="1"/>
    <col min="3084" max="3092" width="9.28515625" style="33" customWidth="1"/>
    <col min="3093" max="3328" width="9.28515625" style="33"/>
    <col min="3329" max="3329" width="39" style="33" customWidth="1"/>
    <col min="3330" max="3334" width="0" style="33" hidden="1" customWidth="1"/>
    <col min="3335" max="3339" width="8.5703125" style="33" customWidth="1"/>
    <col min="3340" max="3348" width="9.28515625" style="33" customWidth="1"/>
    <col min="3349" max="3584" width="9.28515625" style="33"/>
    <col min="3585" max="3585" width="39" style="33" customWidth="1"/>
    <col min="3586" max="3590" width="0" style="33" hidden="1" customWidth="1"/>
    <col min="3591" max="3595" width="8.5703125" style="33" customWidth="1"/>
    <col min="3596" max="3604" width="9.28515625" style="33" customWidth="1"/>
    <col min="3605" max="3840" width="9.28515625" style="33"/>
    <col min="3841" max="3841" width="39" style="33" customWidth="1"/>
    <col min="3842" max="3846" width="0" style="33" hidden="1" customWidth="1"/>
    <col min="3847" max="3851" width="8.5703125" style="33" customWidth="1"/>
    <col min="3852" max="3860" width="9.28515625" style="33" customWidth="1"/>
    <col min="3861" max="4096" width="9.28515625" style="33"/>
    <col min="4097" max="4097" width="39" style="33" customWidth="1"/>
    <col min="4098" max="4102" width="0" style="33" hidden="1" customWidth="1"/>
    <col min="4103" max="4107" width="8.5703125" style="33" customWidth="1"/>
    <col min="4108" max="4116" width="9.28515625" style="33" customWidth="1"/>
    <col min="4117" max="4352" width="9.28515625" style="33"/>
    <col min="4353" max="4353" width="39" style="33" customWidth="1"/>
    <col min="4354" max="4358" width="0" style="33" hidden="1" customWidth="1"/>
    <col min="4359" max="4363" width="8.5703125" style="33" customWidth="1"/>
    <col min="4364" max="4372" width="9.28515625" style="33" customWidth="1"/>
    <col min="4373" max="4608" width="9.28515625" style="33"/>
    <col min="4609" max="4609" width="39" style="33" customWidth="1"/>
    <col min="4610" max="4614" width="0" style="33" hidden="1" customWidth="1"/>
    <col min="4615" max="4619" width="8.5703125" style="33" customWidth="1"/>
    <col min="4620" max="4628" width="9.28515625" style="33" customWidth="1"/>
    <col min="4629" max="4864" width="9.28515625" style="33"/>
    <col min="4865" max="4865" width="39" style="33" customWidth="1"/>
    <col min="4866" max="4870" width="0" style="33" hidden="1" customWidth="1"/>
    <col min="4871" max="4875" width="8.5703125" style="33" customWidth="1"/>
    <col min="4876" max="4884" width="9.28515625" style="33" customWidth="1"/>
    <col min="4885" max="5120" width="9.28515625" style="33"/>
    <col min="5121" max="5121" width="39" style="33" customWidth="1"/>
    <col min="5122" max="5126" width="0" style="33" hidden="1" customWidth="1"/>
    <col min="5127" max="5131" width="8.5703125" style="33" customWidth="1"/>
    <col min="5132" max="5140" width="9.28515625" style="33" customWidth="1"/>
    <col min="5141" max="5376" width="9.28515625" style="33"/>
    <col min="5377" max="5377" width="39" style="33" customWidth="1"/>
    <col min="5378" max="5382" width="0" style="33" hidden="1" customWidth="1"/>
    <col min="5383" max="5387" width="8.5703125" style="33" customWidth="1"/>
    <col min="5388" max="5396" width="9.28515625" style="33" customWidth="1"/>
    <col min="5397" max="5632" width="9.28515625" style="33"/>
    <col min="5633" max="5633" width="39" style="33" customWidth="1"/>
    <col min="5634" max="5638" width="0" style="33" hidden="1" customWidth="1"/>
    <col min="5639" max="5643" width="8.5703125" style="33" customWidth="1"/>
    <col min="5644" max="5652" width="9.28515625" style="33" customWidth="1"/>
    <col min="5653" max="5888" width="9.28515625" style="33"/>
    <col min="5889" max="5889" width="39" style="33" customWidth="1"/>
    <col min="5890" max="5894" width="0" style="33" hidden="1" customWidth="1"/>
    <col min="5895" max="5899" width="8.5703125" style="33" customWidth="1"/>
    <col min="5900" max="5908" width="9.28515625" style="33" customWidth="1"/>
    <col min="5909" max="6144" width="9.28515625" style="33"/>
    <col min="6145" max="6145" width="39" style="33" customWidth="1"/>
    <col min="6146" max="6150" width="0" style="33" hidden="1" customWidth="1"/>
    <col min="6151" max="6155" width="8.5703125" style="33" customWidth="1"/>
    <col min="6156" max="6164" width="9.28515625" style="33" customWidth="1"/>
    <col min="6165" max="6400" width="9.28515625" style="33"/>
    <col min="6401" max="6401" width="39" style="33" customWidth="1"/>
    <col min="6402" max="6406" width="0" style="33" hidden="1" customWidth="1"/>
    <col min="6407" max="6411" width="8.5703125" style="33" customWidth="1"/>
    <col min="6412" max="6420" width="9.28515625" style="33" customWidth="1"/>
    <col min="6421" max="6656" width="9.28515625" style="33"/>
    <col min="6657" max="6657" width="39" style="33" customWidth="1"/>
    <col min="6658" max="6662" width="0" style="33" hidden="1" customWidth="1"/>
    <col min="6663" max="6667" width="8.5703125" style="33" customWidth="1"/>
    <col min="6668" max="6676" width="9.28515625" style="33" customWidth="1"/>
    <col min="6677" max="6912" width="9.28515625" style="33"/>
    <col min="6913" max="6913" width="39" style="33" customWidth="1"/>
    <col min="6914" max="6918" width="0" style="33" hidden="1" customWidth="1"/>
    <col min="6919" max="6923" width="8.5703125" style="33" customWidth="1"/>
    <col min="6924" max="6932" width="9.28515625" style="33" customWidth="1"/>
    <col min="6933" max="7168" width="9.28515625" style="33"/>
    <col min="7169" max="7169" width="39" style="33" customWidth="1"/>
    <col min="7170" max="7174" width="0" style="33" hidden="1" customWidth="1"/>
    <col min="7175" max="7179" width="8.5703125" style="33" customWidth="1"/>
    <col min="7180" max="7188" width="9.28515625" style="33" customWidth="1"/>
    <col min="7189" max="7424" width="9.28515625" style="33"/>
    <col min="7425" max="7425" width="39" style="33" customWidth="1"/>
    <col min="7426" max="7430" width="0" style="33" hidden="1" customWidth="1"/>
    <col min="7431" max="7435" width="8.5703125" style="33" customWidth="1"/>
    <col min="7436" max="7444" width="9.28515625" style="33" customWidth="1"/>
    <col min="7445" max="7680" width="9.28515625" style="33"/>
    <col min="7681" max="7681" width="39" style="33" customWidth="1"/>
    <col min="7682" max="7686" width="0" style="33" hidden="1" customWidth="1"/>
    <col min="7687" max="7691" width="8.5703125" style="33" customWidth="1"/>
    <col min="7692" max="7700" width="9.28515625" style="33" customWidth="1"/>
    <col min="7701" max="7936" width="9.28515625" style="33"/>
    <col min="7937" max="7937" width="39" style="33" customWidth="1"/>
    <col min="7938" max="7942" width="0" style="33" hidden="1" customWidth="1"/>
    <col min="7943" max="7947" width="8.5703125" style="33" customWidth="1"/>
    <col min="7948" max="7956" width="9.28515625" style="33" customWidth="1"/>
    <col min="7957" max="8192" width="9.28515625" style="33"/>
    <col min="8193" max="8193" width="39" style="33" customWidth="1"/>
    <col min="8194" max="8198" width="0" style="33" hidden="1" customWidth="1"/>
    <col min="8199" max="8203" width="8.5703125" style="33" customWidth="1"/>
    <col min="8204" max="8212" width="9.28515625" style="33" customWidth="1"/>
    <col min="8213" max="8448" width="9.28515625" style="33"/>
    <col min="8449" max="8449" width="39" style="33" customWidth="1"/>
    <col min="8450" max="8454" width="0" style="33" hidden="1" customWidth="1"/>
    <col min="8455" max="8459" width="8.5703125" style="33" customWidth="1"/>
    <col min="8460" max="8468" width="9.28515625" style="33" customWidth="1"/>
    <col min="8469" max="8704" width="9.28515625" style="33"/>
    <col min="8705" max="8705" width="39" style="33" customWidth="1"/>
    <col min="8706" max="8710" width="0" style="33" hidden="1" customWidth="1"/>
    <col min="8711" max="8715" width="8.5703125" style="33" customWidth="1"/>
    <col min="8716" max="8724" width="9.28515625" style="33" customWidth="1"/>
    <col min="8725" max="8960" width="9.28515625" style="33"/>
    <col min="8961" max="8961" width="39" style="33" customWidth="1"/>
    <col min="8962" max="8966" width="0" style="33" hidden="1" customWidth="1"/>
    <col min="8967" max="8971" width="8.5703125" style="33" customWidth="1"/>
    <col min="8972" max="8980" width="9.28515625" style="33" customWidth="1"/>
    <col min="8981" max="9216" width="9.28515625" style="33"/>
    <col min="9217" max="9217" width="39" style="33" customWidth="1"/>
    <col min="9218" max="9222" width="0" style="33" hidden="1" customWidth="1"/>
    <col min="9223" max="9227" width="8.5703125" style="33" customWidth="1"/>
    <col min="9228" max="9236" width="9.28515625" style="33" customWidth="1"/>
    <col min="9237" max="9472" width="9.28515625" style="33"/>
    <col min="9473" max="9473" width="39" style="33" customWidth="1"/>
    <col min="9474" max="9478" width="0" style="33" hidden="1" customWidth="1"/>
    <col min="9479" max="9483" width="8.5703125" style="33" customWidth="1"/>
    <col min="9484" max="9492" width="9.28515625" style="33" customWidth="1"/>
    <col min="9493" max="9728" width="9.28515625" style="33"/>
    <col min="9729" max="9729" width="39" style="33" customWidth="1"/>
    <col min="9730" max="9734" width="0" style="33" hidden="1" customWidth="1"/>
    <col min="9735" max="9739" width="8.5703125" style="33" customWidth="1"/>
    <col min="9740" max="9748" width="9.28515625" style="33" customWidth="1"/>
    <col min="9749" max="9984" width="9.28515625" style="33"/>
    <col min="9985" max="9985" width="39" style="33" customWidth="1"/>
    <col min="9986" max="9990" width="0" style="33" hidden="1" customWidth="1"/>
    <col min="9991" max="9995" width="8.5703125" style="33" customWidth="1"/>
    <col min="9996" max="10004" width="9.28515625" style="33" customWidth="1"/>
    <col min="10005" max="10240" width="9.28515625" style="33"/>
    <col min="10241" max="10241" width="39" style="33" customWidth="1"/>
    <col min="10242" max="10246" width="0" style="33" hidden="1" customWidth="1"/>
    <col min="10247" max="10251" width="8.5703125" style="33" customWidth="1"/>
    <col min="10252" max="10260" width="9.28515625" style="33" customWidth="1"/>
    <col min="10261" max="10496" width="9.28515625" style="33"/>
    <col min="10497" max="10497" width="39" style="33" customWidth="1"/>
    <col min="10498" max="10502" width="0" style="33" hidden="1" customWidth="1"/>
    <col min="10503" max="10507" width="8.5703125" style="33" customWidth="1"/>
    <col min="10508" max="10516" width="9.28515625" style="33" customWidth="1"/>
    <col min="10517" max="10752" width="9.28515625" style="33"/>
    <col min="10753" max="10753" width="39" style="33" customWidth="1"/>
    <col min="10754" max="10758" width="0" style="33" hidden="1" customWidth="1"/>
    <col min="10759" max="10763" width="8.5703125" style="33" customWidth="1"/>
    <col min="10764" max="10772" width="9.28515625" style="33" customWidth="1"/>
    <col min="10773" max="11008" width="9.28515625" style="33"/>
    <col min="11009" max="11009" width="39" style="33" customWidth="1"/>
    <col min="11010" max="11014" width="0" style="33" hidden="1" customWidth="1"/>
    <col min="11015" max="11019" width="8.5703125" style="33" customWidth="1"/>
    <col min="11020" max="11028" width="9.28515625" style="33" customWidth="1"/>
    <col min="11029" max="11264" width="9.28515625" style="33"/>
    <col min="11265" max="11265" width="39" style="33" customWidth="1"/>
    <col min="11266" max="11270" width="0" style="33" hidden="1" customWidth="1"/>
    <col min="11271" max="11275" width="8.5703125" style="33" customWidth="1"/>
    <col min="11276" max="11284" width="9.28515625" style="33" customWidth="1"/>
    <col min="11285" max="11520" width="9.28515625" style="33"/>
    <col min="11521" max="11521" width="39" style="33" customWidth="1"/>
    <col min="11522" max="11526" width="0" style="33" hidden="1" customWidth="1"/>
    <col min="11527" max="11531" width="8.5703125" style="33" customWidth="1"/>
    <col min="11532" max="11540" width="9.28515625" style="33" customWidth="1"/>
    <col min="11541" max="11776" width="9.28515625" style="33"/>
    <col min="11777" max="11777" width="39" style="33" customWidth="1"/>
    <col min="11778" max="11782" width="0" style="33" hidden="1" customWidth="1"/>
    <col min="11783" max="11787" width="8.5703125" style="33" customWidth="1"/>
    <col min="11788" max="11796" width="9.28515625" style="33" customWidth="1"/>
    <col min="11797" max="12032" width="9.28515625" style="33"/>
    <col min="12033" max="12033" width="39" style="33" customWidth="1"/>
    <col min="12034" max="12038" width="0" style="33" hidden="1" customWidth="1"/>
    <col min="12039" max="12043" width="8.5703125" style="33" customWidth="1"/>
    <col min="12044" max="12052" width="9.28515625" style="33" customWidth="1"/>
    <col min="12053" max="12288" width="9.28515625" style="33"/>
    <col min="12289" max="12289" width="39" style="33" customWidth="1"/>
    <col min="12290" max="12294" width="0" style="33" hidden="1" customWidth="1"/>
    <col min="12295" max="12299" width="8.5703125" style="33" customWidth="1"/>
    <col min="12300" max="12308" width="9.28515625" style="33" customWidth="1"/>
    <col min="12309" max="12544" width="9.28515625" style="33"/>
    <col min="12545" max="12545" width="39" style="33" customWidth="1"/>
    <col min="12546" max="12550" width="0" style="33" hidden="1" customWidth="1"/>
    <col min="12551" max="12555" width="8.5703125" style="33" customWidth="1"/>
    <col min="12556" max="12564" width="9.28515625" style="33" customWidth="1"/>
    <col min="12565" max="12800" width="9.28515625" style="33"/>
    <col min="12801" max="12801" width="39" style="33" customWidth="1"/>
    <col min="12802" max="12806" width="0" style="33" hidden="1" customWidth="1"/>
    <col min="12807" max="12811" width="8.5703125" style="33" customWidth="1"/>
    <col min="12812" max="12820" width="9.28515625" style="33" customWidth="1"/>
    <col min="12821" max="13056" width="9.28515625" style="33"/>
    <col min="13057" max="13057" width="39" style="33" customWidth="1"/>
    <col min="13058" max="13062" width="0" style="33" hidden="1" customWidth="1"/>
    <col min="13063" max="13067" width="8.5703125" style="33" customWidth="1"/>
    <col min="13068" max="13076" width="9.28515625" style="33" customWidth="1"/>
    <col min="13077" max="13312" width="9.28515625" style="33"/>
    <col min="13313" max="13313" width="39" style="33" customWidth="1"/>
    <col min="13314" max="13318" width="0" style="33" hidden="1" customWidth="1"/>
    <col min="13319" max="13323" width="8.5703125" style="33" customWidth="1"/>
    <col min="13324" max="13332" width="9.28515625" style="33" customWidth="1"/>
    <col min="13333" max="13568" width="9.28515625" style="33"/>
    <col min="13569" max="13569" width="39" style="33" customWidth="1"/>
    <col min="13570" max="13574" width="0" style="33" hidden="1" customWidth="1"/>
    <col min="13575" max="13579" width="8.5703125" style="33" customWidth="1"/>
    <col min="13580" max="13588" width="9.28515625" style="33" customWidth="1"/>
    <col min="13589" max="13824" width="9.28515625" style="33"/>
    <col min="13825" max="13825" width="39" style="33" customWidth="1"/>
    <col min="13826" max="13830" width="0" style="33" hidden="1" customWidth="1"/>
    <col min="13831" max="13835" width="8.5703125" style="33" customWidth="1"/>
    <col min="13836" max="13844" width="9.28515625" style="33" customWidth="1"/>
    <col min="13845" max="14080" width="9.28515625" style="33"/>
    <col min="14081" max="14081" width="39" style="33" customWidth="1"/>
    <col min="14082" max="14086" width="0" style="33" hidden="1" customWidth="1"/>
    <col min="14087" max="14091" width="8.5703125" style="33" customWidth="1"/>
    <col min="14092" max="14100" width="9.28515625" style="33" customWidth="1"/>
    <col min="14101" max="14336" width="9.28515625" style="33"/>
    <col min="14337" max="14337" width="39" style="33" customWidth="1"/>
    <col min="14338" max="14342" width="0" style="33" hidden="1" customWidth="1"/>
    <col min="14343" max="14347" width="8.5703125" style="33" customWidth="1"/>
    <col min="14348" max="14356" width="9.28515625" style="33" customWidth="1"/>
    <col min="14357" max="14592" width="9.28515625" style="33"/>
    <col min="14593" max="14593" width="39" style="33" customWidth="1"/>
    <col min="14594" max="14598" width="0" style="33" hidden="1" customWidth="1"/>
    <col min="14599" max="14603" width="8.5703125" style="33" customWidth="1"/>
    <col min="14604" max="14612" width="9.28515625" style="33" customWidth="1"/>
    <col min="14613" max="14848" width="9.28515625" style="33"/>
    <col min="14849" max="14849" width="39" style="33" customWidth="1"/>
    <col min="14850" max="14854" width="0" style="33" hidden="1" customWidth="1"/>
    <col min="14855" max="14859" width="8.5703125" style="33" customWidth="1"/>
    <col min="14860" max="14868" width="9.28515625" style="33" customWidth="1"/>
    <col min="14869" max="15104" width="9.28515625" style="33"/>
    <col min="15105" max="15105" width="39" style="33" customWidth="1"/>
    <col min="15106" max="15110" width="0" style="33" hidden="1" customWidth="1"/>
    <col min="15111" max="15115" width="8.5703125" style="33" customWidth="1"/>
    <col min="15116" max="15124" width="9.28515625" style="33" customWidth="1"/>
    <col min="15125" max="15360" width="9.28515625" style="33"/>
    <col min="15361" max="15361" width="39" style="33" customWidth="1"/>
    <col min="15362" max="15366" width="0" style="33" hidden="1" customWidth="1"/>
    <col min="15367" max="15371" width="8.5703125" style="33" customWidth="1"/>
    <col min="15372" max="15380" width="9.28515625" style="33" customWidth="1"/>
    <col min="15381" max="15616" width="9.28515625" style="33"/>
    <col min="15617" max="15617" width="39" style="33" customWidth="1"/>
    <col min="15618" max="15622" width="0" style="33" hidden="1" customWidth="1"/>
    <col min="15623" max="15627" width="8.5703125" style="33" customWidth="1"/>
    <col min="15628" max="15636" width="9.28515625" style="33" customWidth="1"/>
    <col min="15637" max="15872" width="9.28515625" style="33"/>
    <col min="15873" max="15873" width="39" style="33" customWidth="1"/>
    <col min="15874" max="15878" width="0" style="33" hidden="1" customWidth="1"/>
    <col min="15879" max="15883" width="8.5703125" style="33" customWidth="1"/>
    <col min="15884" max="15892" width="9.28515625" style="33" customWidth="1"/>
    <col min="15893" max="16128" width="9.28515625" style="33"/>
    <col min="16129" max="16129" width="39" style="33" customWidth="1"/>
    <col min="16130" max="16134" width="0" style="33" hidden="1" customWidth="1"/>
    <col min="16135" max="16139" width="8.570312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486</v>
      </c>
    </row>
    <row r="3" spans="1:32" ht="18" customHeight="1" x14ac:dyDescent="0.2">
      <c r="A3" s="568" t="s">
        <v>487</v>
      </c>
    </row>
    <row r="4" spans="1:32" ht="18" customHeight="1" thickBot="1" x14ac:dyDescent="0.25">
      <c r="A4" s="34" t="s">
        <v>482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3.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7.7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2.95" customHeight="1" x14ac:dyDescent="0.2">
      <c r="A9" s="315" t="s">
        <v>456</v>
      </c>
      <c r="B9" s="160">
        <v>55.3</v>
      </c>
      <c r="C9" s="160">
        <v>52.9</v>
      </c>
      <c r="D9" s="160">
        <v>68.900000000000006</v>
      </c>
      <c r="E9" s="160">
        <v>64</v>
      </c>
      <c r="F9" s="160">
        <v>65.099999999999994</v>
      </c>
      <c r="G9" s="160">
        <v>63.5</v>
      </c>
      <c r="H9" s="160">
        <v>62</v>
      </c>
      <c r="I9" s="160">
        <v>65.400000000000006</v>
      </c>
      <c r="J9" s="160">
        <v>80.2</v>
      </c>
      <c r="K9" s="160">
        <v>79.099999999999994</v>
      </c>
      <c r="L9" s="160">
        <v>81.7</v>
      </c>
      <c r="M9" s="160">
        <v>81.099999999999994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47.4</v>
      </c>
      <c r="C11" s="160">
        <v>37.200000000000003</v>
      </c>
      <c r="D11" s="160">
        <v>61.5</v>
      </c>
      <c r="E11" s="160">
        <v>59.3</v>
      </c>
      <c r="F11" s="160">
        <v>58.4</v>
      </c>
      <c r="G11" s="160">
        <v>53.2</v>
      </c>
      <c r="H11" s="160">
        <v>50.7</v>
      </c>
      <c r="I11" s="160">
        <v>57.5</v>
      </c>
      <c r="J11" s="160">
        <v>70.400000000000006</v>
      </c>
      <c r="K11" s="160">
        <v>69.3</v>
      </c>
      <c r="L11" s="160">
        <v>75.8</v>
      </c>
      <c r="M11" s="160">
        <v>75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3.3</v>
      </c>
      <c r="C12" s="160">
        <v>4.8</v>
      </c>
      <c r="D12" s="160">
        <v>2.5</v>
      </c>
      <c r="E12" s="160">
        <v>1.2</v>
      </c>
      <c r="F12" s="160">
        <v>0.8</v>
      </c>
      <c r="G12" s="160">
        <v>1</v>
      </c>
      <c r="H12" s="160">
        <v>0.9</v>
      </c>
      <c r="I12" s="160">
        <v>0.7</v>
      </c>
      <c r="J12" s="160">
        <v>1</v>
      </c>
      <c r="K12" s="160">
        <v>2</v>
      </c>
      <c r="L12" s="160">
        <v>1.1000000000000001</v>
      </c>
      <c r="M12" s="160">
        <v>1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3.3</v>
      </c>
      <c r="C13" s="160">
        <v>7</v>
      </c>
      <c r="D13" s="160">
        <v>4.0999999999999996</v>
      </c>
      <c r="E13" s="160">
        <v>2</v>
      </c>
      <c r="F13" s="160">
        <v>2.9</v>
      </c>
      <c r="G13" s="160">
        <v>4</v>
      </c>
      <c r="H13" s="160">
        <v>2.9</v>
      </c>
      <c r="I13" s="160">
        <v>3</v>
      </c>
      <c r="J13" s="160">
        <v>5.2</v>
      </c>
      <c r="K13" s="160">
        <v>2</v>
      </c>
      <c r="L13" s="160">
        <v>1.4</v>
      </c>
      <c r="M13" s="160">
        <v>0.7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27.9</v>
      </c>
      <c r="C14" s="160">
        <v>27</v>
      </c>
      <c r="D14" s="160">
        <v>14.8</v>
      </c>
      <c r="E14" s="160">
        <v>12.8</v>
      </c>
      <c r="F14" s="160">
        <v>12.7</v>
      </c>
      <c r="G14" s="160">
        <v>13</v>
      </c>
      <c r="H14" s="160">
        <v>13.5</v>
      </c>
      <c r="I14" s="160">
        <v>12.5</v>
      </c>
      <c r="J14" s="160">
        <v>9.3000000000000007</v>
      </c>
      <c r="K14" s="160">
        <v>10.8</v>
      </c>
      <c r="L14" s="160">
        <v>9</v>
      </c>
      <c r="M14" s="160">
        <v>7.3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5.8</v>
      </c>
      <c r="C15" s="160">
        <v>4.7</v>
      </c>
      <c r="D15" s="160">
        <v>2.4</v>
      </c>
      <c r="E15" s="160">
        <v>2.2000000000000002</v>
      </c>
      <c r="F15" s="160">
        <v>2.1</v>
      </c>
      <c r="G15" s="160">
        <v>2.2000000000000002</v>
      </c>
      <c r="H15" s="160">
        <v>2.4</v>
      </c>
      <c r="I15" s="160">
        <v>2.2000000000000002</v>
      </c>
      <c r="J15" s="160">
        <v>1.8</v>
      </c>
      <c r="K15" s="160">
        <v>1.9</v>
      </c>
      <c r="L15" s="160">
        <v>1.3</v>
      </c>
      <c r="M15" s="160">
        <v>0.6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463</v>
      </c>
      <c r="B16" s="160">
        <v>4.0999999999999996</v>
      </c>
      <c r="C16" s="160">
        <v>7.2</v>
      </c>
      <c r="D16" s="160">
        <v>4.9000000000000004</v>
      </c>
      <c r="E16" s="160">
        <v>8.6</v>
      </c>
      <c r="F16" s="160">
        <v>9.1999999999999993</v>
      </c>
      <c r="G16" s="160">
        <v>10.3</v>
      </c>
      <c r="H16" s="160">
        <v>8.6</v>
      </c>
      <c r="I16" s="160">
        <v>10</v>
      </c>
      <c r="J16" s="160">
        <v>2.2000000000000002</v>
      </c>
      <c r="K16" s="160">
        <v>3.1</v>
      </c>
      <c r="L16" s="160">
        <v>3.4</v>
      </c>
      <c r="M16" s="160">
        <v>1.2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6.9</v>
      </c>
      <c r="C17" s="160">
        <v>8.1999999999999993</v>
      </c>
      <c r="D17" s="160">
        <v>9</v>
      </c>
      <c r="E17" s="160">
        <v>12.5</v>
      </c>
      <c r="F17" s="160">
        <v>10.8</v>
      </c>
      <c r="G17" s="160">
        <v>11</v>
      </c>
      <c r="H17" s="160">
        <v>13.5</v>
      </c>
      <c r="I17" s="160">
        <v>9.8000000000000007</v>
      </c>
      <c r="J17" s="160">
        <v>6.5</v>
      </c>
      <c r="K17" s="160">
        <v>5.0999999999999996</v>
      </c>
      <c r="L17" s="160">
        <v>4.5999999999999996</v>
      </c>
      <c r="M17" s="160">
        <v>9.6999999999999993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0.1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ht="12.95" customHeight="1" x14ac:dyDescent="0.2">
      <c r="A24" s="32"/>
    </row>
    <row r="25" spans="1:32" ht="12.95" customHeight="1" x14ac:dyDescent="0.2">
      <c r="A25" s="251"/>
    </row>
    <row r="26" spans="1:32" s="571" customFormat="1" ht="18" customHeight="1" x14ac:dyDescent="0.2">
      <c r="A26" s="32" t="s">
        <v>488</v>
      </c>
    </row>
    <row r="27" spans="1:32" s="320" customFormat="1" ht="18" customHeight="1" x14ac:dyDescent="0.2">
      <c r="A27" s="32" t="s">
        <v>489</v>
      </c>
    </row>
    <row r="28" spans="1:32" s="38" customFormat="1" ht="18" customHeight="1" thickBot="1" x14ac:dyDescent="0.25">
      <c r="A28" s="34" t="s">
        <v>490</v>
      </c>
      <c r="B28" s="574"/>
      <c r="C28" s="574"/>
      <c r="D28" s="574"/>
      <c r="E28" s="574"/>
      <c r="F28" s="574"/>
      <c r="G28" s="574"/>
      <c r="H28" s="574"/>
      <c r="I28" s="574"/>
      <c r="J28" s="574"/>
      <c r="K28" s="574"/>
      <c r="L28" s="574"/>
      <c r="M28" s="574"/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</row>
    <row r="29" spans="1:32" s="51" customFormat="1" ht="18" customHeight="1" thickBot="1" x14ac:dyDescent="0.25">
      <c r="A29" s="564"/>
      <c r="B29" s="564">
        <v>2014</v>
      </c>
      <c r="C29" s="564">
        <v>2015</v>
      </c>
      <c r="D29" s="564">
        <v>2016</v>
      </c>
      <c r="E29" s="564">
        <v>2017</v>
      </c>
      <c r="F29" s="564">
        <v>2018</v>
      </c>
      <c r="G29" s="564">
        <v>2019</v>
      </c>
      <c r="H29" s="564">
        <v>2020</v>
      </c>
      <c r="I29" s="564">
        <v>2021</v>
      </c>
      <c r="J29" s="564">
        <v>2022</v>
      </c>
      <c r="K29" s="564">
        <v>2023</v>
      </c>
      <c r="L29" s="564">
        <v>2024</v>
      </c>
      <c r="M29" s="564">
        <v>2025</v>
      </c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12.95" customHeight="1" x14ac:dyDescent="0.2">
      <c r="A30" s="37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29.25" customHeight="1" x14ac:dyDescent="0.2">
      <c r="A31" s="41" t="s">
        <v>483</v>
      </c>
      <c r="B31" s="157">
        <v>100</v>
      </c>
      <c r="C31" s="157">
        <v>100</v>
      </c>
      <c r="D31" s="157">
        <v>100</v>
      </c>
      <c r="E31" s="157">
        <v>100</v>
      </c>
      <c r="F31" s="157">
        <v>100</v>
      </c>
      <c r="G31" s="157">
        <v>100</v>
      </c>
      <c r="H31" s="157">
        <v>100</v>
      </c>
      <c r="I31" s="157">
        <v>100</v>
      </c>
      <c r="J31" s="157">
        <v>100</v>
      </c>
      <c r="K31" s="157">
        <v>100</v>
      </c>
      <c r="L31" s="157">
        <v>100</v>
      </c>
      <c r="M31" s="157">
        <v>100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356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315" t="s">
        <v>456</v>
      </c>
      <c r="B33" s="160">
        <v>60.3</v>
      </c>
      <c r="C33" s="160">
        <v>80.900000000000006</v>
      </c>
      <c r="D33" s="160">
        <v>78.400000000000006</v>
      </c>
      <c r="E33" s="160">
        <v>80.2</v>
      </c>
      <c r="F33" s="160">
        <v>76.5</v>
      </c>
      <c r="G33" s="160">
        <v>49.5</v>
      </c>
      <c r="H33" s="160">
        <v>68</v>
      </c>
      <c r="I33" s="160">
        <v>63</v>
      </c>
      <c r="J33" s="160">
        <v>77.900000000000006</v>
      </c>
      <c r="K33" s="160">
        <v>68.599999999999994</v>
      </c>
      <c r="L33" s="160">
        <v>89.2</v>
      </c>
      <c r="M33" s="160">
        <v>73.099999999999994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12.95" customHeight="1" x14ac:dyDescent="0.2">
      <c r="A34" s="566" t="s">
        <v>457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24" customHeight="1" x14ac:dyDescent="0.2">
      <c r="A35" s="325" t="s">
        <v>458</v>
      </c>
      <c r="B35" s="160">
        <v>48.7</v>
      </c>
      <c r="C35" s="160">
        <v>74</v>
      </c>
      <c r="D35" s="160">
        <v>73.599999999999994</v>
      </c>
      <c r="E35" s="160">
        <v>71.5</v>
      </c>
      <c r="F35" s="160">
        <v>69.2</v>
      </c>
      <c r="G35" s="160">
        <v>32.799999999999997</v>
      </c>
      <c r="H35" s="160">
        <v>51.6</v>
      </c>
      <c r="I35" s="160">
        <v>53.3</v>
      </c>
      <c r="J35" s="160">
        <v>71.099999999999994</v>
      </c>
      <c r="K35" s="160">
        <v>61.4</v>
      </c>
      <c r="L35" s="160">
        <v>85.6</v>
      </c>
      <c r="M35" s="160">
        <v>53.1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459</v>
      </c>
      <c r="B36" s="160">
        <v>1.2</v>
      </c>
      <c r="C36" s="160">
        <v>0.4</v>
      </c>
      <c r="D36" s="160">
        <v>0.7</v>
      </c>
      <c r="E36" s="160">
        <v>0.5</v>
      </c>
      <c r="F36" s="160">
        <v>2.5</v>
      </c>
      <c r="G36" s="160">
        <v>2.9</v>
      </c>
      <c r="H36" s="160">
        <v>2.5</v>
      </c>
      <c r="I36" s="160">
        <v>3</v>
      </c>
      <c r="J36" s="160">
        <v>1.5</v>
      </c>
      <c r="K36" s="160">
        <v>0.3</v>
      </c>
      <c r="L36" s="160">
        <v>0.2</v>
      </c>
      <c r="M36" s="160">
        <v>0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25" t="s">
        <v>460</v>
      </c>
      <c r="B37" s="160">
        <v>0.8</v>
      </c>
      <c r="C37" s="160">
        <v>0.7</v>
      </c>
      <c r="D37" s="160">
        <v>1</v>
      </c>
      <c r="E37" s="160">
        <v>0.9</v>
      </c>
      <c r="F37" s="160">
        <v>1.2</v>
      </c>
      <c r="G37" s="160">
        <v>0.9</v>
      </c>
      <c r="H37" s="160">
        <v>1</v>
      </c>
      <c r="I37" s="160">
        <v>0.6</v>
      </c>
      <c r="J37" s="160">
        <v>1.7</v>
      </c>
      <c r="K37" s="160">
        <v>0.8</v>
      </c>
      <c r="L37" s="160">
        <v>0.6</v>
      </c>
      <c r="M37" s="160">
        <v>1.4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461</v>
      </c>
      <c r="B38" s="160">
        <v>5.2</v>
      </c>
      <c r="C38" s="160">
        <v>3</v>
      </c>
      <c r="D38" s="160">
        <v>3</v>
      </c>
      <c r="E38" s="160">
        <v>3.2</v>
      </c>
      <c r="F38" s="160">
        <v>4.7</v>
      </c>
      <c r="G38" s="160">
        <v>8.1</v>
      </c>
      <c r="H38" s="160">
        <v>9.6999999999999993</v>
      </c>
      <c r="I38" s="160">
        <v>10</v>
      </c>
      <c r="J38" s="160">
        <v>7</v>
      </c>
      <c r="K38" s="160">
        <v>11.7</v>
      </c>
      <c r="L38" s="160">
        <v>5.8</v>
      </c>
      <c r="M38" s="160">
        <v>19.399999999999999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462</v>
      </c>
      <c r="B39" s="160">
        <v>0.9</v>
      </c>
      <c r="C39" s="160">
        <v>0.5</v>
      </c>
      <c r="D39" s="160">
        <v>0.5</v>
      </c>
      <c r="E39" s="160">
        <v>0.6</v>
      </c>
      <c r="F39" s="160">
        <v>0.6</v>
      </c>
      <c r="G39" s="160">
        <v>1.4</v>
      </c>
      <c r="H39" s="160">
        <v>1.7</v>
      </c>
      <c r="I39" s="160">
        <v>1.4</v>
      </c>
      <c r="J39" s="160">
        <v>1.4</v>
      </c>
      <c r="K39" s="160">
        <v>2</v>
      </c>
      <c r="L39" s="160">
        <v>0.9</v>
      </c>
      <c r="M39" s="160">
        <v>1.9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463</v>
      </c>
      <c r="B40" s="160">
        <v>5.9</v>
      </c>
      <c r="C40" s="160">
        <v>6</v>
      </c>
      <c r="D40" s="160">
        <v>6.4</v>
      </c>
      <c r="E40" s="160">
        <v>6.8</v>
      </c>
      <c r="F40" s="160">
        <v>6.3</v>
      </c>
      <c r="G40" s="160">
        <v>33.299999999999997</v>
      </c>
      <c r="H40" s="160">
        <v>5.9</v>
      </c>
      <c r="I40" s="160">
        <v>10.3</v>
      </c>
      <c r="J40" s="160">
        <v>5.6</v>
      </c>
      <c r="K40" s="160">
        <v>14.3</v>
      </c>
      <c r="L40" s="160">
        <v>2.2000000000000002</v>
      </c>
      <c r="M40" s="160">
        <v>3.1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x14ac:dyDescent="0.2">
      <c r="A41" s="315" t="s">
        <v>464</v>
      </c>
      <c r="B41" s="160">
        <v>27.7</v>
      </c>
      <c r="C41" s="160">
        <v>9.6</v>
      </c>
      <c r="D41" s="160">
        <v>11.7</v>
      </c>
      <c r="E41" s="160">
        <v>9.1999999999999993</v>
      </c>
      <c r="F41" s="160">
        <v>11.9</v>
      </c>
      <c r="G41" s="160">
        <v>7.6</v>
      </c>
      <c r="H41" s="160">
        <v>14.8</v>
      </c>
      <c r="I41" s="160">
        <v>15.3</v>
      </c>
      <c r="J41" s="160">
        <v>8.1</v>
      </c>
      <c r="K41" s="160">
        <v>3.5</v>
      </c>
      <c r="L41" s="160">
        <v>2</v>
      </c>
      <c r="M41" s="160">
        <v>2.5</v>
      </c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thickBot="1" x14ac:dyDescent="0.25">
      <c r="A42" s="317"/>
      <c r="B42" s="302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2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38" customFormat="1" ht="12.95" customHeight="1" x14ac:dyDescent="0.2">
      <c r="A44" s="299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hidden="1" customHeight="1" x14ac:dyDescent="0.2">
      <c r="A47" s="62" t="s">
        <v>471</v>
      </c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24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24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38" customFormat="1" ht="12.95" customHeight="1" x14ac:dyDescent="0.2">
      <c r="A66" s="37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  <c r="T66" s="312"/>
      <c r="U66" s="312"/>
      <c r="V66" s="312"/>
      <c r="W66" s="312"/>
      <c r="X66" s="312"/>
      <c r="Y66" s="312"/>
      <c r="Z66" s="312"/>
      <c r="AA66" s="312"/>
      <c r="AB66" s="312"/>
      <c r="AC66" s="312"/>
      <c r="AD66" s="312"/>
      <c r="AE66" s="312"/>
      <c r="AF66" s="312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24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38" customFormat="1" ht="12.95" customHeight="1" x14ac:dyDescent="0.2">
      <c r="A84" s="37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Q84" s="312"/>
      <c r="R84" s="312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  <c r="AF84" s="312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24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24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38" customFormat="1" ht="12.95" customHeight="1" x14ac:dyDescent="0.2">
      <c r="A106" s="37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  <c r="T106" s="312"/>
      <c r="U106" s="312"/>
      <c r="V106" s="312"/>
      <c r="W106" s="312"/>
      <c r="X106" s="312"/>
      <c r="Y106" s="312"/>
      <c r="Z106" s="312"/>
      <c r="AA106" s="312"/>
      <c r="AB106" s="312"/>
      <c r="AC106" s="312"/>
      <c r="AD106" s="312"/>
      <c r="AE106" s="312"/>
      <c r="AF106" s="312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24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38" customFormat="1" ht="12.95" customHeight="1" x14ac:dyDescent="0.2">
      <c r="A124" s="37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  <c r="AF124" s="312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24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38" customFormat="1" ht="12.95" customHeight="1" x14ac:dyDescent="0.2">
      <c r="A138" s="37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  <c r="T138" s="312"/>
      <c r="U138" s="312"/>
      <c r="V138" s="312"/>
      <c r="W138" s="312"/>
      <c r="X138" s="312"/>
      <c r="Y138" s="312"/>
      <c r="Z138" s="312"/>
      <c r="AA138" s="312"/>
      <c r="AB138" s="312"/>
      <c r="AC138" s="312"/>
      <c r="AD138" s="312"/>
      <c r="AE138" s="312"/>
      <c r="AF138" s="312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38" customFormat="1" ht="12.95" customHeight="1" x14ac:dyDescent="0.2">
      <c r="A146" s="37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  <c r="T146" s="312"/>
      <c r="U146" s="312"/>
      <c r="V146" s="312"/>
      <c r="W146" s="312"/>
      <c r="X146" s="312"/>
      <c r="Y146" s="312"/>
      <c r="Z146" s="312"/>
      <c r="AA146" s="312"/>
      <c r="AB146" s="312"/>
      <c r="AC146" s="312"/>
      <c r="AD146" s="312"/>
      <c r="AE146" s="312"/>
      <c r="AF146" s="312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24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38" customFormat="1" ht="12.95" customHeight="1" x14ac:dyDescent="0.2">
      <c r="A164" s="37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2"/>
      <c r="AE164" s="312"/>
      <c r="AF164" s="312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24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86" spans="1:32" s="38" customFormat="1" ht="12.95" customHeight="1" x14ac:dyDescent="0.2">
      <c r="A186" s="37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  <c r="AF186" s="312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24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38" customFormat="1" ht="12.95" customHeight="1" x14ac:dyDescent="0.2">
      <c r="A204" s="37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  <c r="AF204" s="312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24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26" spans="1:32" s="38" customFormat="1" ht="12.95" customHeight="1" x14ac:dyDescent="0.2">
      <c r="A226" s="37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  <c r="AF226" s="312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24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38" customFormat="1" ht="12.95" customHeight="1" x14ac:dyDescent="0.2">
      <c r="A244" s="37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  <c r="AF244" s="312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24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66" spans="1:32" s="38" customFormat="1" ht="12.95" customHeight="1" x14ac:dyDescent="0.2">
      <c r="A266" s="37"/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  <c r="P266" s="312"/>
      <c r="Q266" s="312"/>
      <c r="R266" s="312"/>
      <c r="S266" s="312"/>
      <c r="T266" s="312"/>
      <c r="U266" s="312"/>
      <c r="V266" s="312"/>
      <c r="W266" s="312"/>
      <c r="X266" s="312"/>
      <c r="Y266" s="312"/>
      <c r="Z266" s="312"/>
      <c r="AA266" s="312"/>
      <c r="AB266" s="312"/>
      <c r="AC266" s="312"/>
      <c r="AD266" s="312"/>
      <c r="AE266" s="312"/>
      <c r="AF266" s="312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24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38" customFormat="1" ht="12.95" customHeight="1" x14ac:dyDescent="0.2">
      <c r="A284" s="37"/>
      <c r="B284" s="312"/>
      <c r="C284" s="312"/>
      <c r="D284" s="312"/>
      <c r="E284" s="312"/>
      <c r="F284" s="312"/>
      <c r="G284" s="312"/>
      <c r="H284" s="312"/>
      <c r="I284" s="312"/>
      <c r="J284" s="312"/>
      <c r="K284" s="312"/>
      <c r="L284" s="312"/>
      <c r="M284" s="312"/>
      <c r="N284" s="312"/>
      <c r="O284" s="312"/>
      <c r="P284" s="312"/>
      <c r="Q284" s="312"/>
      <c r="R284" s="312"/>
      <c r="S284" s="312"/>
      <c r="T284" s="312"/>
      <c r="U284" s="312"/>
      <c r="V284" s="312"/>
      <c r="W284" s="312"/>
      <c r="X284" s="312"/>
      <c r="Y284" s="312"/>
      <c r="Z284" s="312"/>
      <c r="AA284" s="312"/>
      <c r="AB284" s="312"/>
      <c r="AC284" s="312"/>
      <c r="AD284" s="312"/>
      <c r="AE284" s="312"/>
      <c r="AF284" s="312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24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306" spans="1:32" s="38" customFormat="1" ht="12.95" customHeight="1" x14ac:dyDescent="0.2">
      <c r="A306" s="37"/>
      <c r="B306" s="312"/>
      <c r="C306" s="312"/>
      <c r="D306" s="312"/>
      <c r="E306" s="312"/>
      <c r="F306" s="312"/>
      <c r="G306" s="312"/>
      <c r="H306" s="312"/>
      <c r="I306" s="312"/>
      <c r="J306" s="312"/>
      <c r="K306" s="312"/>
      <c r="L306" s="312"/>
      <c r="M306" s="312"/>
      <c r="N306" s="312"/>
      <c r="O306" s="312"/>
      <c r="P306" s="312"/>
      <c r="Q306" s="312"/>
      <c r="R306" s="312"/>
      <c r="S306" s="312"/>
      <c r="T306" s="312"/>
      <c r="U306" s="312"/>
      <c r="V306" s="312"/>
      <c r="W306" s="312"/>
      <c r="X306" s="312"/>
      <c r="Y306" s="312"/>
      <c r="Z306" s="312"/>
      <c r="AA306" s="312"/>
      <c r="AB306" s="312"/>
      <c r="AC306" s="312"/>
      <c r="AD306" s="312"/>
      <c r="AE306" s="312"/>
      <c r="AF306" s="312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24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38" customFormat="1" ht="12.95" customHeight="1" x14ac:dyDescent="0.2">
      <c r="A328" s="37"/>
      <c r="B328" s="312"/>
      <c r="C328" s="312"/>
      <c r="D328" s="312"/>
      <c r="E328" s="312"/>
      <c r="F328" s="312"/>
      <c r="G328" s="312"/>
      <c r="H328" s="312"/>
      <c r="I328" s="312"/>
      <c r="J328" s="312"/>
      <c r="K328" s="312"/>
      <c r="L328" s="312"/>
      <c r="M328" s="312"/>
      <c r="N328" s="312"/>
      <c r="O328" s="312"/>
      <c r="P328" s="312"/>
      <c r="Q328" s="312"/>
      <c r="R328" s="312"/>
      <c r="S328" s="312"/>
      <c r="T328" s="312"/>
      <c r="U328" s="312"/>
      <c r="V328" s="312"/>
      <c r="W328" s="312"/>
      <c r="X328" s="312"/>
      <c r="Y328" s="312"/>
      <c r="Z328" s="312"/>
      <c r="AA328" s="312"/>
      <c r="AB328" s="312"/>
      <c r="AC328" s="312"/>
      <c r="AD328" s="312"/>
      <c r="AE328" s="312"/>
      <c r="AF328" s="312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24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50" spans="1:32" s="38" customFormat="1" ht="12.95" customHeight="1" x14ac:dyDescent="0.2">
      <c r="A350" s="37"/>
      <c r="B350" s="312"/>
      <c r="C350" s="312"/>
      <c r="D350" s="312"/>
      <c r="E350" s="312"/>
      <c r="F350" s="312"/>
      <c r="G350" s="312"/>
      <c r="H350" s="312"/>
      <c r="I350" s="312"/>
      <c r="J350" s="312"/>
      <c r="K350" s="312"/>
      <c r="L350" s="312"/>
      <c r="M350" s="312"/>
      <c r="N350" s="312"/>
      <c r="O350" s="312"/>
      <c r="P350" s="312"/>
      <c r="Q350" s="312"/>
      <c r="R350" s="312"/>
      <c r="S350" s="312"/>
      <c r="T350" s="312"/>
      <c r="U350" s="312"/>
      <c r="V350" s="312"/>
      <c r="W350" s="312"/>
      <c r="X350" s="312"/>
      <c r="Y350" s="312"/>
      <c r="Z350" s="312"/>
      <c r="AA350" s="312"/>
      <c r="AB350" s="312"/>
      <c r="AC350" s="312"/>
      <c r="AD350" s="312"/>
      <c r="AE350" s="312"/>
      <c r="AF350" s="312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24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38" customFormat="1" ht="12.95" customHeight="1" x14ac:dyDescent="0.2">
      <c r="A368" s="37"/>
      <c r="B368" s="312"/>
      <c r="C368" s="312"/>
      <c r="D368" s="312"/>
      <c r="E368" s="312"/>
      <c r="F368" s="312"/>
      <c r="G368" s="312"/>
      <c r="H368" s="312"/>
      <c r="I368" s="312"/>
      <c r="J368" s="312"/>
      <c r="K368" s="312"/>
      <c r="L368" s="312"/>
      <c r="M368" s="312"/>
      <c r="N368" s="312"/>
      <c r="O368" s="312"/>
      <c r="P368" s="312"/>
      <c r="Q368" s="312"/>
      <c r="R368" s="312"/>
      <c r="S368" s="312"/>
      <c r="T368" s="312"/>
      <c r="U368" s="312"/>
      <c r="V368" s="312"/>
      <c r="W368" s="312"/>
      <c r="X368" s="312"/>
      <c r="Y368" s="312"/>
      <c r="Z368" s="312"/>
      <c r="AA368" s="312"/>
      <c r="AB368" s="312"/>
      <c r="AC368" s="312"/>
      <c r="AD368" s="312"/>
      <c r="AE368" s="312"/>
      <c r="AF368" s="312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24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0.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90" spans="1:32" s="38" customFormat="1" ht="12.95" customHeight="1" x14ac:dyDescent="0.2">
      <c r="A390" s="37"/>
      <c r="B390" s="312"/>
      <c r="C390" s="312"/>
      <c r="D390" s="312"/>
      <c r="E390" s="312"/>
      <c r="F390" s="312"/>
      <c r="G390" s="312"/>
      <c r="H390" s="312"/>
      <c r="I390" s="312"/>
      <c r="J390" s="312"/>
      <c r="K390" s="312"/>
      <c r="L390" s="312"/>
      <c r="M390" s="312"/>
      <c r="N390" s="312"/>
      <c r="O390" s="312"/>
      <c r="P390" s="312"/>
      <c r="Q390" s="312"/>
      <c r="R390" s="312"/>
      <c r="S390" s="312"/>
      <c r="T390" s="312"/>
      <c r="U390" s="312"/>
      <c r="V390" s="312"/>
      <c r="W390" s="312"/>
      <c r="X390" s="312"/>
      <c r="Y390" s="312"/>
      <c r="Z390" s="312"/>
      <c r="AA390" s="312"/>
      <c r="AB390" s="312"/>
      <c r="AC390" s="312"/>
      <c r="AD390" s="312"/>
      <c r="AE390" s="312"/>
      <c r="AF390" s="312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24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38" customFormat="1" ht="12.95" customHeight="1" x14ac:dyDescent="0.2">
      <c r="A408" s="37"/>
      <c r="B408" s="312"/>
      <c r="C408" s="312"/>
      <c r="D408" s="312"/>
      <c r="E408" s="312"/>
      <c r="F408" s="312"/>
      <c r="G408" s="312"/>
      <c r="H408" s="312"/>
      <c r="I408" s="312"/>
      <c r="J408" s="312"/>
      <c r="K408" s="312"/>
      <c r="L408" s="312"/>
      <c r="M408" s="312"/>
      <c r="N408" s="312"/>
      <c r="O408" s="312"/>
      <c r="P408" s="312"/>
      <c r="Q408" s="312"/>
      <c r="R408" s="312"/>
      <c r="S408" s="312"/>
      <c r="T408" s="312"/>
      <c r="U408" s="312"/>
      <c r="V408" s="312"/>
      <c r="W408" s="312"/>
      <c r="X408" s="312"/>
      <c r="Y408" s="312"/>
      <c r="Z408" s="312"/>
      <c r="AA408" s="312"/>
      <c r="AB408" s="312"/>
      <c r="AC408" s="312"/>
      <c r="AD408" s="312"/>
      <c r="AE408" s="312"/>
      <c r="AF408" s="312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24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</sheetData>
  <hyperlinks>
    <hyperlink ref="A1" location="Содержание!A1" display="Вернуться в СОДЕРЖАНИЕ" xr:uid="{00000000-0004-0000-8A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Лист139"/>
  <dimension ref="A1:AF422"/>
  <sheetViews>
    <sheetView workbookViewId="0">
      <selection activeCell="P44" sqref="P44"/>
    </sheetView>
  </sheetViews>
  <sheetFormatPr defaultColWidth="9.28515625" defaultRowHeight="12.95" customHeight="1" x14ac:dyDescent="0.2"/>
  <cols>
    <col min="1" max="1" width="38.140625" style="61" customWidth="1"/>
    <col min="2" max="4" width="9.28515625" style="241" hidden="1" customWidth="1"/>
    <col min="5" max="5" width="8.7109375" style="241" hidden="1" customWidth="1"/>
    <col min="6" max="8" width="8.7109375" style="33" hidden="1" customWidth="1"/>
    <col min="9" max="13" width="8.710937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8.140625" style="33" customWidth="1"/>
    <col min="258" max="262" width="0" style="33" hidden="1" customWidth="1"/>
    <col min="263" max="267" width="8.7109375" style="33" customWidth="1"/>
    <col min="268" max="276" width="9.28515625" style="33" customWidth="1"/>
    <col min="277" max="512" width="9.28515625" style="33"/>
    <col min="513" max="513" width="38.140625" style="33" customWidth="1"/>
    <col min="514" max="518" width="0" style="33" hidden="1" customWidth="1"/>
    <col min="519" max="523" width="8.7109375" style="33" customWidth="1"/>
    <col min="524" max="532" width="9.28515625" style="33" customWidth="1"/>
    <col min="533" max="768" width="9.28515625" style="33"/>
    <col min="769" max="769" width="38.140625" style="33" customWidth="1"/>
    <col min="770" max="774" width="0" style="33" hidden="1" customWidth="1"/>
    <col min="775" max="779" width="8.7109375" style="33" customWidth="1"/>
    <col min="780" max="788" width="9.28515625" style="33" customWidth="1"/>
    <col min="789" max="1024" width="9.28515625" style="33"/>
    <col min="1025" max="1025" width="38.140625" style="33" customWidth="1"/>
    <col min="1026" max="1030" width="0" style="33" hidden="1" customWidth="1"/>
    <col min="1031" max="1035" width="8.7109375" style="33" customWidth="1"/>
    <col min="1036" max="1044" width="9.28515625" style="33" customWidth="1"/>
    <col min="1045" max="1280" width="9.28515625" style="33"/>
    <col min="1281" max="1281" width="38.140625" style="33" customWidth="1"/>
    <col min="1282" max="1286" width="0" style="33" hidden="1" customWidth="1"/>
    <col min="1287" max="1291" width="8.7109375" style="33" customWidth="1"/>
    <col min="1292" max="1300" width="9.28515625" style="33" customWidth="1"/>
    <col min="1301" max="1536" width="9.28515625" style="33"/>
    <col min="1537" max="1537" width="38.140625" style="33" customWidth="1"/>
    <col min="1538" max="1542" width="0" style="33" hidden="1" customWidth="1"/>
    <col min="1543" max="1547" width="8.7109375" style="33" customWidth="1"/>
    <col min="1548" max="1556" width="9.28515625" style="33" customWidth="1"/>
    <col min="1557" max="1792" width="9.28515625" style="33"/>
    <col min="1793" max="1793" width="38.140625" style="33" customWidth="1"/>
    <col min="1794" max="1798" width="0" style="33" hidden="1" customWidth="1"/>
    <col min="1799" max="1803" width="8.7109375" style="33" customWidth="1"/>
    <col min="1804" max="1812" width="9.28515625" style="33" customWidth="1"/>
    <col min="1813" max="2048" width="9.28515625" style="33"/>
    <col min="2049" max="2049" width="38.140625" style="33" customWidth="1"/>
    <col min="2050" max="2054" width="0" style="33" hidden="1" customWidth="1"/>
    <col min="2055" max="2059" width="8.7109375" style="33" customWidth="1"/>
    <col min="2060" max="2068" width="9.28515625" style="33" customWidth="1"/>
    <col min="2069" max="2304" width="9.28515625" style="33"/>
    <col min="2305" max="2305" width="38.140625" style="33" customWidth="1"/>
    <col min="2306" max="2310" width="0" style="33" hidden="1" customWidth="1"/>
    <col min="2311" max="2315" width="8.7109375" style="33" customWidth="1"/>
    <col min="2316" max="2324" width="9.28515625" style="33" customWidth="1"/>
    <col min="2325" max="2560" width="9.28515625" style="33"/>
    <col min="2561" max="2561" width="38.140625" style="33" customWidth="1"/>
    <col min="2562" max="2566" width="0" style="33" hidden="1" customWidth="1"/>
    <col min="2567" max="2571" width="8.7109375" style="33" customWidth="1"/>
    <col min="2572" max="2580" width="9.28515625" style="33" customWidth="1"/>
    <col min="2581" max="2816" width="9.28515625" style="33"/>
    <col min="2817" max="2817" width="38.140625" style="33" customWidth="1"/>
    <col min="2818" max="2822" width="0" style="33" hidden="1" customWidth="1"/>
    <col min="2823" max="2827" width="8.7109375" style="33" customWidth="1"/>
    <col min="2828" max="2836" width="9.28515625" style="33" customWidth="1"/>
    <col min="2837" max="3072" width="9.28515625" style="33"/>
    <col min="3073" max="3073" width="38.140625" style="33" customWidth="1"/>
    <col min="3074" max="3078" width="0" style="33" hidden="1" customWidth="1"/>
    <col min="3079" max="3083" width="8.7109375" style="33" customWidth="1"/>
    <col min="3084" max="3092" width="9.28515625" style="33" customWidth="1"/>
    <col min="3093" max="3328" width="9.28515625" style="33"/>
    <col min="3329" max="3329" width="38.140625" style="33" customWidth="1"/>
    <col min="3330" max="3334" width="0" style="33" hidden="1" customWidth="1"/>
    <col min="3335" max="3339" width="8.7109375" style="33" customWidth="1"/>
    <col min="3340" max="3348" width="9.28515625" style="33" customWidth="1"/>
    <col min="3349" max="3584" width="9.28515625" style="33"/>
    <col min="3585" max="3585" width="38.140625" style="33" customWidth="1"/>
    <col min="3586" max="3590" width="0" style="33" hidden="1" customWidth="1"/>
    <col min="3591" max="3595" width="8.7109375" style="33" customWidth="1"/>
    <col min="3596" max="3604" width="9.28515625" style="33" customWidth="1"/>
    <col min="3605" max="3840" width="9.28515625" style="33"/>
    <col min="3841" max="3841" width="38.140625" style="33" customWidth="1"/>
    <col min="3842" max="3846" width="0" style="33" hidden="1" customWidth="1"/>
    <col min="3847" max="3851" width="8.7109375" style="33" customWidth="1"/>
    <col min="3852" max="3860" width="9.28515625" style="33" customWidth="1"/>
    <col min="3861" max="4096" width="9.28515625" style="33"/>
    <col min="4097" max="4097" width="38.140625" style="33" customWidth="1"/>
    <col min="4098" max="4102" width="0" style="33" hidden="1" customWidth="1"/>
    <col min="4103" max="4107" width="8.7109375" style="33" customWidth="1"/>
    <col min="4108" max="4116" width="9.28515625" style="33" customWidth="1"/>
    <col min="4117" max="4352" width="9.28515625" style="33"/>
    <col min="4353" max="4353" width="38.140625" style="33" customWidth="1"/>
    <col min="4354" max="4358" width="0" style="33" hidden="1" customWidth="1"/>
    <col min="4359" max="4363" width="8.7109375" style="33" customWidth="1"/>
    <col min="4364" max="4372" width="9.28515625" style="33" customWidth="1"/>
    <col min="4373" max="4608" width="9.28515625" style="33"/>
    <col min="4609" max="4609" width="38.140625" style="33" customWidth="1"/>
    <col min="4610" max="4614" width="0" style="33" hidden="1" customWidth="1"/>
    <col min="4615" max="4619" width="8.7109375" style="33" customWidth="1"/>
    <col min="4620" max="4628" width="9.28515625" style="33" customWidth="1"/>
    <col min="4629" max="4864" width="9.28515625" style="33"/>
    <col min="4865" max="4865" width="38.140625" style="33" customWidth="1"/>
    <col min="4866" max="4870" width="0" style="33" hidden="1" customWidth="1"/>
    <col min="4871" max="4875" width="8.7109375" style="33" customWidth="1"/>
    <col min="4876" max="4884" width="9.28515625" style="33" customWidth="1"/>
    <col min="4885" max="5120" width="9.28515625" style="33"/>
    <col min="5121" max="5121" width="38.140625" style="33" customWidth="1"/>
    <col min="5122" max="5126" width="0" style="33" hidden="1" customWidth="1"/>
    <col min="5127" max="5131" width="8.7109375" style="33" customWidth="1"/>
    <col min="5132" max="5140" width="9.28515625" style="33" customWidth="1"/>
    <col min="5141" max="5376" width="9.28515625" style="33"/>
    <col min="5377" max="5377" width="38.140625" style="33" customWidth="1"/>
    <col min="5378" max="5382" width="0" style="33" hidden="1" customWidth="1"/>
    <col min="5383" max="5387" width="8.7109375" style="33" customWidth="1"/>
    <col min="5388" max="5396" width="9.28515625" style="33" customWidth="1"/>
    <col min="5397" max="5632" width="9.28515625" style="33"/>
    <col min="5633" max="5633" width="38.140625" style="33" customWidth="1"/>
    <col min="5634" max="5638" width="0" style="33" hidden="1" customWidth="1"/>
    <col min="5639" max="5643" width="8.7109375" style="33" customWidth="1"/>
    <col min="5644" max="5652" width="9.28515625" style="33" customWidth="1"/>
    <col min="5653" max="5888" width="9.28515625" style="33"/>
    <col min="5889" max="5889" width="38.140625" style="33" customWidth="1"/>
    <col min="5890" max="5894" width="0" style="33" hidden="1" customWidth="1"/>
    <col min="5895" max="5899" width="8.7109375" style="33" customWidth="1"/>
    <col min="5900" max="5908" width="9.28515625" style="33" customWidth="1"/>
    <col min="5909" max="6144" width="9.28515625" style="33"/>
    <col min="6145" max="6145" width="38.140625" style="33" customWidth="1"/>
    <col min="6146" max="6150" width="0" style="33" hidden="1" customWidth="1"/>
    <col min="6151" max="6155" width="8.7109375" style="33" customWidth="1"/>
    <col min="6156" max="6164" width="9.28515625" style="33" customWidth="1"/>
    <col min="6165" max="6400" width="9.28515625" style="33"/>
    <col min="6401" max="6401" width="38.140625" style="33" customWidth="1"/>
    <col min="6402" max="6406" width="0" style="33" hidden="1" customWidth="1"/>
    <col min="6407" max="6411" width="8.7109375" style="33" customWidth="1"/>
    <col min="6412" max="6420" width="9.28515625" style="33" customWidth="1"/>
    <col min="6421" max="6656" width="9.28515625" style="33"/>
    <col min="6657" max="6657" width="38.140625" style="33" customWidth="1"/>
    <col min="6658" max="6662" width="0" style="33" hidden="1" customWidth="1"/>
    <col min="6663" max="6667" width="8.7109375" style="33" customWidth="1"/>
    <col min="6668" max="6676" width="9.28515625" style="33" customWidth="1"/>
    <col min="6677" max="6912" width="9.28515625" style="33"/>
    <col min="6913" max="6913" width="38.140625" style="33" customWidth="1"/>
    <col min="6914" max="6918" width="0" style="33" hidden="1" customWidth="1"/>
    <col min="6919" max="6923" width="8.7109375" style="33" customWidth="1"/>
    <col min="6924" max="6932" width="9.28515625" style="33" customWidth="1"/>
    <col min="6933" max="7168" width="9.28515625" style="33"/>
    <col min="7169" max="7169" width="38.140625" style="33" customWidth="1"/>
    <col min="7170" max="7174" width="0" style="33" hidden="1" customWidth="1"/>
    <col min="7175" max="7179" width="8.7109375" style="33" customWidth="1"/>
    <col min="7180" max="7188" width="9.28515625" style="33" customWidth="1"/>
    <col min="7189" max="7424" width="9.28515625" style="33"/>
    <col min="7425" max="7425" width="38.140625" style="33" customWidth="1"/>
    <col min="7426" max="7430" width="0" style="33" hidden="1" customWidth="1"/>
    <col min="7431" max="7435" width="8.7109375" style="33" customWidth="1"/>
    <col min="7436" max="7444" width="9.28515625" style="33" customWidth="1"/>
    <col min="7445" max="7680" width="9.28515625" style="33"/>
    <col min="7681" max="7681" width="38.140625" style="33" customWidth="1"/>
    <col min="7682" max="7686" width="0" style="33" hidden="1" customWidth="1"/>
    <col min="7687" max="7691" width="8.7109375" style="33" customWidth="1"/>
    <col min="7692" max="7700" width="9.28515625" style="33" customWidth="1"/>
    <col min="7701" max="7936" width="9.28515625" style="33"/>
    <col min="7937" max="7937" width="38.140625" style="33" customWidth="1"/>
    <col min="7938" max="7942" width="0" style="33" hidden="1" customWidth="1"/>
    <col min="7943" max="7947" width="8.7109375" style="33" customWidth="1"/>
    <col min="7948" max="7956" width="9.28515625" style="33" customWidth="1"/>
    <col min="7957" max="8192" width="9.28515625" style="33"/>
    <col min="8193" max="8193" width="38.140625" style="33" customWidth="1"/>
    <col min="8194" max="8198" width="0" style="33" hidden="1" customWidth="1"/>
    <col min="8199" max="8203" width="8.7109375" style="33" customWidth="1"/>
    <col min="8204" max="8212" width="9.28515625" style="33" customWidth="1"/>
    <col min="8213" max="8448" width="9.28515625" style="33"/>
    <col min="8449" max="8449" width="38.140625" style="33" customWidth="1"/>
    <col min="8450" max="8454" width="0" style="33" hidden="1" customWidth="1"/>
    <col min="8455" max="8459" width="8.7109375" style="33" customWidth="1"/>
    <col min="8460" max="8468" width="9.28515625" style="33" customWidth="1"/>
    <col min="8469" max="8704" width="9.28515625" style="33"/>
    <col min="8705" max="8705" width="38.140625" style="33" customWidth="1"/>
    <col min="8706" max="8710" width="0" style="33" hidden="1" customWidth="1"/>
    <col min="8711" max="8715" width="8.7109375" style="33" customWidth="1"/>
    <col min="8716" max="8724" width="9.28515625" style="33" customWidth="1"/>
    <col min="8725" max="8960" width="9.28515625" style="33"/>
    <col min="8961" max="8961" width="38.140625" style="33" customWidth="1"/>
    <col min="8962" max="8966" width="0" style="33" hidden="1" customWidth="1"/>
    <col min="8967" max="8971" width="8.7109375" style="33" customWidth="1"/>
    <col min="8972" max="8980" width="9.28515625" style="33" customWidth="1"/>
    <col min="8981" max="9216" width="9.28515625" style="33"/>
    <col min="9217" max="9217" width="38.140625" style="33" customWidth="1"/>
    <col min="9218" max="9222" width="0" style="33" hidden="1" customWidth="1"/>
    <col min="9223" max="9227" width="8.7109375" style="33" customWidth="1"/>
    <col min="9228" max="9236" width="9.28515625" style="33" customWidth="1"/>
    <col min="9237" max="9472" width="9.28515625" style="33"/>
    <col min="9473" max="9473" width="38.140625" style="33" customWidth="1"/>
    <col min="9474" max="9478" width="0" style="33" hidden="1" customWidth="1"/>
    <col min="9479" max="9483" width="8.7109375" style="33" customWidth="1"/>
    <col min="9484" max="9492" width="9.28515625" style="33" customWidth="1"/>
    <col min="9493" max="9728" width="9.28515625" style="33"/>
    <col min="9729" max="9729" width="38.140625" style="33" customWidth="1"/>
    <col min="9730" max="9734" width="0" style="33" hidden="1" customWidth="1"/>
    <col min="9735" max="9739" width="8.7109375" style="33" customWidth="1"/>
    <col min="9740" max="9748" width="9.28515625" style="33" customWidth="1"/>
    <col min="9749" max="9984" width="9.28515625" style="33"/>
    <col min="9985" max="9985" width="38.140625" style="33" customWidth="1"/>
    <col min="9986" max="9990" width="0" style="33" hidden="1" customWidth="1"/>
    <col min="9991" max="9995" width="8.7109375" style="33" customWidth="1"/>
    <col min="9996" max="10004" width="9.28515625" style="33" customWidth="1"/>
    <col min="10005" max="10240" width="9.28515625" style="33"/>
    <col min="10241" max="10241" width="38.140625" style="33" customWidth="1"/>
    <col min="10242" max="10246" width="0" style="33" hidden="1" customWidth="1"/>
    <col min="10247" max="10251" width="8.7109375" style="33" customWidth="1"/>
    <col min="10252" max="10260" width="9.28515625" style="33" customWidth="1"/>
    <col min="10261" max="10496" width="9.28515625" style="33"/>
    <col min="10497" max="10497" width="38.140625" style="33" customWidth="1"/>
    <col min="10498" max="10502" width="0" style="33" hidden="1" customWidth="1"/>
    <col min="10503" max="10507" width="8.7109375" style="33" customWidth="1"/>
    <col min="10508" max="10516" width="9.28515625" style="33" customWidth="1"/>
    <col min="10517" max="10752" width="9.28515625" style="33"/>
    <col min="10753" max="10753" width="38.140625" style="33" customWidth="1"/>
    <col min="10754" max="10758" width="0" style="33" hidden="1" customWidth="1"/>
    <col min="10759" max="10763" width="8.7109375" style="33" customWidth="1"/>
    <col min="10764" max="10772" width="9.28515625" style="33" customWidth="1"/>
    <col min="10773" max="11008" width="9.28515625" style="33"/>
    <col min="11009" max="11009" width="38.140625" style="33" customWidth="1"/>
    <col min="11010" max="11014" width="0" style="33" hidden="1" customWidth="1"/>
    <col min="11015" max="11019" width="8.7109375" style="33" customWidth="1"/>
    <col min="11020" max="11028" width="9.28515625" style="33" customWidth="1"/>
    <col min="11029" max="11264" width="9.28515625" style="33"/>
    <col min="11265" max="11265" width="38.140625" style="33" customWidth="1"/>
    <col min="11266" max="11270" width="0" style="33" hidden="1" customWidth="1"/>
    <col min="11271" max="11275" width="8.7109375" style="33" customWidth="1"/>
    <col min="11276" max="11284" width="9.28515625" style="33" customWidth="1"/>
    <col min="11285" max="11520" width="9.28515625" style="33"/>
    <col min="11521" max="11521" width="38.140625" style="33" customWidth="1"/>
    <col min="11522" max="11526" width="0" style="33" hidden="1" customWidth="1"/>
    <col min="11527" max="11531" width="8.7109375" style="33" customWidth="1"/>
    <col min="11532" max="11540" width="9.28515625" style="33" customWidth="1"/>
    <col min="11541" max="11776" width="9.28515625" style="33"/>
    <col min="11777" max="11777" width="38.140625" style="33" customWidth="1"/>
    <col min="11778" max="11782" width="0" style="33" hidden="1" customWidth="1"/>
    <col min="11783" max="11787" width="8.7109375" style="33" customWidth="1"/>
    <col min="11788" max="11796" width="9.28515625" style="33" customWidth="1"/>
    <col min="11797" max="12032" width="9.28515625" style="33"/>
    <col min="12033" max="12033" width="38.140625" style="33" customWidth="1"/>
    <col min="12034" max="12038" width="0" style="33" hidden="1" customWidth="1"/>
    <col min="12039" max="12043" width="8.7109375" style="33" customWidth="1"/>
    <col min="12044" max="12052" width="9.28515625" style="33" customWidth="1"/>
    <col min="12053" max="12288" width="9.28515625" style="33"/>
    <col min="12289" max="12289" width="38.140625" style="33" customWidth="1"/>
    <col min="12290" max="12294" width="0" style="33" hidden="1" customWidth="1"/>
    <col min="12295" max="12299" width="8.7109375" style="33" customWidth="1"/>
    <col min="12300" max="12308" width="9.28515625" style="33" customWidth="1"/>
    <col min="12309" max="12544" width="9.28515625" style="33"/>
    <col min="12545" max="12545" width="38.140625" style="33" customWidth="1"/>
    <col min="12546" max="12550" width="0" style="33" hidden="1" customWidth="1"/>
    <col min="12551" max="12555" width="8.7109375" style="33" customWidth="1"/>
    <col min="12556" max="12564" width="9.28515625" style="33" customWidth="1"/>
    <col min="12565" max="12800" width="9.28515625" style="33"/>
    <col min="12801" max="12801" width="38.140625" style="33" customWidth="1"/>
    <col min="12802" max="12806" width="0" style="33" hidden="1" customWidth="1"/>
    <col min="12807" max="12811" width="8.7109375" style="33" customWidth="1"/>
    <col min="12812" max="12820" width="9.28515625" style="33" customWidth="1"/>
    <col min="12821" max="13056" width="9.28515625" style="33"/>
    <col min="13057" max="13057" width="38.140625" style="33" customWidth="1"/>
    <col min="13058" max="13062" width="0" style="33" hidden="1" customWidth="1"/>
    <col min="13063" max="13067" width="8.7109375" style="33" customWidth="1"/>
    <col min="13068" max="13076" width="9.28515625" style="33" customWidth="1"/>
    <col min="13077" max="13312" width="9.28515625" style="33"/>
    <col min="13313" max="13313" width="38.140625" style="33" customWidth="1"/>
    <col min="13314" max="13318" width="0" style="33" hidden="1" customWidth="1"/>
    <col min="13319" max="13323" width="8.7109375" style="33" customWidth="1"/>
    <col min="13324" max="13332" width="9.28515625" style="33" customWidth="1"/>
    <col min="13333" max="13568" width="9.28515625" style="33"/>
    <col min="13569" max="13569" width="38.140625" style="33" customWidth="1"/>
    <col min="13570" max="13574" width="0" style="33" hidden="1" customWidth="1"/>
    <col min="13575" max="13579" width="8.7109375" style="33" customWidth="1"/>
    <col min="13580" max="13588" width="9.28515625" style="33" customWidth="1"/>
    <col min="13589" max="13824" width="9.28515625" style="33"/>
    <col min="13825" max="13825" width="38.140625" style="33" customWidth="1"/>
    <col min="13826" max="13830" width="0" style="33" hidden="1" customWidth="1"/>
    <col min="13831" max="13835" width="8.7109375" style="33" customWidth="1"/>
    <col min="13836" max="13844" width="9.28515625" style="33" customWidth="1"/>
    <col min="13845" max="14080" width="9.28515625" style="33"/>
    <col min="14081" max="14081" width="38.140625" style="33" customWidth="1"/>
    <col min="14082" max="14086" width="0" style="33" hidden="1" customWidth="1"/>
    <col min="14087" max="14091" width="8.7109375" style="33" customWidth="1"/>
    <col min="14092" max="14100" width="9.28515625" style="33" customWidth="1"/>
    <col min="14101" max="14336" width="9.28515625" style="33"/>
    <col min="14337" max="14337" width="38.140625" style="33" customWidth="1"/>
    <col min="14338" max="14342" width="0" style="33" hidden="1" customWidth="1"/>
    <col min="14343" max="14347" width="8.7109375" style="33" customWidth="1"/>
    <col min="14348" max="14356" width="9.28515625" style="33" customWidth="1"/>
    <col min="14357" max="14592" width="9.28515625" style="33"/>
    <col min="14593" max="14593" width="38.140625" style="33" customWidth="1"/>
    <col min="14594" max="14598" width="0" style="33" hidden="1" customWidth="1"/>
    <col min="14599" max="14603" width="8.7109375" style="33" customWidth="1"/>
    <col min="14604" max="14612" width="9.28515625" style="33" customWidth="1"/>
    <col min="14613" max="14848" width="9.28515625" style="33"/>
    <col min="14849" max="14849" width="38.140625" style="33" customWidth="1"/>
    <col min="14850" max="14854" width="0" style="33" hidden="1" customWidth="1"/>
    <col min="14855" max="14859" width="8.7109375" style="33" customWidth="1"/>
    <col min="14860" max="14868" width="9.28515625" style="33" customWidth="1"/>
    <col min="14869" max="15104" width="9.28515625" style="33"/>
    <col min="15105" max="15105" width="38.140625" style="33" customWidth="1"/>
    <col min="15106" max="15110" width="0" style="33" hidden="1" customWidth="1"/>
    <col min="15111" max="15115" width="8.7109375" style="33" customWidth="1"/>
    <col min="15116" max="15124" width="9.28515625" style="33" customWidth="1"/>
    <col min="15125" max="15360" width="9.28515625" style="33"/>
    <col min="15361" max="15361" width="38.140625" style="33" customWidth="1"/>
    <col min="15362" max="15366" width="0" style="33" hidden="1" customWidth="1"/>
    <col min="15367" max="15371" width="8.7109375" style="33" customWidth="1"/>
    <col min="15372" max="15380" width="9.28515625" style="33" customWidth="1"/>
    <col min="15381" max="15616" width="9.28515625" style="33"/>
    <col min="15617" max="15617" width="38.140625" style="33" customWidth="1"/>
    <col min="15618" max="15622" width="0" style="33" hidden="1" customWidth="1"/>
    <col min="15623" max="15627" width="8.7109375" style="33" customWidth="1"/>
    <col min="15628" max="15636" width="9.28515625" style="33" customWidth="1"/>
    <col min="15637" max="15872" width="9.28515625" style="33"/>
    <col min="15873" max="15873" width="38.140625" style="33" customWidth="1"/>
    <col min="15874" max="15878" width="0" style="33" hidden="1" customWidth="1"/>
    <col min="15879" max="15883" width="8.7109375" style="33" customWidth="1"/>
    <col min="15884" max="15892" width="9.28515625" style="33" customWidth="1"/>
    <col min="15893" max="16128" width="9.28515625" style="33"/>
    <col min="16129" max="16129" width="38.140625" style="33" customWidth="1"/>
    <col min="16130" max="16134" width="0" style="33" hidden="1" customWidth="1"/>
    <col min="16135" max="16139" width="8.710937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491</v>
      </c>
    </row>
    <row r="3" spans="1:32" ht="18" customHeight="1" x14ac:dyDescent="0.2">
      <c r="A3" s="32" t="s">
        <v>492</v>
      </c>
    </row>
    <row r="4" spans="1:32" ht="18" customHeight="1" thickBot="1" x14ac:dyDescent="0.25">
      <c r="A4" s="251" t="s">
        <v>490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571" customFormat="1" ht="18" customHeight="1" thickBot="1" x14ac:dyDescent="0.25">
      <c r="A5" s="303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20" customFormat="1" ht="13.5" customHeight="1" x14ac:dyDescent="0.2">
      <c r="A6" s="37"/>
    </row>
    <row r="7" spans="1:32" s="38" customFormat="1" ht="24" customHeight="1" x14ac:dyDescent="0.2">
      <c r="A7" s="41" t="s">
        <v>483</v>
      </c>
      <c r="B7" s="308">
        <v>100</v>
      </c>
      <c r="C7" s="308">
        <v>100</v>
      </c>
      <c r="D7" s="308">
        <v>100</v>
      </c>
      <c r="E7" s="308">
        <v>100</v>
      </c>
      <c r="F7" s="308">
        <v>100</v>
      </c>
      <c r="G7" s="308">
        <v>100</v>
      </c>
      <c r="H7" s="308">
        <v>100</v>
      </c>
      <c r="I7" s="308">
        <v>100</v>
      </c>
      <c r="J7" s="308">
        <v>100</v>
      </c>
      <c r="K7" s="308">
        <v>100</v>
      </c>
      <c r="L7" s="308">
        <v>100</v>
      </c>
      <c r="M7" s="308">
        <v>100</v>
      </c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312"/>
      <c r="Z7" s="312"/>
      <c r="AA7" s="312"/>
      <c r="AB7" s="312"/>
      <c r="AC7" s="312"/>
      <c r="AD7" s="312"/>
      <c r="AE7" s="312"/>
      <c r="AF7" s="312"/>
    </row>
    <row r="8" spans="1:32" s="43" customFormat="1" ht="12.95" customHeight="1" x14ac:dyDescent="0.2">
      <c r="A8" s="315" t="s">
        <v>356</v>
      </c>
      <c r="B8" s="565"/>
      <c r="C8" s="565"/>
      <c r="D8" s="565"/>
      <c r="E8" s="565"/>
      <c r="F8" s="565"/>
      <c r="G8" s="565"/>
      <c r="H8" s="565"/>
      <c r="I8" s="565"/>
      <c r="J8" s="565"/>
      <c r="K8" s="565"/>
      <c r="L8" s="565"/>
      <c r="M8" s="565"/>
      <c r="N8" s="565"/>
      <c r="O8" s="565"/>
      <c r="P8" s="565"/>
      <c r="Q8" s="565"/>
      <c r="R8" s="565"/>
      <c r="S8" s="565"/>
      <c r="T8" s="565"/>
      <c r="U8" s="565"/>
      <c r="V8" s="565"/>
      <c r="W8" s="565"/>
      <c r="X8" s="565"/>
      <c r="Y8" s="565"/>
      <c r="Z8" s="565"/>
      <c r="AA8" s="565"/>
      <c r="AB8" s="565"/>
      <c r="AC8" s="565"/>
      <c r="AD8" s="565"/>
      <c r="AE8" s="565"/>
      <c r="AF8" s="565"/>
    </row>
    <row r="9" spans="1:32" s="51" customFormat="1" ht="12.95" customHeight="1" x14ac:dyDescent="0.2">
      <c r="A9" s="315" t="s">
        <v>456</v>
      </c>
      <c r="B9" s="160">
        <v>80.5</v>
      </c>
      <c r="C9" s="160">
        <v>82.7</v>
      </c>
      <c r="D9" s="160">
        <v>76.099999999999994</v>
      </c>
      <c r="E9" s="160">
        <v>84.2</v>
      </c>
      <c r="F9" s="160">
        <v>86.5</v>
      </c>
      <c r="G9" s="160">
        <v>85.9</v>
      </c>
      <c r="H9" s="160">
        <v>84.5</v>
      </c>
      <c r="I9" s="160">
        <v>82.6</v>
      </c>
      <c r="J9" s="160">
        <v>89.6</v>
      </c>
      <c r="K9" s="160">
        <v>85.3</v>
      </c>
      <c r="L9" s="160">
        <v>80.599999999999994</v>
      </c>
      <c r="M9" s="160">
        <v>79.8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75.8</v>
      </c>
      <c r="C11" s="160">
        <v>78</v>
      </c>
      <c r="D11" s="160">
        <v>72.2</v>
      </c>
      <c r="E11" s="160">
        <v>80.5</v>
      </c>
      <c r="F11" s="160">
        <v>82</v>
      </c>
      <c r="G11" s="160">
        <v>80.5</v>
      </c>
      <c r="H11" s="160">
        <v>75.900000000000006</v>
      </c>
      <c r="I11" s="160">
        <v>75.599999999999994</v>
      </c>
      <c r="J11" s="160">
        <v>84</v>
      </c>
      <c r="K11" s="160">
        <v>78.2</v>
      </c>
      <c r="L11" s="160">
        <v>72.7</v>
      </c>
      <c r="M11" s="160">
        <v>72.7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0.6</v>
      </c>
      <c r="C12" s="160">
        <v>0.5</v>
      </c>
      <c r="D12" s="160">
        <v>0.5</v>
      </c>
      <c r="E12" s="160">
        <v>0.3</v>
      </c>
      <c r="F12" s="160">
        <v>0.3</v>
      </c>
      <c r="G12" s="160">
        <v>0.4</v>
      </c>
      <c r="H12" s="160">
        <v>0.4</v>
      </c>
      <c r="I12" s="160">
        <v>0.4</v>
      </c>
      <c r="J12" s="160">
        <v>0.4</v>
      </c>
      <c r="K12" s="160">
        <v>0.6</v>
      </c>
      <c r="L12" s="160">
        <v>0.8</v>
      </c>
      <c r="M12" s="160">
        <v>0.5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2.4</v>
      </c>
      <c r="C13" s="160">
        <v>3.3</v>
      </c>
      <c r="D13" s="160">
        <v>2.5</v>
      </c>
      <c r="E13" s="160">
        <v>2.6</v>
      </c>
      <c r="F13" s="160">
        <v>2.5</v>
      </c>
      <c r="G13" s="160">
        <v>2.5</v>
      </c>
      <c r="H13" s="160">
        <v>2.7</v>
      </c>
      <c r="I13" s="160">
        <v>2.5</v>
      </c>
      <c r="J13" s="160">
        <v>1.8</v>
      </c>
      <c r="K13" s="160">
        <v>3</v>
      </c>
      <c r="L13" s="160">
        <v>3</v>
      </c>
      <c r="M13" s="160">
        <v>2.2999999999999998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5.3</v>
      </c>
      <c r="C14" s="160">
        <v>5.6</v>
      </c>
      <c r="D14" s="160">
        <v>5.0999999999999996</v>
      </c>
      <c r="E14" s="160">
        <v>3.2</v>
      </c>
      <c r="F14" s="160">
        <v>3.2</v>
      </c>
      <c r="G14" s="160">
        <v>3.7</v>
      </c>
      <c r="H14" s="160">
        <v>4.2</v>
      </c>
      <c r="I14" s="160">
        <v>4</v>
      </c>
      <c r="J14" s="160">
        <v>3.1</v>
      </c>
      <c r="K14" s="160">
        <v>3</v>
      </c>
      <c r="L14" s="160">
        <v>5.9</v>
      </c>
      <c r="M14" s="160">
        <v>6.8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0.8</v>
      </c>
      <c r="C15" s="160">
        <v>0.7</v>
      </c>
      <c r="D15" s="160">
        <v>0.8</v>
      </c>
      <c r="E15" s="160">
        <v>0.5</v>
      </c>
      <c r="F15" s="160">
        <v>0.5</v>
      </c>
      <c r="G15" s="160">
        <v>0.6</v>
      </c>
      <c r="H15" s="160">
        <v>0.7</v>
      </c>
      <c r="I15" s="160">
        <v>0.7</v>
      </c>
      <c r="J15" s="160">
        <v>0.4</v>
      </c>
      <c r="K15" s="160">
        <v>0.9</v>
      </c>
      <c r="L15" s="160">
        <v>0.7</v>
      </c>
      <c r="M15" s="160">
        <v>0.8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473</v>
      </c>
      <c r="B16" s="160">
        <v>4.0999999999999996</v>
      </c>
      <c r="C16" s="160">
        <v>4</v>
      </c>
      <c r="D16" s="160">
        <v>4.5</v>
      </c>
      <c r="E16" s="160">
        <v>8.1999999999999993</v>
      </c>
      <c r="F16" s="160">
        <v>5.4</v>
      </c>
      <c r="G16" s="160">
        <v>6</v>
      </c>
      <c r="H16" s="160">
        <v>5.8</v>
      </c>
      <c r="I16" s="160">
        <v>5.2</v>
      </c>
      <c r="J16" s="160">
        <v>3.3</v>
      </c>
      <c r="K16" s="160">
        <v>6.2</v>
      </c>
      <c r="L16" s="160">
        <v>6.1</v>
      </c>
      <c r="M16" s="160">
        <v>4.4000000000000004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9.5</v>
      </c>
      <c r="C17" s="160">
        <v>7</v>
      </c>
      <c r="D17" s="160">
        <v>13.6</v>
      </c>
      <c r="E17" s="160">
        <v>3.9</v>
      </c>
      <c r="F17" s="160">
        <v>4.4000000000000004</v>
      </c>
      <c r="G17" s="160">
        <v>3.7</v>
      </c>
      <c r="H17" s="160">
        <v>4.7</v>
      </c>
      <c r="I17" s="160">
        <v>7.5</v>
      </c>
      <c r="J17" s="160">
        <v>3.7</v>
      </c>
      <c r="K17" s="160">
        <v>4.5999999999999996</v>
      </c>
      <c r="L17" s="160">
        <v>6.7</v>
      </c>
      <c r="M17" s="160">
        <v>8.3000000000000007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573"/>
      <c r="C18" s="573"/>
      <c r="D18" s="573"/>
      <c r="E18" s="573"/>
      <c r="F18" s="573"/>
      <c r="G18" s="573"/>
      <c r="H18" s="573"/>
      <c r="I18" s="573"/>
      <c r="J18" s="573"/>
      <c r="K18" s="573"/>
      <c r="L18" s="573"/>
      <c r="M18" s="573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2.9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ht="12.95" customHeight="1" x14ac:dyDescent="0.2">
      <c r="A24" s="32"/>
    </row>
    <row r="25" spans="1:32" ht="18" customHeight="1" x14ac:dyDescent="0.2">
      <c r="A25" s="32" t="s">
        <v>493</v>
      </c>
    </row>
    <row r="26" spans="1:32" ht="18" customHeight="1" x14ac:dyDescent="0.2">
      <c r="A26" s="32" t="s">
        <v>494</v>
      </c>
    </row>
    <row r="27" spans="1:32" s="320" customFormat="1" ht="18" customHeight="1" thickBot="1" x14ac:dyDescent="0.25">
      <c r="A27" s="34" t="s">
        <v>482</v>
      </c>
      <c r="B27" s="572"/>
      <c r="C27" s="572"/>
      <c r="D27" s="572"/>
      <c r="E27" s="572"/>
      <c r="F27" s="572"/>
      <c r="G27" s="572"/>
      <c r="H27" s="572"/>
      <c r="I27" s="572"/>
      <c r="J27" s="572"/>
      <c r="K27" s="572"/>
      <c r="L27" s="572"/>
      <c r="M27" s="572"/>
    </row>
    <row r="28" spans="1:32" s="43" customFormat="1" ht="18" customHeight="1" thickBot="1" x14ac:dyDescent="0.25">
      <c r="A28" s="564"/>
      <c r="B28" s="564">
        <v>2014</v>
      </c>
      <c r="C28" s="564">
        <v>2015</v>
      </c>
      <c r="D28" s="564">
        <v>2016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  <c r="AF28" s="565"/>
    </row>
    <row r="29" spans="1:32" s="51" customFormat="1" ht="12.95" customHeight="1" x14ac:dyDescent="0.2">
      <c r="A29" s="37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24" customHeight="1" x14ac:dyDescent="0.2">
      <c r="A30" s="41" t="s">
        <v>483</v>
      </c>
      <c r="B30" s="308">
        <v>100</v>
      </c>
      <c r="C30" s="308">
        <v>100</v>
      </c>
      <c r="D30" s="308">
        <v>100</v>
      </c>
      <c r="E30" s="308">
        <v>100</v>
      </c>
      <c r="F30" s="308">
        <v>100</v>
      </c>
      <c r="G30" s="308">
        <v>100</v>
      </c>
      <c r="H30" s="308">
        <v>100</v>
      </c>
      <c r="I30" s="308">
        <v>100</v>
      </c>
      <c r="J30" s="308">
        <v>100</v>
      </c>
      <c r="K30" s="308">
        <v>100</v>
      </c>
      <c r="L30" s="308">
        <v>100</v>
      </c>
      <c r="M30" s="308">
        <v>100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 t="s">
        <v>356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456</v>
      </c>
      <c r="B32" s="160">
        <v>70.7</v>
      </c>
      <c r="C32" s="160">
        <v>66.8</v>
      </c>
      <c r="D32" s="160">
        <v>63.3</v>
      </c>
      <c r="E32" s="160">
        <v>68.7</v>
      </c>
      <c r="F32" s="160">
        <v>69.099999999999994</v>
      </c>
      <c r="G32" s="160">
        <v>68</v>
      </c>
      <c r="H32" s="160">
        <v>65</v>
      </c>
      <c r="I32" s="160">
        <v>69.8</v>
      </c>
      <c r="J32" s="160">
        <v>74</v>
      </c>
      <c r="K32" s="160">
        <v>78.5</v>
      </c>
      <c r="L32" s="160">
        <v>75.900000000000006</v>
      </c>
      <c r="M32" s="160">
        <v>73.099999999999994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24" customHeight="1" x14ac:dyDescent="0.2">
      <c r="A34" s="325" t="s">
        <v>458</v>
      </c>
      <c r="B34" s="160">
        <v>46.9</v>
      </c>
      <c r="C34" s="160">
        <v>47.6</v>
      </c>
      <c r="D34" s="160">
        <v>40.9</v>
      </c>
      <c r="E34" s="160">
        <v>41.9</v>
      </c>
      <c r="F34" s="160">
        <v>39.5</v>
      </c>
      <c r="G34" s="160">
        <v>39.5</v>
      </c>
      <c r="H34" s="160">
        <v>35.700000000000003</v>
      </c>
      <c r="I34" s="160">
        <v>40.6</v>
      </c>
      <c r="J34" s="160">
        <v>37</v>
      </c>
      <c r="K34" s="160">
        <v>41.9</v>
      </c>
      <c r="L34" s="160">
        <v>45.1</v>
      </c>
      <c r="M34" s="160">
        <v>45.4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459</v>
      </c>
      <c r="B35" s="160">
        <v>16.7</v>
      </c>
      <c r="C35" s="160">
        <v>11.5</v>
      </c>
      <c r="D35" s="160">
        <v>14.5</v>
      </c>
      <c r="E35" s="160">
        <v>14.4</v>
      </c>
      <c r="F35" s="160">
        <v>15</v>
      </c>
      <c r="G35" s="160">
        <v>11.8</v>
      </c>
      <c r="H35" s="160">
        <v>14.4</v>
      </c>
      <c r="I35" s="160">
        <v>15.5</v>
      </c>
      <c r="J35" s="160">
        <v>16</v>
      </c>
      <c r="K35" s="160">
        <v>18.100000000000001</v>
      </c>
      <c r="L35" s="160">
        <v>17</v>
      </c>
      <c r="M35" s="160">
        <v>13.9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460</v>
      </c>
      <c r="B36" s="160">
        <v>4.0999999999999996</v>
      </c>
      <c r="C36" s="160">
        <v>5.9</v>
      </c>
      <c r="D36" s="160">
        <v>6.7</v>
      </c>
      <c r="E36" s="160">
        <v>5.3</v>
      </c>
      <c r="F36" s="160">
        <v>5.8</v>
      </c>
      <c r="G36" s="160">
        <v>5.3</v>
      </c>
      <c r="H36" s="160">
        <v>5.7</v>
      </c>
      <c r="I36" s="160">
        <v>4.2</v>
      </c>
      <c r="J36" s="160">
        <v>6.6</v>
      </c>
      <c r="K36" s="160">
        <v>5.9</v>
      </c>
      <c r="L36" s="160">
        <v>6.3</v>
      </c>
      <c r="M36" s="160">
        <v>6.1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461</v>
      </c>
      <c r="B37" s="160">
        <v>10.8</v>
      </c>
      <c r="C37" s="160">
        <v>11.9</v>
      </c>
      <c r="D37" s="160">
        <v>12.8</v>
      </c>
      <c r="E37" s="160">
        <v>12.3</v>
      </c>
      <c r="F37" s="160">
        <v>12.1</v>
      </c>
      <c r="G37" s="160">
        <v>10.3</v>
      </c>
      <c r="H37" s="160">
        <v>10.1</v>
      </c>
      <c r="I37" s="160">
        <v>9.4</v>
      </c>
      <c r="J37" s="160">
        <v>10.4</v>
      </c>
      <c r="K37" s="160">
        <v>8.8000000000000007</v>
      </c>
      <c r="L37" s="160">
        <v>10.7</v>
      </c>
      <c r="M37" s="160">
        <v>11.9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462</v>
      </c>
      <c r="B38" s="160">
        <v>1.8</v>
      </c>
      <c r="C38" s="160">
        <v>2</v>
      </c>
      <c r="D38" s="160">
        <v>2.1</v>
      </c>
      <c r="E38" s="160">
        <v>2.1</v>
      </c>
      <c r="F38" s="160">
        <v>2</v>
      </c>
      <c r="G38" s="160">
        <v>1.7</v>
      </c>
      <c r="H38" s="160">
        <v>1.8</v>
      </c>
      <c r="I38" s="160">
        <v>1.7</v>
      </c>
      <c r="J38" s="160">
        <v>1.4</v>
      </c>
      <c r="K38" s="160">
        <v>1.6</v>
      </c>
      <c r="L38" s="160">
        <v>2</v>
      </c>
      <c r="M38" s="160">
        <v>1.2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463</v>
      </c>
      <c r="B39" s="160">
        <v>7.4</v>
      </c>
      <c r="C39" s="160">
        <v>8.9</v>
      </c>
      <c r="D39" s="160">
        <v>11.1</v>
      </c>
      <c r="E39" s="160">
        <v>8.9</v>
      </c>
      <c r="F39" s="160">
        <v>9.1</v>
      </c>
      <c r="G39" s="160">
        <v>13.5</v>
      </c>
      <c r="H39" s="160">
        <v>12.4</v>
      </c>
      <c r="I39" s="160">
        <v>9.6</v>
      </c>
      <c r="J39" s="160">
        <v>9</v>
      </c>
      <c r="K39" s="160">
        <v>6.5</v>
      </c>
      <c r="L39" s="160">
        <v>5.7</v>
      </c>
      <c r="M39" s="160">
        <v>6.1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464</v>
      </c>
      <c r="B40" s="160">
        <v>9.3000000000000007</v>
      </c>
      <c r="C40" s="160">
        <v>10.5</v>
      </c>
      <c r="D40" s="160">
        <v>10.7</v>
      </c>
      <c r="E40" s="160">
        <v>8</v>
      </c>
      <c r="F40" s="160">
        <v>7.6</v>
      </c>
      <c r="G40" s="160">
        <v>6.4</v>
      </c>
      <c r="H40" s="160">
        <v>10.7</v>
      </c>
      <c r="I40" s="160">
        <v>9.6</v>
      </c>
      <c r="J40" s="160">
        <v>5.0999999999999996</v>
      </c>
      <c r="K40" s="160">
        <v>4.5999999999999996</v>
      </c>
      <c r="L40" s="160">
        <v>5.7</v>
      </c>
      <c r="M40" s="160">
        <v>7.6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thickBot="1" x14ac:dyDescent="0.25">
      <c r="A41" s="317"/>
      <c r="B41" s="331"/>
      <c r="C41" s="331"/>
      <c r="D41" s="331"/>
      <c r="E41" s="331"/>
      <c r="F41" s="331"/>
      <c r="G41" s="331"/>
      <c r="H41" s="331"/>
      <c r="I41" s="331"/>
      <c r="J41" s="331"/>
      <c r="K41" s="331"/>
      <c r="L41" s="331"/>
      <c r="M41" s="331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29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38" customFormat="1" ht="12.95" customHeight="1" x14ac:dyDescent="0.2">
      <c r="A44" s="315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hidden="1" customHeight="1" x14ac:dyDescent="0.2">
      <c r="A46" s="62" t="s">
        <v>471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24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24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38" customFormat="1" ht="12.95" customHeight="1" x14ac:dyDescent="0.2">
      <c r="A66" s="37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  <c r="T66" s="312"/>
      <c r="U66" s="312"/>
      <c r="V66" s="312"/>
      <c r="W66" s="312"/>
      <c r="X66" s="312"/>
      <c r="Y66" s="312"/>
      <c r="Z66" s="312"/>
      <c r="AA66" s="312"/>
      <c r="AB66" s="312"/>
      <c r="AC66" s="312"/>
      <c r="AD66" s="312"/>
      <c r="AE66" s="312"/>
      <c r="AF66" s="312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24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38" customFormat="1" ht="12.95" customHeight="1" x14ac:dyDescent="0.2">
      <c r="A84" s="37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Q84" s="312"/>
      <c r="R84" s="312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  <c r="AF84" s="312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24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24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38" customFormat="1" ht="12.95" customHeight="1" x14ac:dyDescent="0.2">
      <c r="A106" s="37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  <c r="T106" s="312"/>
      <c r="U106" s="312"/>
      <c r="V106" s="312"/>
      <c r="W106" s="312"/>
      <c r="X106" s="312"/>
      <c r="Y106" s="312"/>
      <c r="Z106" s="312"/>
      <c r="AA106" s="312"/>
      <c r="AB106" s="312"/>
      <c r="AC106" s="312"/>
      <c r="AD106" s="312"/>
      <c r="AE106" s="312"/>
      <c r="AF106" s="312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24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38" customFormat="1" ht="12.95" customHeight="1" x14ac:dyDescent="0.2">
      <c r="A124" s="37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  <c r="AF124" s="312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24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38" customFormat="1" ht="12.95" customHeight="1" x14ac:dyDescent="0.2">
      <c r="A138" s="37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  <c r="T138" s="312"/>
      <c r="U138" s="312"/>
      <c r="V138" s="312"/>
      <c r="W138" s="312"/>
      <c r="X138" s="312"/>
      <c r="Y138" s="312"/>
      <c r="Z138" s="312"/>
      <c r="AA138" s="312"/>
      <c r="AB138" s="312"/>
      <c r="AC138" s="312"/>
      <c r="AD138" s="312"/>
      <c r="AE138" s="312"/>
      <c r="AF138" s="312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38" customFormat="1" ht="12.95" customHeight="1" x14ac:dyDescent="0.2">
      <c r="A146" s="37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  <c r="T146" s="312"/>
      <c r="U146" s="312"/>
      <c r="V146" s="312"/>
      <c r="W146" s="312"/>
      <c r="X146" s="312"/>
      <c r="Y146" s="312"/>
      <c r="Z146" s="312"/>
      <c r="AA146" s="312"/>
      <c r="AB146" s="312"/>
      <c r="AC146" s="312"/>
      <c r="AD146" s="312"/>
      <c r="AE146" s="312"/>
      <c r="AF146" s="312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24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38" customFormat="1" ht="12.95" customHeight="1" x14ac:dyDescent="0.2">
      <c r="A164" s="37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2"/>
      <c r="AE164" s="312"/>
      <c r="AF164" s="312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24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86" spans="1:32" s="38" customFormat="1" ht="12.95" customHeight="1" x14ac:dyDescent="0.2">
      <c r="A186" s="37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  <c r="AF186" s="312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24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38" customFormat="1" ht="12.95" customHeight="1" x14ac:dyDescent="0.2">
      <c r="A204" s="37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  <c r="AF204" s="312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24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26" spans="1:32" s="38" customFormat="1" ht="12.95" customHeight="1" x14ac:dyDescent="0.2">
      <c r="A226" s="37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  <c r="AF226" s="312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24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38" customFormat="1" ht="12.95" customHeight="1" x14ac:dyDescent="0.2">
      <c r="A244" s="37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  <c r="AF244" s="312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24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66" spans="1:32" s="38" customFormat="1" ht="12.95" customHeight="1" x14ac:dyDescent="0.2">
      <c r="A266" s="37"/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  <c r="P266" s="312"/>
      <c r="Q266" s="312"/>
      <c r="R266" s="312"/>
      <c r="S266" s="312"/>
      <c r="T266" s="312"/>
      <c r="U266" s="312"/>
      <c r="V266" s="312"/>
      <c r="W266" s="312"/>
      <c r="X266" s="312"/>
      <c r="Y266" s="312"/>
      <c r="Z266" s="312"/>
      <c r="AA266" s="312"/>
      <c r="AB266" s="312"/>
      <c r="AC266" s="312"/>
      <c r="AD266" s="312"/>
      <c r="AE266" s="312"/>
      <c r="AF266" s="312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24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38" customFormat="1" ht="12.95" customHeight="1" x14ac:dyDescent="0.2">
      <c r="A284" s="37"/>
      <c r="B284" s="312"/>
      <c r="C284" s="312"/>
      <c r="D284" s="312"/>
      <c r="E284" s="312"/>
      <c r="F284" s="312"/>
      <c r="G284" s="312"/>
      <c r="H284" s="312"/>
      <c r="I284" s="312"/>
      <c r="J284" s="312"/>
      <c r="K284" s="312"/>
      <c r="L284" s="312"/>
      <c r="M284" s="312"/>
      <c r="N284" s="312"/>
      <c r="O284" s="312"/>
      <c r="P284" s="312"/>
      <c r="Q284" s="312"/>
      <c r="R284" s="312"/>
      <c r="S284" s="312"/>
      <c r="T284" s="312"/>
      <c r="U284" s="312"/>
      <c r="V284" s="312"/>
      <c r="W284" s="312"/>
      <c r="X284" s="312"/>
      <c r="Y284" s="312"/>
      <c r="Z284" s="312"/>
      <c r="AA284" s="312"/>
      <c r="AB284" s="312"/>
      <c r="AC284" s="312"/>
      <c r="AD284" s="312"/>
      <c r="AE284" s="312"/>
      <c r="AF284" s="312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24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306" spans="1:32" s="38" customFormat="1" ht="12.95" customHeight="1" x14ac:dyDescent="0.2">
      <c r="A306" s="37"/>
      <c r="B306" s="312"/>
      <c r="C306" s="312"/>
      <c r="D306" s="312"/>
      <c r="E306" s="312"/>
      <c r="F306" s="312"/>
      <c r="G306" s="312"/>
      <c r="H306" s="312"/>
      <c r="I306" s="312"/>
      <c r="J306" s="312"/>
      <c r="K306" s="312"/>
      <c r="L306" s="312"/>
      <c r="M306" s="312"/>
      <c r="N306" s="312"/>
      <c r="O306" s="312"/>
      <c r="P306" s="312"/>
      <c r="Q306" s="312"/>
      <c r="R306" s="312"/>
      <c r="S306" s="312"/>
      <c r="T306" s="312"/>
      <c r="U306" s="312"/>
      <c r="V306" s="312"/>
      <c r="W306" s="312"/>
      <c r="X306" s="312"/>
      <c r="Y306" s="312"/>
      <c r="Z306" s="312"/>
      <c r="AA306" s="312"/>
      <c r="AB306" s="312"/>
      <c r="AC306" s="312"/>
      <c r="AD306" s="312"/>
      <c r="AE306" s="312"/>
      <c r="AF306" s="312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24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38" customFormat="1" ht="12.95" customHeight="1" x14ac:dyDescent="0.2">
      <c r="A328" s="37"/>
      <c r="B328" s="312"/>
      <c r="C328" s="312"/>
      <c r="D328" s="312"/>
      <c r="E328" s="312"/>
      <c r="F328" s="312"/>
      <c r="G328" s="312"/>
      <c r="H328" s="312"/>
      <c r="I328" s="312"/>
      <c r="J328" s="312"/>
      <c r="K328" s="312"/>
      <c r="L328" s="312"/>
      <c r="M328" s="312"/>
      <c r="N328" s="312"/>
      <c r="O328" s="312"/>
      <c r="P328" s="312"/>
      <c r="Q328" s="312"/>
      <c r="R328" s="312"/>
      <c r="S328" s="312"/>
      <c r="T328" s="312"/>
      <c r="U328" s="312"/>
      <c r="V328" s="312"/>
      <c r="W328" s="312"/>
      <c r="X328" s="312"/>
      <c r="Y328" s="312"/>
      <c r="Z328" s="312"/>
      <c r="AA328" s="312"/>
      <c r="AB328" s="312"/>
      <c r="AC328" s="312"/>
      <c r="AD328" s="312"/>
      <c r="AE328" s="312"/>
      <c r="AF328" s="312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24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50" spans="1:32" s="38" customFormat="1" ht="12.95" customHeight="1" x14ac:dyDescent="0.2">
      <c r="A350" s="37"/>
      <c r="B350" s="312"/>
      <c r="C350" s="312"/>
      <c r="D350" s="312"/>
      <c r="E350" s="312"/>
      <c r="F350" s="312"/>
      <c r="G350" s="312"/>
      <c r="H350" s="312"/>
      <c r="I350" s="312"/>
      <c r="J350" s="312"/>
      <c r="K350" s="312"/>
      <c r="L350" s="312"/>
      <c r="M350" s="312"/>
      <c r="N350" s="312"/>
      <c r="O350" s="312"/>
      <c r="P350" s="312"/>
      <c r="Q350" s="312"/>
      <c r="R350" s="312"/>
      <c r="S350" s="312"/>
      <c r="T350" s="312"/>
      <c r="U350" s="312"/>
      <c r="V350" s="312"/>
      <c r="W350" s="312"/>
      <c r="X350" s="312"/>
      <c r="Y350" s="312"/>
      <c r="Z350" s="312"/>
      <c r="AA350" s="312"/>
      <c r="AB350" s="312"/>
      <c r="AC350" s="312"/>
      <c r="AD350" s="312"/>
      <c r="AE350" s="312"/>
      <c r="AF350" s="312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24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38" customFormat="1" ht="12.95" customHeight="1" x14ac:dyDescent="0.2">
      <c r="A368" s="37"/>
      <c r="B368" s="312"/>
      <c r="C368" s="312"/>
      <c r="D368" s="312"/>
      <c r="E368" s="312"/>
      <c r="F368" s="312"/>
      <c r="G368" s="312"/>
      <c r="H368" s="312"/>
      <c r="I368" s="312"/>
      <c r="J368" s="312"/>
      <c r="K368" s="312"/>
      <c r="L368" s="312"/>
      <c r="M368" s="312"/>
      <c r="N368" s="312"/>
      <c r="O368" s="312"/>
      <c r="P368" s="312"/>
      <c r="Q368" s="312"/>
      <c r="R368" s="312"/>
      <c r="S368" s="312"/>
      <c r="T368" s="312"/>
      <c r="U368" s="312"/>
      <c r="V368" s="312"/>
      <c r="W368" s="312"/>
      <c r="X368" s="312"/>
      <c r="Y368" s="312"/>
      <c r="Z368" s="312"/>
      <c r="AA368" s="312"/>
      <c r="AB368" s="312"/>
      <c r="AC368" s="312"/>
      <c r="AD368" s="312"/>
      <c r="AE368" s="312"/>
      <c r="AF368" s="312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24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0.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90" spans="1:32" s="38" customFormat="1" ht="12.95" customHeight="1" x14ac:dyDescent="0.2">
      <c r="A390" s="37"/>
      <c r="B390" s="312"/>
      <c r="C390" s="312"/>
      <c r="D390" s="312"/>
      <c r="E390" s="312"/>
      <c r="F390" s="312"/>
      <c r="G390" s="312"/>
      <c r="H390" s="312"/>
      <c r="I390" s="312"/>
      <c r="J390" s="312"/>
      <c r="K390" s="312"/>
      <c r="L390" s="312"/>
      <c r="M390" s="312"/>
      <c r="N390" s="312"/>
      <c r="O390" s="312"/>
      <c r="P390" s="312"/>
      <c r="Q390" s="312"/>
      <c r="R390" s="312"/>
      <c r="S390" s="312"/>
      <c r="T390" s="312"/>
      <c r="U390" s="312"/>
      <c r="V390" s="312"/>
      <c r="W390" s="312"/>
      <c r="X390" s="312"/>
      <c r="Y390" s="312"/>
      <c r="Z390" s="312"/>
      <c r="AA390" s="312"/>
      <c r="AB390" s="312"/>
      <c r="AC390" s="312"/>
      <c r="AD390" s="312"/>
      <c r="AE390" s="312"/>
      <c r="AF390" s="312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24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38" customFormat="1" ht="12.95" customHeight="1" x14ac:dyDescent="0.2">
      <c r="A408" s="37"/>
      <c r="B408" s="312"/>
      <c r="C408" s="312"/>
      <c r="D408" s="312"/>
      <c r="E408" s="312"/>
      <c r="F408" s="312"/>
      <c r="G408" s="312"/>
      <c r="H408" s="312"/>
      <c r="I408" s="312"/>
      <c r="J408" s="312"/>
      <c r="K408" s="312"/>
      <c r="L408" s="312"/>
      <c r="M408" s="312"/>
      <c r="N408" s="312"/>
      <c r="O408" s="312"/>
      <c r="P408" s="312"/>
      <c r="Q408" s="312"/>
      <c r="R408" s="312"/>
      <c r="S408" s="312"/>
      <c r="T408" s="312"/>
      <c r="U408" s="312"/>
      <c r="V408" s="312"/>
      <c r="W408" s="312"/>
      <c r="X408" s="312"/>
      <c r="Y408" s="312"/>
      <c r="Z408" s="312"/>
      <c r="AA408" s="312"/>
      <c r="AB408" s="312"/>
      <c r="AC408" s="312"/>
      <c r="AD408" s="312"/>
      <c r="AE408" s="312"/>
      <c r="AF408" s="312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24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</sheetData>
  <hyperlinks>
    <hyperlink ref="A1" location="Содержание!A1" display="Вернуться в СОДЕРЖАНИЕ" xr:uid="{00000000-0004-0000-8B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Лист140"/>
  <dimension ref="A1:AF424"/>
  <sheetViews>
    <sheetView workbookViewId="0">
      <selection activeCell="P24" sqref="P24"/>
    </sheetView>
  </sheetViews>
  <sheetFormatPr defaultColWidth="9.28515625" defaultRowHeight="12.95" customHeight="1" x14ac:dyDescent="0.2"/>
  <cols>
    <col min="1" max="1" width="39.7109375" style="61" customWidth="1"/>
    <col min="2" max="4" width="9.28515625" style="241" hidden="1" customWidth="1"/>
    <col min="5" max="5" width="8.7109375" style="241" hidden="1" customWidth="1"/>
    <col min="6" max="8" width="8.7109375" style="33" hidden="1" customWidth="1"/>
    <col min="9" max="13" width="8.710937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9.7109375" style="33" customWidth="1"/>
    <col min="258" max="262" width="0" style="33" hidden="1" customWidth="1"/>
    <col min="263" max="267" width="8.7109375" style="33" customWidth="1"/>
    <col min="268" max="276" width="9.28515625" style="33" customWidth="1"/>
    <col min="277" max="512" width="9.28515625" style="33"/>
    <col min="513" max="513" width="39.7109375" style="33" customWidth="1"/>
    <col min="514" max="518" width="0" style="33" hidden="1" customWidth="1"/>
    <col min="519" max="523" width="8.7109375" style="33" customWidth="1"/>
    <col min="524" max="532" width="9.28515625" style="33" customWidth="1"/>
    <col min="533" max="768" width="9.28515625" style="33"/>
    <col min="769" max="769" width="39.7109375" style="33" customWidth="1"/>
    <col min="770" max="774" width="0" style="33" hidden="1" customWidth="1"/>
    <col min="775" max="779" width="8.7109375" style="33" customWidth="1"/>
    <col min="780" max="788" width="9.28515625" style="33" customWidth="1"/>
    <col min="789" max="1024" width="9.28515625" style="33"/>
    <col min="1025" max="1025" width="39.7109375" style="33" customWidth="1"/>
    <col min="1026" max="1030" width="0" style="33" hidden="1" customWidth="1"/>
    <col min="1031" max="1035" width="8.7109375" style="33" customWidth="1"/>
    <col min="1036" max="1044" width="9.28515625" style="33" customWidth="1"/>
    <col min="1045" max="1280" width="9.28515625" style="33"/>
    <col min="1281" max="1281" width="39.7109375" style="33" customWidth="1"/>
    <col min="1282" max="1286" width="0" style="33" hidden="1" customWidth="1"/>
    <col min="1287" max="1291" width="8.7109375" style="33" customWidth="1"/>
    <col min="1292" max="1300" width="9.28515625" style="33" customWidth="1"/>
    <col min="1301" max="1536" width="9.28515625" style="33"/>
    <col min="1537" max="1537" width="39.7109375" style="33" customWidth="1"/>
    <col min="1538" max="1542" width="0" style="33" hidden="1" customWidth="1"/>
    <col min="1543" max="1547" width="8.7109375" style="33" customWidth="1"/>
    <col min="1548" max="1556" width="9.28515625" style="33" customWidth="1"/>
    <col min="1557" max="1792" width="9.28515625" style="33"/>
    <col min="1793" max="1793" width="39.7109375" style="33" customWidth="1"/>
    <col min="1794" max="1798" width="0" style="33" hidden="1" customWidth="1"/>
    <col min="1799" max="1803" width="8.7109375" style="33" customWidth="1"/>
    <col min="1804" max="1812" width="9.28515625" style="33" customWidth="1"/>
    <col min="1813" max="2048" width="9.28515625" style="33"/>
    <col min="2049" max="2049" width="39.7109375" style="33" customWidth="1"/>
    <col min="2050" max="2054" width="0" style="33" hidden="1" customWidth="1"/>
    <col min="2055" max="2059" width="8.7109375" style="33" customWidth="1"/>
    <col min="2060" max="2068" width="9.28515625" style="33" customWidth="1"/>
    <col min="2069" max="2304" width="9.28515625" style="33"/>
    <col min="2305" max="2305" width="39.7109375" style="33" customWidth="1"/>
    <col min="2306" max="2310" width="0" style="33" hidden="1" customWidth="1"/>
    <col min="2311" max="2315" width="8.7109375" style="33" customWidth="1"/>
    <col min="2316" max="2324" width="9.28515625" style="33" customWidth="1"/>
    <col min="2325" max="2560" width="9.28515625" style="33"/>
    <col min="2561" max="2561" width="39.7109375" style="33" customWidth="1"/>
    <col min="2562" max="2566" width="0" style="33" hidden="1" customWidth="1"/>
    <col min="2567" max="2571" width="8.7109375" style="33" customWidth="1"/>
    <col min="2572" max="2580" width="9.28515625" style="33" customWidth="1"/>
    <col min="2581" max="2816" width="9.28515625" style="33"/>
    <col min="2817" max="2817" width="39.7109375" style="33" customWidth="1"/>
    <col min="2818" max="2822" width="0" style="33" hidden="1" customWidth="1"/>
    <col min="2823" max="2827" width="8.7109375" style="33" customWidth="1"/>
    <col min="2828" max="2836" width="9.28515625" style="33" customWidth="1"/>
    <col min="2837" max="3072" width="9.28515625" style="33"/>
    <col min="3073" max="3073" width="39.7109375" style="33" customWidth="1"/>
    <col min="3074" max="3078" width="0" style="33" hidden="1" customWidth="1"/>
    <col min="3079" max="3083" width="8.7109375" style="33" customWidth="1"/>
    <col min="3084" max="3092" width="9.28515625" style="33" customWidth="1"/>
    <col min="3093" max="3328" width="9.28515625" style="33"/>
    <col min="3329" max="3329" width="39.7109375" style="33" customWidth="1"/>
    <col min="3330" max="3334" width="0" style="33" hidden="1" customWidth="1"/>
    <col min="3335" max="3339" width="8.7109375" style="33" customWidth="1"/>
    <col min="3340" max="3348" width="9.28515625" style="33" customWidth="1"/>
    <col min="3349" max="3584" width="9.28515625" style="33"/>
    <col min="3585" max="3585" width="39.7109375" style="33" customWidth="1"/>
    <col min="3586" max="3590" width="0" style="33" hidden="1" customWidth="1"/>
    <col min="3591" max="3595" width="8.7109375" style="33" customWidth="1"/>
    <col min="3596" max="3604" width="9.28515625" style="33" customWidth="1"/>
    <col min="3605" max="3840" width="9.28515625" style="33"/>
    <col min="3841" max="3841" width="39.7109375" style="33" customWidth="1"/>
    <col min="3842" max="3846" width="0" style="33" hidden="1" customWidth="1"/>
    <col min="3847" max="3851" width="8.7109375" style="33" customWidth="1"/>
    <col min="3852" max="3860" width="9.28515625" style="33" customWidth="1"/>
    <col min="3861" max="4096" width="9.28515625" style="33"/>
    <col min="4097" max="4097" width="39.7109375" style="33" customWidth="1"/>
    <col min="4098" max="4102" width="0" style="33" hidden="1" customWidth="1"/>
    <col min="4103" max="4107" width="8.7109375" style="33" customWidth="1"/>
    <col min="4108" max="4116" width="9.28515625" style="33" customWidth="1"/>
    <col min="4117" max="4352" width="9.28515625" style="33"/>
    <col min="4353" max="4353" width="39.7109375" style="33" customWidth="1"/>
    <col min="4354" max="4358" width="0" style="33" hidden="1" customWidth="1"/>
    <col min="4359" max="4363" width="8.7109375" style="33" customWidth="1"/>
    <col min="4364" max="4372" width="9.28515625" style="33" customWidth="1"/>
    <col min="4373" max="4608" width="9.28515625" style="33"/>
    <col min="4609" max="4609" width="39.7109375" style="33" customWidth="1"/>
    <col min="4610" max="4614" width="0" style="33" hidden="1" customWidth="1"/>
    <col min="4615" max="4619" width="8.7109375" style="33" customWidth="1"/>
    <col min="4620" max="4628" width="9.28515625" style="33" customWidth="1"/>
    <col min="4629" max="4864" width="9.28515625" style="33"/>
    <col min="4865" max="4865" width="39.7109375" style="33" customWidth="1"/>
    <col min="4866" max="4870" width="0" style="33" hidden="1" customWidth="1"/>
    <col min="4871" max="4875" width="8.7109375" style="33" customWidth="1"/>
    <col min="4876" max="4884" width="9.28515625" style="33" customWidth="1"/>
    <col min="4885" max="5120" width="9.28515625" style="33"/>
    <col min="5121" max="5121" width="39.7109375" style="33" customWidth="1"/>
    <col min="5122" max="5126" width="0" style="33" hidden="1" customWidth="1"/>
    <col min="5127" max="5131" width="8.7109375" style="33" customWidth="1"/>
    <col min="5132" max="5140" width="9.28515625" style="33" customWidth="1"/>
    <col min="5141" max="5376" width="9.28515625" style="33"/>
    <col min="5377" max="5377" width="39.7109375" style="33" customWidth="1"/>
    <col min="5378" max="5382" width="0" style="33" hidden="1" customWidth="1"/>
    <col min="5383" max="5387" width="8.7109375" style="33" customWidth="1"/>
    <col min="5388" max="5396" width="9.28515625" style="33" customWidth="1"/>
    <col min="5397" max="5632" width="9.28515625" style="33"/>
    <col min="5633" max="5633" width="39.7109375" style="33" customWidth="1"/>
    <col min="5634" max="5638" width="0" style="33" hidden="1" customWidth="1"/>
    <col min="5639" max="5643" width="8.7109375" style="33" customWidth="1"/>
    <col min="5644" max="5652" width="9.28515625" style="33" customWidth="1"/>
    <col min="5653" max="5888" width="9.28515625" style="33"/>
    <col min="5889" max="5889" width="39.7109375" style="33" customWidth="1"/>
    <col min="5890" max="5894" width="0" style="33" hidden="1" customWidth="1"/>
    <col min="5895" max="5899" width="8.7109375" style="33" customWidth="1"/>
    <col min="5900" max="5908" width="9.28515625" style="33" customWidth="1"/>
    <col min="5909" max="6144" width="9.28515625" style="33"/>
    <col min="6145" max="6145" width="39.7109375" style="33" customWidth="1"/>
    <col min="6146" max="6150" width="0" style="33" hidden="1" customWidth="1"/>
    <col min="6151" max="6155" width="8.7109375" style="33" customWidth="1"/>
    <col min="6156" max="6164" width="9.28515625" style="33" customWidth="1"/>
    <col min="6165" max="6400" width="9.28515625" style="33"/>
    <col min="6401" max="6401" width="39.7109375" style="33" customWidth="1"/>
    <col min="6402" max="6406" width="0" style="33" hidden="1" customWidth="1"/>
    <col min="6407" max="6411" width="8.7109375" style="33" customWidth="1"/>
    <col min="6412" max="6420" width="9.28515625" style="33" customWidth="1"/>
    <col min="6421" max="6656" width="9.28515625" style="33"/>
    <col min="6657" max="6657" width="39.7109375" style="33" customWidth="1"/>
    <col min="6658" max="6662" width="0" style="33" hidden="1" customWidth="1"/>
    <col min="6663" max="6667" width="8.7109375" style="33" customWidth="1"/>
    <col min="6668" max="6676" width="9.28515625" style="33" customWidth="1"/>
    <col min="6677" max="6912" width="9.28515625" style="33"/>
    <col min="6913" max="6913" width="39.7109375" style="33" customWidth="1"/>
    <col min="6914" max="6918" width="0" style="33" hidden="1" customWidth="1"/>
    <col min="6919" max="6923" width="8.7109375" style="33" customWidth="1"/>
    <col min="6924" max="6932" width="9.28515625" style="33" customWidth="1"/>
    <col min="6933" max="7168" width="9.28515625" style="33"/>
    <col min="7169" max="7169" width="39.7109375" style="33" customWidth="1"/>
    <col min="7170" max="7174" width="0" style="33" hidden="1" customWidth="1"/>
    <col min="7175" max="7179" width="8.7109375" style="33" customWidth="1"/>
    <col min="7180" max="7188" width="9.28515625" style="33" customWidth="1"/>
    <col min="7189" max="7424" width="9.28515625" style="33"/>
    <col min="7425" max="7425" width="39.7109375" style="33" customWidth="1"/>
    <col min="7426" max="7430" width="0" style="33" hidden="1" customWidth="1"/>
    <col min="7431" max="7435" width="8.7109375" style="33" customWidth="1"/>
    <col min="7436" max="7444" width="9.28515625" style="33" customWidth="1"/>
    <col min="7445" max="7680" width="9.28515625" style="33"/>
    <col min="7681" max="7681" width="39.7109375" style="33" customWidth="1"/>
    <col min="7682" max="7686" width="0" style="33" hidden="1" customWidth="1"/>
    <col min="7687" max="7691" width="8.7109375" style="33" customWidth="1"/>
    <col min="7692" max="7700" width="9.28515625" style="33" customWidth="1"/>
    <col min="7701" max="7936" width="9.28515625" style="33"/>
    <col min="7937" max="7937" width="39.7109375" style="33" customWidth="1"/>
    <col min="7938" max="7942" width="0" style="33" hidden="1" customWidth="1"/>
    <col min="7943" max="7947" width="8.7109375" style="33" customWidth="1"/>
    <col min="7948" max="7956" width="9.28515625" style="33" customWidth="1"/>
    <col min="7957" max="8192" width="9.28515625" style="33"/>
    <col min="8193" max="8193" width="39.7109375" style="33" customWidth="1"/>
    <col min="8194" max="8198" width="0" style="33" hidden="1" customWidth="1"/>
    <col min="8199" max="8203" width="8.7109375" style="33" customWidth="1"/>
    <col min="8204" max="8212" width="9.28515625" style="33" customWidth="1"/>
    <col min="8213" max="8448" width="9.28515625" style="33"/>
    <col min="8449" max="8449" width="39.7109375" style="33" customWidth="1"/>
    <col min="8450" max="8454" width="0" style="33" hidden="1" customWidth="1"/>
    <col min="8455" max="8459" width="8.7109375" style="33" customWidth="1"/>
    <col min="8460" max="8468" width="9.28515625" style="33" customWidth="1"/>
    <col min="8469" max="8704" width="9.28515625" style="33"/>
    <col min="8705" max="8705" width="39.7109375" style="33" customWidth="1"/>
    <col min="8706" max="8710" width="0" style="33" hidden="1" customWidth="1"/>
    <col min="8711" max="8715" width="8.7109375" style="33" customWidth="1"/>
    <col min="8716" max="8724" width="9.28515625" style="33" customWidth="1"/>
    <col min="8725" max="8960" width="9.28515625" style="33"/>
    <col min="8961" max="8961" width="39.7109375" style="33" customWidth="1"/>
    <col min="8962" max="8966" width="0" style="33" hidden="1" customWidth="1"/>
    <col min="8967" max="8971" width="8.7109375" style="33" customWidth="1"/>
    <col min="8972" max="8980" width="9.28515625" style="33" customWidth="1"/>
    <col min="8981" max="9216" width="9.28515625" style="33"/>
    <col min="9217" max="9217" width="39.7109375" style="33" customWidth="1"/>
    <col min="9218" max="9222" width="0" style="33" hidden="1" customWidth="1"/>
    <col min="9223" max="9227" width="8.7109375" style="33" customWidth="1"/>
    <col min="9228" max="9236" width="9.28515625" style="33" customWidth="1"/>
    <col min="9237" max="9472" width="9.28515625" style="33"/>
    <col min="9473" max="9473" width="39.7109375" style="33" customWidth="1"/>
    <col min="9474" max="9478" width="0" style="33" hidden="1" customWidth="1"/>
    <col min="9479" max="9483" width="8.7109375" style="33" customWidth="1"/>
    <col min="9484" max="9492" width="9.28515625" style="33" customWidth="1"/>
    <col min="9493" max="9728" width="9.28515625" style="33"/>
    <col min="9729" max="9729" width="39.7109375" style="33" customWidth="1"/>
    <col min="9730" max="9734" width="0" style="33" hidden="1" customWidth="1"/>
    <col min="9735" max="9739" width="8.7109375" style="33" customWidth="1"/>
    <col min="9740" max="9748" width="9.28515625" style="33" customWidth="1"/>
    <col min="9749" max="9984" width="9.28515625" style="33"/>
    <col min="9985" max="9985" width="39.7109375" style="33" customWidth="1"/>
    <col min="9986" max="9990" width="0" style="33" hidden="1" customWidth="1"/>
    <col min="9991" max="9995" width="8.7109375" style="33" customWidth="1"/>
    <col min="9996" max="10004" width="9.28515625" style="33" customWidth="1"/>
    <col min="10005" max="10240" width="9.28515625" style="33"/>
    <col min="10241" max="10241" width="39.7109375" style="33" customWidth="1"/>
    <col min="10242" max="10246" width="0" style="33" hidden="1" customWidth="1"/>
    <col min="10247" max="10251" width="8.7109375" style="33" customWidth="1"/>
    <col min="10252" max="10260" width="9.28515625" style="33" customWidth="1"/>
    <col min="10261" max="10496" width="9.28515625" style="33"/>
    <col min="10497" max="10497" width="39.7109375" style="33" customWidth="1"/>
    <col min="10498" max="10502" width="0" style="33" hidden="1" customWidth="1"/>
    <col min="10503" max="10507" width="8.7109375" style="33" customWidth="1"/>
    <col min="10508" max="10516" width="9.28515625" style="33" customWidth="1"/>
    <col min="10517" max="10752" width="9.28515625" style="33"/>
    <col min="10753" max="10753" width="39.7109375" style="33" customWidth="1"/>
    <col min="10754" max="10758" width="0" style="33" hidden="1" customWidth="1"/>
    <col min="10759" max="10763" width="8.7109375" style="33" customWidth="1"/>
    <col min="10764" max="10772" width="9.28515625" style="33" customWidth="1"/>
    <col min="10773" max="11008" width="9.28515625" style="33"/>
    <col min="11009" max="11009" width="39.7109375" style="33" customWidth="1"/>
    <col min="11010" max="11014" width="0" style="33" hidden="1" customWidth="1"/>
    <col min="11015" max="11019" width="8.7109375" style="33" customWidth="1"/>
    <col min="11020" max="11028" width="9.28515625" style="33" customWidth="1"/>
    <col min="11029" max="11264" width="9.28515625" style="33"/>
    <col min="11265" max="11265" width="39.7109375" style="33" customWidth="1"/>
    <col min="11266" max="11270" width="0" style="33" hidden="1" customWidth="1"/>
    <col min="11271" max="11275" width="8.7109375" style="33" customWidth="1"/>
    <col min="11276" max="11284" width="9.28515625" style="33" customWidth="1"/>
    <col min="11285" max="11520" width="9.28515625" style="33"/>
    <col min="11521" max="11521" width="39.7109375" style="33" customWidth="1"/>
    <col min="11522" max="11526" width="0" style="33" hidden="1" customWidth="1"/>
    <col min="11527" max="11531" width="8.7109375" style="33" customWidth="1"/>
    <col min="11532" max="11540" width="9.28515625" style="33" customWidth="1"/>
    <col min="11541" max="11776" width="9.28515625" style="33"/>
    <col min="11777" max="11777" width="39.7109375" style="33" customWidth="1"/>
    <col min="11778" max="11782" width="0" style="33" hidden="1" customWidth="1"/>
    <col min="11783" max="11787" width="8.7109375" style="33" customWidth="1"/>
    <col min="11788" max="11796" width="9.28515625" style="33" customWidth="1"/>
    <col min="11797" max="12032" width="9.28515625" style="33"/>
    <col min="12033" max="12033" width="39.7109375" style="33" customWidth="1"/>
    <col min="12034" max="12038" width="0" style="33" hidden="1" customWidth="1"/>
    <col min="12039" max="12043" width="8.7109375" style="33" customWidth="1"/>
    <col min="12044" max="12052" width="9.28515625" style="33" customWidth="1"/>
    <col min="12053" max="12288" width="9.28515625" style="33"/>
    <col min="12289" max="12289" width="39.7109375" style="33" customWidth="1"/>
    <col min="12290" max="12294" width="0" style="33" hidden="1" customWidth="1"/>
    <col min="12295" max="12299" width="8.7109375" style="33" customWidth="1"/>
    <col min="12300" max="12308" width="9.28515625" style="33" customWidth="1"/>
    <col min="12309" max="12544" width="9.28515625" style="33"/>
    <col min="12545" max="12545" width="39.7109375" style="33" customWidth="1"/>
    <col min="12546" max="12550" width="0" style="33" hidden="1" customWidth="1"/>
    <col min="12551" max="12555" width="8.7109375" style="33" customWidth="1"/>
    <col min="12556" max="12564" width="9.28515625" style="33" customWidth="1"/>
    <col min="12565" max="12800" width="9.28515625" style="33"/>
    <col min="12801" max="12801" width="39.7109375" style="33" customWidth="1"/>
    <col min="12802" max="12806" width="0" style="33" hidden="1" customWidth="1"/>
    <col min="12807" max="12811" width="8.7109375" style="33" customWidth="1"/>
    <col min="12812" max="12820" width="9.28515625" style="33" customWidth="1"/>
    <col min="12821" max="13056" width="9.28515625" style="33"/>
    <col min="13057" max="13057" width="39.7109375" style="33" customWidth="1"/>
    <col min="13058" max="13062" width="0" style="33" hidden="1" customWidth="1"/>
    <col min="13063" max="13067" width="8.7109375" style="33" customWidth="1"/>
    <col min="13068" max="13076" width="9.28515625" style="33" customWidth="1"/>
    <col min="13077" max="13312" width="9.28515625" style="33"/>
    <col min="13313" max="13313" width="39.7109375" style="33" customWidth="1"/>
    <col min="13314" max="13318" width="0" style="33" hidden="1" customWidth="1"/>
    <col min="13319" max="13323" width="8.7109375" style="33" customWidth="1"/>
    <col min="13324" max="13332" width="9.28515625" style="33" customWidth="1"/>
    <col min="13333" max="13568" width="9.28515625" style="33"/>
    <col min="13569" max="13569" width="39.7109375" style="33" customWidth="1"/>
    <col min="13570" max="13574" width="0" style="33" hidden="1" customWidth="1"/>
    <col min="13575" max="13579" width="8.7109375" style="33" customWidth="1"/>
    <col min="13580" max="13588" width="9.28515625" style="33" customWidth="1"/>
    <col min="13589" max="13824" width="9.28515625" style="33"/>
    <col min="13825" max="13825" width="39.7109375" style="33" customWidth="1"/>
    <col min="13826" max="13830" width="0" style="33" hidden="1" customWidth="1"/>
    <col min="13831" max="13835" width="8.7109375" style="33" customWidth="1"/>
    <col min="13836" max="13844" width="9.28515625" style="33" customWidth="1"/>
    <col min="13845" max="14080" width="9.28515625" style="33"/>
    <col min="14081" max="14081" width="39.7109375" style="33" customWidth="1"/>
    <col min="14082" max="14086" width="0" style="33" hidden="1" customWidth="1"/>
    <col min="14087" max="14091" width="8.7109375" style="33" customWidth="1"/>
    <col min="14092" max="14100" width="9.28515625" style="33" customWidth="1"/>
    <col min="14101" max="14336" width="9.28515625" style="33"/>
    <col min="14337" max="14337" width="39.7109375" style="33" customWidth="1"/>
    <col min="14338" max="14342" width="0" style="33" hidden="1" customWidth="1"/>
    <col min="14343" max="14347" width="8.7109375" style="33" customWidth="1"/>
    <col min="14348" max="14356" width="9.28515625" style="33" customWidth="1"/>
    <col min="14357" max="14592" width="9.28515625" style="33"/>
    <col min="14593" max="14593" width="39.7109375" style="33" customWidth="1"/>
    <col min="14594" max="14598" width="0" style="33" hidden="1" customWidth="1"/>
    <col min="14599" max="14603" width="8.7109375" style="33" customWidth="1"/>
    <col min="14604" max="14612" width="9.28515625" style="33" customWidth="1"/>
    <col min="14613" max="14848" width="9.28515625" style="33"/>
    <col min="14849" max="14849" width="39.7109375" style="33" customWidth="1"/>
    <col min="14850" max="14854" width="0" style="33" hidden="1" customWidth="1"/>
    <col min="14855" max="14859" width="8.7109375" style="33" customWidth="1"/>
    <col min="14860" max="14868" width="9.28515625" style="33" customWidth="1"/>
    <col min="14869" max="15104" width="9.28515625" style="33"/>
    <col min="15105" max="15105" width="39.7109375" style="33" customWidth="1"/>
    <col min="15106" max="15110" width="0" style="33" hidden="1" customWidth="1"/>
    <col min="15111" max="15115" width="8.7109375" style="33" customWidth="1"/>
    <col min="15116" max="15124" width="9.28515625" style="33" customWidth="1"/>
    <col min="15125" max="15360" width="9.28515625" style="33"/>
    <col min="15361" max="15361" width="39.7109375" style="33" customWidth="1"/>
    <col min="15362" max="15366" width="0" style="33" hidden="1" customWidth="1"/>
    <col min="15367" max="15371" width="8.7109375" style="33" customWidth="1"/>
    <col min="15372" max="15380" width="9.28515625" style="33" customWidth="1"/>
    <col min="15381" max="15616" width="9.28515625" style="33"/>
    <col min="15617" max="15617" width="39.7109375" style="33" customWidth="1"/>
    <col min="15618" max="15622" width="0" style="33" hidden="1" customWidth="1"/>
    <col min="15623" max="15627" width="8.7109375" style="33" customWidth="1"/>
    <col min="15628" max="15636" width="9.28515625" style="33" customWidth="1"/>
    <col min="15637" max="15872" width="9.28515625" style="33"/>
    <col min="15873" max="15873" width="39.7109375" style="33" customWidth="1"/>
    <col min="15874" max="15878" width="0" style="33" hidden="1" customWidth="1"/>
    <col min="15879" max="15883" width="8.7109375" style="33" customWidth="1"/>
    <col min="15884" max="15892" width="9.28515625" style="33" customWidth="1"/>
    <col min="15893" max="16128" width="9.28515625" style="33"/>
    <col min="16129" max="16129" width="39.7109375" style="33" customWidth="1"/>
    <col min="16130" max="16134" width="0" style="33" hidden="1" customWidth="1"/>
    <col min="16135" max="16139" width="8.710937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s="250" customFormat="1" ht="18" customHeight="1" x14ac:dyDescent="0.2">
      <c r="A2" s="32" t="s">
        <v>495</v>
      </c>
    </row>
    <row r="3" spans="1:32" s="250" customFormat="1" ht="18" customHeight="1" x14ac:dyDescent="0.2">
      <c r="A3" s="32" t="s">
        <v>496</v>
      </c>
    </row>
    <row r="4" spans="1:32" s="250" customFormat="1" ht="18" customHeight="1" x14ac:dyDescent="0.2">
      <c r="A4" s="32" t="s">
        <v>497</v>
      </c>
    </row>
    <row r="5" spans="1:32" ht="18" customHeight="1" thickBot="1" x14ac:dyDescent="0.25">
      <c r="A5" s="34" t="s">
        <v>482</v>
      </c>
      <c r="B5" s="540"/>
      <c r="C5" s="540"/>
      <c r="D5" s="540"/>
      <c r="E5" s="540"/>
      <c r="F5" s="540"/>
      <c r="G5" s="540"/>
      <c r="H5" s="540"/>
      <c r="I5" s="540"/>
      <c r="J5" s="540"/>
      <c r="K5" s="540"/>
      <c r="L5" s="540"/>
      <c r="M5" s="540"/>
    </row>
    <row r="6" spans="1:32" s="320" customFormat="1" ht="18" customHeight="1" thickBot="1" x14ac:dyDescent="0.25">
      <c r="A6" s="564"/>
      <c r="B6" s="564">
        <v>2014</v>
      </c>
      <c r="C6" s="564">
        <v>2015</v>
      </c>
      <c r="D6" s="564">
        <v>2016</v>
      </c>
      <c r="E6" s="564">
        <v>2017</v>
      </c>
      <c r="F6" s="564">
        <v>2018</v>
      </c>
      <c r="G6" s="564">
        <v>2019</v>
      </c>
      <c r="H6" s="564">
        <v>2020</v>
      </c>
      <c r="I6" s="698">
        <v>2021</v>
      </c>
      <c r="J6" s="698">
        <v>2022</v>
      </c>
      <c r="K6" s="698">
        <v>2023</v>
      </c>
      <c r="L6" s="698">
        <v>2024</v>
      </c>
      <c r="M6" s="698">
        <v>2025</v>
      </c>
    </row>
    <row r="7" spans="1:32" s="38" customFormat="1" ht="10.15" customHeight="1" x14ac:dyDescent="0.2">
      <c r="A7" s="37"/>
      <c r="B7" s="312"/>
      <c r="C7" s="312"/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312"/>
      <c r="Z7" s="312"/>
      <c r="AA7" s="312"/>
      <c r="AB7" s="312"/>
      <c r="AC7" s="312"/>
      <c r="AD7" s="312"/>
      <c r="AE7" s="312"/>
      <c r="AF7" s="312"/>
    </row>
    <row r="8" spans="1:32" s="43" customFormat="1" ht="27.75" customHeight="1" x14ac:dyDescent="0.2">
      <c r="A8" s="41" t="s">
        <v>483</v>
      </c>
      <c r="B8" s="157">
        <v>100</v>
      </c>
      <c r="C8" s="157">
        <v>100</v>
      </c>
      <c r="D8" s="157">
        <v>100</v>
      </c>
      <c r="E8" s="157">
        <v>100</v>
      </c>
      <c r="F8" s="157">
        <v>100</v>
      </c>
      <c r="G8" s="157">
        <v>100</v>
      </c>
      <c r="H8" s="157">
        <v>100</v>
      </c>
      <c r="I8" s="157">
        <v>100</v>
      </c>
      <c r="J8" s="157">
        <v>100</v>
      </c>
      <c r="K8" s="157">
        <v>100</v>
      </c>
      <c r="L8" s="157">
        <v>100</v>
      </c>
      <c r="M8" s="157">
        <v>100</v>
      </c>
      <c r="N8" s="565"/>
      <c r="O8" s="565"/>
      <c r="P8" s="565"/>
      <c r="Q8" s="565"/>
      <c r="R8" s="565"/>
      <c r="S8" s="565"/>
      <c r="T8" s="565"/>
      <c r="U8" s="565"/>
      <c r="V8" s="565"/>
      <c r="W8" s="565"/>
      <c r="X8" s="565"/>
      <c r="Y8" s="565"/>
      <c r="Z8" s="565"/>
      <c r="AA8" s="565"/>
      <c r="AB8" s="565"/>
      <c r="AC8" s="565"/>
      <c r="AD8" s="565"/>
      <c r="AE8" s="565"/>
      <c r="AF8" s="565"/>
    </row>
    <row r="9" spans="1:32" s="51" customFormat="1" ht="12.95" customHeight="1" x14ac:dyDescent="0.2">
      <c r="A9" s="315" t="s">
        <v>356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315" t="s">
        <v>456</v>
      </c>
      <c r="B10" s="160">
        <v>97.3</v>
      </c>
      <c r="C10" s="160">
        <v>96.7</v>
      </c>
      <c r="D10" s="160">
        <v>97.8</v>
      </c>
      <c r="E10" s="160">
        <v>97.1</v>
      </c>
      <c r="F10" s="160">
        <v>73.7</v>
      </c>
      <c r="G10" s="160">
        <v>73.900000000000006</v>
      </c>
      <c r="H10" s="160">
        <v>74.400000000000006</v>
      </c>
      <c r="I10" s="160">
        <v>73.2</v>
      </c>
      <c r="J10" s="160">
        <v>73</v>
      </c>
      <c r="K10" s="160">
        <v>72.400000000000006</v>
      </c>
      <c r="L10" s="160">
        <v>73.400000000000006</v>
      </c>
      <c r="M10" s="160">
        <v>76.5</v>
      </c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12.95" customHeight="1" x14ac:dyDescent="0.2">
      <c r="A11" s="566" t="s">
        <v>457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24" customHeight="1" x14ac:dyDescent="0.2">
      <c r="A12" s="325" t="s">
        <v>458</v>
      </c>
      <c r="B12" s="160">
        <v>96.3</v>
      </c>
      <c r="C12" s="160">
        <v>96</v>
      </c>
      <c r="D12" s="160">
        <v>97.3</v>
      </c>
      <c r="E12" s="160">
        <v>96.1</v>
      </c>
      <c r="F12" s="160">
        <v>69.5</v>
      </c>
      <c r="G12" s="160">
        <v>70.5</v>
      </c>
      <c r="H12" s="160">
        <v>72.3</v>
      </c>
      <c r="I12" s="160">
        <v>69.400000000000006</v>
      </c>
      <c r="J12" s="160">
        <v>65.400000000000006</v>
      </c>
      <c r="K12" s="160">
        <v>67.2</v>
      </c>
      <c r="L12" s="160">
        <v>69</v>
      </c>
      <c r="M12" s="160">
        <v>72.099999999999994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459</v>
      </c>
      <c r="B13" s="160">
        <v>0.2</v>
      </c>
      <c r="C13" s="160">
        <v>0.2</v>
      </c>
      <c r="D13" s="160">
        <v>0.1</v>
      </c>
      <c r="E13" s="160">
        <v>0.1</v>
      </c>
      <c r="F13" s="160">
        <v>3.2</v>
      </c>
      <c r="G13" s="160">
        <v>2.5</v>
      </c>
      <c r="H13" s="160">
        <v>1.4</v>
      </c>
      <c r="I13" s="160">
        <v>2.5</v>
      </c>
      <c r="J13" s="160">
        <v>4.3</v>
      </c>
      <c r="K13" s="160">
        <v>2.6</v>
      </c>
      <c r="L13" s="160">
        <v>2.4</v>
      </c>
      <c r="M13" s="160">
        <v>2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25" t="s">
        <v>460</v>
      </c>
      <c r="B14" s="160">
        <v>0.3</v>
      </c>
      <c r="C14" s="160">
        <v>0.4</v>
      </c>
      <c r="D14" s="160">
        <v>0.3</v>
      </c>
      <c r="E14" s="160">
        <v>0.6</v>
      </c>
      <c r="F14" s="160">
        <v>0.8</v>
      </c>
      <c r="G14" s="160">
        <v>0.7</v>
      </c>
      <c r="H14" s="160">
        <v>0.6</v>
      </c>
      <c r="I14" s="160">
        <v>0.8</v>
      </c>
      <c r="J14" s="160">
        <v>1.2</v>
      </c>
      <c r="K14" s="160">
        <v>1.4</v>
      </c>
      <c r="L14" s="160">
        <v>1.4</v>
      </c>
      <c r="M14" s="160">
        <v>1.3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461</v>
      </c>
      <c r="B15" s="160">
        <v>1.4</v>
      </c>
      <c r="C15" s="160">
        <v>1.7</v>
      </c>
      <c r="D15" s="160">
        <v>1.2</v>
      </c>
      <c r="E15" s="160">
        <v>1.5</v>
      </c>
      <c r="F15" s="160">
        <v>5.4</v>
      </c>
      <c r="G15" s="160">
        <v>5</v>
      </c>
      <c r="H15" s="160">
        <v>3.7</v>
      </c>
      <c r="I15" s="160">
        <v>4.5999999999999996</v>
      </c>
      <c r="J15" s="160">
        <v>7.3</v>
      </c>
      <c r="K15" s="160">
        <v>4.5999999999999996</v>
      </c>
      <c r="L15" s="160">
        <v>4.8</v>
      </c>
      <c r="M15" s="160">
        <v>4.5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95" customHeight="1" x14ac:dyDescent="0.2">
      <c r="A16" s="315" t="s">
        <v>462</v>
      </c>
      <c r="B16" s="160">
        <v>0.2</v>
      </c>
      <c r="C16" s="160">
        <v>0.3</v>
      </c>
      <c r="D16" s="160">
        <v>0.2</v>
      </c>
      <c r="E16" s="160">
        <v>0.3</v>
      </c>
      <c r="F16" s="160">
        <v>0.7</v>
      </c>
      <c r="G16" s="160">
        <v>0.6</v>
      </c>
      <c r="H16" s="160">
        <v>0.5</v>
      </c>
      <c r="I16" s="160">
        <v>0.7</v>
      </c>
      <c r="J16" s="160">
        <v>1.3</v>
      </c>
      <c r="K16" s="160">
        <v>1</v>
      </c>
      <c r="L16" s="160">
        <v>0.7</v>
      </c>
      <c r="M16" s="160">
        <v>0.7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75" customHeight="1" x14ac:dyDescent="0.2">
      <c r="A17" s="315" t="s">
        <v>463</v>
      </c>
      <c r="B17" s="160">
        <v>0.4</v>
      </c>
      <c r="C17" s="160">
        <v>0.5</v>
      </c>
      <c r="D17" s="160">
        <v>0.3</v>
      </c>
      <c r="E17" s="160">
        <v>0.5</v>
      </c>
      <c r="F17" s="160">
        <v>11.7</v>
      </c>
      <c r="G17" s="160">
        <v>11.4</v>
      </c>
      <c r="H17" s="160">
        <v>12.2</v>
      </c>
      <c r="I17" s="160">
        <v>10</v>
      </c>
      <c r="J17" s="160">
        <v>8.5</v>
      </c>
      <c r="K17" s="160">
        <v>6.8</v>
      </c>
      <c r="L17" s="160">
        <v>7.9</v>
      </c>
      <c r="M17" s="160">
        <v>8.3000000000000007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x14ac:dyDescent="0.2">
      <c r="A18" s="315" t="s">
        <v>464</v>
      </c>
      <c r="B18" s="160">
        <v>0.7</v>
      </c>
      <c r="C18" s="160">
        <v>0.8</v>
      </c>
      <c r="D18" s="160">
        <v>0.5</v>
      </c>
      <c r="E18" s="160">
        <v>0.7</v>
      </c>
      <c r="F18" s="160">
        <v>8.6</v>
      </c>
      <c r="G18" s="160">
        <v>9.1</v>
      </c>
      <c r="H18" s="160">
        <v>9.1</v>
      </c>
      <c r="I18" s="160">
        <v>11.6</v>
      </c>
      <c r="J18" s="160">
        <v>10</v>
      </c>
      <c r="K18" s="160">
        <v>15.2</v>
      </c>
      <c r="L18" s="160">
        <v>13.2</v>
      </c>
      <c r="M18" s="160">
        <v>10</v>
      </c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2.95" customHeight="1" thickBot="1" x14ac:dyDescent="0.25">
      <c r="A19" s="317"/>
      <c r="B19" s="311"/>
      <c r="C19" s="311"/>
      <c r="D19" s="311"/>
      <c r="E19" s="311"/>
      <c r="F19" s="311"/>
      <c r="G19" s="311"/>
      <c r="H19" s="311"/>
      <c r="I19" s="311"/>
      <c r="J19" s="311"/>
      <c r="K19" s="311"/>
      <c r="L19" s="311"/>
      <c r="M19" s="311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5" customHeight="1" x14ac:dyDescent="0.2">
      <c r="A20" s="31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299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2.9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4.2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s="51" customFormat="1" ht="12.9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 spans="1:32" s="51" customFormat="1" ht="12.95" customHeight="1" x14ac:dyDescent="0.2">
      <c r="A25" s="31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</row>
    <row r="26" spans="1:32" ht="18" customHeight="1" x14ac:dyDescent="0.2">
      <c r="A26" s="32" t="s">
        <v>498</v>
      </c>
    </row>
    <row r="27" spans="1:32" ht="18" customHeight="1" x14ac:dyDescent="0.2">
      <c r="A27" s="32" t="s">
        <v>499</v>
      </c>
    </row>
    <row r="28" spans="1:32" s="571" customFormat="1" ht="18" customHeight="1" thickBot="1" x14ac:dyDescent="0.25">
      <c r="A28" s="34" t="s">
        <v>482</v>
      </c>
      <c r="B28" s="575"/>
      <c r="C28" s="575"/>
      <c r="D28" s="575"/>
      <c r="E28" s="575"/>
      <c r="F28" s="575"/>
      <c r="G28" s="575"/>
      <c r="H28" s="575"/>
      <c r="I28" s="575"/>
      <c r="J28" s="575"/>
      <c r="K28" s="575"/>
      <c r="L28" s="575"/>
      <c r="M28" s="575"/>
    </row>
    <row r="29" spans="1:32" s="38" customFormat="1" ht="18" customHeight="1" thickBot="1" x14ac:dyDescent="0.25">
      <c r="A29" s="564"/>
      <c r="B29" s="564">
        <v>2014</v>
      </c>
      <c r="C29" s="564">
        <v>2015</v>
      </c>
      <c r="D29" s="564">
        <v>2016</v>
      </c>
      <c r="E29" s="564">
        <v>2017</v>
      </c>
      <c r="F29" s="564">
        <v>2018</v>
      </c>
      <c r="G29" s="564">
        <v>2019</v>
      </c>
      <c r="H29" s="564">
        <v>2020</v>
      </c>
      <c r="I29" s="564">
        <v>2021</v>
      </c>
      <c r="J29" s="564">
        <v>2022</v>
      </c>
      <c r="K29" s="564">
        <v>2023</v>
      </c>
      <c r="L29" s="564">
        <v>2024</v>
      </c>
      <c r="M29" s="564">
        <v>2025</v>
      </c>
      <c r="N29" s="312"/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2"/>
      <c r="Z29" s="312"/>
      <c r="AA29" s="312"/>
      <c r="AB29" s="312"/>
      <c r="AC29" s="312"/>
      <c r="AD29" s="312"/>
      <c r="AE29" s="312"/>
      <c r="AF29" s="312"/>
    </row>
    <row r="30" spans="1:32" s="43" customFormat="1" ht="12.75" customHeight="1" x14ac:dyDescent="0.2">
      <c r="A30" s="37"/>
      <c r="B30" s="565"/>
      <c r="C30" s="565"/>
      <c r="D30" s="565"/>
      <c r="E30" s="565"/>
      <c r="F30" s="565"/>
      <c r="G30" s="565"/>
      <c r="H30" s="565"/>
      <c r="I30" s="565"/>
      <c r="J30" s="565"/>
      <c r="K30" s="565"/>
      <c r="L30" s="565"/>
      <c r="M30" s="565"/>
      <c r="N30" s="565"/>
      <c r="O30" s="565"/>
      <c r="P30" s="565"/>
      <c r="Q30" s="565"/>
      <c r="R30" s="565"/>
      <c r="S30" s="565"/>
      <c r="T30" s="565"/>
      <c r="U30" s="565"/>
      <c r="V30" s="565"/>
      <c r="W30" s="565"/>
      <c r="X30" s="565"/>
      <c r="Y30" s="565"/>
      <c r="Z30" s="565"/>
      <c r="AA30" s="565"/>
      <c r="AB30" s="565"/>
      <c r="AC30" s="565"/>
      <c r="AD30" s="565"/>
      <c r="AE30" s="565"/>
      <c r="AF30" s="565"/>
    </row>
    <row r="31" spans="1:32" s="51" customFormat="1" ht="27.2" customHeight="1" x14ac:dyDescent="0.2">
      <c r="A31" s="41" t="s">
        <v>483</v>
      </c>
      <c r="B31" s="157">
        <v>100</v>
      </c>
      <c r="C31" s="157">
        <v>100</v>
      </c>
      <c r="D31" s="157">
        <v>100</v>
      </c>
      <c r="E31" s="157">
        <v>100</v>
      </c>
      <c r="F31" s="157">
        <v>100</v>
      </c>
      <c r="G31" s="157">
        <v>100</v>
      </c>
      <c r="H31" s="157">
        <v>100</v>
      </c>
      <c r="I31" s="157">
        <v>100</v>
      </c>
      <c r="J31" s="157">
        <v>100</v>
      </c>
      <c r="K31" s="157">
        <v>100</v>
      </c>
      <c r="L31" s="157">
        <v>100</v>
      </c>
      <c r="M31" s="157">
        <v>100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356</v>
      </c>
      <c r="B32" s="255"/>
      <c r="C32" s="255" t="s">
        <v>500</v>
      </c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315" t="s">
        <v>456</v>
      </c>
      <c r="B33" s="160">
        <v>55.6</v>
      </c>
      <c r="C33" s="160">
        <v>52.5</v>
      </c>
      <c r="D33" s="160">
        <v>9</v>
      </c>
      <c r="E33" s="160">
        <v>29.4</v>
      </c>
      <c r="F33" s="160">
        <v>24.5</v>
      </c>
      <c r="G33" s="160">
        <v>13.6</v>
      </c>
      <c r="H33" s="160">
        <v>8.1999999999999993</v>
      </c>
      <c r="I33" s="160">
        <v>37.6</v>
      </c>
      <c r="J33" s="160">
        <v>46.3</v>
      </c>
      <c r="K33" s="160">
        <v>48.2</v>
      </c>
      <c r="L33" s="160">
        <v>44.8</v>
      </c>
      <c r="M33" s="160">
        <v>48.8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12.95" customHeight="1" x14ac:dyDescent="0.2">
      <c r="A34" s="566" t="s">
        <v>457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24" customHeight="1" x14ac:dyDescent="0.2">
      <c r="A35" s="325" t="s">
        <v>458</v>
      </c>
      <c r="B35" s="160">
        <v>49.8</v>
      </c>
      <c r="C35" s="160">
        <v>46.5</v>
      </c>
      <c r="D35" s="160">
        <v>5.9</v>
      </c>
      <c r="E35" s="160">
        <v>26.6</v>
      </c>
      <c r="F35" s="160">
        <v>21</v>
      </c>
      <c r="G35" s="160">
        <v>11.2</v>
      </c>
      <c r="H35" s="160">
        <v>4.5</v>
      </c>
      <c r="I35" s="160">
        <v>35.5</v>
      </c>
      <c r="J35" s="160">
        <v>44.5</v>
      </c>
      <c r="K35" s="160">
        <v>46.1</v>
      </c>
      <c r="L35" s="160">
        <v>42.5</v>
      </c>
      <c r="M35" s="160">
        <v>41.8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459</v>
      </c>
      <c r="B36" s="160" t="s">
        <v>26</v>
      </c>
      <c r="C36" s="160">
        <v>1.9</v>
      </c>
      <c r="D36" s="160">
        <v>2.8</v>
      </c>
      <c r="E36" s="160">
        <v>2.6</v>
      </c>
      <c r="F36" s="160">
        <v>3</v>
      </c>
      <c r="G36" s="160">
        <v>2.1</v>
      </c>
      <c r="H36" s="160">
        <v>2.1</v>
      </c>
      <c r="I36" s="160">
        <v>1.2</v>
      </c>
      <c r="J36" s="160">
        <v>1.3</v>
      </c>
      <c r="K36" s="160">
        <v>0.5</v>
      </c>
      <c r="L36" s="160">
        <v>0.8</v>
      </c>
      <c r="M36" s="160">
        <v>0.9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25" t="s">
        <v>460</v>
      </c>
      <c r="B37" s="160">
        <v>1.2</v>
      </c>
      <c r="C37" s="160">
        <v>0.2</v>
      </c>
      <c r="D37" s="160">
        <v>0.2</v>
      </c>
      <c r="E37" s="160">
        <v>0.2</v>
      </c>
      <c r="F37" s="160">
        <v>0.1</v>
      </c>
      <c r="G37" s="160">
        <v>0</v>
      </c>
      <c r="H37" s="160">
        <v>1.3</v>
      </c>
      <c r="I37" s="160">
        <v>0.8</v>
      </c>
      <c r="J37" s="160">
        <v>0.1</v>
      </c>
      <c r="K37" s="160" t="s">
        <v>26</v>
      </c>
      <c r="L37" s="160" t="s">
        <v>26</v>
      </c>
      <c r="M37" s="160">
        <v>0.3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461</v>
      </c>
      <c r="B38" s="160">
        <v>13.4</v>
      </c>
      <c r="C38" s="160">
        <v>20.8</v>
      </c>
      <c r="D38" s="160">
        <v>44.3</v>
      </c>
      <c r="E38" s="160">
        <v>45</v>
      </c>
      <c r="F38" s="160">
        <v>54.2</v>
      </c>
      <c r="G38" s="160">
        <v>45.1</v>
      </c>
      <c r="H38" s="160">
        <v>51.1</v>
      </c>
      <c r="I38" s="160">
        <v>34.700000000000003</v>
      </c>
      <c r="J38" s="160">
        <v>34.200000000000003</v>
      </c>
      <c r="K38" s="160">
        <v>36.4</v>
      </c>
      <c r="L38" s="160">
        <v>37.6</v>
      </c>
      <c r="M38" s="160">
        <v>31.6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462</v>
      </c>
      <c r="B39" s="160">
        <v>2.2999999999999998</v>
      </c>
      <c r="C39" s="160">
        <v>3.5</v>
      </c>
      <c r="D39" s="160">
        <v>5.3</v>
      </c>
      <c r="E39" s="160">
        <v>5</v>
      </c>
      <c r="F39" s="160">
        <v>6.7</v>
      </c>
      <c r="G39" s="160">
        <v>6.4</v>
      </c>
      <c r="H39" s="160">
        <v>6.7</v>
      </c>
      <c r="I39" s="160">
        <v>6</v>
      </c>
      <c r="J39" s="160">
        <v>4.3</v>
      </c>
      <c r="K39" s="160">
        <v>5.9</v>
      </c>
      <c r="L39" s="160">
        <v>6.2</v>
      </c>
      <c r="M39" s="160">
        <v>2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463</v>
      </c>
      <c r="B40" s="160">
        <v>0.5</v>
      </c>
      <c r="C40" s="160">
        <v>0.1</v>
      </c>
      <c r="D40" s="160">
        <v>0.1</v>
      </c>
      <c r="E40" s="160">
        <v>0.1</v>
      </c>
      <c r="F40" s="160">
        <v>0.5</v>
      </c>
      <c r="G40" s="160">
        <v>0.5</v>
      </c>
      <c r="H40" s="160">
        <v>1.8</v>
      </c>
      <c r="I40" s="160">
        <v>0.9</v>
      </c>
      <c r="J40" s="160">
        <v>0.4</v>
      </c>
      <c r="K40" s="160">
        <v>1.1000000000000001</v>
      </c>
      <c r="L40" s="160">
        <v>2.9</v>
      </c>
      <c r="M40" s="160">
        <v>2.8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x14ac:dyDescent="0.2">
      <c r="A41" s="315" t="s">
        <v>464</v>
      </c>
      <c r="B41" s="160">
        <v>28.3</v>
      </c>
      <c r="C41" s="160">
        <v>23</v>
      </c>
      <c r="D41" s="160">
        <v>41.3</v>
      </c>
      <c r="E41" s="160">
        <v>20.399999999999999</v>
      </c>
      <c r="F41" s="160">
        <v>14.1</v>
      </c>
      <c r="G41" s="160">
        <v>34.4</v>
      </c>
      <c r="H41" s="160">
        <v>32.299999999999997</v>
      </c>
      <c r="I41" s="160">
        <v>20.8</v>
      </c>
      <c r="J41" s="160">
        <v>14.9</v>
      </c>
      <c r="K41" s="160">
        <v>8.4</v>
      </c>
      <c r="L41" s="160">
        <v>8.5</v>
      </c>
      <c r="M41" s="160">
        <v>14.8</v>
      </c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thickBot="1" x14ac:dyDescent="0.25">
      <c r="A42" s="317"/>
      <c r="B42" s="311"/>
      <c r="C42" s="311"/>
      <c r="D42" s="311"/>
      <c r="E42" s="311"/>
      <c r="F42" s="311"/>
      <c r="G42" s="311"/>
      <c r="H42" s="311"/>
      <c r="I42" s="311"/>
      <c r="J42" s="311"/>
      <c r="K42" s="311"/>
      <c r="L42" s="311"/>
      <c r="M42" s="311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51" customFormat="1" ht="12.95" customHeight="1" x14ac:dyDescent="0.2">
      <c r="A44" s="299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38" customFormat="1" ht="12.95" customHeight="1" x14ac:dyDescent="0.2">
      <c r="A46" s="37"/>
      <c r="B46" s="312"/>
      <c r="C46" s="312"/>
      <c r="D46" s="312"/>
      <c r="E46" s="312"/>
      <c r="F46" s="312"/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12"/>
      <c r="T46" s="312"/>
      <c r="U46" s="312"/>
      <c r="V46" s="312"/>
      <c r="W46" s="312"/>
      <c r="X46" s="312"/>
      <c r="Y46" s="312"/>
      <c r="Z46" s="312"/>
      <c r="AA46" s="312"/>
      <c r="AB46" s="312"/>
      <c r="AC46" s="312"/>
      <c r="AD46" s="312"/>
      <c r="AE46" s="312"/>
      <c r="AF46" s="312"/>
    </row>
    <row r="47" spans="1:32" s="51" customFormat="1" ht="12.95" hidden="1" customHeight="1" x14ac:dyDescent="0.2">
      <c r="A47" s="62" t="s">
        <v>471</v>
      </c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24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24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38" customFormat="1" ht="12.95" customHeight="1" x14ac:dyDescent="0.2">
      <c r="A68" s="37"/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  <c r="O68" s="312"/>
      <c r="P68" s="312"/>
      <c r="Q68" s="312"/>
      <c r="R68" s="312"/>
      <c r="S68" s="312"/>
      <c r="T68" s="312"/>
      <c r="U68" s="312"/>
      <c r="V68" s="312"/>
      <c r="W68" s="312"/>
      <c r="X68" s="312"/>
      <c r="Y68" s="312"/>
      <c r="Z68" s="312"/>
      <c r="AA68" s="312"/>
      <c r="AB68" s="312"/>
      <c r="AC68" s="312"/>
      <c r="AD68" s="312"/>
      <c r="AE68" s="312"/>
      <c r="AF68" s="312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24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38" customFormat="1" ht="12.95" customHeight="1" x14ac:dyDescent="0.2">
      <c r="A86" s="37"/>
      <c r="B86" s="312"/>
      <c r="C86" s="312"/>
      <c r="D86" s="312"/>
      <c r="E86" s="312"/>
      <c r="F86" s="312"/>
      <c r="G86" s="312"/>
      <c r="H86" s="312"/>
      <c r="I86" s="312"/>
      <c r="J86" s="312"/>
      <c r="K86" s="312"/>
      <c r="L86" s="312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F86" s="312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24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51" customFormat="1" ht="12.95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51" customFormat="1" ht="24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38" customFormat="1" ht="12.95" customHeight="1" x14ac:dyDescent="0.2">
      <c r="A108" s="37"/>
      <c r="B108" s="312"/>
      <c r="C108" s="312"/>
      <c r="D108" s="312"/>
      <c r="E108" s="312"/>
      <c r="F108" s="312"/>
      <c r="G108" s="312"/>
      <c r="H108" s="312"/>
      <c r="I108" s="312"/>
      <c r="J108" s="312"/>
      <c r="K108" s="312"/>
      <c r="L108" s="312"/>
      <c r="M108" s="312"/>
      <c r="N108" s="312"/>
      <c r="O108" s="312"/>
      <c r="P108" s="312"/>
      <c r="Q108" s="312"/>
      <c r="R108" s="312"/>
      <c r="S108" s="312"/>
      <c r="T108" s="312"/>
      <c r="U108" s="312"/>
      <c r="V108" s="312"/>
      <c r="W108" s="312"/>
      <c r="X108" s="312"/>
      <c r="Y108" s="312"/>
      <c r="Z108" s="312"/>
      <c r="AA108" s="312"/>
      <c r="AB108" s="312"/>
      <c r="AC108" s="312"/>
      <c r="AD108" s="312"/>
      <c r="AE108" s="312"/>
      <c r="AF108" s="312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24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38" customFormat="1" ht="12.95" customHeight="1" x14ac:dyDescent="0.2">
      <c r="A126" s="37"/>
      <c r="B126" s="312"/>
      <c r="C126" s="312"/>
      <c r="D126" s="312"/>
      <c r="E126" s="312"/>
      <c r="F126" s="312"/>
      <c r="G126" s="312"/>
      <c r="H126" s="312"/>
      <c r="I126" s="312"/>
      <c r="J126" s="312"/>
      <c r="K126" s="312"/>
      <c r="L126" s="312"/>
      <c r="M126" s="312"/>
      <c r="N126" s="312"/>
      <c r="O126" s="312"/>
      <c r="P126" s="312"/>
      <c r="Q126" s="312"/>
      <c r="R126" s="312"/>
      <c r="S126" s="312"/>
      <c r="T126" s="312"/>
      <c r="U126" s="312"/>
      <c r="V126" s="312"/>
      <c r="W126" s="312"/>
      <c r="X126" s="312"/>
      <c r="Y126" s="312"/>
      <c r="Z126" s="312"/>
      <c r="AA126" s="312"/>
      <c r="AB126" s="312"/>
      <c r="AC126" s="312"/>
      <c r="AD126" s="312"/>
      <c r="AE126" s="312"/>
      <c r="AF126" s="312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24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38" customFormat="1" ht="12.95" customHeight="1" x14ac:dyDescent="0.2">
      <c r="A140" s="37"/>
      <c r="B140" s="312"/>
      <c r="C140" s="312"/>
      <c r="D140" s="312"/>
      <c r="E140" s="312"/>
      <c r="F140" s="312"/>
      <c r="G140" s="312"/>
      <c r="H140" s="312"/>
      <c r="I140" s="312"/>
      <c r="J140" s="312"/>
      <c r="K140" s="312"/>
      <c r="L140" s="312"/>
      <c r="M140" s="312"/>
      <c r="N140" s="312"/>
      <c r="O140" s="312"/>
      <c r="P140" s="312"/>
      <c r="Q140" s="312"/>
      <c r="R140" s="312"/>
      <c r="S140" s="312"/>
      <c r="T140" s="312"/>
      <c r="U140" s="312"/>
      <c r="V140" s="312"/>
      <c r="W140" s="312"/>
      <c r="X140" s="312"/>
      <c r="Y140" s="312"/>
      <c r="Z140" s="312"/>
      <c r="AA140" s="312"/>
      <c r="AB140" s="312"/>
      <c r="AC140" s="312"/>
      <c r="AD140" s="312"/>
      <c r="AE140" s="312"/>
      <c r="AF140" s="312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38" customFormat="1" ht="12.95" customHeight="1" x14ac:dyDescent="0.2">
      <c r="A148" s="37"/>
      <c r="B148" s="312"/>
      <c r="C148" s="312"/>
      <c r="D148" s="312"/>
      <c r="E148" s="312"/>
      <c r="F148" s="312"/>
      <c r="G148" s="312"/>
      <c r="H148" s="312"/>
      <c r="I148" s="312"/>
      <c r="J148" s="312"/>
      <c r="K148" s="312"/>
      <c r="L148" s="312"/>
      <c r="M148" s="312"/>
      <c r="N148" s="312"/>
      <c r="O148" s="312"/>
      <c r="P148" s="312"/>
      <c r="Q148" s="312"/>
      <c r="R148" s="312"/>
      <c r="S148" s="312"/>
      <c r="T148" s="312"/>
      <c r="U148" s="312"/>
      <c r="V148" s="312"/>
      <c r="W148" s="312"/>
      <c r="X148" s="312"/>
      <c r="Y148" s="312"/>
      <c r="Z148" s="312"/>
      <c r="AA148" s="312"/>
      <c r="AB148" s="312"/>
      <c r="AC148" s="312"/>
      <c r="AD148" s="312"/>
      <c r="AE148" s="312"/>
      <c r="AF148" s="312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24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38" customFormat="1" ht="12.95" customHeight="1" x14ac:dyDescent="0.2">
      <c r="A166" s="37"/>
      <c r="B166" s="312"/>
      <c r="C166" s="312"/>
      <c r="D166" s="312"/>
      <c r="E166" s="312"/>
      <c r="F166" s="312"/>
      <c r="G166" s="312"/>
      <c r="H166" s="312"/>
      <c r="I166" s="312"/>
      <c r="J166" s="312"/>
      <c r="K166" s="312"/>
      <c r="L166" s="312"/>
      <c r="M166" s="312"/>
      <c r="N166" s="312"/>
      <c r="O166" s="312"/>
      <c r="P166" s="312"/>
      <c r="Q166" s="312"/>
      <c r="R166" s="312"/>
      <c r="S166" s="312"/>
      <c r="T166" s="312"/>
      <c r="U166" s="312"/>
      <c r="V166" s="312"/>
      <c r="W166" s="312"/>
      <c r="X166" s="312"/>
      <c r="Y166" s="312"/>
      <c r="Z166" s="312"/>
      <c r="AA166" s="312"/>
      <c r="AB166" s="312"/>
      <c r="AC166" s="312"/>
      <c r="AD166" s="312"/>
      <c r="AE166" s="312"/>
      <c r="AF166" s="312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24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 spans="1:32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0" spans="1:32" s="51" customFormat="1" ht="12.95" customHeight="1" x14ac:dyDescent="0.2">
      <c r="A180" s="31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</row>
    <row r="188" spans="1:32" s="38" customFormat="1" ht="12.95" customHeight="1" x14ac:dyDescent="0.2">
      <c r="A188" s="37"/>
      <c r="B188" s="312"/>
      <c r="C188" s="312"/>
      <c r="D188" s="312"/>
      <c r="E188" s="312"/>
      <c r="F188" s="312"/>
      <c r="G188" s="312"/>
      <c r="H188" s="312"/>
      <c r="I188" s="312"/>
      <c r="J188" s="312"/>
      <c r="K188" s="312"/>
      <c r="L188" s="312"/>
      <c r="M188" s="312"/>
      <c r="N188" s="312"/>
      <c r="O188" s="312"/>
      <c r="P188" s="312"/>
      <c r="Q188" s="312"/>
      <c r="R188" s="312"/>
      <c r="S188" s="312"/>
      <c r="T188" s="312"/>
      <c r="U188" s="312"/>
      <c r="V188" s="312"/>
      <c r="W188" s="312"/>
      <c r="X188" s="312"/>
      <c r="Y188" s="312"/>
      <c r="Z188" s="312"/>
      <c r="AA188" s="312"/>
      <c r="AB188" s="312"/>
      <c r="AC188" s="312"/>
      <c r="AD188" s="312"/>
      <c r="AE188" s="312"/>
      <c r="AF188" s="312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24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38" customFormat="1" ht="12.95" customHeight="1" x14ac:dyDescent="0.2">
      <c r="A206" s="37"/>
      <c r="B206" s="312"/>
      <c r="C206" s="312"/>
      <c r="D206" s="312"/>
      <c r="E206" s="312"/>
      <c r="F206" s="312"/>
      <c r="G206" s="312"/>
      <c r="H206" s="312"/>
      <c r="I206" s="312"/>
      <c r="J206" s="312"/>
      <c r="K206" s="312"/>
      <c r="L206" s="312"/>
      <c r="M206" s="312"/>
      <c r="N206" s="312"/>
      <c r="O206" s="312"/>
      <c r="P206" s="312"/>
      <c r="Q206" s="312"/>
      <c r="R206" s="312"/>
      <c r="S206" s="312"/>
      <c r="T206" s="312"/>
      <c r="U206" s="312"/>
      <c r="V206" s="312"/>
      <c r="W206" s="312"/>
      <c r="X206" s="312"/>
      <c r="Y206" s="312"/>
      <c r="Z206" s="312"/>
      <c r="AA206" s="312"/>
      <c r="AB206" s="312"/>
      <c r="AC206" s="312"/>
      <c r="AD206" s="312"/>
      <c r="AE206" s="312"/>
      <c r="AF206" s="312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24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 spans="1:32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0" spans="1:32" s="51" customFormat="1" ht="12.95" customHeight="1" x14ac:dyDescent="0.2">
      <c r="A220" s="31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</row>
    <row r="228" spans="1:32" s="38" customFormat="1" ht="12.95" customHeight="1" x14ac:dyDescent="0.2">
      <c r="A228" s="37"/>
      <c r="B228" s="312"/>
      <c r="C228" s="312"/>
      <c r="D228" s="312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2"/>
      <c r="P228" s="312"/>
      <c r="Q228" s="312"/>
      <c r="R228" s="312"/>
      <c r="S228" s="312"/>
      <c r="T228" s="312"/>
      <c r="U228" s="312"/>
      <c r="V228" s="312"/>
      <c r="W228" s="312"/>
      <c r="X228" s="312"/>
      <c r="Y228" s="312"/>
      <c r="Z228" s="312"/>
      <c r="AA228" s="312"/>
      <c r="AB228" s="312"/>
      <c r="AC228" s="312"/>
      <c r="AD228" s="312"/>
      <c r="AE228" s="312"/>
      <c r="AF228" s="312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24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38" customFormat="1" ht="12.95" customHeight="1" x14ac:dyDescent="0.2">
      <c r="A246" s="37"/>
      <c r="B246" s="312"/>
      <c r="C246" s="312"/>
      <c r="D246" s="312"/>
      <c r="E246" s="312"/>
      <c r="F246" s="312"/>
      <c r="G246" s="312"/>
      <c r="H246" s="312"/>
      <c r="I246" s="312"/>
      <c r="J246" s="312"/>
      <c r="K246" s="312"/>
      <c r="L246" s="312"/>
      <c r="M246" s="312"/>
      <c r="N246" s="312"/>
      <c r="O246" s="312"/>
      <c r="P246" s="312"/>
      <c r="Q246" s="312"/>
      <c r="R246" s="312"/>
      <c r="S246" s="312"/>
      <c r="T246" s="312"/>
      <c r="U246" s="312"/>
      <c r="V246" s="312"/>
      <c r="W246" s="312"/>
      <c r="X246" s="312"/>
      <c r="Y246" s="312"/>
      <c r="Z246" s="312"/>
      <c r="AA246" s="312"/>
      <c r="AB246" s="312"/>
      <c r="AC246" s="312"/>
      <c r="AD246" s="312"/>
      <c r="AE246" s="312"/>
      <c r="AF246" s="312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24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 spans="1:32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0" spans="1:32" s="51" customFormat="1" ht="12.95" customHeight="1" x14ac:dyDescent="0.2">
      <c r="A260" s="315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</row>
    <row r="268" spans="1:32" s="38" customFormat="1" ht="12.95" customHeight="1" x14ac:dyDescent="0.2">
      <c r="A268" s="37"/>
      <c r="B268" s="312"/>
      <c r="C268" s="312"/>
      <c r="D268" s="312"/>
      <c r="E268" s="312"/>
      <c r="F268" s="312"/>
      <c r="G268" s="312"/>
      <c r="H268" s="312"/>
      <c r="I268" s="312"/>
      <c r="J268" s="312"/>
      <c r="K268" s="312"/>
      <c r="L268" s="312"/>
      <c r="M268" s="312"/>
      <c r="N268" s="312"/>
      <c r="O268" s="312"/>
      <c r="P268" s="312"/>
      <c r="Q268" s="312"/>
      <c r="R268" s="312"/>
      <c r="S268" s="312"/>
      <c r="T268" s="312"/>
      <c r="U268" s="312"/>
      <c r="V268" s="312"/>
      <c r="W268" s="312"/>
      <c r="X268" s="312"/>
      <c r="Y268" s="312"/>
      <c r="Z268" s="312"/>
      <c r="AA268" s="312"/>
      <c r="AB268" s="312"/>
      <c r="AC268" s="312"/>
      <c r="AD268" s="312"/>
      <c r="AE268" s="312"/>
      <c r="AF268" s="312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24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38" customFormat="1" ht="12.95" customHeight="1" x14ac:dyDescent="0.2">
      <c r="A286" s="37"/>
      <c r="B286" s="312"/>
      <c r="C286" s="312"/>
      <c r="D286" s="312"/>
      <c r="E286" s="312"/>
      <c r="F286" s="312"/>
      <c r="G286" s="312"/>
      <c r="H286" s="312"/>
      <c r="I286" s="312"/>
      <c r="J286" s="312"/>
      <c r="K286" s="312"/>
      <c r="L286" s="312"/>
      <c r="M286" s="312"/>
      <c r="N286" s="312"/>
      <c r="O286" s="312"/>
      <c r="P286" s="312"/>
      <c r="Q286" s="312"/>
      <c r="R286" s="312"/>
      <c r="S286" s="312"/>
      <c r="T286" s="312"/>
      <c r="U286" s="312"/>
      <c r="V286" s="312"/>
      <c r="W286" s="312"/>
      <c r="X286" s="312"/>
      <c r="Y286" s="312"/>
      <c r="Z286" s="312"/>
      <c r="AA286" s="312"/>
      <c r="AB286" s="312"/>
      <c r="AC286" s="312"/>
      <c r="AD286" s="312"/>
      <c r="AE286" s="312"/>
      <c r="AF286" s="312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24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 spans="1:32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0" spans="1:32" s="51" customFormat="1" ht="12.95" customHeight="1" x14ac:dyDescent="0.2">
      <c r="A300" s="315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</row>
    <row r="308" spans="1:32" s="38" customFormat="1" ht="12.95" customHeight="1" x14ac:dyDescent="0.2">
      <c r="A308" s="37"/>
      <c r="B308" s="312"/>
      <c r="C308" s="312"/>
      <c r="D308" s="312"/>
      <c r="E308" s="312"/>
      <c r="F308" s="312"/>
      <c r="G308" s="312"/>
      <c r="H308" s="312"/>
      <c r="I308" s="312"/>
      <c r="J308" s="312"/>
      <c r="K308" s="312"/>
      <c r="L308" s="312"/>
      <c r="M308" s="312"/>
      <c r="N308" s="312"/>
      <c r="O308" s="312"/>
      <c r="P308" s="312"/>
      <c r="Q308" s="312"/>
      <c r="R308" s="312"/>
      <c r="S308" s="312"/>
      <c r="T308" s="312"/>
      <c r="U308" s="312"/>
      <c r="V308" s="312"/>
      <c r="W308" s="312"/>
      <c r="X308" s="312"/>
      <c r="Y308" s="312"/>
      <c r="Z308" s="312"/>
      <c r="AA308" s="312"/>
      <c r="AB308" s="312"/>
      <c r="AC308" s="312"/>
      <c r="AD308" s="312"/>
      <c r="AE308" s="312"/>
      <c r="AF308" s="312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24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38" customFormat="1" ht="12.95" customHeight="1" x14ac:dyDescent="0.2">
      <c r="A330" s="37"/>
      <c r="B330" s="312"/>
      <c r="C330" s="312"/>
      <c r="D330" s="312"/>
      <c r="E330" s="312"/>
      <c r="F330" s="312"/>
      <c r="G330" s="312"/>
      <c r="H330" s="312"/>
      <c r="I330" s="312"/>
      <c r="J330" s="312"/>
      <c r="K330" s="312"/>
      <c r="L330" s="312"/>
      <c r="M330" s="312"/>
      <c r="N330" s="312"/>
      <c r="O330" s="312"/>
      <c r="P330" s="312"/>
      <c r="Q330" s="312"/>
      <c r="R330" s="312"/>
      <c r="S330" s="312"/>
      <c r="T330" s="312"/>
      <c r="U330" s="312"/>
      <c r="V330" s="312"/>
      <c r="W330" s="312"/>
      <c r="X330" s="312"/>
      <c r="Y330" s="312"/>
      <c r="Z330" s="312"/>
      <c r="AA330" s="312"/>
      <c r="AB330" s="312"/>
      <c r="AC330" s="312"/>
      <c r="AD330" s="312"/>
      <c r="AE330" s="312"/>
      <c r="AF330" s="312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24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 spans="1:32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44" spans="1:32" s="51" customFormat="1" ht="12.95" customHeight="1" x14ac:dyDescent="0.2">
      <c r="A344" s="31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</row>
    <row r="352" spans="1:32" s="38" customFormat="1" ht="12.95" customHeight="1" x14ac:dyDescent="0.2">
      <c r="A352" s="37"/>
      <c r="B352" s="312"/>
      <c r="C352" s="312"/>
      <c r="D352" s="312"/>
      <c r="E352" s="312"/>
      <c r="F352" s="312"/>
      <c r="G352" s="312"/>
      <c r="H352" s="312"/>
      <c r="I352" s="312"/>
      <c r="J352" s="312"/>
      <c r="K352" s="312"/>
      <c r="L352" s="312"/>
      <c r="M352" s="312"/>
      <c r="N352" s="312"/>
      <c r="O352" s="312"/>
      <c r="P352" s="312"/>
      <c r="Q352" s="312"/>
      <c r="R352" s="312"/>
      <c r="S352" s="312"/>
      <c r="T352" s="312"/>
      <c r="U352" s="312"/>
      <c r="V352" s="312"/>
      <c r="W352" s="312"/>
      <c r="X352" s="312"/>
      <c r="Y352" s="312"/>
      <c r="Z352" s="312"/>
      <c r="AA352" s="312"/>
      <c r="AB352" s="312"/>
      <c r="AC352" s="312"/>
      <c r="AD352" s="312"/>
      <c r="AE352" s="312"/>
      <c r="AF352" s="312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24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38" customFormat="1" ht="12.95" customHeight="1" x14ac:dyDescent="0.2">
      <c r="A370" s="37"/>
      <c r="B370" s="312"/>
      <c r="C370" s="312"/>
      <c r="D370" s="312"/>
      <c r="E370" s="312"/>
      <c r="F370" s="312"/>
      <c r="G370" s="312"/>
      <c r="H370" s="312"/>
      <c r="I370" s="312"/>
      <c r="J370" s="312"/>
      <c r="K370" s="312"/>
      <c r="L370" s="312"/>
      <c r="M370" s="312"/>
      <c r="N370" s="312"/>
      <c r="O370" s="312"/>
      <c r="P370" s="312"/>
      <c r="Q370" s="312"/>
      <c r="R370" s="312"/>
      <c r="S370" s="312"/>
      <c r="T370" s="312"/>
      <c r="U370" s="312"/>
      <c r="V370" s="312"/>
      <c r="W370" s="312"/>
      <c r="X370" s="312"/>
      <c r="Y370" s="312"/>
      <c r="Z370" s="312"/>
      <c r="AA370" s="312"/>
      <c r="AB370" s="312"/>
      <c r="AC370" s="312"/>
      <c r="AD370" s="312"/>
      <c r="AE370" s="312"/>
      <c r="AF370" s="312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24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 spans="1:32" s="51" customFormat="1" ht="12.9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84" spans="1:32" s="51" customFormat="1" ht="10.5" customHeight="1" x14ac:dyDescent="0.2">
      <c r="A384" s="315"/>
      <c r="B384" s="255"/>
      <c r="C384" s="255"/>
      <c r="D384" s="255"/>
      <c r="E384" s="255"/>
      <c r="F384" s="255"/>
      <c r="G384" s="255"/>
      <c r="H384" s="255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</row>
    <row r="392" spans="1:32" s="38" customFormat="1" ht="12.95" customHeight="1" x14ac:dyDescent="0.2">
      <c r="A392" s="37"/>
      <c r="B392" s="312"/>
      <c r="C392" s="312"/>
      <c r="D392" s="312"/>
      <c r="E392" s="312"/>
      <c r="F392" s="312"/>
      <c r="G392" s="312"/>
      <c r="H392" s="312"/>
      <c r="I392" s="312"/>
      <c r="J392" s="312"/>
      <c r="K392" s="312"/>
      <c r="L392" s="312"/>
      <c r="M392" s="312"/>
      <c r="N392" s="312"/>
      <c r="O392" s="312"/>
      <c r="P392" s="312"/>
      <c r="Q392" s="312"/>
      <c r="R392" s="312"/>
      <c r="S392" s="312"/>
      <c r="T392" s="312"/>
      <c r="U392" s="312"/>
      <c r="V392" s="312"/>
      <c r="W392" s="312"/>
      <c r="X392" s="312"/>
      <c r="Y392" s="312"/>
      <c r="Z392" s="312"/>
      <c r="AA392" s="312"/>
      <c r="AB392" s="312"/>
      <c r="AC392" s="312"/>
      <c r="AD392" s="312"/>
      <c r="AE392" s="312"/>
      <c r="AF392" s="312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24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38" customFormat="1" ht="12.95" customHeight="1" x14ac:dyDescent="0.2">
      <c r="A410" s="37"/>
      <c r="B410" s="312"/>
      <c r="C410" s="312"/>
      <c r="D410" s="312"/>
      <c r="E410" s="312"/>
      <c r="F410" s="312"/>
      <c r="G410" s="312"/>
      <c r="H410" s="312"/>
      <c r="I410" s="312"/>
      <c r="J410" s="312"/>
      <c r="K410" s="312"/>
      <c r="L410" s="312"/>
      <c r="M410" s="312"/>
      <c r="N410" s="312"/>
      <c r="O410" s="312"/>
      <c r="P410" s="312"/>
      <c r="Q410" s="312"/>
      <c r="R410" s="312"/>
      <c r="S410" s="312"/>
      <c r="T410" s="312"/>
      <c r="U410" s="312"/>
      <c r="V410" s="312"/>
      <c r="W410" s="312"/>
      <c r="X410" s="312"/>
      <c r="Y410" s="312"/>
      <c r="Z410" s="312"/>
      <c r="AA410" s="312"/>
      <c r="AB410" s="312"/>
      <c r="AC410" s="312"/>
      <c r="AD410" s="312"/>
      <c r="AE410" s="312"/>
      <c r="AF410" s="312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24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  <row r="423" spans="1:32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</row>
    <row r="424" spans="1:32" s="51" customFormat="1" ht="12.95" customHeight="1" x14ac:dyDescent="0.2">
      <c r="A424" s="315"/>
      <c r="B424" s="255"/>
      <c r="C424" s="255"/>
      <c r="D424" s="255"/>
      <c r="E424" s="255"/>
      <c r="F424" s="255"/>
      <c r="G424" s="255"/>
      <c r="H424" s="255"/>
      <c r="I424" s="255"/>
      <c r="J424" s="255"/>
      <c r="K424" s="255"/>
      <c r="L424" s="255"/>
      <c r="M424" s="255"/>
      <c r="N424" s="255"/>
      <c r="O424" s="255"/>
      <c r="P424" s="255"/>
      <c r="Q424" s="255"/>
      <c r="R424" s="255"/>
      <c r="S424" s="255"/>
      <c r="T424" s="255"/>
      <c r="U424" s="255"/>
      <c r="V424" s="255"/>
      <c r="W424" s="255"/>
      <c r="X424" s="255"/>
      <c r="Y424" s="255"/>
      <c r="Z424" s="255"/>
      <c r="AA424" s="255"/>
      <c r="AB424" s="255"/>
      <c r="AC424" s="255"/>
      <c r="AD424" s="255"/>
      <c r="AE424" s="255"/>
      <c r="AF424" s="255"/>
    </row>
  </sheetData>
  <hyperlinks>
    <hyperlink ref="A1" location="Содержание!A1" display="Вернуться в СОДЕРЖАНИЕ" xr:uid="{00000000-0004-0000-8C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Лист141"/>
  <dimension ref="A1:AF422"/>
  <sheetViews>
    <sheetView workbookViewId="0">
      <selection activeCell="O44" sqref="O44"/>
    </sheetView>
  </sheetViews>
  <sheetFormatPr defaultColWidth="9.28515625" defaultRowHeight="12.95" customHeight="1" x14ac:dyDescent="0.2"/>
  <cols>
    <col min="1" max="1" width="38.7109375" style="61" customWidth="1"/>
    <col min="2" max="4" width="9.28515625" style="241" hidden="1" customWidth="1"/>
    <col min="5" max="5" width="8.7109375" style="241" hidden="1" customWidth="1"/>
    <col min="6" max="8" width="8.7109375" style="33" hidden="1" customWidth="1"/>
    <col min="9" max="13" width="8.710937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8.7109375" style="33" customWidth="1"/>
    <col min="258" max="262" width="0" style="33" hidden="1" customWidth="1"/>
    <col min="263" max="267" width="8.7109375" style="33" customWidth="1"/>
    <col min="268" max="276" width="9.28515625" style="33" customWidth="1"/>
    <col min="277" max="512" width="9.28515625" style="33"/>
    <col min="513" max="513" width="38.7109375" style="33" customWidth="1"/>
    <col min="514" max="518" width="0" style="33" hidden="1" customWidth="1"/>
    <col min="519" max="523" width="8.7109375" style="33" customWidth="1"/>
    <col min="524" max="532" width="9.28515625" style="33" customWidth="1"/>
    <col min="533" max="768" width="9.28515625" style="33"/>
    <col min="769" max="769" width="38.7109375" style="33" customWidth="1"/>
    <col min="770" max="774" width="0" style="33" hidden="1" customWidth="1"/>
    <col min="775" max="779" width="8.7109375" style="33" customWidth="1"/>
    <col min="780" max="788" width="9.28515625" style="33" customWidth="1"/>
    <col min="789" max="1024" width="9.28515625" style="33"/>
    <col min="1025" max="1025" width="38.7109375" style="33" customWidth="1"/>
    <col min="1026" max="1030" width="0" style="33" hidden="1" customWidth="1"/>
    <col min="1031" max="1035" width="8.7109375" style="33" customWidth="1"/>
    <col min="1036" max="1044" width="9.28515625" style="33" customWidth="1"/>
    <col min="1045" max="1280" width="9.28515625" style="33"/>
    <col min="1281" max="1281" width="38.7109375" style="33" customWidth="1"/>
    <col min="1282" max="1286" width="0" style="33" hidden="1" customWidth="1"/>
    <col min="1287" max="1291" width="8.7109375" style="33" customWidth="1"/>
    <col min="1292" max="1300" width="9.28515625" style="33" customWidth="1"/>
    <col min="1301" max="1536" width="9.28515625" style="33"/>
    <col min="1537" max="1537" width="38.7109375" style="33" customWidth="1"/>
    <col min="1538" max="1542" width="0" style="33" hidden="1" customWidth="1"/>
    <col min="1543" max="1547" width="8.7109375" style="33" customWidth="1"/>
    <col min="1548" max="1556" width="9.28515625" style="33" customWidth="1"/>
    <col min="1557" max="1792" width="9.28515625" style="33"/>
    <col min="1793" max="1793" width="38.7109375" style="33" customWidth="1"/>
    <col min="1794" max="1798" width="0" style="33" hidden="1" customWidth="1"/>
    <col min="1799" max="1803" width="8.7109375" style="33" customWidth="1"/>
    <col min="1804" max="1812" width="9.28515625" style="33" customWidth="1"/>
    <col min="1813" max="2048" width="9.28515625" style="33"/>
    <col min="2049" max="2049" width="38.7109375" style="33" customWidth="1"/>
    <col min="2050" max="2054" width="0" style="33" hidden="1" customWidth="1"/>
    <col min="2055" max="2059" width="8.7109375" style="33" customWidth="1"/>
    <col min="2060" max="2068" width="9.28515625" style="33" customWidth="1"/>
    <col min="2069" max="2304" width="9.28515625" style="33"/>
    <col min="2305" max="2305" width="38.7109375" style="33" customWidth="1"/>
    <col min="2306" max="2310" width="0" style="33" hidden="1" customWidth="1"/>
    <col min="2311" max="2315" width="8.7109375" style="33" customWidth="1"/>
    <col min="2316" max="2324" width="9.28515625" style="33" customWidth="1"/>
    <col min="2325" max="2560" width="9.28515625" style="33"/>
    <col min="2561" max="2561" width="38.7109375" style="33" customWidth="1"/>
    <col min="2562" max="2566" width="0" style="33" hidden="1" customWidth="1"/>
    <col min="2567" max="2571" width="8.7109375" style="33" customWidth="1"/>
    <col min="2572" max="2580" width="9.28515625" style="33" customWidth="1"/>
    <col min="2581" max="2816" width="9.28515625" style="33"/>
    <col min="2817" max="2817" width="38.7109375" style="33" customWidth="1"/>
    <col min="2818" max="2822" width="0" style="33" hidden="1" customWidth="1"/>
    <col min="2823" max="2827" width="8.7109375" style="33" customWidth="1"/>
    <col min="2828" max="2836" width="9.28515625" style="33" customWidth="1"/>
    <col min="2837" max="3072" width="9.28515625" style="33"/>
    <col min="3073" max="3073" width="38.7109375" style="33" customWidth="1"/>
    <col min="3074" max="3078" width="0" style="33" hidden="1" customWidth="1"/>
    <col min="3079" max="3083" width="8.7109375" style="33" customWidth="1"/>
    <col min="3084" max="3092" width="9.28515625" style="33" customWidth="1"/>
    <col min="3093" max="3328" width="9.28515625" style="33"/>
    <col min="3329" max="3329" width="38.7109375" style="33" customWidth="1"/>
    <col min="3330" max="3334" width="0" style="33" hidden="1" customWidth="1"/>
    <col min="3335" max="3339" width="8.7109375" style="33" customWidth="1"/>
    <col min="3340" max="3348" width="9.28515625" style="33" customWidth="1"/>
    <col min="3349" max="3584" width="9.28515625" style="33"/>
    <col min="3585" max="3585" width="38.7109375" style="33" customWidth="1"/>
    <col min="3586" max="3590" width="0" style="33" hidden="1" customWidth="1"/>
    <col min="3591" max="3595" width="8.7109375" style="33" customWidth="1"/>
    <col min="3596" max="3604" width="9.28515625" style="33" customWidth="1"/>
    <col min="3605" max="3840" width="9.28515625" style="33"/>
    <col min="3841" max="3841" width="38.7109375" style="33" customWidth="1"/>
    <col min="3842" max="3846" width="0" style="33" hidden="1" customWidth="1"/>
    <col min="3847" max="3851" width="8.7109375" style="33" customWidth="1"/>
    <col min="3852" max="3860" width="9.28515625" style="33" customWidth="1"/>
    <col min="3861" max="4096" width="9.28515625" style="33"/>
    <col min="4097" max="4097" width="38.7109375" style="33" customWidth="1"/>
    <col min="4098" max="4102" width="0" style="33" hidden="1" customWidth="1"/>
    <col min="4103" max="4107" width="8.7109375" style="33" customWidth="1"/>
    <col min="4108" max="4116" width="9.28515625" style="33" customWidth="1"/>
    <col min="4117" max="4352" width="9.28515625" style="33"/>
    <col min="4353" max="4353" width="38.7109375" style="33" customWidth="1"/>
    <col min="4354" max="4358" width="0" style="33" hidden="1" customWidth="1"/>
    <col min="4359" max="4363" width="8.7109375" style="33" customWidth="1"/>
    <col min="4364" max="4372" width="9.28515625" style="33" customWidth="1"/>
    <col min="4373" max="4608" width="9.28515625" style="33"/>
    <col min="4609" max="4609" width="38.7109375" style="33" customWidth="1"/>
    <col min="4610" max="4614" width="0" style="33" hidden="1" customWidth="1"/>
    <col min="4615" max="4619" width="8.7109375" style="33" customWidth="1"/>
    <col min="4620" max="4628" width="9.28515625" style="33" customWidth="1"/>
    <col min="4629" max="4864" width="9.28515625" style="33"/>
    <col min="4865" max="4865" width="38.7109375" style="33" customWidth="1"/>
    <col min="4866" max="4870" width="0" style="33" hidden="1" customWidth="1"/>
    <col min="4871" max="4875" width="8.7109375" style="33" customWidth="1"/>
    <col min="4876" max="4884" width="9.28515625" style="33" customWidth="1"/>
    <col min="4885" max="5120" width="9.28515625" style="33"/>
    <col min="5121" max="5121" width="38.7109375" style="33" customWidth="1"/>
    <col min="5122" max="5126" width="0" style="33" hidden="1" customWidth="1"/>
    <col min="5127" max="5131" width="8.7109375" style="33" customWidth="1"/>
    <col min="5132" max="5140" width="9.28515625" style="33" customWidth="1"/>
    <col min="5141" max="5376" width="9.28515625" style="33"/>
    <col min="5377" max="5377" width="38.7109375" style="33" customWidth="1"/>
    <col min="5378" max="5382" width="0" style="33" hidden="1" customWidth="1"/>
    <col min="5383" max="5387" width="8.7109375" style="33" customWidth="1"/>
    <col min="5388" max="5396" width="9.28515625" style="33" customWidth="1"/>
    <col min="5397" max="5632" width="9.28515625" style="33"/>
    <col min="5633" max="5633" width="38.7109375" style="33" customWidth="1"/>
    <col min="5634" max="5638" width="0" style="33" hidden="1" customWidth="1"/>
    <col min="5639" max="5643" width="8.7109375" style="33" customWidth="1"/>
    <col min="5644" max="5652" width="9.28515625" style="33" customWidth="1"/>
    <col min="5653" max="5888" width="9.28515625" style="33"/>
    <col min="5889" max="5889" width="38.7109375" style="33" customWidth="1"/>
    <col min="5890" max="5894" width="0" style="33" hidden="1" customWidth="1"/>
    <col min="5895" max="5899" width="8.7109375" style="33" customWidth="1"/>
    <col min="5900" max="5908" width="9.28515625" style="33" customWidth="1"/>
    <col min="5909" max="6144" width="9.28515625" style="33"/>
    <col min="6145" max="6145" width="38.7109375" style="33" customWidth="1"/>
    <col min="6146" max="6150" width="0" style="33" hidden="1" customWidth="1"/>
    <col min="6151" max="6155" width="8.7109375" style="33" customWidth="1"/>
    <col min="6156" max="6164" width="9.28515625" style="33" customWidth="1"/>
    <col min="6165" max="6400" width="9.28515625" style="33"/>
    <col min="6401" max="6401" width="38.7109375" style="33" customWidth="1"/>
    <col min="6402" max="6406" width="0" style="33" hidden="1" customWidth="1"/>
    <col min="6407" max="6411" width="8.7109375" style="33" customWidth="1"/>
    <col min="6412" max="6420" width="9.28515625" style="33" customWidth="1"/>
    <col min="6421" max="6656" width="9.28515625" style="33"/>
    <col min="6657" max="6657" width="38.7109375" style="33" customWidth="1"/>
    <col min="6658" max="6662" width="0" style="33" hidden="1" customWidth="1"/>
    <col min="6663" max="6667" width="8.7109375" style="33" customWidth="1"/>
    <col min="6668" max="6676" width="9.28515625" style="33" customWidth="1"/>
    <col min="6677" max="6912" width="9.28515625" style="33"/>
    <col min="6913" max="6913" width="38.7109375" style="33" customWidth="1"/>
    <col min="6914" max="6918" width="0" style="33" hidden="1" customWidth="1"/>
    <col min="6919" max="6923" width="8.7109375" style="33" customWidth="1"/>
    <col min="6924" max="6932" width="9.28515625" style="33" customWidth="1"/>
    <col min="6933" max="7168" width="9.28515625" style="33"/>
    <col min="7169" max="7169" width="38.7109375" style="33" customWidth="1"/>
    <col min="7170" max="7174" width="0" style="33" hidden="1" customWidth="1"/>
    <col min="7175" max="7179" width="8.7109375" style="33" customWidth="1"/>
    <col min="7180" max="7188" width="9.28515625" style="33" customWidth="1"/>
    <col min="7189" max="7424" width="9.28515625" style="33"/>
    <col min="7425" max="7425" width="38.7109375" style="33" customWidth="1"/>
    <col min="7426" max="7430" width="0" style="33" hidden="1" customWidth="1"/>
    <col min="7431" max="7435" width="8.7109375" style="33" customWidth="1"/>
    <col min="7436" max="7444" width="9.28515625" style="33" customWidth="1"/>
    <col min="7445" max="7680" width="9.28515625" style="33"/>
    <col min="7681" max="7681" width="38.7109375" style="33" customWidth="1"/>
    <col min="7682" max="7686" width="0" style="33" hidden="1" customWidth="1"/>
    <col min="7687" max="7691" width="8.7109375" style="33" customWidth="1"/>
    <col min="7692" max="7700" width="9.28515625" style="33" customWidth="1"/>
    <col min="7701" max="7936" width="9.28515625" style="33"/>
    <col min="7937" max="7937" width="38.7109375" style="33" customWidth="1"/>
    <col min="7938" max="7942" width="0" style="33" hidden="1" customWidth="1"/>
    <col min="7943" max="7947" width="8.7109375" style="33" customWidth="1"/>
    <col min="7948" max="7956" width="9.28515625" style="33" customWidth="1"/>
    <col min="7957" max="8192" width="9.28515625" style="33"/>
    <col min="8193" max="8193" width="38.7109375" style="33" customWidth="1"/>
    <col min="8194" max="8198" width="0" style="33" hidden="1" customWidth="1"/>
    <col min="8199" max="8203" width="8.7109375" style="33" customWidth="1"/>
    <col min="8204" max="8212" width="9.28515625" style="33" customWidth="1"/>
    <col min="8213" max="8448" width="9.28515625" style="33"/>
    <col min="8449" max="8449" width="38.7109375" style="33" customWidth="1"/>
    <col min="8450" max="8454" width="0" style="33" hidden="1" customWidth="1"/>
    <col min="8455" max="8459" width="8.7109375" style="33" customWidth="1"/>
    <col min="8460" max="8468" width="9.28515625" style="33" customWidth="1"/>
    <col min="8469" max="8704" width="9.28515625" style="33"/>
    <col min="8705" max="8705" width="38.7109375" style="33" customWidth="1"/>
    <col min="8706" max="8710" width="0" style="33" hidden="1" customWidth="1"/>
    <col min="8711" max="8715" width="8.7109375" style="33" customWidth="1"/>
    <col min="8716" max="8724" width="9.28515625" style="33" customWidth="1"/>
    <col min="8725" max="8960" width="9.28515625" style="33"/>
    <col min="8961" max="8961" width="38.7109375" style="33" customWidth="1"/>
    <col min="8962" max="8966" width="0" style="33" hidden="1" customWidth="1"/>
    <col min="8967" max="8971" width="8.7109375" style="33" customWidth="1"/>
    <col min="8972" max="8980" width="9.28515625" style="33" customWidth="1"/>
    <col min="8981" max="9216" width="9.28515625" style="33"/>
    <col min="9217" max="9217" width="38.7109375" style="33" customWidth="1"/>
    <col min="9218" max="9222" width="0" style="33" hidden="1" customWidth="1"/>
    <col min="9223" max="9227" width="8.7109375" style="33" customWidth="1"/>
    <col min="9228" max="9236" width="9.28515625" style="33" customWidth="1"/>
    <col min="9237" max="9472" width="9.28515625" style="33"/>
    <col min="9473" max="9473" width="38.7109375" style="33" customWidth="1"/>
    <col min="9474" max="9478" width="0" style="33" hidden="1" customWidth="1"/>
    <col min="9479" max="9483" width="8.7109375" style="33" customWidth="1"/>
    <col min="9484" max="9492" width="9.28515625" style="33" customWidth="1"/>
    <col min="9493" max="9728" width="9.28515625" style="33"/>
    <col min="9729" max="9729" width="38.7109375" style="33" customWidth="1"/>
    <col min="9730" max="9734" width="0" style="33" hidden="1" customWidth="1"/>
    <col min="9735" max="9739" width="8.7109375" style="33" customWidth="1"/>
    <col min="9740" max="9748" width="9.28515625" style="33" customWidth="1"/>
    <col min="9749" max="9984" width="9.28515625" style="33"/>
    <col min="9985" max="9985" width="38.7109375" style="33" customWidth="1"/>
    <col min="9986" max="9990" width="0" style="33" hidden="1" customWidth="1"/>
    <col min="9991" max="9995" width="8.7109375" style="33" customWidth="1"/>
    <col min="9996" max="10004" width="9.28515625" style="33" customWidth="1"/>
    <col min="10005" max="10240" width="9.28515625" style="33"/>
    <col min="10241" max="10241" width="38.7109375" style="33" customWidth="1"/>
    <col min="10242" max="10246" width="0" style="33" hidden="1" customWidth="1"/>
    <col min="10247" max="10251" width="8.7109375" style="33" customWidth="1"/>
    <col min="10252" max="10260" width="9.28515625" style="33" customWidth="1"/>
    <col min="10261" max="10496" width="9.28515625" style="33"/>
    <col min="10497" max="10497" width="38.7109375" style="33" customWidth="1"/>
    <col min="10498" max="10502" width="0" style="33" hidden="1" customWidth="1"/>
    <col min="10503" max="10507" width="8.7109375" style="33" customWidth="1"/>
    <col min="10508" max="10516" width="9.28515625" style="33" customWidth="1"/>
    <col min="10517" max="10752" width="9.28515625" style="33"/>
    <col min="10753" max="10753" width="38.7109375" style="33" customWidth="1"/>
    <col min="10754" max="10758" width="0" style="33" hidden="1" customWidth="1"/>
    <col min="10759" max="10763" width="8.7109375" style="33" customWidth="1"/>
    <col min="10764" max="10772" width="9.28515625" style="33" customWidth="1"/>
    <col min="10773" max="11008" width="9.28515625" style="33"/>
    <col min="11009" max="11009" width="38.7109375" style="33" customWidth="1"/>
    <col min="11010" max="11014" width="0" style="33" hidden="1" customWidth="1"/>
    <col min="11015" max="11019" width="8.7109375" style="33" customWidth="1"/>
    <col min="11020" max="11028" width="9.28515625" style="33" customWidth="1"/>
    <col min="11029" max="11264" width="9.28515625" style="33"/>
    <col min="11265" max="11265" width="38.7109375" style="33" customWidth="1"/>
    <col min="11266" max="11270" width="0" style="33" hidden="1" customWidth="1"/>
    <col min="11271" max="11275" width="8.7109375" style="33" customWidth="1"/>
    <col min="11276" max="11284" width="9.28515625" style="33" customWidth="1"/>
    <col min="11285" max="11520" width="9.28515625" style="33"/>
    <col min="11521" max="11521" width="38.7109375" style="33" customWidth="1"/>
    <col min="11522" max="11526" width="0" style="33" hidden="1" customWidth="1"/>
    <col min="11527" max="11531" width="8.7109375" style="33" customWidth="1"/>
    <col min="11532" max="11540" width="9.28515625" style="33" customWidth="1"/>
    <col min="11541" max="11776" width="9.28515625" style="33"/>
    <col min="11777" max="11777" width="38.7109375" style="33" customWidth="1"/>
    <col min="11778" max="11782" width="0" style="33" hidden="1" customWidth="1"/>
    <col min="11783" max="11787" width="8.7109375" style="33" customWidth="1"/>
    <col min="11788" max="11796" width="9.28515625" style="33" customWidth="1"/>
    <col min="11797" max="12032" width="9.28515625" style="33"/>
    <col min="12033" max="12033" width="38.7109375" style="33" customWidth="1"/>
    <col min="12034" max="12038" width="0" style="33" hidden="1" customWidth="1"/>
    <col min="12039" max="12043" width="8.7109375" style="33" customWidth="1"/>
    <col min="12044" max="12052" width="9.28515625" style="33" customWidth="1"/>
    <col min="12053" max="12288" width="9.28515625" style="33"/>
    <col min="12289" max="12289" width="38.7109375" style="33" customWidth="1"/>
    <col min="12290" max="12294" width="0" style="33" hidden="1" customWidth="1"/>
    <col min="12295" max="12299" width="8.7109375" style="33" customWidth="1"/>
    <col min="12300" max="12308" width="9.28515625" style="33" customWidth="1"/>
    <col min="12309" max="12544" width="9.28515625" style="33"/>
    <col min="12545" max="12545" width="38.7109375" style="33" customWidth="1"/>
    <col min="12546" max="12550" width="0" style="33" hidden="1" customWidth="1"/>
    <col min="12551" max="12555" width="8.7109375" style="33" customWidth="1"/>
    <col min="12556" max="12564" width="9.28515625" style="33" customWidth="1"/>
    <col min="12565" max="12800" width="9.28515625" style="33"/>
    <col min="12801" max="12801" width="38.7109375" style="33" customWidth="1"/>
    <col min="12802" max="12806" width="0" style="33" hidden="1" customWidth="1"/>
    <col min="12807" max="12811" width="8.7109375" style="33" customWidth="1"/>
    <col min="12812" max="12820" width="9.28515625" style="33" customWidth="1"/>
    <col min="12821" max="13056" width="9.28515625" style="33"/>
    <col min="13057" max="13057" width="38.7109375" style="33" customWidth="1"/>
    <col min="13058" max="13062" width="0" style="33" hidden="1" customWidth="1"/>
    <col min="13063" max="13067" width="8.7109375" style="33" customWidth="1"/>
    <col min="13068" max="13076" width="9.28515625" style="33" customWidth="1"/>
    <col min="13077" max="13312" width="9.28515625" style="33"/>
    <col min="13313" max="13313" width="38.7109375" style="33" customWidth="1"/>
    <col min="13314" max="13318" width="0" style="33" hidden="1" customWidth="1"/>
    <col min="13319" max="13323" width="8.7109375" style="33" customWidth="1"/>
    <col min="13324" max="13332" width="9.28515625" style="33" customWidth="1"/>
    <col min="13333" max="13568" width="9.28515625" style="33"/>
    <col min="13569" max="13569" width="38.7109375" style="33" customWidth="1"/>
    <col min="13570" max="13574" width="0" style="33" hidden="1" customWidth="1"/>
    <col min="13575" max="13579" width="8.7109375" style="33" customWidth="1"/>
    <col min="13580" max="13588" width="9.28515625" style="33" customWidth="1"/>
    <col min="13589" max="13824" width="9.28515625" style="33"/>
    <col min="13825" max="13825" width="38.7109375" style="33" customWidth="1"/>
    <col min="13826" max="13830" width="0" style="33" hidden="1" customWidth="1"/>
    <col min="13831" max="13835" width="8.7109375" style="33" customWidth="1"/>
    <col min="13836" max="13844" width="9.28515625" style="33" customWidth="1"/>
    <col min="13845" max="14080" width="9.28515625" style="33"/>
    <col min="14081" max="14081" width="38.7109375" style="33" customWidth="1"/>
    <col min="14082" max="14086" width="0" style="33" hidden="1" customWidth="1"/>
    <col min="14087" max="14091" width="8.7109375" style="33" customWidth="1"/>
    <col min="14092" max="14100" width="9.28515625" style="33" customWidth="1"/>
    <col min="14101" max="14336" width="9.28515625" style="33"/>
    <col min="14337" max="14337" width="38.7109375" style="33" customWidth="1"/>
    <col min="14338" max="14342" width="0" style="33" hidden="1" customWidth="1"/>
    <col min="14343" max="14347" width="8.7109375" style="33" customWidth="1"/>
    <col min="14348" max="14356" width="9.28515625" style="33" customWidth="1"/>
    <col min="14357" max="14592" width="9.28515625" style="33"/>
    <col min="14593" max="14593" width="38.7109375" style="33" customWidth="1"/>
    <col min="14594" max="14598" width="0" style="33" hidden="1" customWidth="1"/>
    <col min="14599" max="14603" width="8.7109375" style="33" customWidth="1"/>
    <col min="14604" max="14612" width="9.28515625" style="33" customWidth="1"/>
    <col min="14613" max="14848" width="9.28515625" style="33"/>
    <col min="14849" max="14849" width="38.7109375" style="33" customWidth="1"/>
    <col min="14850" max="14854" width="0" style="33" hidden="1" customWidth="1"/>
    <col min="14855" max="14859" width="8.7109375" style="33" customWidth="1"/>
    <col min="14860" max="14868" width="9.28515625" style="33" customWidth="1"/>
    <col min="14869" max="15104" width="9.28515625" style="33"/>
    <col min="15105" max="15105" width="38.7109375" style="33" customWidth="1"/>
    <col min="15106" max="15110" width="0" style="33" hidden="1" customWidth="1"/>
    <col min="15111" max="15115" width="8.7109375" style="33" customWidth="1"/>
    <col min="15116" max="15124" width="9.28515625" style="33" customWidth="1"/>
    <col min="15125" max="15360" width="9.28515625" style="33"/>
    <col min="15361" max="15361" width="38.7109375" style="33" customWidth="1"/>
    <col min="15362" max="15366" width="0" style="33" hidden="1" customWidth="1"/>
    <col min="15367" max="15371" width="8.7109375" style="33" customWidth="1"/>
    <col min="15372" max="15380" width="9.28515625" style="33" customWidth="1"/>
    <col min="15381" max="15616" width="9.28515625" style="33"/>
    <col min="15617" max="15617" width="38.7109375" style="33" customWidth="1"/>
    <col min="15618" max="15622" width="0" style="33" hidden="1" customWidth="1"/>
    <col min="15623" max="15627" width="8.7109375" style="33" customWidth="1"/>
    <col min="15628" max="15636" width="9.28515625" style="33" customWidth="1"/>
    <col min="15637" max="15872" width="9.28515625" style="33"/>
    <col min="15873" max="15873" width="38.7109375" style="33" customWidth="1"/>
    <col min="15874" max="15878" width="0" style="33" hidden="1" customWidth="1"/>
    <col min="15879" max="15883" width="8.7109375" style="33" customWidth="1"/>
    <col min="15884" max="15892" width="9.28515625" style="33" customWidth="1"/>
    <col min="15893" max="16128" width="9.28515625" style="33"/>
    <col min="16129" max="16129" width="38.7109375" style="33" customWidth="1"/>
    <col min="16130" max="16134" width="0" style="33" hidden="1" customWidth="1"/>
    <col min="16135" max="16139" width="8.710937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501</v>
      </c>
    </row>
    <row r="3" spans="1:32" ht="18" customHeight="1" x14ac:dyDescent="0.2">
      <c r="A3" s="32" t="s">
        <v>502</v>
      </c>
    </row>
    <row r="4" spans="1:32" ht="18" customHeight="1" thickBot="1" x14ac:dyDescent="0.25">
      <c r="A4" s="251" t="s">
        <v>490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571" customFormat="1" ht="18" customHeight="1" thickBot="1" x14ac:dyDescent="0.25">
      <c r="A5" s="303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20" customFormat="1" ht="13.5" customHeight="1" x14ac:dyDescent="0.2">
      <c r="A6" s="37"/>
    </row>
    <row r="7" spans="1:32" s="38" customFormat="1" ht="26.25" customHeight="1" x14ac:dyDescent="0.2">
      <c r="A7" s="41" t="s">
        <v>483</v>
      </c>
      <c r="B7" s="308">
        <v>100</v>
      </c>
      <c r="C7" s="308">
        <v>100</v>
      </c>
      <c r="D7" s="308">
        <v>100</v>
      </c>
      <c r="E7" s="308">
        <v>100</v>
      </c>
      <c r="F7" s="308">
        <v>100</v>
      </c>
      <c r="G7" s="308">
        <v>100</v>
      </c>
      <c r="H7" s="308">
        <v>100</v>
      </c>
      <c r="I7" s="308">
        <v>100</v>
      </c>
      <c r="J7" s="308">
        <v>100</v>
      </c>
      <c r="K7" s="308">
        <v>100</v>
      </c>
      <c r="L7" s="308">
        <v>100</v>
      </c>
      <c r="M7" s="308">
        <v>100</v>
      </c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312"/>
      <c r="Z7" s="312"/>
      <c r="AA7" s="312"/>
      <c r="AB7" s="312"/>
      <c r="AC7" s="312"/>
      <c r="AD7" s="312"/>
      <c r="AE7" s="312"/>
      <c r="AF7" s="312"/>
    </row>
    <row r="8" spans="1:32" s="43" customFormat="1" ht="12.95" customHeight="1" x14ac:dyDescent="0.2">
      <c r="A8" s="315" t="s">
        <v>356</v>
      </c>
      <c r="B8" s="565"/>
      <c r="C8" s="565"/>
      <c r="D8" s="565"/>
      <c r="E8" s="565"/>
      <c r="F8" s="565"/>
      <c r="G8" s="565"/>
      <c r="H8" s="565"/>
      <c r="I8" s="565"/>
      <c r="J8" s="565"/>
      <c r="K8" s="565"/>
      <c r="L8" s="565"/>
      <c r="M8" s="565"/>
      <c r="N8" s="565"/>
      <c r="O8" s="565"/>
      <c r="P8" s="565"/>
      <c r="Q8" s="565"/>
      <c r="R8" s="565"/>
      <c r="S8" s="565"/>
      <c r="T8" s="565"/>
      <c r="U8" s="565"/>
      <c r="V8" s="565"/>
      <c r="W8" s="565"/>
      <c r="X8" s="565"/>
      <c r="Y8" s="565"/>
      <c r="Z8" s="565"/>
      <c r="AA8" s="565"/>
      <c r="AB8" s="565"/>
      <c r="AC8" s="565"/>
      <c r="AD8" s="565"/>
      <c r="AE8" s="565"/>
      <c r="AF8" s="565"/>
    </row>
    <row r="9" spans="1:32" s="51" customFormat="1" ht="12.95" customHeight="1" x14ac:dyDescent="0.2">
      <c r="A9" s="315" t="s">
        <v>456</v>
      </c>
      <c r="B9" s="160">
        <v>52.2</v>
      </c>
      <c r="C9" s="160">
        <v>51.6</v>
      </c>
      <c r="D9" s="160">
        <v>51.3</v>
      </c>
      <c r="E9" s="160">
        <v>50.7</v>
      </c>
      <c r="F9" s="160">
        <v>52.8</v>
      </c>
      <c r="G9" s="160">
        <v>61.8</v>
      </c>
      <c r="H9" s="160">
        <v>55.9</v>
      </c>
      <c r="I9" s="160">
        <v>62.6</v>
      </c>
      <c r="J9" s="160">
        <v>65.400000000000006</v>
      </c>
      <c r="K9" s="160">
        <v>63.9</v>
      </c>
      <c r="L9" s="160">
        <v>66.8</v>
      </c>
      <c r="M9" s="160">
        <v>61.5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35.200000000000003</v>
      </c>
      <c r="C11" s="160">
        <v>38.799999999999997</v>
      </c>
      <c r="D11" s="160">
        <v>36.5</v>
      </c>
      <c r="E11" s="160">
        <v>35.1</v>
      </c>
      <c r="F11" s="160">
        <v>39.9</v>
      </c>
      <c r="G11" s="160">
        <v>50</v>
      </c>
      <c r="H11" s="160">
        <v>42.5</v>
      </c>
      <c r="I11" s="160">
        <v>50.7</v>
      </c>
      <c r="J11" s="160">
        <v>52.8</v>
      </c>
      <c r="K11" s="160">
        <v>44.6</v>
      </c>
      <c r="L11" s="160">
        <v>57.8</v>
      </c>
      <c r="M11" s="160">
        <v>41.7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10.3</v>
      </c>
      <c r="C12" s="160">
        <v>5.8</v>
      </c>
      <c r="D12" s="160">
        <v>8.6</v>
      </c>
      <c r="E12" s="160">
        <v>6.8</v>
      </c>
      <c r="F12" s="160">
        <v>6.2</v>
      </c>
      <c r="G12" s="160">
        <v>4.5</v>
      </c>
      <c r="H12" s="160">
        <v>5.4</v>
      </c>
      <c r="I12" s="160">
        <v>4.2</v>
      </c>
      <c r="J12" s="160">
        <v>3.9</v>
      </c>
      <c r="K12" s="160">
        <v>2.9</v>
      </c>
      <c r="L12" s="160">
        <v>3.4</v>
      </c>
      <c r="M12" s="160">
        <v>3.7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3.1</v>
      </c>
      <c r="C13" s="160">
        <v>4.2</v>
      </c>
      <c r="D13" s="160">
        <v>5</v>
      </c>
      <c r="E13" s="160">
        <v>4.3</v>
      </c>
      <c r="F13" s="160">
        <v>4.4000000000000004</v>
      </c>
      <c r="G13" s="160">
        <v>3.9</v>
      </c>
      <c r="H13" s="160">
        <v>4.7</v>
      </c>
      <c r="I13" s="160">
        <v>4.0999999999999996</v>
      </c>
      <c r="J13" s="160">
        <v>3.2</v>
      </c>
      <c r="K13" s="160">
        <v>3</v>
      </c>
      <c r="L13" s="160">
        <v>3.1</v>
      </c>
      <c r="M13" s="160">
        <v>3.5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32.200000000000003</v>
      </c>
      <c r="C14" s="160">
        <v>32.6</v>
      </c>
      <c r="D14" s="160">
        <v>31.8</v>
      </c>
      <c r="E14" s="160">
        <v>32.9</v>
      </c>
      <c r="F14" s="160">
        <v>31.5</v>
      </c>
      <c r="G14" s="160">
        <v>26.4</v>
      </c>
      <c r="H14" s="160">
        <v>31.3</v>
      </c>
      <c r="I14" s="160">
        <v>24.7</v>
      </c>
      <c r="J14" s="160">
        <v>23.2</v>
      </c>
      <c r="K14" s="160">
        <v>25.5</v>
      </c>
      <c r="L14" s="160">
        <v>21.6</v>
      </c>
      <c r="M14" s="160">
        <v>29.7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5.3</v>
      </c>
      <c r="C15" s="160">
        <v>5</v>
      </c>
      <c r="D15" s="160">
        <v>5.3</v>
      </c>
      <c r="E15" s="160">
        <v>5.5</v>
      </c>
      <c r="F15" s="160">
        <v>5.2</v>
      </c>
      <c r="G15" s="160">
        <v>4.4000000000000004</v>
      </c>
      <c r="H15" s="160">
        <v>5.2</v>
      </c>
      <c r="I15" s="160">
        <v>4.0999999999999996</v>
      </c>
      <c r="J15" s="160">
        <v>3.9</v>
      </c>
      <c r="K15" s="160">
        <v>4.3</v>
      </c>
      <c r="L15" s="160">
        <v>2.7</v>
      </c>
      <c r="M15" s="160">
        <v>1.4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473</v>
      </c>
      <c r="B16" s="160">
        <v>4.3</v>
      </c>
      <c r="C16" s="160">
        <v>4.5</v>
      </c>
      <c r="D16" s="160">
        <v>5.0999999999999996</v>
      </c>
      <c r="E16" s="160">
        <v>5.0999999999999996</v>
      </c>
      <c r="F16" s="160">
        <v>6.3</v>
      </c>
      <c r="G16" s="160">
        <v>5</v>
      </c>
      <c r="H16" s="160">
        <v>5.0999999999999996</v>
      </c>
      <c r="I16" s="160">
        <v>5</v>
      </c>
      <c r="J16" s="160">
        <v>3.2</v>
      </c>
      <c r="K16" s="160">
        <v>2</v>
      </c>
      <c r="L16" s="160">
        <v>2.6</v>
      </c>
      <c r="M16" s="160">
        <v>4.9000000000000004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6.2</v>
      </c>
      <c r="C17" s="160">
        <v>6.3</v>
      </c>
      <c r="D17" s="160">
        <v>6.6</v>
      </c>
      <c r="E17" s="160">
        <v>5.8</v>
      </c>
      <c r="F17" s="160">
        <v>4.2</v>
      </c>
      <c r="G17" s="160">
        <v>2.2999999999999998</v>
      </c>
      <c r="H17" s="160">
        <v>2.4</v>
      </c>
      <c r="I17" s="160">
        <v>3.6</v>
      </c>
      <c r="J17" s="160">
        <v>4.2</v>
      </c>
      <c r="K17" s="160">
        <v>4.3</v>
      </c>
      <c r="L17" s="160">
        <v>6.3</v>
      </c>
      <c r="M17" s="160">
        <v>2.6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573"/>
      <c r="C18" s="573"/>
      <c r="D18" s="573"/>
      <c r="E18" s="573"/>
      <c r="F18" s="573"/>
      <c r="G18" s="573"/>
      <c r="H18" s="573"/>
      <c r="I18" s="573"/>
      <c r="J18" s="573"/>
      <c r="K18" s="573"/>
      <c r="L18" s="573"/>
      <c r="M18" s="573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2.9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ht="12.95" customHeight="1" x14ac:dyDescent="0.2">
      <c r="A24" s="32"/>
    </row>
    <row r="25" spans="1:32" ht="18" customHeight="1" x14ac:dyDescent="0.2">
      <c r="A25" s="32" t="s">
        <v>503</v>
      </c>
    </row>
    <row r="26" spans="1:32" s="571" customFormat="1" ht="18" customHeight="1" x14ac:dyDescent="0.2">
      <c r="A26" s="32" t="s">
        <v>504</v>
      </c>
    </row>
    <row r="27" spans="1:32" s="320" customFormat="1" ht="18" customHeight="1" thickBot="1" x14ac:dyDescent="0.25">
      <c r="A27" s="34" t="s">
        <v>482</v>
      </c>
      <c r="B27" s="572"/>
      <c r="C27" s="572"/>
      <c r="D27" s="572"/>
      <c r="E27" s="572"/>
      <c r="F27" s="572"/>
      <c r="G27" s="572"/>
      <c r="H27" s="572"/>
      <c r="I27" s="572"/>
      <c r="J27" s="572"/>
      <c r="K27" s="572"/>
      <c r="L27" s="572"/>
      <c r="M27" s="572"/>
    </row>
    <row r="28" spans="1:32" s="43" customFormat="1" ht="18" customHeight="1" thickBot="1" x14ac:dyDescent="0.25">
      <c r="A28" s="564"/>
      <c r="B28" s="564">
        <v>2014</v>
      </c>
      <c r="C28" s="564">
        <v>2015</v>
      </c>
      <c r="D28" s="564">
        <v>2016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  <c r="AF28" s="565"/>
    </row>
    <row r="29" spans="1:32" s="51" customFormat="1" ht="12.95" customHeight="1" x14ac:dyDescent="0.2">
      <c r="A29" s="37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27.75" customHeight="1" x14ac:dyDescent="0.2">
      <c r="A30" s="41" t="s">
        <v>483</v>
      </c>
      <c r="B30" s="308">
        <v>100</v>
      </c>
      <c r="C30" s="308">
        <v>100</v>
      </c>
      <c r="D30" s="308">
        <v>100</v>
      </c>
      <c r="E30" s="308">
        <v>100</v>
      </c>
      <c r="F30" s="308">
        <v>100</v>
      </c>
      <c r="G30" s="308">
        <v>100</v>
      </c>
      <c r="H30" s="308">
        <v>100</v>
      </c>
      <c r="I30" s="308">
        <v>100</v>
      </c>
      <c r="J30" s="308">
        <v>100</v>
      </c>
      <c r="K30" s="308">
        <v>100</v>
      </c>
      <c r="L30" s="308">
        <v>100</v>
      </c>
      <c r="M30" s="308">
        <v>100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 t="s">
        <v>356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456</v>
      </c>
      <c r="B32" s="160">
        <v>77.8</v>
      </c>
      <c r="C32" s="160">
        <v>83.6</v>
      </c>
      <c r="D32" s="160">
        <v>80.900000000000006</v>
      </c>
      <c r="E32" s="160">
        <v>79</v>
      </c>
      <c r="F32" s="160">
        <v>76.599999999999994</v>
      </c>
      <c r="G32" s="160">
        <v>74.3</v>
      </c>
      <c r="H32" s="160">
        <v>73.5</v>
      </c>
      <c r="I32" s="160">
        <v>78.2</v>
      </c>
      <c r="J32" s="160">
        <v>85</v>
      </c>
      <c r="K32" s="160">
        <v>86.8</v>
      </c>
      <c r="L32" s="160">
        <v>82.3</v>
      </c>
      <c r="M32" s="160">
        <v>79.400000000000006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24" customHeight="1" x14ac:dyDescent="0.2">
      <c r="A34" s="325" t="s">
        <v>458</v>
      </c>
      <c r="B34" s="160">
        <v>73</v>
      </c>
      <c r="C34" s="160">
        <v>77.5</v>
      </c>
      <c r="D34" s="160">
        <v>76</v>
      </c>
      <c r="E34" s="160">
        <v>69.8</v>
      </c>
      <c r="F34" s="160">
        <v>69.900000000000006</v>
      </c>
      <c r="G34" s="160">
        <v>66.400000000000006</v>
      </c>
      <c r="H34" s="160">
        <v>66.900000000000006</v>
      </c>
      <c r="I34" s="160">
        <v>73.7</v>
      </c>
      <c r="J34" s="160">
        <v>81.400000000000006</v>
      </c>
      <c r="K34" s="160">
        <v>82.1</v>
      </c>
      <c r="L34" s="160">
        <v>78.599999999999994</v>
      </c>
      <c r="M34" s="160">
        <v>76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459</v>
      </c>
      <c r="B35" s="160">
        <v>1</v>
      </c>
      <c r="C35" s="160">
        <v>1.4</v>
      </c>
      <c r="D35" s="160">
        <v>0.7</v>
      </c>
      <c r="E35" s="160">
        <v>0.3</v>
      </c>
      <c r="F35" s="160">
        <v>1</v>
      </c>
      <c r="G35" s="160">
        <v>0.7</v>
      </c>
      <c r="H35" s="160">
        <v>0.4</v>
      </c>
      <c r="I35" s="160">
        <v>0.3</v>
      </c>
      <c r="J35" s="160">
        <v>0.3</v>
      </c>
      <c r="K35" s="160">
        <v>0.2</v>
      </c>
      <c r="L35" s="160">
        <v>0.2</v>
      </c>
      <c r="M35" s="160">
        <v>0.2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460</v>
      </c>
      <c r="B36" s="160">
        <v>1.8</v>
      </c>
      <c r="C36" s="160">
        <v>3</v>
      </c>
      <c r="D36" s="160">
        <v>2.7</v>
      </c>
      <c r="E36" s="160">
        <v>2.9</v>
      </c>
      <c r="F36" s="160">
        <v>2.7</v>
      </c>
      <c r="G36" s="160">
        <v>2.8</v>
      </c>
      <c r="H36" s="160">
        <v>2.8</v>
      </c>
      <c r="I36" s="160">
        <v>2.1</v>
      </c>
      <c r="J36" s="160">
        <v>0.8</v>
      </c>
      <c r="K36" s="160">
        <v>0.6</v>
      </c>
      <c r="L36" s="160">
        <v>0.7</v>
      </c>
      <c r="M36" s="160">
        <v>0.8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461</v>
      </c>
      <c r="B37" s="160">
        <v>7.2</v>
      </c>
      <c r="C37" s="160">
        <v>6.2</v>
      </c>
      <c r="D37" s="160">
        <v>5.8</v>
      </c>
      <c r="E37" s="160">
        <v>6.1</v>
      </c>
      <c r="F37" s="160">
        <v>11.5</v>
      </c>
      <c r="G37" s="160">
        <v>12.4</v>
      </c>
      <c r="H37" s="160">
        <v>15.4</v>
      </c>
      <c r="I37" s="160">
        <v>11.7</v>
      </c>
      <c r="J37" s="160">
        <v>7</v>
      </c>
      <c r="K37" s="160">
        <v>7.1</v>
      </c>
      <c r="L37" s="160">
        <v>9.4</v>
      </c>
      <c r="M37" s="160">
        <v>10.9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462</v>
      </c>
      <c r="B38" s="160">
        <v>1.2</v>
      </c>
      <c r="C38" s="160">
        <v>1</v>
      </c>
      <c r="D38" s="160">
        <v>0.9</v>
      </c>
      <c r="E38" s="160">
        <v>1</v>
      </c>
      <c r="F38" s="160">
        <v>1.9</v>
      </c>
      <c r="G38" s="160">
        <v>2.1</v>
      </c>
      <c r="H38" s="160">
        <v>2.5</v>
      </c>
      <c r="I38" s="160">
        <v>2</v>
      </c>
      <c r="J38" s="160">
        <v>1.2</v>
      </c>
      <c r="K38" s="160">
        <v>1.3</v>
      </c>
      <c r="L38" s="160">
        <v>1.4</v>
      </c>
      <c r="M38" s="160">
        <v>0.4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463</v>
      </c>
      <c r="B39" s="160">
        <v>4.9000000000000004</v>
      </c>
      <c r="C39" s="160">
        <v>1.5</v>
      </c>
      <c r="D39" s="160">
        <v>5.7</v>
      </c>
      <c r="E39" s="160">
        <v>2.9</v>
      </c>
      <c r="F39" s="160">
        <v>1.7</v>
      </c>
      <c r="G39" s="160">
        <v>3.3</v>
      </c>
      <c r="H39" s="160">
        <v>1.9</v>
      </c>
      <c r="I39" s="160">
        <v>1.4</v>
      </c>
      <c r="J39" s="160">
        <v>1.3</v>
      </c>
      <c r="K39" s="160">
        <v>1.3</v>
      </c>
      <c r="L39" s="160">
        <v>1.6</v>
      </c>
      <c r="M39" s="160">
        <v>3.7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464</v>
      </c>
      <c r="B40" s="160">
        <v>8.9</v>
      </c>
      <c r="C40" s="160">
        <v>7.6</v>
      </c>
      <c r="D40" s="160">
        <v>6.6</v>
      </c>
      <c r="E40" s="160">
        <v>11</v>
      </c>
      <c r="F40" s="160">
        <v>8.3000000000000007</v>
      </c>
      <c r="G40" s="160">
        <v>7.8</v>
      </c>
      <c r="H40" s="160">
        <v>6.6</v>
      </c>
      <c r="I40" s="160">
        <v>6.6</v>
      </c>
      <c r="J40" s="160">
        <v>5.5</v>
      </c>
      <c r="K40" s="160">
        <v>3.6</v>
      </c>
      <c r="L40" s="160">
        <v>5.4</v>
      </c>
      <c r="M40" s="160">
        <v>5.5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thickBot="1" x14ac:dyDescent="0.25">
      <c r="A41" s="317"/>
      <c r="B41" s="331"/>
      <c r="C41" s="331"/>
      <c r="D41" s="331"/>
      <c r="E41" s="331"/>
      <c r="F41" s="331"/>
      <c r="G41" s="331"/>
      <c r="H41" s="331"/>
      <c r="I41" s="331"/>
      <c r="J41" s="331"/>
      <c r="K41" s="331"/>
      <c r="L41" s="331"/>
      <c r="M41" s="331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29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38" customFormat="1" ht="12.95" customHeight="1" x14ac:dyDescent="0.2">
      <c r="A44" s="315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hidden="1" customHeight="1" x14ac:dyDescent="0.2">
      <c r="A46" s="62" t="s">
        <v>471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24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24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38" customFormat="1" ht="12.95" customHeight="1" x14ac:dyDescent="0.2">
      <c r="A66" s="37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  <c r="T66" s="312"/>
      <c r="U66" s="312"/>
      <c r="V66" s="312"/>
      <c r="W66" s="312"/>
      <c r="X66" s="312"/>
      <c r="Y66" s="312"/>
      <c r="Z66" s="312"/>
      <c r="AA66" s="312"/>
      <c r="AB66" s="312"/>
      <c r="AC66" s="312"/>
      <c r="AD66" s="312"/>
      <c r="AE66" s="312"/>
      <c r="AF66" s="312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24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38" customFormat="1" ht="12.95" customHeight="1" x14ac:dyDescent="0.2">
      <c r="A84" s="37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Q84" s="312"/>
      <c r="R84" s="312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  <c r="AF84" s="312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24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24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38" customFormat="1" ht="12.95" customHeight="1" x14ac:dyDescent="0.2">
      <c r="A106" s="37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  <c r="T106" s="312"/>
      <c r="U106" s="312"/>
      <c r="V106" s="312"/>
      <c r="W106" s="312"/>
      <c r="X106" s="312"/>
      <c r="Y106" s="312"/>
      <c r="Z106" s="312"/>
      <c r="AA106" s="312"/>
      <c r="AB106" s="312"/>
      <c r="AC106" s="312"/>
      <c r="AD106" s="312"/>
      <c r="AE106" s="312"/>
      <c r="AF106" s="312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24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38" customFormat="1" ht="12.95" customHeight="1" x14ac:dyDescent="0.2">
      <c r="A124" s="37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  <c r="AF124" s="312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24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38" customFormat="1" ht="12.95" customHeight="1" x14ac:dyDescent="0.2">
      <c r="A138" s="37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  <c r="T138" s="312"/>
      <c r="U138" s="312"/>
      <c r="V138" s="312"/>
      <c r="W138" s="312"/>
      <c r="X138" s="312"/>
      <c r="Y138" s="312"/>
      <c r="Z138" s="312"/>
      <c r="AA138" s="312"/>
      <c r="AB138" s="312"/>
      <c r="AC138" s="312"/>
      <c r="AD138" s="312"/>
      <c r="AE138" s="312"/>
      <c r="AF138" s="312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38" customFormat="1" ht="12.95" customHeight="1" x14ac:dyDescent="0.2">
      <c r="A146" s="37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  <c r="T146" s="312"/>
      <c r="U146" s="312"/>
      <c r="V146" s="312"/>
      <c r="W146" s="312"/>
      <c r="X146" s="312"/>
      <c r="Y146" s="312"/>
      <c r="Z146" s="312"/>
      <c r="AA146" s="312"/>
      <c r="AB146" s="312"/>
      <c r="AC146" s="312"/>
      <c r="AD146" s="312"/>
      <c r="AE146" s="312"/>
      <c r="AF146" s="312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24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38" customFormat="1" ht="12.95" customHeight="1" x14ac:dyDescent="0.2">
      <c r="A164" s="37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2"/>
      <c r="AE164" s="312"/>
      <c r="AF164" s="312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24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86" spans="1:32" s="38" customFormat="1" ht="12.95" customHeight="1" x14ac:dyDescent="0.2">
      <c r="A186" s="37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  <c r="AF186" s="312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24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38" customFormat="1" ht="12.95" customHeight="1" x14ac:dyDescent="0.2">
      <c r="A204" s="37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  <c r="AF204" s="312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24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26" spans="1:32" s="38" customFormat="1" ht="12.95" customHeight="1" x14ac:dyDescent="0.2">
      <c r="A226" s="37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  <c r="AF226" s="312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24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38" customFormat="1" ht="12.95" customHeight="1" x14ac:dyDescent="0.2">
      <c r="A244" s="37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  <c r="AF244" s="312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24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66" spans="1:32" s="38" customFormat="1" ht="12.95" customHeight="1" x14ac:dyDescent="0.2">
      <c r="A266" s="37"/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  <c r="P266" s="312"/>
      <c r="Q266" s="312"/>
      <c r="R266" s="312"/>
      <c r="S266" s="312"/>
      <c r="T266" s="312"/>
      <c r="U266" s="312"/>
      <c r="V266" s="312"/>
      <c r="W266" s="312"/>
      <c r="X266" s="312"/>
      <c r="Y266" s="312"/>
      <c r="Z266" s="312"/>
      <c r="AA266" s="312"/>
      <c r="AB266" s="312"/>
      <c r="AC266" s="312"/>
      <c r="AD266" s="312"/>
      <c r="AE266" s="312"/>
      <c r="AF266" s="312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24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38" customFormat="1" ht="12.95" customHeight="1" x14ac:dyDescent="0.2">
      <c r="A284" s="37"/>
      <c r="B284" s="312"/>
      <c r="C284" s="312"/>
      <c r="D284" s="312"/>
      <c r="E284" s="312"/>
      <c r="F284" s="312"/>
      <c r="G284" s="312"/>
      <c r="H284" s="312"/>
      <c r="I284" s="312"/>
      <c r="J284" s="312"/>
      <c r="K284" s="312"/>
      <c r="L284" s="312"/>
      <c r="M284" s="312"/>
      <c r="N284" s="312"/>
      <c r="O284" s="312"/>
      <c r="P284" s="312"/>
      <c r="Q284" s="312"/>
      <c r="R284" s="312"/>
      <c r="S284" s="312"/>
      <c r="T284" s="312"/>
      <c r="U284" s="312"/>
      <c r="V284" s="312"/>
      <c r="W284" s="312"/>
      <c r="X284" s="312"/>
      <c r="Y284" s="312"/>
      <c r="Z284" s="312"/>
      <c r="AA284" s="312"/>
      <c r="AB284" s="312"/>
      <c r="AC284" s="312"/>
      <c r="AD284" s="312"/>
      <c r="AE284" s="312"/>
      <c r="AF284" s="312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24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306" spans="1:32" s="38" customFormat="1" ht="12.95" customHeight="1" x14ac:dyDescent="0.2">
      <c r="A306" s="37"/>
      <c r="B306" s="312"/>
      <c r="C306" s="312"/>
      <c r="D306" s="312"/>
      <c r="E306" s="312"/>
      <c r="F306" s="312"/>
      <c r="G306" s="312"/>
      <c r="H306" s="312"/>
      <c r="I306" s="312"/>
      <c r="J306" s="312"/>
      <c r="K306" s="312"/>
      <c r="L306" s="312"/>
      <c r="M306" s="312"/>
      <c r="N306" s="312"/>
      <c r="O306" s="312"/>
      <c r="P306" s="312"/>
      <c r="Q306" s="312"/>
      <c r="R306" s="312"/>
      <c r="S306" s="312"/>
      <c r="T306" s="312"/>
      <c r="U306" s="312"/>
      <c r="V306" s="312"/>
      <c r="W306" s="312"/>
      <c r="X306" s="312"/>
      <c r="Y306" s="312"/>
      <c r="Z306" s="312"/>
      <c r="AA306" s="312"/>
      <c r="AB306" s="312"/>
      <c r="AC306" s="312"/>
      <c r="AD306" s="312"/>
      <c r="AE306" s="312"/>
      <c r="AF306" s="312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24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38" customFormat="1" ht="12.95" customHeight="1" x14ac:dyDescent="0.2">
      <c r="A328" s="37"/>
      <c r="B328" s="312"/>
      <c r="C328" s="312"/>
      <c r="D328" s="312"/>
      <c r="E328" s="312"/>
      <c r="F328" s="312"/>
      <c r="G328" s="312"/>
      <c r="H328" s="312"/>
      <c r="I328" s="312"/>
      <c r="J328" s="312"/>
      <c r="K328" s="312"/>
      <c r="L328" s="312"/>
      <c r="M328" s="312"/>
      <c r="N328" s="312"/>
      <c r="O328" s="312"/>
      <c r="P328" s="312"/>
      <c r="Q328" s="312"/>
      <c r="R328" s="312"/>
      <c r="S328" s="312"/>
      <c r="T328" s="312"/>
      <c r="U328" s="312"/>
      <c r="V328" s="312"/>
      <c r="W328" s="312"/>
      <c r="X328" s="312"/>
      <c r="Y328" s="312"/>
      <c r="Z328" s="312"/>
      <c r="AA328" s="312"/>
      <c r="AB328" s="312"/>
      <c r="AC328" s="312"/>
      <c r="AD328" s="312"/>
      <c r="AE328" s="312"/>
      <c r="AF328" s="312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24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50" spans="1:32" s="38" customFormat="1" ht="12.95" customHeight="1" x14ac:dyDescent="0.2">
      <c r="A350" s="37"/>
      <c r="B350" s="312"/>
      <c r="C350" s="312"/>
      <c r="D350" s="312"/>
      <c r="E350" s="312"/>
      <c r="F350" s="312"/>
      <c r="G350" s="312"/>
      <c r="H350" s="312"/>
      <c r="I350" s="312"/>
      <c r="J350" s="312"/>
      <c r="K350" s="312"/>
      <c r="L350" s="312"/>
      <c r="M350" s="312"/>
      <c r="N350" s="312"/>
      <c r="O350" s="312"/>
      <c r="P350" s="312"/>
      <c r="Q350" s="312"/>
      <c r="R350" s="312"/>
      <c r="S350" s="312"/>
      <c r="T350" s="312"/>
      <c r="U350" s="312"/>
      <c r="V350" s="312"/>
      <c r="W350" s="312"/>
      <c r="X350" s="312"/>
      <c r="Y350" s="312"/>
      <c r="Z350" s="312"/>
      <c r="AA350" s="312"/>
      <c r="AB350" s="312"/>
      <c r="AC350" s="312"/>
      <c r="AD350" s="312"/>
      <c r="AE350" s="312"/>
      <c r="AF350" s="312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24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38" customFormat="1" ht="12.95" customHeight="1" x14ac:dyDescent="0.2">
      <c r="A368" s="37"/>
      <c r="B368" s="312"/>
      <c r="C368" s="312"/>
      <c r="D368" s="312"/>
      <c r="E368" s="312"/>
      <c r="F368" s="312"/>
      <c r="G368" s="312"/>
      <c r="H368" s="312"/>
      <c r="I368" s="312"/>
      <c r="J368" s="312"/>
      <c r="K368" s="312"/>
      <c r="L368" s="312"/>
      <c r="M368" s="312"/>
      <c r="N368" s="312"/>
      <c r="O368" s="312"/>
      <c r="P368" s="312"/>
      <c r="Q368" s="312"/>
      <c r="R368" s="312"/>
      <c r="S368" s="312"/>
      <c r="T368" s="312"/>
      <c r="U368" s="312"/>
      <c r="V368" s="312"/>
      <c r="W368" s="312"/>
      <c r="X368" s="312"/>
      <c r="Y368" s="312"/>
      <c r="Z368" s="312"/>
      <c r="AA368" s="312"/>
      <c r="AB368" s="312"/>
      <c r="AC368" s="312"/>
      <c r="AD368" s="312"/>
      <c r="AE368" s="312"/>
      <c r="AF368" s="312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24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0.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90" spans="1:32" s="38" customFormat="1" ht="12.95" customHeight="1" x14ac:dyDescent="0.2">
      <c r="A390" s="37"/>
      <c r="B390" s="312"/>
      <c r="C390" s="312"/>
      <c r="D390" s="312"/>
      <c r="E390" s="312"/>
      <c r="F390" s="312"/>
      <c r="G390" s="312"/>
      <c r="H390" s="312"/>
      <c r="I390" s="312"/>
      <c r="J390" s="312"/>
      <c r="K390" s="312"/>
      <c r="L390" s="312"/>
      <c r="M390" s="312"/>
      <c r="N390" s="312"/>
      <c r="O390" s="312"/>
      <c r="P390" s="312"/>
      <c r="Q390" s="312"/>
      <c r="R390" s="312"/>
      <c r="S390" s="312"/>
      <c r="T390" s="312"/>
      <c r="U390" s="312"/>
      <c r="V390" s="312"/>
      <c r="W390" s="312"/>
      <c r="X390" s="312"/>
      <c r="Y390" s="312"/>
      <c r="Z390" s="312"/>
      <c r="AA390" s="312"/>
      <c r="AB390" s="312"/>
      <c r="AC390" s="312"/>
      <c r="AD390" s="312"/>
      <c r="AE390" s="312"/>
      <c r="AF390" s="312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24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38" customFormat="1" ht="12.95" customHeight="1" x14ac:dyDescent="0.2">
      <c r="A408" s="37"/>
      <c r="B408" s="312"/>
      <c r="C408" s="312"/>
      <c r="D408" s="312"/>
      <c r="E408" s="312"/>
      <c r="F408" s="312"/>
      <c r="G408" s="312"/>
      <c r="H408" s="312"/>
      <c r="I408" s="312"/>
      <c r="J408" s="312"/>
      <c r="K408" s="312"/>
      <c r="L408" s="312"/>
      <c r="M408" s="312"/>
      <c r="N408" s="312"/>
      <c r="O408" s="312"/>
      <c r="P408" s="312"/>
      <c r="Q408" s="312"/>
      <c r="R408" s="312"/>
      <c r="S408" s="312"/>
      <c r="T408" s="312"/>
      <c r="U408" s="312"/>
      <c r="V408" s="312"/>
      <c r="W408" s="312"/>
      <c r="X408" s="312"/>
      <c r="Y408" s="312"/>
      <c r="Z408" s="312"/>
      <c r="AA408" s="312"/>
      <c r="AB408" s="312"/>
      <c r="AC408" s="312"/>
      <c r="AD408" s="312"/>
      <c r="AE408" s="312"/>
      <c r="AF408" s="312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24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</sheetData>
  <hyperlinks>
    <hyperlink ref="A1" location="Содержание!A1" display="Вернуться в СОДЕРЖАНИЕ" xr:uid="{00000000-0004-0000-8D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Лист142"/>
  <dimension ref="A1:AE423"/>
  <sheetViews>
    <sheetView workbookViewId="0">
      <selection activeCell="P41" sqref="P41"/>
    </sheetView>
  </sheetViews>
  <sheetFormatPr defaultColWidth="9.28515625" defaultRowHeight="12.95" customHeight="1" x14ac:dyDescent="0.2"/>
  <cols>
    <col min="1" max="1" width="38.28515625" style="61" customWidth="1"/>
    <col min="2" max="4" width="9.28515625" style="241" hidden="1" customWidth="1"/>
    <col min="5" max="5" width="8.7109375" style="241" hidden="1" customWidth="1"/>
    <col min="6" max="8" width="8.7109375" style="33" hidden="1" customWidth="1"/>
    <col min="9" max="13" width="8.7109375" style="33" customWidth="1"/>
    <col min="14" max="14" width="9.28515625" style="33" customWidth="1"/>
    <col min="15" max="19" width="9.28515625" style="241" customWidth="1"/>
    <col min="20" max="256" width="9.28515625" style="33"/>
    <col min="257" max="257" width="38.28515625" style="33" customWidth="1"/>
    <col min="258" max="262" width="0" style="33" hidden="1" customWidth="1"/>
    <col min="263" max="267" width="8.7109375" style="33" customWidth="1"/>
    <col min="268" max="275" width="9.28515625" style="33" customWidth="1"/>
    <col min="276" max="512" width="9.28515625" style="33"/>
    <col min="513" max="513" width="38.28515625" style="33" customWidth="1"/>
    <col min="514" max="518" width="0" style="33" hidden="1" customWidth="1"/>
    <col min="519" max="523" width="8.7109375" style="33" customWidth="1"/>
    <col min="524" max="531" width="9.28515625" style="33" customWidth="1"/>
    <col min="532" max="768" width="9.28515625" style="33"/>
    <col min="769" max="769" width="38.28515625" style="33" customWidth="1"/>
    <col min="770" max="774" width="0" style="33" hidden="1" customWidth="1"/>
    <col min="775" max="779" width="8.7109375" style="33" customWidth="1"/>
    <col min="780" max="787" width="9.28515625" style="33" customWidth="1"/>
    <col min="788" max="1024" width="9.28515625" style="33"/>
    <col min="1025" max="1025" width="38.28515625" style="33" customWidth="1"/>
    <col min="1026" max="1030" width="0" style="33" hidden="1" customWidth="1"/>
    <col min="1031" max="1035" width="8.7109375" style="33" customWidth="1"/>
    <col min="1036" max="1043" width="9.28515625" style="33" customWidth="1"/>
    <col min="1044" max="1280" width="9.28515625" style="33"/>
    <col min="1281" max="1281" width="38.28515625" style="33" customWidth="1"/>
    <col min="1282" max="1286" width="0" style="33" hidden="1" customWidth="1"/>
    <col min="1287" max="1291" width="8.7109375" style="33" customWidth="1"/>
    <col min="1292" max="1299" width="9.28515625" style="33" customWidth="1"/>
    <col min="1300" max="1536" width="9.28515625" style="33"/>
    <col min="1537" max="1537" width="38.28515625" style="33" customWidth="1"/>
    <col min="1538" max="1542" width="0" style="33" hidden="1" customWidth="1"/>
    <col min="1543" max="1547" width="8.7109375" style="33" customWidth="1"/>
    <col min="1548" max="1555" width="9.28515625" style="33" customWidth="1"/>
    <col min="1556" max="1792" width="9.28515625" style="33"/>
    <col min="1793" max="1793" width="38.28515625" style="33" customWidth="1"/>
    <col min="1794" max="1798" width="0" style="33" hidden="1" customWidth="1"/>
    <col min="1799" max="1803" width="8.7109375" style="33" customWidth="1"/>
    <col min="1804" max="1811" width="9.28515625" style="33" customWidth="1"/>
    <col min="1812" max="2048" width="9.28515625" style="33"/>
    <col min="2049" max="2049" width="38.28515625" style="33" customWidth="1"/>
    <col min="2050" max="2054" width="0" style="33" hidden="1" customWidth="1"/>
    <col min="2055" max="2059" width="8.7109375" style="33" customWidth="1"/>
    <col min="2060" max="2067" width="9.28515625" style="33" customWidth="1"/>
    <col min="2068" max="2304" width="9.28515625" style="33"/>
    <col min="2305" max="2305" width="38.28515625" style="33" customWidth="1"/>
    <col min="2306" max="2310" width="0" style="33" hidden="1" customWidth="1"/>
    <col min="2311" max="2315" width="8.7109375" style="33" customWidth="1"/>
    <col min="2316" max="2323" width="9.28515625" style="33" customWidth="1"/>
    <col min="2324" max="2560" width="9.28515625" style="33"/>
    <col min="2561" max="2561" width="38.28515625" style="33" customWidth="1"/>
    <col min="2562" max="2566" width="0" style="33" hidden="1" customWidth="1"/>
    <col min="2567" max="2571" width="8.7109375" style="33" customWidth="1"/>
    <col min="2572" max="2579" width="9.28515625" style="33" customWidth="1"/>
    <col min="2580" max="2816" width="9.28515625" style="33"/>
    <col min="2817" max="2817" width="38.28515625" style="33" customWidth="1"/>
    <col min="2818" max="2822" width="0" style="33" hidden="1" customWidth="1"/>
    <col min="2823" max="2827" width="8.7109375" style="33" customWidth="1"/>
    <col min="2828" max="2835" width="9.28515625" style="33" customWidth="1"/>
    <col min="2836" max="3072" width="9.28515625" style="33"/>
    <col min="3073" max="3073" width="38.28515625" style="33" customWidth="1"/>
    <col min="3074" max="3078" width="0" style="33" hidden="1" customWidth="1"/>
    <col min="3079" max="3083" width="8.7109375" style="33" customWidth="1"/>
    <col min="3084" max="3091" width="9.28515625" style="33" customWidth="1"/>
    <col min="3092" max="3328" width="9.28515625" style="33"/>
    <col min="3329" max="3329" width="38.28515625" style="33" customWidth="1"/>
    <col min="3330" max="3334" width="0" style="33" hidden="1" customWidth="1"/>
    <col min="3335" max="3339" width="8.7109375" style="33" customWidth="1"/>
    <col min="3340" max="3347" width="9.28515625" style="33" customWidth="1"/>
    <col min="3348" max="3584" width="9.28515625" style="33"/>
    <col min="3585" max="3585" width="38.28515625" style="33" customWidth="1"/>
    <col min="3586" max="3590" width="0" style="33" hidden="1" customWidth="1"/>
    <col min="3591" max="3595" width="8.7109375" style="33" customWidth="1"/>
    <col min="3596" max="3603" width="9.28515625" style="33" customWidth="1"/>
    <col min="3604" max="3840" width="9.28515625" style="33"/>
    <col min="3841" max="3841" width="38.28515625" style="33" customWidth="1"/>
    <col min="3842" max="3846" width="0" style="33" hidden="1" customWidth="1"/>
    <col min="3847" max="3851" width="8.7109375" style="33" customWidth="1"/>
    <col min="3852" max="3859" width="9.28515625" style="33" customWidth="1"/>
    <col min="3860" max="4096" width="9.28515625" style="33"/>
    <col min="4097" max="4097" width="38.28515625" style="33" customWidth="1"/>
    <col min="4098" max="4102" width="0" style="33" hidden="1" customWidth="1"/>
    <col min="4103" max="4107" width="8.7109375" style="33" customWidth="1"/>
    <col min="4108" max="4115" width="9.28515625" style="33" customWidth="1"/>
    <col min="4116" max="4352" width="9.28515625" style="33"/>
    <col min="4353" max="4353" width="38.28515625" style="33" customWidth="1"/>
    <col min="4354" max="4358" width="0" style="33" hidden="1" customWidth="1"/>
    <col min="4359" max="4363" width="8.7109375" style="33" customWidth="1"/>
    <col min="4364" max="4371" width="9.28515625" style="33" customWidth="1"/>
    <col min="4372" max="4608" width="9.28515625" style="33"/>
    <col min="4609" max="4609" width="38.28515625" style="33" customWidth="1"/>
    <col min="4610" max="4614" width="0" style="33" hidden="1" customWidth="1"/>
    <col min="4615" max="4619" width="8.7109375" style="33" customWidth="1"/>
    <col min="4620" max="4627" width="9.28515625" style="33" customWidth="1"/>
    <col min="4628" max="4864" width="9.28515625" style="33"/>
    <col min="4865" max="4865" width="38.28515625" style="33" customWidth="1"/>
    <col min="4866" max="4870" width="0" style="33" hidden="1" customWidth="1"/>
    <col min="4871" max="4875" width="8.7109375" style="33" customWidth="1"/>
    <col min="4876" max="4883" width="9.28515625" style="33" customWidth="1"/>
    <col min="4884" max="5120" width="9.28515625" style="33"/>
    <col min="5121" max="5121" width="38.28515625" style="33" customWidth="1"/>
    <col min="5122" max="5126" width="0" style="33" hidden="1" customWidth="1"/>
    <col min="5127" max="5131" width="8.7109375" style="33" customWidth="1"/>
    <col min="5132" max="5139" width="9.28515625" style="33" customWidth="1"/>
    <col min="5140" max="5376" width="9.28515625" style="33"/>
    <col min="5377" max="5377" width="38.28515625" style="33" customWidth="1"/>
    <col min="5378" max="5382" width="0" style="33" hidden="1" customWidth="1"/>
    <col min="5383" max="5387" width="8.7109375" style="33" customWidth="1"/>
    <col min="5388" max="5395" width="9.28515625" style="33" customWidth="1"/>
    <col min="5396" max="5632" width="9.28515625" style="33"/>
    <col min="5633" max="5633" width="38.28515625" style="33" customWidth="1"/>
    <col min="5634" max="5638" width="0" style="33" hidden="1" customWidth="1"/>
    <col min="5639" max="5643" width="8.7109375" style="33" customWidth="1"/>
    <col min="5644" max="5651" width="9.28515625" style="33" customWidth="1"/>
    <col min="5652" max="5888" width="9.28515625" style="33"/>
    <col min="5889" max="5889" width="38.28515625" style="33" customWidth="1"/>
    <col min="5890" max="5894" width="0" style="33" hidden="1" customWidth="1"/>
    <col min="5895" max="5899" width="8.7109375" style="33" customWidth="1"/>
    <col min="5900" max="5907" width="9.28515625" style="33" customWidth="1"/>
    <col min="5908" max="6144" width="9.28515625" style="33"/>
    <col min="6145" max="6145" width="38.28515625" style="33" customWidth="1"/>
    <col min="6146" max="6150" width="0" style="33" hidden="1" customWidth="1"/>
    <col min="6151" max="6155" width="8.7109375" style="33" customWidth="1"/>
    <col min="6156" max="6163" width="9.28515625" style="33" customWidth="1"/>
    <col min="6164" max="6400" width="9.28515625" style="33"/>
    <col min="6401" max="6401" width="38.28515625" style="33" customWidth="1"/>
    <col min="6402" max="6406" width="0" style="33" hidden="1" customWidth="1"/>
    <col min="6407" max="6411" width="8.7109375" style="33" customWidth="1"/>
    <col min="6412" max="6419" width="9.28515625" style="33" customWidth="1"/>
    <col min="6420" max="6656" width="9.28515625" style="33"/>
    <col min="6657" max="6657" width="38.28515625" style="33" customWidth="1"/>
    <col min="6658" max="6662" width="0" style="33" hidden="1" customWidth="1"/>
    <col min="6663" max="6667" width="8.7109375" style="33" customWidth="1"/>
    <col min="6668" max="6675" width="9.28515625" style="33" customWidth="1"/>
    <col min="6676" max="6912" width="9.28515625" style="33"/>
    <col min="6913" max="6913" width="38.28515625" style="33" customWidth="1"/>
    <col min="6914" max="6918" width="0" style="33" hidden="1" customWidth="1"/>
    <col min="6919" max="6923" width="8.7109375" style="33" customWidth="1"/>
    <col min="6924" max="6931" width="9.28515625" style="33" customWidth="1"/>
    <col min="6932" max="7168" width="9.28515625" style="33"/>
    <col min="7169" max="7169" width="38.28515625" style="33" customWidth="1"/>
    <col min="7170" max="7174" width="0" style="33" hidden="1" customWidth="1"/>
    <col min="7175" max="7179" width="8.7109375" style="33" customWidth="1"/>
    <col min="7180" max="7187" width="9.28515625" style="33" customWidth="1"/>
    <col min="7188" max="7424" width="9.28515625" style="33"/>
    <col min="7425" max="7425" width="38.28515625" style="33" customWidth="1"/>
    <col min="7426" max="7430" width="0" style="33" hidden="1" customWidth="1"/>
    <col min="7431" max="7435" width="8.7109375" style="33" customWidth="1"/>
    <col min="7436" max="7443" width="9.28515625" style="33" customWidth="1"/>
    <col min="7444" max="7680" width="9.28515625" style="33"/>
    <col min="7681" max="7681" width="38.28515625" style="33" customWidth="1"/>
    <col min="7682" max="7686" width="0" style="33" hidden="1" customWidth="1"/>
    <col min="7687" max="7691" width="8.7109375" style="33" customWidth="1"/>
    <col min="7692" max="7699" width="9.28515625" style="33" customWidth="1"/>
    <col min="7700" max="7936" width="9.28515625" style="33"/>
    <col min="7937" max="7937" width="38.28515625" style="33" customWidth="1"/>
    <col min="7938" max="7942" width="0" style="33" hidden="1" customWidth="1"/>
    <col min="7943" max="7947" width="8.7109375" style="33" customWidth="1"/>
    <col min="7948" max="7955" width="9.28515625" style="33" customWidth="1"/>
    <col min="7956" max="8192" width="9.28515625" style="33"/>
    <col min="8193" max="8193" width="38.28515625" style="33" customWidth="1"/>
    <col min="8194" max="8198" width="0" style="33" hidden="1" customWidth="1"/>
    <col min="8199" max="8203" width="8.7109375" style="33" customWidth="1"/>
    <col min="8204" max="8211" width="9.28515625" style="33" customWidth="1"/>
    <col min="8212" max="8448" width="9.28515625" style="33"/>
    <col min="8449" max="8449" width="38.28515625" style="33" customWidth="1"/>
    <col min="8450" max="8454" width="0" style="33" hidden="1" customWidth="1"/>
    <col min="8455" max="8459" width="8.7109375" style="33" customWidth="1"/>
    <col min="8460" max="8467" width="9.28515625" style="33" customWidth="1"/>
    <col min="8468" max="8704" width="9.28515625" style="33"/>
    <col min="8705" max="8705" width="38.28515625" style="33" customWidth="1"/>
    <col min="8706" max="8710" width="0" style="33" hidden="1" customWidth="1"/>
    <col min="8711" max="8715" width="8.7109375" style="33" customWidth="1"/>
    <col min="8716" max="8723" width="9.28515625" style="33" customWidth="1"/>
    <col min="8724" max="8960" width="9.28515625" style="33"/>
    <col min="8961" max="8961" width="38.28515625" style="33" customWidth="1"/>
    <col min="8962" max="8966" width="0" style="33" hidden="1" customWidth="1"/>
    <col min="8967" max="8971" width="8.7109375" style="33" customWidth="1"/>
    <col min="8972" max="8979" width="9.28515625" style="33" customWidth="1"/>
    <col min="8980" max="9216" width="9.28515625" style="33"/>
    <col min="9217" max="9217" width="38.28515625" style="33" customWidth="1"/>
    <col min="9218" max="9222" width="0" style="33" hidden="1" customWidth="1"/>
    <col min="9223" max="9227" width="8.7109375" style="33" customWidth="1"/>
    <col min="9228" max="9235" width="9.28515625" style="33" customWidth="1"/>
    <col min="9236" max="9472" width="9.28515625" style="33"/>
    <col min="9473" max="9473" width="38.28515625" style="33" customWidth="1"/>
    <col min="9474" max="9478" width="0" style="33" hidden="1" customWidth="1"/>
    <col min="9479" max="9483" width="8.7109375" style="33" customWidth="1"/>
    <col min="9484" max="9491" width="9.28515625" style="33" customWidth="1"/>
    <col min="9492" max="9728" width="9.28515625" style="33"/>
    <col min="9729" max="9729" width="38.28515625" style="33" customWidth="1"/>
    <col min="9730" max="9734" width="0" style="33" hidden="1" customWidth="1"/>
    <col min="9735" max="9739" width="8.7109375" style="33" customWidth="1"/>
    <col min="9740" max="9747" width="9.28515625" style="33" customWidth="1"/>
    <col min="9748" max="9984" width="9.28515625" style="33"/>
    <col min="9985" max="9985" width="38.28515625" style="33" customWidth="1"/>
    <col min="9986" max="9990" width="0" style="33" hidden="1" customWidth="1"/>
    <col min="9991" max="9995" width="8.7109375" style="33" customWidth="1"/>
    <col min="9996" max="10003" width="9.28515625" style="33" customWidth="1"/>
    <col min="10004" max="10240" width="9.28515625" style="33"/>
    <col min="10241" max="10241" width="38.28515625" style="33" customWidth="1"/>
    <col min="10242" max="10246" width="0" style="33" hidden="1" customWidth="1"/>
    <col min="10247" max="10251" width="8.7109375" style="33" customWidth="1"/>
    <col min="10252" max="10259" width="9.28515625" style="33" customWidth="1"/>
    <col min="10260" max="10496" width="9.28515625" style="33"/>
    <col min="10497" max="10497" width="38.28515625" style="33" customWidth="1"/>
    <col min="10498" max="10502" width="0" style="33" hidden="1" customWidth="1"/>
    <col min="10503" max="10507" width="8.7109375" style="33" customWidth="1"/>
    <col min="10508" max="10515" width="9.28515625" style="33" customWidth="1"/>
    <col min="10516" max="10752" width="9.28515625" style="33"/>
    <col min="10753" max="10753" width="38.28515625" style="33" customWidth="1"/>
    <col min="10754" max="10758" width="0" style="33" hidden="1" customWidth="1"/>
    <col min="10759" max="10763" width="8.7109375" style="33" customWidth="1"/>
    <col min="10764" max="10771" width="9.28515625" style="33" customWidth="1"/>
    <col min="10772" max="11008" width="9.28515625" style="33"/>
    <col min="11009" max="11009" width="38.28515625" style="33" customWidth="1"/>
    <col min="11010" max="11014" width="0" style="33" hidden="1" customWidth="1"/>
    <col min="11015" max="11019" width="8.7109375" style="33" customWidth="1"/>
    <col min="11020" max="11027" width="9.28515625" style="33" customWidth="1"/>
    <col min="11028" max="11264" width="9.28515625" style="33"/>
    <col min="11265" max="11265" width="38.28515625" style="33" customWidth="1"/>
    <col min="11266" max="11270" width="0" style="33" hidden="1" customWidth="1"/>
    <col min="11271" max="11275" width="8.7109375" style="33" customWidth="1"/>
    <col min="11276" max="11283" width="9.28515625" style="33" customWidth="1"/>
    <col min="11284" max="11520" width="9.28515625" style="33"/>
    <col min="11521" max="11521" width="38.28515625" style="33" customWidth="1"/>
    <col min="11522" max="11526" width="0" style="33" hidden="1" customWidth="1"/>
    <col min="11527" max="11531" width="8.7109375" style="33" customWidth="1"/>
    <col min="11532" max="11539" width="9.28515625" style="33" customWidth="1"/>
    <col min="11540" max="11776" width="9.28515625" style="33"/>
    <col min="11777" max="11777" width="38.28515625" style="33" customWidth="1"/>
    <col min="11778" max="11782" width="0" style="33" hidden="1" customWidth="1"/>
    <col min="11783" max="11787" width="8.7109375" style="33" customWidth="1"/>
    <col min="11788" max="11795" width="9.28515625" style="33" customWidth="1"/>
    <col min="11796" max="12032" width="9.28515625" style="33"/>
    <col min="12033" max="12033" width="38.28515625" style="33" customWidth="1"/>
    <col min="12034" max="12038" width="0" style="33" hidden="1" customWidth="1"/>
    <col min="12039" max="12043" width="8.7109375" style="33" customWidth="1"/>
    <col min="12044" max="12051" width="9.28515625" style="33" customWidth="1"/>
    <col min="12052" max="12288" width="9.28515625" style="33"/>
    <col min="12289" max="12289" width="38.28515625" style="33" customWidth="1"/>
    <col min="12290" max="12294" width="0" style="33" hidden="1" customWidth="1"/>
    <col min="12295" max="12299" width="8.7109375" style="33" customWidth="1"/>
    <col min="12300" max="12307" width="9.28515625" style="33" customWidth="1"/>
    <col min="12308" max="12544" width="9.28515625" style="33"/>
    <col min="12545" max="12545" width="38.28515625" style="33" customWidth="1"/>
    <col min="12546" max="12550" width="0" style="33" hidden="1" customWidth="1"/>
    <col min="12551" max="12555" width="8.7109375" style="33" customWidth="1"/>
    <col min="12556" max="12563" width="9.28515625" style="33" customWidth="1"/>
    <col min="12564" max="12800" width="9.28515625" style="33"/>
    <col min="12801" max="12801" width="38.28515625" style="33" customWidth="1"/>
    <col min="12802" max="12806" width="0" style="33" hidden="1" customWidth="1"/>
    <col min="12807" max="12811" width="8.7109375" style="33" customWidth="1"/>
    <col min="12812" max="12819" width="9.28515625" style="33" customWidth="1"/>
    <col min="12820" max="13056" width="9.28515625" style="33"/>
    <col min="13057" max="13057" width="38.28515625" style="33" customWidth="1"/>
    <col min="13058" max="13062" width="0" style="33" hidden="1" customWidth="1"/>
    <col min="13063" max="13067" width="8.7109375" style="33" customWidth="1"/>
    <col min="13068" max="13075" width="9.28515625" style="33" customWidth="1"/>
    <col min="13076" max="13312" width="9.28515625" style="33"/>
    <col min="13313" max="13313" width="38.28515625" style="33" customWidth="1"/>
    <col min="13314" max="13318" width="0" style="33" hidden="1" customWidth="1"/>
    <col min="13319" max="13323" width="8.7109375" style="33" customWidth="1"/>
    <col min="13324" max="13331" width="9.28515625" style="33" customWidth="1"/>
    <col min="13332" max="13568" width="9.28515625" style="33"/>
    <col min="13569" max="13569" width="38.28515625" style="33" customWidth="1"/>
    <col min="13570" max="13574" width="0" style="33" hidden="1" customWidth="1"/>
    <col min="13575" max="13579" width="8.7109375" style="33" customWidth="1"/>
    <col min="13580" max="13587" width="9.28515625" style="33" customWidth="1"/>
    <col min="13588" max="13824" width="9.28515625" style="33"/>
    <col min="13825" max="13825" width="38.28515625" style="33" customWidth="1"/>
    <col min="13826" max="13830" width="0" style="33" hidden="1" customWidth="1"/>
    <col min="13831" max="13835" width="8.7109375" style="33" customWidth="1"/>
    <col min="13836" max="13843" width="9.28515625" style="33" customWidth="1"/>
    <col min="13844" max="14080" width="9.28515625" style="33"/>
    <col min="14081" max="14081" width="38.28515625" style="33" customWidth="1"/>
    <col min="14082" max="14086" width="0" style="33" hidden="1" customWidth="1"/>
    <col min="14087" max="14091" width="8.7109375" style="33" customWidth="1"/>
    <col min="14092" max="14099" width="9.28515625" style="33" customWidth="1"/>
    <col min="14100" max="14336" width="9.28515625" style="33"/>
    <col min="14337" max="14337" width="38.28515625" style="33" customWidth="1"/>
    <col min="14338" max="14342" width="0" style="33" hidden="1" customWidth="1"/>
    <col min="14343" max="14347" width="8.7109375" style="33" customWidth="1"/>
    <col min="14348" max="14355" width="9.28515625" style="33" customWidth="1"/>
    <col min="14356" max="14592" width="9.28515625" style="33"/>
    <col min="14593" max="14593" width="38.28515625" style="33" customWidth="1"/>
    <col min="14594" max="14598" width="0" style="33" hidden="1" customWidth="1"/>
    <col min="14599" max="14603" width="8.7109375" style="33" customWidth="1"/>
    <col min="14604" max="14611" width="9.28515625" style="33" customWidth="1"/>
    <col min="14612" max="14848" width="9.28515625" style="33"/>
    <col min="14849" max="14849" width="38.28515625" style="33" customWidth="1"/>
    <col min="14850" max="14854" width="0" style="33" hidden="1" customWidth="1"/>
    <col min="14855" max="14859" width="8.7109375" style="33" customWidth="1"/>
    <col min="14860" max="14867" width="9.28515625" style="33" customWidth="1"/>
    <col min="14868" max="15104" width="9.28515625" style="33"/>
    <col min="15105" max="15105" width="38.28515625" style="33" customWidth="1"/>
    <col min="15106" max="15110" width="0" style="33" hidden="1" customWidth="1"/>
    <col min="15111" max="15115" width="8.7109375" style="33" customWidth="1"/>
    <col min="15116" max="15123" width="9.28515625" style="33" customWidth="1"/>
    <col min="15124" max="15360" width="9.28515625" style="33"/>
    <col min="15361" max="15361" width="38.28515625" style="33" customWidth="1"/>
    <col min="15362" max="15366" width="0" style="33" hidden="1" customWidth="1"/>
    <col min="15367" max="15371" width="8.7109375" style="33" customWidth="1"/>
    <col min="15372" max="15379" width="9.28515625" style="33" customWidth="1"/>
    <col min="15380" max="15616" width="9.28515625" style="33"/>
    <col min="15617" max="15617" width="38.28515625" style="33" customWidth="1"/>
    <col min="15618" max="15622" width="0" style="33" hidden="1" customWidth="1"/>
    <col min="15623" max="15627" width="8.7109375" style="33" customWidth="1"/>
    <col min="15628" max="15635" width="9.28515625" style="33" customWidth="1"/>
    <col min="15636" max="15872" width="9.28515625" style="33"/>
    <col min="15873" max="15873" width="38.28515625" style="33" customWidth="1"/>
    <col min="15874" max="15878" width="0" style="33" hidden="1" customWidth="1"/>
    <col min="15879" max="15883" width="8.7109375" style="33" customWidth="1"/>
    <col min="15884" max="15891" width="9.28515625" style="33" customWidth="1"/>
    <col min="15892" max="16128" width="9.28515625" style="33"/>
    <col min="16129" max="16129" width="38.28515625" style="33" customWidth="1"/>
    <col min="16130" max="16134" width="0" style="33" hidden="1" customWidth="1"/>
    <col min="16135" max="16139" width="8.7109375" style="33" customWidth="1"/>
    <col min="16140" max="16147" width="9.28515625" style="33" customWidth="1"/>
    <col min="16148" max="16384" width="9.28515625" style="33"/>
  </cols>
  <sheetData>
    <row r="1" spans="1:31" ht="12.95" customHeight="1" x14ac:dyDescent="0.2">
      <c r="A1" s="950" t="s">
        <v>1346</v>
      </c>
      <c r="O1" s="33"/>
      <c r="T1" s="241"/>
    </row>
    <row r="2" spans="1:31" ht="18" customHeight="1" x14ac:dyDescent="0.2">
      <c r="A2" s="32" t="s">
        <v>505</v>
      </c>
    </row>
    <row r="3" spans="1:31" ht="18" customHeight="1" x14ac:dyDescent="0.2">
      <c r="A3" s="32" t="s">
        <v>506</v>
      </c>
    </row>
    <row r="4" spans="1:31" ht="18" customHeight="1" thickBot="1" x14ac:dyDescent="0.25">
      <c r="A4" s="34" t="s">
        <v>482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1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1" s="38" customFormat="1" ht="12.7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</row>
    <row r="7" spans="1:31" s="43" customFormat="1" ht="24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</row>
    <row r="8" spans="1:31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</row>
    <row r="9" spans="1:31" s="51" customFormat="1" ht="12.95" customHeight="1" x14ac:dyDescent="0.2">
      <c r="A9" s="315" t="s">
        <v>456</v>
      </c>
      <c r="B9" s="160">
        <v>62.5</v>
      </c>
      <c r="C9" s="160">
        <v>53.4</v>
      </c>
      <c r="D9" s="160">
        <v>65.8</v>
      </c>
      <c r="E9" s="160">
        <v>69.3</v>
      </c>
      <c r="F9" s="160">
        <v>65.2</v>
      </c>
      <c r="G9" s="160">
        <v>49.1</v>
      </c>
      <c r="H9" s="160">
        <v>59.4</v>
      </c>
      <c r="I9" s="160">
        <v>59.9</v>
      </c>
      <c r="J9" s="160">
        <v>77.3</v>
      </c>
      <c r="K9" s="160">
        <v>65</v>
      </c>
      <c r="L9" s="160">
        <v>65.099999999999994</v>
      </c>
      <c r="M9" s="160">
        <v>75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</row>
    <row r="10" spans="1:31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</row>
    <row r="11" spans="1:31" s="51" customFormat="1" ht="24" customHeight="1" x14ac:dyDescent="0.2">
      <c r="A11" s="325" t="s">
        <v>458</v>
      </c>
      <c r="B11" s="160">
        <v>59.3</v>
      </c>
      <c r="C11" s="160">
        <v>49.1</v>
      </c>
      <c r="D11" s="160">
        <v>63.1</v>
      </c>
      <c r="E11" s="160">
        <v>57.4</v>
      </c>
      <c r="F11" s="160">
        <v>46.5</v>
      </c>
      <c r="G11" s="160">
        <v>40</v>
      </c>
      <c r="H11" s="160">
        <v>51.9</v>
      </c>
      <c r="I11" s="160">
        <v>53.9</v>
      </c>
      <c r="J11" s="160">
        <v>67.5</v>
      </c>
      <c r="K11" s="160">
        <v>61.8</v>
      </c>
      <c r="L11" s="160">
        <v>53.4</v>
      </c>
      <c r="M11" s="160">
        <v>68.900000000000006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</row>
    <row r="12" spans="1:31" s="51" customFormat="1" ht="12.95" customHeight="1" x14ac:dyDescent="0.2">
      <c r="A12" s="325" t="s">
        <v>459</v>
      </c>
      <c r="B12" s="160">
        <v>0.8</v>
      </c>
      <c r="C12" s="160">
        <v>0.6</v>
      </c>
      <c r="D12" s="160">
        <v>0.5</v>
      </c>
      <c r="E12" s="160">
        <v>0.5</v>
      </c>
      <c r="F12" s="160">
        <v>0.8</v>
      </c>
      <c r="G12" s="160">
        <v>0.4</v>
      </c>
      <c r="H12" s="160">
        <v>0.3</v>
      </c>
      <c r="I12" s="160">
        <v>0.5</v>
      </c>
      <c r="J12" s="160">
        <v>0.1</v>
      </c>
      <c r="K12" s="160">
        <v>0.3</v>
      </c>
      <c r="L12" s="160">
        <v>0.2</v>
      </c>
      <c r="M12" s="160">
        <v>0.2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</row>
    <row r="13" spans="1:31" s="51" customFormat="1" ht="12.95" customHeight="1" x14ac:dyDescent="0.2">
      <c r="A13" s="325" t="s">
        <v>460</v>
      </c>
      <c r="B13" s="160">
        <v>1.8</v>
      </c>
      <c r="C13" s="160">
        <v>2.9</v>
      </c>
      <c r="D13" s="160">
        <v>2.2000000000000002</v>
      </c>
      <c r="E13" s="160">
        <v>2.5</v>
      </c>
      <c r="F13" s="160">
        <v>2.5</v>
      </c>
      <c r="G13" s="160">
        <v>2</v>
      </c>
      <c r="H13" s="160">
        <v>1.8</v>
      </c>
      <c r="I13" s="160">
        <v>1.7</v>
      </c>
      <c r="J13" s="160">
        <v>1.2</v>
      </c>
      <c r="K13" s="160">
        <v>2.5</v>
      </c>
      <c r="L13" s="160">
        <v>2.5</v>
      </c>
      <c r="M13" s="160">
        <v>1.2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</row>
    <row r="14" spans="1:31" s="51" customFormat="1" ht="12.95" customHeight="1" x14ac:dyDescent="0.2">
      <c r="A14" s="315" t="s">
        <v>461</v>
      </c>
      <c r="B14" s="160">
        <v>16.7</v>
      </c>
      <c r="C14" s="160">
        <v>22</v>
      </c>
      <c r="D14" s="160">
        <v>17</v>
      </c>
      <c r="E14" s="160">
        <v>22.9</v>
      </c>
      <c r="F14" s="160">
        <v>21.3</v>
      </c>
      <c r="G14" s="160">
        <v>25.2</v>
      </c>
      <c r="H14" s="160">
        <v>26.4</v>
      </c>
      <c r="I14" s="160">
        <v>23.2</v>
      </c>
      <c r="J14" s="160">
        <v>13.4</v>
      </c>
      <c r="K14" s="160">
        <v>22.2</v>
      </c>
      <c r="L14" s="160">
        <v>22.3</v>
      </c>
      <c r="M14" s="160">
        <v>16.100000000000001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</row>
    <row r="15" spans="1:31" s="51" customFormat="1" ht="12.95" customHeight="1" x14ac:dyDescent="0.2">
      <c r="A15" s="315" t="s">
        <v>462</v>
      </c>
      <c r="B15" s="160">
        <v>2.8</v>
      </c>
      <c r="C15" s="160">
        <v>3.6</v>
      </c>
      <c r="D15" s="160">
        <v>2.8</v>
      </c>
      <c r="E15" s="160">
        <v>3.8</v>
      </c>
      <c r="F15" s="160">
        <v>3.5</v>
      </c>
      <c r="G15" s="160">
        <v>4.0999999999999996</v>
      </c>
      <c r="H15" s="160">
        <v>4.0999999999999996</v>
      </c>
      <c r="I15" s="160">
        <v>3.6</v>
      </c>
      <c r="J15" s="160">
        <v>2.1</v>
      </c>
      <c r="K15" s="160">
        <v>4.7</v>
      </c>
      <c r="L15" s="160">
        <v>2.4</v>
      </c>
      <c r="M15" s="160">
        <v>0.3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</row>
    <row r="16" spans="1:31" s="51" customFormat="1" ht="12.75" customHeight="1" x14ac:dyDescent="0.2">
      <c r="A16" s="315" t="s">
        <v>463</v>
      </c>
      <c r="B16" s="160">
        <v>5.4</v>
      </c>
      <c r="C16" s="160">
        <v>7.3</v>
      </c>
      <c r="D16" s="160">
        <v>4.2</v>
      </c>
      <c r="E16" s="160">
        <v>1.3</v>
      </c>
      <c r="F16" s="160">
        <v>7.9</v>
      </c>
      <c r="G16" s="160">
        <v>18.5</v>
      </c>
      <c r="H16" s="160">
        <v>7.1</v>
      </c>
      <c r="I16" s="160">
        <v>9.5</v>
      </c>
      <c r="J16" s="160">
        <v>2.5</v>
      </c>
      <c r="K16" s="160">
        <v>5.4</v>
      </c>
      <c r="L16" s="160">
        <v>5</v>
      </c>
      <c r="M16" s="160">
        <v>3.7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</row>
    <row r="17" spans="1:31" s="51" customFormat="1" ht="12.95" customHeight="1" x14ac:dyDescent="0.2">
      <c r="A17" s="315" t="s">
        <v>464</v>
      </c>
      <c r="B17" s="160">
        <v>12.6</v>
      </c>
      <c r="C17" s="160">
        <v>13.7</v>
      </c>
      <c r="D17" s="160">
        <v>10.3</v>
      </c>
      <c r="E17" s="160">
        <v>2.7</v>
      </c>
      <c r="F17" s="160">
        <v>2</v>
      </c>
      <c r="G17" s="160">
        <v>3.1</v>
      </c>
      <c r="H17" s="160">
        <v>3</v>
      </c>
      <c r="I17" s="160">
        <v>3.9</v>
      </c>
      <c r="J17" s="160">
        <v>4.7</v>
      </c>
      <c r="K17" s="160">
        <v>2.6</v>
      </c>
      <c r="L17" s="160">
        <v>5.2</v>
      </c>
      <c r="M17" s="160">
        <v>4.9000000000000004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</row>
    <row r="18" spans="1:31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</row>
    <row r="19" spans="1:31" s="51" customFormat="1" ht="14.2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</row>
    <row r="20" spans="1:31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</row>
    <row r="21" spans="1:31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</row>
    <row r="22" spans="1:31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</row>
    <row r="23" spans="1:31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</row>
    <row r="24" spans="1:31" s="51" customFormat="1" ht="12.9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</row>
    <row r="25" spans="1:31" ht="18" customHeight="1" x14ac:dyDescent="0.2">
      <c r="A25" s="32" t="s">
        <v>507</v>
      </c>
    </row>
    <row r="26" spans="1:31" ht="18" customHeight="1" x14ac:dyDescent="0.2">
      <c r="A26" s="32" t="s">
        <v>508</v>
      </c>
    </row>
    <row r="27" spans="1:31" s="571" customFormat="1" ht="18" customHeight="1" thickBot="1" x14ac:dyDescent="0.25">
      <c r="A27" s="34" t="s">
        <v>482</v>
      </c>
      <c r="B27" s="575"/>
      <c r="C27" s="575"/>
      <c r="D27" s="575"/>
      <c r="E27" s="575"/>
      <c r="F27" s="575"/>
      <c r="G27" s="575"/>
      <c r="H27" s="575"/>
      <c r="I27" s="575"/>
      <c r="J27" s="575"/>
      <c r="K27" s="575"/>
      <c r="L27" s="575"/>
      <c r="M27" s="575"/>
    </row>
    <row r="28" spans="1:31" s="38" customFormat="1" ht="18" customHeight="1" thickBot="1" x14ac:dyDescent="0.25">
      <c r="A28" s="564"/>
      <c r="B28" s="564">
        <v>2014</v>
      </c>
      <c r="C28" s="564">
        <v>2015</v>
      </c>
      <c r="D28" s="564">
        <v>2016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</row>
    <row r="29" spans="1:31" s="43" customFormat="1" ht="13.5" customHeight="1" x14ac:dyDescent="0.2">
      <c r="A29" s="37"/>
      <c r="B29" s="565"/>
      <c r="C29" s="565"/>
      <c r="D29" s="565"/>
      <c r="E29" s="565"/>
      <c r="F29" s="565"/>
      <c r="G29" s="565"/>
      <c r="H29" s="565"/>
      <c r="I29" s="565"/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</row>
    <row r="30" spans="1:31" s="51" customFormat="1" ht="24" customHeight="1" x14ac:dyDescent="0.2">
      <c r="A30" s="41" t="s">
        <v>483</v>
      </c>
      <c r="B30" s="157">
        <v>100</v>
      </c>
      <c r="C30" s="157">
        <v>100</v>
      </c>
      <c r="D30" s="157">
        <v>100</v>
      </c>
      <c r="E30" s="157">
        <v>100</v>
      </c>
      <c r="F30" s="157">
        <v>100</v>
      </c>
      <c r="G30" s="157">
        <v>100</v>
      </c>
      <c r="H30" s="157">
        <v>100</v>
      </c>
      <c r="I30" s="157">
        <v>100</v>
      </c>
      <c r="J30" s="157">
        <v>100</v>
      </c>
      <c r="K30" s="157">
        <v>100</v>
      </c>
      <c r="L30" s="157">
        <v>100</v>
      </c>
      <c r="M30" s="157">
        <v>100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</row>
    <row r="31" spans="1:31" s="51" customFormat="1" ht="12.95" customHeight="1" x14ac:dyDescent="0.2">
      <c r="A31" s="315" t="s">
        <v>356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</row>
    <row r="32" spans="1:31" s="51" customFormat="1" ht="12.95" customHeight="1" x14ac:dyDescent="0.2">
      <c r="A32" s="315" t="s">
        <v>456</v>
      </c>
      <c r="B32" s="160">
        <v>61.5</v>
      </c>
      <c r="C32" s="160">
        <v>61.3</v>
      </c>
      <c r="D32" s="160">
        <v>61.3</v>
      </c>
      <c r="E32" s="160">
        <v>58.9</v>
      </c>
      <c r="F32" s="160">
        <v>47.1</v>
      </c>
      <c r="G32" s="160">
        <v>60.8</v>
      </c>
      <c r="H32" s="160">
        <v>50.1</v>
      </c>
      <c r="I32" s="160">
        <v>69.2</v>
      </c>
      <c r="J32" s="160">
        <v>63.5</v>
      </c>
      <c r="K32" s="160">
        <v>61.8</v>
      </c>
      <c r="L32" s="160">
        <v>71.400000000000006</v>
      </c>
      <c r="M32" s="160">
        <v>58.4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</row>
    <row r="33" spans="1:31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</row>
    <row r="34" spans="1:31" s="51" customFormat="1" ht="24" customHeight="1" x14ac:dyDescent="0.2">
      <c r="A34" s="325" t="s">
        <v>458</v>
      </c>
      <c r="B34" s="160">
        <v>55.8</v>
      </c>
      <c r="C34" s="160">
        <v>55.5</v>
      </c>
      <c r="D34" s="160">
        <v>54.9</v>
      </c>
      <c r="E34" s="160">
        <v>53.6</v>
      </c>
      <c r="F34" s="160">
        <v>42.3</v>
      </c>
      <c r="G34" s="160">
        <v>46.7</v>
      </c>
      <c r="H34" s="160">
        <v>42.6</v>
      </c>
      <c r="I34" s="160">
        <v>66.099999999999994</v>
      </c>
      <c r="J34" s="160">
        <v>54.8</v>
      </c>
      <c r="K34" s="160">
        <v>54</v>
      </c>
      <c r="L34" s="160">
        <v>64</v>
      </c>
      <c r="M34" s="160">
        <v>52.8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</row>
    <row r="35" spans="1:31" s="51" customFormat="1" ht="12.95" customHeight="1" x14ac:dyDescent="0.2">
      <c r="A35" s="325" t="s">
        <v>459</v>
      </c>
      <c r="B35" s="160">
        <v>1.4</v>
      </c>
      <c r="C35" s="160">
        <v>1.3</v>
      </c>
      <c r="D35" s="160">
        <v>0.6</v>
      </c>
      <c r="E35" s="160">
        <v>0.8</v>
      </c>
      <c r="F35" s="160">
        <v>0.7</v>
      </c>
      <c r="G35" s="160">
        <v>0.6</v>
      </c>
      <c r="H35" s="160">
        <v>0.3</v>
      </c>
      <c r="I35" s="160">
        <v>0.5</v>
      </c>
      <c r="J35" s="160">
        <v>3.6</v>
      </c>
      <c r="K35" s="160">
        <v>1.9</v>
      </c>
      <c r="L35" s="160">
        <v>0.6</v>
      </c>
      <c r="M35" s="160">
        <v>0.7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</row>
    <row r="36" spans="1:31" s="51" customFormat="1" ht="12.95" customHeight="1" x14ac:dyDescent="0.2">
      <c r="A36" s="325" t="s">
        <v>460</v>
      </c>
      <c r="B36" s="160">
        <v>3</v>
      </c>
      <c r="C36" s="160">
        <v>3.1</v>
      </c>
      <c r="D36" s="160">
        <v>5.2</v>
      </c>
      <c r="E36" s="160">
        <v>3.1</v>
      </c>
      <c r="F36" s="160">
        <v>2.9</v>
      </c>
      <c r="G36" s="160">
        <v>3.6</v>
      </c>
      <c r="H36" s="160">
        <v>2.4</v>
      </c>
      <c r="I36" s="160">
        <v>1</v>
      </c>
      <c r="J36" s="160">
        <v>1.6</v>
      </c>
      <c r="K36" s="160">
        <v>2.7</v>
      </c>
      <c r="L36" s="160">
        <v>1.6</v>
      </c>
      <c r="M36" s="160">
        <v>1.4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</row>
    <row r="37" spans="1:31" s="51" customFormat="1" ht="12.95" customHeight="1" x14ac:dyDescent="0.2">
      <c r="A37" s="315" t="s">
        <v>461</v>
      </c>
      <c r="B37" s="160">
        <v>18.2</v>
      </c>
      <c r="C37" s="160">
        <v>18</v>
      </c>
      <c r="D37" s="160">
        <v>18.5</v>
      </c>
      <c r="E37" s="160">
        <v>19.2</v>
      </c>
      <c r="F37" s="160">
        <v>27.7</v>
      </c>
      <c r="G37" s="160">
        <v>19.3</v>
      </c>
      <c r="H37" s="160">
        <v>9.4</v>
      </c>
      <c r="I37" s="160">
        <v>12.1</v>
      </c>
      <c r="J37" s="160">
        <v>13.6</v>
      </c>
      <c r="K37" s="160">
        <v>17.899999999999999</v>
      </c>
      <c r="L37" s="160">
        <v>16.600000000000001</v>
      </c>
      <c r="M37" s="160">
        <v>26.3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</row>
    <row r="38" spans="1:31" s="51" customFormat="1" ht="12.95" customHeight="1" x14ac:dyDescent="0.2">
      <c r="A38" s="315" t="s">
        <v>462</v>
      </c>
      <c r="B38" s="160">
        <v>3.1</v>
      </c>
      <c r="C38" s="160">
        <v>3.1</v>
      </c>
      <c r="D38" s="160">
        <v>3</v>
      </c>
      <c r="E38" s="160">
        <v>3.2</v>
      </c>
      <c r="F38" s="160">
        <v>4.9000000000000004</v>
      </c>
      <c r="G38" s="160">
        <v>3.2</v>
      </c>
      <c r="H38" s="160">
        <v>1.6</v>
      </c>
      <c r="I38" s="160">
        <v>2</v>
      </c>
      <c r="J38" s="160">
        <v>2.2000000000000002</v>
      </c>
      <c r="K38" s="160">
        <v>2.6</v>
      </c>
      <c r="L38" s="160">
        <v>1.7</v>
      </c>
      <c r="M38" s="160">
        <v>1.6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</row>
    <row r="39" spans="1:31" s="51" customFormat="1" ht="12.95" customHeight="1" x14ac:dyDescent="0.2">
      <c r="A39" s="315" t="s">
        <v>463</v>
      </c>
      <c r="B39" s="160">
        <v>4.2</v>
      </c>
      <c r="C39" s="160">
        <v>7</v>
      </c>
      <c r="D39" s="160">
        <v>4.0999999999999996</v>
      </c>
      <c r="E39" s="160">
        <v>6.4</v>
      </c>
      <c r="F39" s="160">
        <v>5.6</v>
      </c>
      <c r="G39" s="160">
        <v>4.5999999999999996</v>
      </c>
      <c r="H39" s="160">
        <v>3</v>
      </c>
      <c r="I39" s="160">
        <v>4.8</v>
      </c>
      <c r="J39" s="160">
        <v>5</v>
      </c>
      <c r="K39" s="160">
        <v>3.6</v>
      </c>
      <c r="L39" s="160">
        <v>2.2999999999999998</v>
      </c>
      <c r="M39" s="160">
        <v>3.4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</row>
    <row r="40" spans="1:31" s="51" customFormat="1" ht="12.95" customHeight="1" x14ac:dyDescent="0.2">
      <c r="A40" s="315" t="s">
        <v>464</v>
      </c>
      <c r="B40" s="160">
        <v>13.1</v>
      </c>
      <c r="C40" s="160">
        <v>10.7</v>
      </c>
      <c r="D40" s="160">
        <v>13.1</v>
      </c>
      <c r="E40" s="160">
        <v>12.3</v>
      </c>
      <c r="F40" s="160">
        <v>14.7</v>
      </c>
      <c r="G40" s="160">
        <v>12.1</v>
      </c>
      <c r="H40" s="160">
        <v>36</v>
      </c>
      <c r="I40" s="160">
        <v>11.9</v>
      </c>
      <c r="J40" s="160">
        <v>15.6</v>
      </c>
      <c r="K40" s="160">
        <v>14</v>
      </c>
      <c r="L40" s="160">
        <v>8</v>
      </c>
      <c r="M40" s="160">
        <v>10.199999999999999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</row>
    <row r="41" spans="1:31" s="51" customFormat="1" ht="12.95" customHeight="1" thickBot="1" x14ac:dyDescent="0.25">
      <c r="A41" s="317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</row>
    <row r="42" spans="1:31" s="51" customFormat="1" ht="12.7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</row>
    <row r="43" spans="1:31" s="51" customFormat="1" ht="12.95" customHeight="1" x14ac:dyDescent="0.2">
      <c r="A43" s="29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</row>
    <row r="44" spans="1:31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</row>
    <row r="45" spans="1:31" s="38" customFormat="1" ht="12.95" customHeight="1" x14ac:dyDescent="0.2">
      <c r="A45" s="37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</row>
    <row r="46" spans="1:31" s="51" customFormat="1" ht="12.95" hidden="1" customHeight="1" x14ac:dyDescent="0.2">
      <c r="A46" s="62" t="s">
        <v>471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</row>
    <row r="47" spans="1:31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</row>
    <row r="48" spans="1:31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</row>
    <row r="49" spans="1:31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</row>
    <row r="50" spans="1:31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</row>
    <row r="51" spans="1:31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</row>
    <row r="52" spans="1:31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</row>
    <row r="53" spans="1:31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</row>
    <row r="54" spans="1:31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</row>
    <row r="55" spans="1:31" s="51" customFormat="1" ht="24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</row>
    <row r="56" spans="1:31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</row>
    <row r="57" spans="1:31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</row>
    <row r="58" spans="1:31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</row>
    <row r="59" spans="1:31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</row>
    <row r="60" spans="1:31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</row>
    <row r="61" spans="1:31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</row>
    <row r="62" spans="1:31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</row>
    <row r="63" spans="1:31" s="51" customFormat="1" ht="24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</row>
    <row r="64" spans="1:31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</row>
    <row r="65" spans="1:31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</row>
    <row r="66" spans="1:31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</row>
    <row r="67" spans="1:31" s="38" customFormat="1" ht="12.95" customHeight="1" x14ac:dyDescent="0.2">
      <c r="A67" s="37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  <c r="T67" s="312"/>
      <c r="U67" s="312"/>
      <c r="V67" s="312"/>
      <c r="W67" s="312"/>
      <c r="X67" s="312"/>
      <c r="Y67" s="312"/>
      <c r="Z67" s="312"/>
      <c r="AA67" s="312"/>
      <c r="AB67" s="312"/>
      <c r="AC67" s="312"/>
      <c r="AD67" s="312"/>
      <c r="AE67" s="312"/>
    </row>
    <row r="68" spans="1:31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</row>
    <row r="69" spans="1:31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</row>
    <row r="70" spans="1:31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</row>
    <row r="71" spans="1:31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</row>
    <row r="72" spans="1:31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</row>
    <row r="73" spans="1:31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</row>
    <row r="74" spans="1:31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</row>
    <row r="75" spans="1:31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</row>
    <row r="76" spans="1:31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</row>
    <row r="77" spans="1:31" s="51" customFormat="1" ht="24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</row>
    <row r="78" spans="1:31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</row>
    <row r="79" spans="1:31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</row>
    <row r="80" spans="1:31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</row>
    <row r="81" spans="1:31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</row>
    <row r="82" spans="1:31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</row>
    <row r="83" spans="1:31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</row>
    <row r="84" spans="1:31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</row>
    <row r="85" spans="1:31" s="38" customFormat="1" ht="12.95" customHeight="1" x14ac:dyDescent="0.2">
      <c r="A85" s="37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</row>
    <row r="86" spans="1:31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</row>
    <row r="87" spans="1:31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</row>
    <row r="88" spans="1:31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</row>
    <row r="89" spans="1:31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</row>
    <row r="90" spans="1:31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</row>
    <row r="91" spans="1:31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</row>
    <row r="92" spans="1:31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</row>
    <row r="93" spans="1:31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</row>
    <row r="94" spans="1:31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</row>
    <row r="95" spans="1:31" s="51" customFormat="1" ht="24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</row>
    <row r="96" spans="1:31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</row>
    <row r="97" spans="1:31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</row>
    <row r="98" spans="1:31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</row>
    <row r="99" spans="1:31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</row>
    <row r="100" spans="1:31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</row>
    <row r="101" spans="1:31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</row>
    <row r="102" spans="1:31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</row>
    <row r="103" spans="1:31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</row>
    <row r="104" spans="1:31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</row>
    <row r="105" spans="1:31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</row>
    <row r="106" spans="1:31" s="51" customFormat="1" ht="24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</row>
    <row r="107" spans="1:31" s="38" customFormat="1" ht="12.95" customHeight="1" x14ac:dyDescent="0.2">
      <c r="A107" s="37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  <c r="T107" s="312"/>
      <c r="U107" s="312"/>
      <c r="V107" s="312"/>
      <c r="W107" s="312"/>
      <c r="X107" s="312"/>
      <c r="Y107" s="312"/>
      <c r="Z107" s="312"/>
      <c r="AA107" s="312"/>
      <c r="AB107" s="312"/>
      <c r="AC107" s="312"/>
      <c r="AD107" s="312"/>
      <c r="AE107" s="312"/>
    </row>
    <row r="108" spans="1:31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</row>
    <row r="109" spans="1:31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</row>
    <row r="110" spans="1:31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</row>
    <row r="111" spans="1:31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</row>
    <row r="112" spans="1:31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</row>
    <row r="113" spans="1:31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</row>
    <row r="114" spans="1:31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</row>
    <row r="115" spans="1:31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</row>
    <row r="116" spans="1:31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</row>
    <row r="117" spans="1:31" s="51" customFormat="1" ht="24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</row>
    <row r="118" spans="1:31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</row>
    <row r="119" spans="1:31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</row>
    <row r="120" spans="1:31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</row>
    <row r="121" spans="1:31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</row>
    <row r="122" spans="1:31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</row>
    <row r="123" spans="1:31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</row>
    <row r="124" spans="1:31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</row>
    <row r="125" spans="1:31" s="38" customFormat="1" ht="12.95" customHeight="1" x14ac:dyDescent="0.2">
      <c r="A125" s="37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  <c r="T125" s="312"/>
      <c r="U125" s="312"/>
      <c r="V125" s="312"/>
      <c r="W125" s="312"/>
      <c r="X125" s="312"/>
      <c r="Y125" s="312"/>
      <c r="Z125" s="312"/>
      <c r="AA125" s="312"/>
      <c r="AB125" s="312"/>
      <c r="AC125" s="312"/>
      <c r="AD125" s="312"/>
      <c r="AE125" s="312"/>
    </row>
    <row r="126" spans="1:31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</row>
    <row r="127" spans="1:31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</row>
    <row r="128" spans="1:31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</row>
    <row r="129" spans="1:31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</row>
    <row r="130" spans="1:31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</row>
    <row r="131" spans="1:31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</row>
    <row r="132" spans="1:31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</row>
    <row r="133" spans="1:31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</row>
    <row r="134" spans="1:31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</row>
    <row r="135" spans="1:31" s="51" customFormat="1" ht="24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</row>
    <row r="136" spans="1:31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</row>
    <row r="137" spans="1:31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</row>
    <row r="138" spans="1:31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</row>
    <row r="139" spans="1:31" s="38" customFormat="1" ht="12.95" customHeight="1" x14ac:dyDescent="0.2">
      <c r="A139" s="37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2"/>
      <c r="S139" s="312"/>
      <c r="T139" s="312"/>
      <c r="U139" s="312"/>
      <c r="V139" s="312"/>
      <c r="W139" s="312"/>
      <c r="X139" s="312"/>
      <c r="Y139" s="312"/>
      <c r="Z139" s="312"/>
      <c r="AA139" s="312"/>
      <c r="AB139" s="312"/>
      <c r="AC139" s="312"/>
      <c r="AD139" s="312"/>
      <c r="AE139" s="312"/>
    </row>
    <row r="140" spans="1:31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</row>
    <row r="141" spans="1:31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</row>
    <row r="142" spans="1:31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</row>
    <row r="143" spans="1:31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</row>
    <row r="144" spans="1:31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</row>
    <row r="145" spans="1:31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</row>
    <row r="146" spans="1:31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</row>
    <row r="147" spans="1:31" s="38" customFormat="1" ht="12.95" customHeight="1" x14ac:dyDescent="0.2">
      <c r="A147" s="37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  <c r="P147" s="312"/>
      <c r="Q147" s="312"/>
      <c r="R147" s="312"/>
      <c r="S147" s="312"/>
      <c r="T147" s="312"/>
      <c r="U147" s="312"/>
      <c r="V147" s="312"/>
      <c r="W147" s="312"/>
      <c r="X147" s="312"/>
      <c r="Y147" s="312"/>
      <c r="Z147" s="312"/>
      <c r="AA147" s="312"/>
      <c r="AB147" s="312"/>
      <c r="AC147" s="312"/>
      <c r="AD147" s="312"/>
      <c r="AE147" s="312"/>
    </row>
    <row r="148" spans="1:31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</row>
    <row r="149" spans="1:31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</row>
    <row r="150" spans="1:31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</row>
    <row r="151" spans="1:31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</row>
    <row r="152" spans="1:31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</row>
    <row r="153" spans="1:31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</row>
    <row r="154" spans="1:31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</row>
    <row r="155" spans="1:31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</row>
    <row r="156" spans="1:31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</row>
    <row r="157" spans="1:31" s="51" customFormat="1" ht="24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</row>
    <row r="158" spans="1:31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</row>
    <row r="159" spans="1:31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</row>
    <row r="160" spans="1:31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</row>
    <row r="161" spans="1:31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</row>
    <row r="162" spans="1:31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</row>
    <row r="163" spans="1:31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</row>
    <row r="164" spans="1:31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</row>
    <row r="165" spans="1:31" s="38" customFormat="1" ht="12.95" customHeight="1" x14ac:dyDescent="0.2">
      <c r="A165" s="37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Q165" s="312"/>
      <c r="R165" s="312"/>
      <c r="S165" s="312"/>
      <c r="T165" s="312"/>
      <c r="U165" s="312"/>
      <c r="V165" s="312"/>
      <c r="W165" s="312"/>
      <c r="X165" s="312"/>
      <c r="Y165" s="312"/>
      <c r="Z165" s="312"/>
      <c r="AA165" s="312"/>
      <c r="AB165" s="312"/>
      <c r="AC165" s="312"/>
      <c r="AD165" s="312"/>
      <c r="AE165" s="312"/>
    </row>
    <row r="166" spans="1:31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</row>
    <row r="167" spans="1:31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</row>
    <row r="168" spans="1:31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</row>
    <row r="169" spans="1:31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</row>
    <row r="170" spans="1:31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</row>
    <row r="171" spans="1:31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</row>
    <row r="172" spans="1:31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</row>
    <row r="173" spans="1:31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</row>
    <row r="174" spans="1:31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</row>
    <row r="175" spans="1:31" s="51" customFormat="1" ht="24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</row>
    <row r="176" spans="1:31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</row>
    <row r="177" spans="1:31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</row>
    <row r="178" spans="1:31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</row>
    <row r="179" spans="1:31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</row>
    <row r="187" spans="1:31" s="38" customFormat="1" ht="12.95" customHeight="1" x14ac:dyDescent="0.2">
      <c r="A187" s="37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  <c r="P187" s="312"/>
      <c r="Q187" s="312"/>
      <c r="R187" s="312"/>
      <c r="S187" s="312"/>
      <c r="T187" s="312"/>
      <c r="U187" s="312"/>
      <c r="V187" s="312"/>
      <c r="W187" s="312"/>
      <c r="X187" s="312"/>
      <c r="Y187" s="312"/>
      <c r="Z187" s="312"/>
      <c r="AA187" s="312"/>
      <c r="AB187" s="312"/>
      <c r="AC187" s="312"/>
      <c r="AD187" s="312"/>
      <c r="AE187" s="312"/>
    </row>
    <row r="188" spans="1:31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</row>
    <row r="189" spans="1:31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</row>
    <row r="190" spans="1:31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</row>
    <row r="191" spans="1:31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</row>
    <row r="192" spans="1:31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</row>
    <row r="193" spans="1:31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</row>
    <row r="194" spans="1:31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</row>
    <row r="195" spans="1:31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</row>
    <row r="196" spans="1:31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</row>
    <row r="197" spans="1:31" s="51" customFormat="1" ht="24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</row>
    <row r="198" spans="1:31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</row>
    <row r="199" spans="1:31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</row>
    <row r="200" spans="1:31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</row>
    <row r="201" spans="1:31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</row>
    <row r="202" spans="1:31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</row>
    <row r="203" spans="1:31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</row>
    <row r="204" spans="1:31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</row>
    <row r="205" spans="1:31" s="38" customFormat="1" ht="12.95" customHeight="1" x14ac:dyDescent="0.2">
      <c r="A205" s="37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</row>
    <row r="206" spans="1:31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</row>
    <row r="207" spans="1:31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</row>
    <row r="208" spans="1:31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</row>
    <row r="209" spans="1:31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</row>
    <row r="210" spans="1:31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</row>
    <row r="211" spans="1:31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</row>
    <row r="212" spans="1:31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</row>
    <row r="213" spans="1:31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</row>
    <row r="214" spans="1:31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</row>
    <row r="215" spans="1:31" s="51" customFormat="1" ht="24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</row>
    <row r="216" spans="1:31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</row>
    <row r="217" spans="1:31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</row>
    <row r="218" spans="1:31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</row>
    <row r="219" spans="1:31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</row>
    <row r="227" spans="1:31" s="38" customFormat="1" ht="12.95" customHeight="1" x14ac:dyDescent="0.2">
      <c r="A227" s="37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</row>
    <row r="228" spans="1:31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</row>
    <row r="229" spans="1:31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</row>
    <row r="230" spans="1:31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</row>
    <row r="231" spans="1:31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</row>
    <row r="232" spans="1:31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</row>
    <row r="233" spans="1:31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</row>
    <row r="234" spans="1:31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</row>
    <row r="235" spans="1:31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</row>
    <row r="236" spans="1:31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</row>
    <row r="237" spans="1:31" s="51" customFormat="1" ht="24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</row>
    <row r="238" spans="1:31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</row>
    <row r="239" spans="1:31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</row>
    <row r="240" spans="1:31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</row>
    <row r="241" spans="1:31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</row>
    <row r="242" spans="1:31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</row>
    <row r="243" spans="1:31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</row>
    <row r="244" spans="1:31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</row>
    <row r="245" spans="1:31" s="38" customFormat="1" ht="12.95" customHeight="1" x14ac:dyDescent="0.2">
      <c r="A245" s="37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</row>
    <row r="246" spans="1:31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</row>
    <row r="247" spans="1:31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</row>
    <row r="248" spans="1:31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</row>
    <row r="249" spans="1:31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</row>
    <row r="250" spans="1:31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</row>
    <row r="251" spans="1:31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</row>
    <row r="252" spans="1:31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</row>
    <row r="253" spans="1:31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</row>
    <row r="254" spans="1:31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</row>
    <row r="255" spans="1:31" s="51" customFormat="1" ht="24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</row>
    <row r="256" spans="1:31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</row>
    <row r="257" spans="1:31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</row>
    <row r="258" spans="1:31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</row>
    <row r="259" spans="1:31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</row>
    <row r="267" spans="1:31" s="38" customFormat="1" ht="12.95" customHeight="1" x14ac:dyDescent="0.2">
      <c r="A267" s="37"/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  <c r="P267" s="312"/>
      <c r="Q267" s="312"/>
      <c r="R267" s="312"/>
      <c r="S267" s="312"/>
      <c r="T267" s="312"/>
      <c r="U267" s="312"/>
      <c r="V267" s="312"/>
      <c r="W267" s="312"/>
      <c r="X267" s="312"/>
      <c r="Y267" s="312"/>
      <c r="Z267" s="312"/>
      <c r="AA267" s="312"/>
      <c r="AB267" s="312"/>
      <c r="AC267" s="312"/>
      <c r="AD267" s="312"/>
      <c r="AE267" s="312"/>
    </row>
    <row r="268" spans="1:31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</row>
    <row r="269" spans="1:31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</row>
    <row r="270" spans="1:31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</row>
    <row r="271" spans="1:31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</row>
    <row r="272" spans="1:31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</row>
    <row r="273" spans="1:31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</row>
    <row r="274" spans="1:31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</row>
    <row r="275" spans="1:31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</row>
    <row r="276" spans="1:31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</row>
    <row r="277" spans="1:31" s="51" customFormat="1" ht="24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</row>
    <row r="278" spans="1:31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</row>
    <row r="279" spans="1:31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</row>
    <row r="280" spans="1:31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</row>
    <row r="281" spans="1:31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</row>
    <row r="282" spans="1:31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</row>
    <row r="283" spans="1:31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</row>
    <row r="284" spans="1:31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</row>
    <row r="285" spans="1:31" s="38" customFormat="1" ht="12.95" customHeight="1" x14ac:dyDescent="0.2">
      <c r="A285" s="37"/>
      <c r="B285" s="312"/>
      <c r="C285" s="312"/>
      <c r="D285" s="312"/>
      <c r="E285" s="312"/>
      <c r="F285" s="312"/>
      <c r="G285" s="312"/>
      <c r="H285" s="312"/>
      <c r="I285" s="312"/>
      <c r="J285" s="312"/>
      <c r="K285" s="312"/>
      <c r="L285" s="312"/>
      <c r="M285" s="312"/>
      <c r="N285" s="312"/>
      <c r="O285" s="312"/>
      <c r="P285" s="312"/>
      <c r="Q285" s="312"/>
      <c r="R285" s="312"/>
      <c r="S285" s="312"/>
      <c r="T285" s="312"/>
      <c r="U285" s="312"/>
      <c r="V285" s="312"/>
      <c r="W285" s="312"/>
      <c r="X285" s="312"/>
      <c r="Y285" s="312"/>
      <c r="Z285" s="312"/>
      <c r="AA285" s="312"/>
      <c r="AB285" s="312"/>
      <c r="AC285" s="312"/>
      <c r="AD285" s="312"/>
      <c r="AE285" s="312"/>
    </row>
    <row r="286" spans="1:31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</row>
    <row r="287" spans="1:31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</row>
    <row r="288" spans="1:31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</row>
    <row r="289" spans="1:31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</row>
    <row r="290" spans="1:31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</row>
    <row r="291" spans="1:31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</row>
    <row r="292" spans="1:31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</row>
    <row r="293" spans="1:31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</row>
    <row r="294" spans="1:31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</row>
    <row r="295" spans="1:31" s="51" customFormat="1" ht="24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</row>
    <row r="296" spans="1:31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</row>
    <row r="297" spans="1:31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</row>
    <row r="298" spans="1:31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</row>
    <row r="299" spans="1:31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</row>
    <row r="307" spans="1:31" s="38" customFormat="1" ht="12.95" customHeight="1" x14ac:dyDescent="0.2">
      <c r="A307" s="37"/>
      <c r="B307" s="312"/>
      <c r="C307" s="312"/>
      <c r="D307" s="312"/>
      <c r="E307" s="312"/>
      <c r="F307" s="312"/>
      <c r="G307" s="312"/>
      <c r="H307" s="312"/>
      <c r="I307" s="312"/>
      <c r="J307" s="312"/>
      <c r="K307" s="312"/>
      <c r="L307" s="312"/>
      <c r="M307" s="312"/>
      <c r="N307" s="312"/>
      <c r="O307" s="312"/>
      <c r="P307" s="312"/>
      <c r="Q307" s="312"/>
      <c r="R307" s="312"/>
      <c r="S307" s="312"/>
      <c r="T307" s="312"/>
      <c r="U307" s="312"/>
      <c r="V307" s="312"/>
      <c r="W307" s="312"/>
      <c r="X307" s="312"/>
      <c r="Y307" s="312"/>
      <c r="Z307" s="312"/>
      <c r="AA307" s="312"/>
      <c r="AB307" s="312"/>
      <c r="AC307" s="312"/>
      <c r="AD307" s="312"/>
      <c r="AE307" s="312"/>
    </row>
    <row r="308" spans="1:31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</row>
    <row r="309" spans="1:31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</row>
    <row r="310" spans="1:31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</row>
    <row r="311" spans="1:31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</row>
    <row r="312" spans="1:31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</row>
    <row r="313" spans="1:31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</row>
    <row r="314" spans="1:31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</row>
    <row r="315" spans="1:31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</row>
    <row r="316" spans="1:31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</row>
    <row r="317" spans="1:31" s="51" customFormat="1" ht="24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</row>
    <row r="318" spans="1:31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</row>
    <row r="319" spans="1:31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</row>
    <row r="320" spans="1:31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</row>
    <row r="321" spans="1:31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</row>
    <row r="322" spans="1:31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</row>
    <row r="323" spans="1:31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</row>
    <row r="324" spans="1:31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</row>
    <row r="325" spans="1:31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</row>
    <row r="326" spans="1:31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</row>
    <row r="327" spans="1:31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</row>
    <row r="328" spans="1:31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</row>
    <row r="329" spans="1:31" s="38" customFormat="1" ht="12.95" customHeight="1" x14ac:dyDescent="0.2">
      <c r="A329" s="37"/>
      <c r="B329" s="312"/>
      <c r="C329" s="312"/>
      <c r="D329" s="312"/>
      <c r="E329" s="312"/>
      <c r="F329" s="312"/>
      <c r="G329" s="312"/>
      <c r="H329" s="312"/>
      <c r="I329" s="312"/>
      <c r="J329" s="312"/>
      <c r="K329" s="312"/>
      <c r="L329" s="312"/>
      <c r="M329" s="312"/>
      <c r="N329" s="312"/>
      <c r="O329" s="312"/>
      <c r="P329" s="312"/>
      <c r="Q329" s="312"/>
      <c r="R329" s="312"/>
      <c r="S329" s="312"/>
      <c r="T329" s="312"/>
      <c r="U329" s="312"/>
      <c r="V329" s="312"/>
      <c r="W329" s="312"/>
      <c r="X329" s="312"/>
      <c r="Y329" s="312"/>
      <c r="Z329" s="312"/>
      <c r="AA329" s="312"/>
      <c r="AB329" s="312"/>
      <c r="AC329" s="312"/>
      <c r="AD329" s="312"/>
      <c r="AE329" s="312"/>
    </row>
    <row r="330" spans="1:31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</row>
    <row r="331" spans="1:31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</row>
    <row r="332" spans="1:31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</row>
    <row r="333" spans="1:31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</row>
    <row r="334" spans="1:31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</row>
    <row r="335" spans="1:31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</row>
    <row r="336" spans="1:31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</row>
    <row r="337" spans="1:31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</row>
    <row r="338" spans="1:31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</row>
    <row r="339" spans="1:31" s="51" customFormat="1" ht="24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</row>
    <row r="340" spans="1:31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</row>
    <row r="341" spans="1:31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</row>
    <row r="342" spans="1:31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</row>
    <row r="343" spans="1:31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</row>
    <row r="351" spans="1:31" s="38" customFormat="1" ht="12.95" customHeight="1" x14ac:dyDescent="0.2">
      <c r="A351" s="37"/>
      <c r="B351" s="312"/>
      <c r="C351" s="312"/>
      <c r="D351" s="312"/>
      <c r="E351" s="312"/>
      <c r="F351" s="312"/>
      <c r="G351" s="312"/>
      <c r="H351" s="312"/>
      <c r="I351" s="312"/>
      <c r="J351" s="312"/>
      <c r="K351" s="312"/>
      <c r="L351" s="312"/>
      <c r="M351" s="312"/>
      <c r="N351" s="312"/>
      <c r="O351" s="312"/>
      <c r="P351" s="312"/>
      <c r="Q351" s="312"/>
      <c r="R351" s="312"/>
      <c r="S351" s="312"/>
      <c r="T351" s="312"/>
      <c r="U351" s="312"/>
      <c r="V351" s="312"/>
      <c r="W351" s="312"/>
      <c r="X351" s="312"/>
      <c r="Y351" s="312"/>
      <c r="Z351" s="312"/>
      <c r="AA351" s="312"/>
      <c r="AB351" s="312"/>
      <c r="AC351" s="312"/>
      <c r="AD351" s="312"/>
      <c r="AE351" s="312"/>
    </row>
    <row r="352" spans="1:31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</row>
    <row r="353" spans="1:31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</row>
    <row r="354" spans="1:31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</row>
    <row r="355" spans="1:31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</row>
    <row r="356" spans="1:31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</row>
    <row r="357" spans="1:31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</row>
    <row r="358" spans="1:31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</row>
    <row r="359" spans="1:31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</row>
    <row r="360" spans="1:31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</row>
    <row r="361" spans="1:31" s="51" customFormat="1" ht="24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</row>
    <row r="362" spans="1:31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</row>
    <row r="363" spans="1:31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</row>
    <row r="364" spans="1:31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</row>
    <row r="365" spans="1:31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</row>
    <row r="366" spans="1:31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</row>
    <row r="367" spans="1:31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</row>
    <row r="368" spans="1:31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</row>
    <row r="369" spans="1:31" s="38" customFormat="1" ht="12.95" customHeight="1" x14ac:dyDescent="0.2">
      <c r="A369" s="37"/>
      <c r="B369" s="312"/>
      <c r="C369" s="312"/>
      <c r="D369" s="312"/>
      <c r="E369" s="312"/>
      <c r="F369" s="312"/>
      <c r="G369" s="312"/>
      <c r="H369" s="312"/>
      <c r="I369" s="312"/>
      <c r="J369" s="312"/>
      <c r="K369" s="312"/>
      <c r="L369" s="312"/>
      <c r="M369" s="312"/>
      <c r="N369" s="312"/>
      <c r="O369" s="312"/>
      <c r="P369" s="312"/>
      <c r="Q369" s="312"/>
      <c r="R369" s="312"/>
      <c r="S369" s="312"/>
      <c r="T369" s="312"/>
      <c r="U369" s="312"/>
      <c r="V369" s="312"/>
      <c r="W369" s="312"/>
      <c r="X369" s="312"/>
      <c r="Y369" s="312"/>
      <c r="Z369" s="312"/>
      <c r="AA369" s="312"/>
      <c r="AB369" s="312"/>
      <c r="AC369" s="312"/>
      <c r="AD369" s="312"/>
      <c r="AE369" s="312"/>
    </row>
    <row r="370" spans="1:31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</row>
    <row r="371" spans="1:31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</row>
    <row r="372" spans="1:31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</row>
    <row r="373" spans="1:31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</row>
    <row r="374" spans="1:31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</row>
    <row r="375" spans="1:31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</row>
    <row r="376" spans="1:31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</row>
    <row r="377" spans="1:31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</row>
    <row r="378" spans="1:31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</row>
    <row r="379" spans="1:31" s="51" customFormat="1" ht="24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</row>
    <row r="380" spans="1:31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</row>
    <row r="381" spans="1:31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</row>
    <row r="382" spans="1:31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</row>
    <row r="383" spans="1:31" s="51" customFormat="1" ht="10.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</row>
    <row r="391" spans="1:31" s="38" customFormat="1" ht="12.95" customHeight="1" x14ac:dyDescent="0.2">
      <c r="A391" s="37"/>
      <c r="B391" s="312"/>
      <c r="C391" s="312"/>
      <c r="D391" s="312"/>
      <c r="E391" s="312"/>
      <c r="F391" s="312"/>
      <c r="G391" s="312"/>
      <c r="H391" s="312"/>
      <c r="I391" s="312"/>
      <c r="J391" s="312"/>
      <c r="K391" s="312"/>
      <c r="L391" s="312"/>
      <c r="M391" s="312"/>
      <c r="N391" s="312"/>
      <c r="O391" s="312"/>
      <c r="P391" s="312"/>
      <c r="Q391" s="312"/>
      <c r="R391" s="312"/>
      <c r="S391" s="312"/>
      <c r="T391" s="312"/>
      <c r="U391" s="312"/>
      <c r="V391" s="312"/>
      <c r="W391" s="312"/>
      <c r="X391" s="312"/>
      <c r="Y391" s="312"/>
      <c r="Z391" s="312"/>
      <c r="AA391" s="312"/>
      <c r="AB391" s="312"/>
      <c r="AC391" s="312"/>
      <c r="AD391" s="312"/>
      <c r="AE391" s="312"/>
    </row>
    <row r="392" spans="1:31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</row>
    <row r="393" spans="1:31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</row>
    <row r="394" spans="1:31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</row>
    <row r="395" spans="1:31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</row>
    <row r="396" spans="1:31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</row>
    <row r="397" spans="1:31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</row>
    <row r="398" spans="1:31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</row>
    <row r="399" spans="1:31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</row>
    <row r="400" spans="1:31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</row>
    <row r="401" spans="1:31" s="51" customFormat="1" ht="24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</row>
    <row r="402" spans="1:31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</row>
    <row r="403" spans="1:31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</row>
    <row r="404" spans="1:31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</row>
    <row r="405" spans="1:31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</row>
    <row r="406" spans="1:31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</row>
    <row r="407" spans="1:31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</row>
    <row r="408" spans="1:31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</row>
    <row r="409" spans="1:31" s="38" customFormat="1" ht="12.95" customHeight="1" x14ac:dyDescent="0.2">
      <c r="A409" s="37"/>
      <c r="B409" s="312"/>
      <c r="C409" s="312"/>
      <c r="D409" s="312"/>
      <c r="E409" s="312"/>
      <c r="F409" s="312"/>
      <c r="G409" s="312"/>
      <c r="H409" s="312"/>
      <c r="I409" s="312"/>
      <c r="J409" s="312"/>
      <c r="K409" s="312"/>
      <c r="L409" s="312"/>
      <c r="M409" s="312"/>
      <c r="N409" s="312"/>
      <c r="O409" s="312"/>
      <c r="P409" s="312"/>
      <c r="Q409" s="312"/>
      <c r="R409" s="312"/>
      <c r="S409" s="312"/>
      <c r="T409" s="312"/>
      <c r="U409" s="312"/>
      <c r="V409" s="312"/>
      <c r="W409" s="312"/>
      <c r="X409" s="312"/>
      <c r="Y409" s="312"/>
      <c r="Z409" s="312"/>
      <c r="AA409" s="312"/>
      <c r="AB409" s="312"/>
      <c r="AC409" s="312"/>
      <c r="AD409" s="312"/>
      <c r="AE409" s="312"/>
    </row>
    <row r="410" spans="1:31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</row>
    <row r="411" spans="1:31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</row>
    <row r="412" spans="1:31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</row>
    <row r="413" spans="1:31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</row>
    <row r="414" spans="1:31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</row>
    <row r="415" spans="1:31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</row>
    <row r="416" spans="1:31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</row>
    <row r="417" spans="1:31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</row>
    <row r="418" spans="1:31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</row>
    <row r="419" spans="1:31" s="51" customFormat="1" ht="24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</row>
    <row r="420" spans="1:31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</row>
    <row r="421" spans="1:31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</row>
    <row r="422" spans="1:31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</row>
    <row r="423" spans="1:31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</row>
  </sheetData>
  <hyperlinks>
    <hyperlink ref="A1" location="Содержание!A1" display="Вернуться в СОДЕРЖАНИЕ" xr:uid="{00000000-0004-0000-8E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Лист143"/>
  <dimension ref="A1:T423"/>
  <sheetViews>
    <sheetView workbookViewId="0">
      <selection activeCell="O41" sqref="O41"/>
    </sheetView>
  </sheetViews>
  <sheetFormatPr defaultColWidth="9.28515625" defaultRowHeight="12.95" customHeight="1" x14ac:dyDescent="0.2"/>
  <cols>
    <col min="1" max="1" width="40" style="61" customWidth="1"/>
    <col min="2" max="3" width="9.28515625" style="33" hidden="1" customWidth="1"/>
    <col min="4" max="4" width="0" style="33" hidden="1" customWidth="1"/>
    <col min="5" max="6" width="8.85546875" style="33" hidden="1" customWidth="1"/>
    <col min="7" max="8" width="9.5703125" style="33" hidden="1" customWidth="1"/>
    <col min="9" max="13" width="9.5703125" style="33" customWidth="1"/>
    <col min="14" max="256" width="9.28515625" style="33"/>
    <col min="257" max="257" width="40" style="33" customWidth="1"/>
    <col min="258" max="262" width="0" style="33" hidden="1" customWidth="1"/>
    <col min="263" max="267" width="9.5703125" style="33" customWidth="1"/>
    <col min="268" max="512" width="9.28515625" style="33"/>
    <col min="513" max="513" width="40" style="33" customWidth="1"/>
    <col min="514" max="518" width="0" style="33" hidden="1" customWidth="1"/>
    <col min="519" max="523" width="9.5703125" style="33" customWidth="1"/>
    <col min="524" max="768" width="9.28515625" style="33"/>
    <col min="769" max="769" width="40" style="33" customWidth="1"/>
    <col min="770" max="774" width="0" style="33" hidden="1" customWidth="1"/>
    <col min="775" max="779" width="9.5703125" style="33" customWidth="1"/>
    <col min="780" max="1024" width="9.28515625" style="33"/>
    <col min="1025" max="1025" width="40" style="33" customWidth="1"/>
    <col min="1026" max="1030" width="0" style="33" hidden="1" customWidth="1"/>
    <col min="1031" max="1035" width="9.5703125" style="33" customWidth="1"/>
    <col min="1036" max="1280" width="9.28515625" style="33"/>
    <col min="1281" max="1281" width="40" style="33" customWidth="1"/>
    <col min="1282" max="1286" width="0" style="33" hidden="1" customWidth="1"/>
    <col min="1287" max="1291" width="9.5703125" style="33" customWidth="1"/>
    <col min="1292" max="1536" width="9.28515625" style="33"/>
    <col min="1537" max="1537" width="40" style="33" customWidth="1"/>
    <col min="1538" max="1542" width="0" style="33" hidden="1" customWidth="1"/>
    <col min="1543" max="1547" width="9.5703125" style="33" customWidth="1"/>
    <col min="1548" max="1792" width="9.28515625" style="33"/>
    <col min="1793" max="1793" width="40" style="33" customWidth="1"/>
    <col min="1794" max="1798" width="0" style="33" hidden="1" customWidth="1"/>
    <col min="1799" max="1803" width="9.5703125" style="33" customWidth="1"/>
    <col min="1804" max="2048" width="9.28515625" style="33"/>
    <col min="2049" max="2049" width="40" style="33" customWidth="1"/>
    <col min="2050" max="2054" width="0" style="33" hidden="1" customWidth="1"/>
    <col min="2055" max="2059" width="9.5703125" style="33" customWidth="1"/>
    <col min="2060" max="2304" width="9.28515625" style="33"/>
    <col min="2305" max="2305" width="40" style="33" customWidth="1"/>
    <col min="2306" max="2310" width="0" style="33" hidden="1" customWidth="1"/>
    <col min="2311" max="2315" width="9.5703125" style="33" customWidth="1"/>
    <col min="2316" max="2560" width="9.28515625" style="33"/>
    <col min="2561" max="2561" width="40" style="33" customWidth="1"/>
    <col min="2562" max="2566" width="0" style="33" hidden="1" customWidth="1"/>
    <col min="2567" max="2571" width="9.5703125" style="33" customWidth="1"/>
    <col min="2572" max="2816" width="9.28515625" style="33"/>
    <col min="2817" max="2817" width="40" style="33" customWidth="1"/>
    <col min="2818" max="2822" width="0" style="33" hidden="1" customWidth="1"/>
    <col min="2823" max="2827" width="9.5703125" style="33" customWidth="1"/>
    <col min="2828" max="3072" width="9.28515625" style="33"/>
    <col min="3073" max="3073" width="40" style="33" customWidth="1"/>
    <col min="3074" max="3078" width="0" style="33" hidden="1" customWidth="1"/>
    <col min="3079" max="3083" width="9.5703125" style="33" customWidth="1"/>
    <col min="3084" max="3328" width="9.28515625" style="33"/>
    <col min="3329" max="3329" width="40" style="33" customWidth="1"/>
    <col min="3330" max="3334" width="0" style="33" hidden="1" customWidth="1"/>
    <col min="3335" max="3339" width="9.5703125" style="33" customWidth="1"/>
    <col min="3340" max="3584" width="9.28515625" style="33"/>
    <col min="3585" max="3585" width="40" style="33" customWidth="1"/>
    <col min="3586" max="3590" width="0" style="33" hidden="1" customWidth="1"/>
    <col min="3591" max="3595" width="9.5703125" style="33" customWidth="1"/>
    <col min="3596" max="3840" width="9.28515625" style="33"/>
    <col min="3841" max="3841" width="40" style="33" customWidth="1"/>
    <col min="3842" max="3846" width="0" style="33" hidden="1" customWidth="1"/>
    <col min="3847" max="3851" width="9.5703125" style="33" customWidth="1"/>
    <col min="3852" max="4096" width="9.28515625" style="33"/>
    <col min="4097" max="4097" width="40" style="33" customWidth="1"/>
    <col min="4098" max="4102" width="0" style="33" hidden="1" customWidth="1"/>
    <col min="4103" max="4107" width="9.5703125" style="33" customWidth="1"/>
    <col min="4108" max="4352" width="9.28515625" style="33"/>
    <col min="4353" max="4353" width="40" style="33" customWidth="1"/>
    <col min="4354" max="4358" width="0" style="33" hidden="1" customWidth="1"/>
    <col min="4359" max="4363" width="9.5703125" style="33" customWidth="1"/>
    <col min="4364" max="4608" width="9.28515625" style="33"/>
    <col min="4609" max="4609" width="40" style="33" customWidth="1"/>
    <col min="4610" max="4614" width="0" style="33" hidden="1" customWidth="1"/>
    <col min="4615" max="4619" width="9.5703125" style="33" customWidth="1"/>
    <col min="4620" max="4864" width="9.28515625" style="33"/>
    <col min="4865" max="4865" width="40" style="33" customWidth="1"/>
    <col min="4866" max="4870" width="0" style="33" hidden="1" customWidth="1"/>
    <col min="4871" max="4875" width="9.5703125" style="33" customWidth="1"/>
    <col min="4876" max="5120" width="9.28515625" style="33"/>
    <col min="5121" max="5121" width="40" style="33" customWidth="1"/>
    <col min="5122" max="5126" width="0" style="33" hidden="1" customWidth="1"/>
    <col min="5127" max="5131" width="9.5703125" style="33" customWidth="1"/>
    <col min="5132" max="5376" width="9.28515625" style="33"/>
    <col min="5377" max="5377" width="40" style="33" customWidth="1"/>
    <col min="5378" max="5382" width="0" style="33" hidden="1" customWidth="1"/>
    <col min="5383" max="5387" width="9.5703125" style="33" customWidth="1"/>
    <col min="5388" max="5632" width="9.28515625" style="33"/>
    <col min="5633" max="5633" width="40" style="33" customWidth="1"/>
    <col min="5634" max="5638" width="0" style="33" hidden="1" customWidth="1"/>
    <col min="5639" max="5643" width="9.5703125" style="33" customWidth="1"/>
    <col min="5644" max="5888" width="9.28515625" style="33"/>
    <col min="5889" max="5889" width="40" style="33" customWidth="1"/>
    <col min="5890" max="5894" width="0" style="33" hidden="1" customWidth="1"/>
    <col min="5895" max="5899" width="9.5703125" style="33" customWidth="1"/>
    <col min="5900" max="6144" width="9.28515625" style="33"/>
    <col min="6145" max="6145" width="40" style="33" customWidth="1"/>
    <col min="6146" max="6150" width="0" style="33" hidden="1" customWidth="1"/>
    <col min="6151" max="6155" width="9.5703125" style="33" customWidth="1"/>
    <col min="6156" max="6400" width="9.28515625" style="33"/>
    <col min="6401" max="6401" width="40" style="33" customWidth="1"/>
    <col min="6402" max="6406" width="0" style="33" hidden="1" customWidth="1"/>
    <col min="6407" max="6411" width="9.5703125" style="33" customWidth="1"/>
    <col min="6412" max="6656" width="9.28515625" style="33"/>
    <col min="6657" max="6657" width="40" style="33" customWidth="1"/>
    <col min="6658" max="6662" width="0" style="33" hidden="1" customWidth="1"/>
    <col min="6663" max="6667" width="9.5703125" style="33" customWidth="1"/>
    <col min="6668" max="6912" width="9.28515625" style="33"/>
    <col min="6913" max="6913" width="40" style="33" customWidth="1"/>
    <col min="6914" max="6918" width="0" style="33" hidden="1" customWidth="1"/>
    <col min="6919" max="6923" width="9.5703125" style="33" customWidth="1"/>
    <col min="6924" max="7168" width="9.28515625" style="33"/>
    <col min="7169" max="7169" width="40" style="33" customWidth="1"/>
    <col min="7170" max="7174" width="0" style="33" hidden="1" customWidth="1"/>
    <col min="7175" max="7179" width="9.5703125" style="33" customWidth="1"/>
    <col min="7180" max="7424" width="9.28515625" style="33"/>
    <col min="7425" max="7425" width="40" style="33" customWidth="1"/>
    <col min="7426" max="7430" width="0" style="33" hidden="1" customWidth="1"/>
    <col min="7431" max="7435" width="9.5703125" style="33" customWidth="1"/>
    <col min="7436" max="7680" width="9.28515625" style="33"/>
    <col min="7681" max="7681" width="40" style="33" customWidth="1"/>
    <col min="7682" max="7686" width="0" style="33" hidden="1" customWidth="1"/>
    <col min="7687" max="7691" width="9.5703125" style="33" customWidth="1"/>
    <col min="7692" max="7936" width="9.28515625" style="33"/>
    <col min="7937" max="7937" width="40" style="33" customWidth="1"/>
    <col min="7938" max="7942" width="0" style="33" hidden="1" customWidth="1"/>
    <col min="7943" max="7947" width="9.5703125" style="33" customWidth="1"/>
    <col min="7948" max="8192" width="9.28515625" style="33"/>
    <col min="8193" max="8193" width="40" style="33" customWidth="1"/>
    <col min="8194" max="8198" width="0" style="33" hidden="1" customWidth="1"/>
    <col min="8199" max="8203" width="9.5703125" style="33" customWidth="1"/>
    <col min="8204" max="8448" width="9.28515625" style="33"/>
    <col min="8449" max="8449" width="40" style="33" customWidth="1"/>
    <col min="8450" max="8454" width="0" style="33" hidden="1" customWidth="1"/>
    <col min="8455" max="8459" width="9.5703125" style="33" customWidth="1"/>
    <col min="8460" max="8704" width="9.28515625" style="33"/>
    <col min="8705" max="8705" width="40" style="33" customWidth="1"/>
    <col min="8706" max="8710" width="0" style="33" hidden="1" customWidth="1"/>
    <col min="8711" max="8715" width="9.5703125" style="33" customWidth="1"/>
    <col min="8716" max="8960" width="9.28515625" style="33"/>
    <col min="8961" max="8961" width="40" style="33" customWidth="1"/>
    <col min="8962" max="8966" width="0" style="33" hidden="1" customWidth="1"/>
    <col min="8967" max="8971" width="9.5703125" style="33" customWidth="1"/>
    <col min="8972" max="9216" width="9.28515625" style="33"/>
    <col min="9217" max="9217" width="40" style="33" customWidth="1"/>
    <col min="9218" max="9222" width="0" style="33" hidden="1" customWidth="1"/>
    <col min="9223" max="9227" width="9.5703125" style="33" customWidth="1"/>
    <col min="9228" max="9472" width="9.28515625" style="33"/>
    <col min="9473" max="9473" width="40" style="33" customWidth="1"/>
    <col min="9474" max="9478" width="0" style="33" hidden="1" customWidth="1"/>
    <col min="9479" max="9483" width="9.5703125" style="33" customWidth="1"/>
    <col min="9484" max="9728" width="9.28515625" style="33"/>
    <col min="9729" max="9729" width="40" style="33" customWidth="1"/>
    <col min="9730" max="9734" width="0" style="33" hidden="1" customWidth="1"/>
    <col min="9735" max="9739" width="9.5703125" style="33" customWidth="1"/>
    <col min="9740" max="9984" width="9.28515625" style="33"/>
    <col min="9985" max="9985" width="40" style="33" customWidth="1"/>
    <col min="9986" max="9990" width="0" style="33" hidden="1" customWidth="1"/>
    <col min="9991" max="9995" width="9.5703125" style="33" customWidth="1"/>
    <col min="9996" max="10240" width="9.28515625" style="33"/>
    <col min="10241" max="10241" width="40" style="33" customWidth="1"/>
    <col min="10242" max="10246" width="0" style="33" hidden="1" customWidth="1"/>
    <col min="10247" max="10251" width="9.5703125" style="33" customWidth="1"/>
    <col min="10252" max="10496" width="9.28515625" style="33"/>
    <col min="10497" max="10497" width="40" style="33" customWidth="1"/>
    <col min="10498" max="10502" width="0" style="33" hidden="1" customWidth="1"/>
    <col min="10503" max="10507" width="9.5703125" style="33" customWidth="1"/>
    <col min="10508" max="10752" width="9.28515625" style="33"/>
    <col min="10753" max="10753" width="40" style="33" customWidth="1"/>
    <col min="10754" max="10758" width="0" style="33" hidden="1" customWidth="1"/>
    <col min="10759" max="10763" width="9.5703125" style="33" customWidth="1"/>
    <col min="10764" max="11008" width="9.28515625" style="33"/>
    <col min="11009" max="11009" width="40" style="33" customWidth="1"/>
    <col min="11010" max="11014" width="0" style="33" hidden="1" customWidth="1"/>
    <col min="11015" max="11019" width="9.5703125" style="33" customWidth="1"/>
    <col min="11020" max="11264" width="9.28515625" style="33"/>
    <col min="11265" max="11265" width="40" style="33" customWidth="1"/>
    <col min="11266" max="11270" width="0" style="33" hidden="1" customWidth="1"/>
    <col min="11271" max="11275" width="9.5703125" style="33" customWidth="1"/>
    <col min="11276" max="11520" width="9.28515625" style="33"/>
    <col min="11521" max="11521" width="40" style="33" customWidth="1"/>
    <col min="11522" max="11526" width="0" style="33" hidden="1" customWidth="1"/>
    <col min="11527" max="11531" width="9.5703125" style="33" customWidth="1"/>
    <col min="11532" max="11776" width="9.28515625" style="33"/>
    <col min="11777" max="11777" width="40" style="33" customWidth="1"/>
    <col min="11778" max="11782" width="0" style="33" hidden="1" customWidth="1"/>
    <col min="11783" max="11787" width="9.5703125" style="33" customWidth="1"/>
    <col min="11788" max="12032" width="9.28515625" style="33"/>
    <col min="12033" max="12033" width="40" style="33" customWidth="1"/>
    <col min="12034" max="12038" width="0" style="33" hidden="1" customWidth="1"/>
    <col min="12039" max="12043" width="9.5703125" style="33" customWidth="1"/>
    <col min="12044" max="12288" width="9.28515625" style="33"/>
    <col min="12289" max="12289" width="40" style="33" customWidth="1"/>
    <col min="12290" max="12294" width="0" style="33" hidden="1" customWidth="1"/>
    <col min="12295" max="12299" width="9.5703125" style="33" customWidth="1"/>
    <col min="12300" max="12544" width="9.28515625" style="33"/>
    <col min="12545" max="12545" width="40" style="33" customWidth="1"/>
    <col min="12546" max="12550" width="0" style="33" hidden="1" customWidth="1"/>
    <col min="12551" max="12555" width="9.5703125" style="33" customWidth="1"/>
    <col min="12556" max="12800" width="9.28515625" style="33"/>
    <col min="12801" max="12801" width="40" style="33" customWidth="1"/>
    <col min="12802" max="12806" width="0" style="33" hidden="1" customWidth="1"/>
    <col min="12807" max="12811" width="9.5703125" style="33" customWidth="1"/>
    <col min="12812" max="13056" width="9.28515625" style="33"/>
    <col min="13057" max="13057" width="40" style="33" customWidth="1"/>
    <col min="13058" max="13062" width="0" style="33" hidden="1" customWidth="1"/>
    <col min="13063" max="13067" width="9.5703125" style="33" customWidth="1"/>
    <col min="13068" max="13312" width="9.28515625" style="33"/>
    <col min="13313" max="13313" width="40" style="33" customWidth="1"/>
    <col min="13314" max="13318" width="0" style="33" hidden="1" customWidth="1"/>
    <col min="13319" max="13323" width="9.5703125" style="33" customWidth="1"/>
    <col min="13324" max="13568" width="9.28515625" style="33"/>
    <col min="13569" max="13569" width="40" style="33" customWidth="1"/>
    <col min="13570" max="13574" width="0" style="33" hidden="1" customWidth="1"/>
    <col min="13575" max="13579" width="9.5703125" style="33" customWidth="1"/>
    <col min="13580" max="13824" width="9.28515625" style="33"/>
    <col min="13825" max="13825" width="40" style="33" customWidth="1"/>
    <col min="13826" max="13830" width="0" style="33" hidden="1" customWidth="1"/>
    <col min="13831" max="13835" width="9.5703125" style="33" customWidth="1"/>
    <col min="13836" max="14080" width="9.28515625" style="33"/>
    <col min="14081" max="14081" width="40" style="33" customWidth="1"/>
    <col min="14082" max="14086" width="0" style="33" hidden="1" customWidth="1"/>
    <col min="14087" max="14091" width="9.5703125" style="33" customWidth="1"/>
    <col min="14092" max="14336" width="9.28515625" style="33"/>
    <col min="14337" max="14337" width="40" style="33" customWidth="1"/>
    <col min="14338" max="14342" width="0" style="33" hidden="1" customWidth="1"/>
    <col min="14343" max="14347" width="9.5703125" style="33" customWidth="1"/>
    <col min="14348" max="14592" width="9.28515625" style="33"/>
    <col min="14593" max="14593" width="40" style="33" customWidth="1"/>
    <col min="14594" max="14598" width="0" style="33" hidden="1" customWidth="1"/>
    <col min="14599" max="14603" width="9.5703125" style="33" customWidth="1"/>
    <col min="14604" max="14848" width="9.28515625" style="33"/>
    <col min="14849" max="14849" width="40" style="33" customWidth="1"/>
    <col min="14850" max="14854" width="0" style="33" hidden="1" customWidth="1"/>
    <col min="14855" max="14859" width="9.5703125" style="33" customWidth="1"/>
    <col min="14860" max="15104" width="9.28515625" style="33"/>
    <col min="15105" max="15105" width="40" style="33" customWidth="1"/>
    <col min="15106" max="15110" width="0" style="33" hidden="1" customWidth="1"/>
    <col min="15111" max="15115" width="9.5703125" style="33" customWidth="1"/>
    <col min="15116" max="15360" width="9.28515625" style="33"/>
    <col min="15361" max="15361" width="40" style="33" customWidth="1"/>
    <col min="15362" max="15366" width="0" style="33" hidden="1" customWidth="1"/>
    <col min="15367" max="15371" width="9.5703125" style="33" customWidth="1"/>
    <col min="15372" max="15616" width="9.28515625" style="33"/>
    <col min="15617" max="15617" width="40" style="33" customWidth="1"/>
    <col min="15618" max="15622" width="0" style="33" hidden="1" customWidth="1"/>
    <col min="15623" max="15627" width="9.5703125" style="33" customWidth="1"/>
    <col min="15628" max="15872" width="9.28515625" style="33"/>
    <col min="15873" max="15873" width="40" style="33" customWidth="1"/>
    <col min="15874" max="15878" width="0" style="33" hidden="1" customWidth="1"/>
    <col min="15879" max="15883" width="9.5703125" style="33" customWidth="1"/>
    <col min="15884" max="16128" width="9.28515625" style="33"/>
    <col min="16129" max="16129" width="40" style="33" customWidth="1"/>
    <col min="16130" max="16134" width="0" style="33" hidden="1" customWidth="1"/>
    <col min="16135" max="16139" width="9.5703125" style="33" customWidth="1"/>
    <col min="16140" max="16384" width="9.28515625" style="33"/>
  </cols>
  <sheetData>
    <row r="1" spans="1:20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">
      <c r="A2" s="32" t="s">
        <v>509</v>
      </c>
    </row>
    <row r="3" spans="1:20" ht="18" customHeight="1" x14ac:dyDescent="0.2">
      <c r="A3" s="32" t="s">
        <v>510</v>
      </c>
    </row>
    <row r="4" spans="1:20" ht="18" customHeight="1" thickBot="1" x14ac:dyDescent="0.25">
      <c r="A4" s="34" t="s">
        <v>482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20" s="320" customFormat="1" ht="18" customHeight="1" thickBot="1" x14ac:dyDescent="0.25">
      <c r="A5" s="564"/>
      <c r="B5" s="576">
        <v>2014</v>
      </c>
      <c r="C5" s="576">
        <v>2015</v>
      </c>
      <c r="D5" s="576">
        <v>2016</v>
      </c>
      <c r="E5" s="576">
        <v>2017</v>
      </c>
      <c r="F5" s="576">
        <v>2018</v>
      </c>
      <c r="G5" s="576">
        <v>2019</v>
      </c>
      <c r="H5" s="576">
        <v>2020</v>
      </c>
      <c r="I5" s="576">
        <v>2021</v>
      </c>
      <c r="J5" s="576">
        <v>2022</v>
      </c>
      <c r="K5" s="564">
        <v>2023</v>
      </c>
      <c r="L5" s="564">
        <v>2024</v>
      </c>
      <c r="M5" s="564">
        <v>2025</v>
      </c>
    </row>
    <row r="6" spans="1:20" s="38" customFormat="1" ht="14.25" customHeight="1" x14ac:dyDescent="0.2">
      <c r="A6" s="37"/>
    </row>
    <row r="7" spans="1:20" s="43" customFormat="1" ht="28.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</row>
    <row r="8" spans="1:20" s="51" customFormat="1" ht="12.95" customHeight="1" x14ac:dyDescent="0.2">
      <c r="A8" s="315" t="s">
        <v>356</v>
      </c>
    </row>
    <row r="9" spans="1:20" s="51" customFormat="1" ht="12.95" customHeight="1" x14ac:dyDescent="0.2">
      <c r="A9" s="315" t="s">
        <v>456</v>
      </c>
      <c r="B9" s="256">
        <v>45.7</v>
      </c>
      <c r="C9" s="256">
        <v>41.3</v>
      </c>
      <c r="D9" s="256">
        <v>43</v>
      </c>
      <c r="E9" s="256">
        <v>33.5</v>
      </c>
      <c r="F9" s="256">
        <v>28.1</v>
      </c>
      <c r="G9" s="256">
        <v>35.200000000000003</v>
      </c>
      <c r="H9" s="256">
        <v>34.700000000000003</v>
      </c>
      <c r="I9" s="256">
        <v>42.1</v>
      </c>
      <c r="J9" s="256">
        <v>32.799999999999997</v>
      </c>
      <c r="K9" s="256">
        <v>29.8</v>
      </c>
      <c r="L9" s="256">
        <v>34.4</v>
      </c>
      <c r="M9" s="256">
        <v>40.799999999999997</v>
      </c>
    </row>
    <row r="10" spans="1:20" s="51" customFormat="1" ht="12.95" customHeight="1" x14ac:dyDescent="0.2">
      <c r="A10" s="566" t="s">
        <v>457</v>
      </c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</row>
    <row r="11" spans="1:20" s="51" customFormat="1" ht="24" customHeight="1" x14ac:dyDescent="0.2">
      <c r="A11" s="325" t="s">
        <v>458</v>
      </c>
      <c r="B11" s="256">
        <v>7.7</v>
      </c>
      <c r="C11" s="256">
        <v>6</v>
      </c>
      <c r="D11" s="256">
        <v>13.3</v>
      </c>
      <c r="E11" s="256">
        <v>13.6</v>
      </c>
      <c r="F11" s="256">
        <v>9</v>
      </c>
      <c r="G11" s="256">
        <v>10.7</v>
      </c>
      <c r="H11" s="256">
        <v>7.4</v>
      </c>
      <c r="I11" s="256">
        <v>14.6</v>
      </c>
      <c r="J11" s="256">
        <v>4.4000000000000004</v>
      </c>
      <c r="K11" s="256">
        <v>7</v>
      </c>
      <c r="L11" s="256">
        <v>10.3</v>
      </c>
      <c r="M11" s="256">
        <v>12.5</v>
      </c>
    </row>
    <row r="12" spans="1:20" s="51" customFormat="1" ht="12.95" customHeight="1" x14ac:dyDescent="0.2">
      <c r="A12" s="325" t="s">
        <v>459</v>
      </c>
      <c r="B12" s="256">
        <v>25.7</v>
      </c>
      <c r="C12" s="256">
        <v>22.5</v>
      </c>
      <c r="D12" s="256">
        <v>22.4</v>
      </c>
      <c r="E12" s="256">
        <v>10.4</v>
      </c>
      <c r="F12" s="256">
        <v>13.3</v>
      </c>
      <c r="G12" s="256">
        <v>16.899999999999999</v>
      </c>
      <c r="H12" s="256">
        <v>20.100000000000001</v>
      </c>
      <c r="I12" s="256">
        <v>21.1</v>
      </c>
      <c r="J12" s="256">
        <v>18.600000000000001</v>
      </c>
      <c r="K12" s="256">
        <v>17.100000000000001</v>
      </c>
      <c r="L12" s="256">
        <v>16.5</v>
      </c>
      <c r="M12" s="256">
        <v>19.3</v>
      </c>
    </row>
    <row r="13" spans="1:20" s="51" customFormat="1" ht="12.95" customHeight="1" x14ac:dyDescent="0.2">
      <c r="A13" s="325" t="s">
        <v>460</v>
      </c>
      <c r="B13" s="256">
        <v>3.8</v>
      </c>
      <c r="C13" s="256">
        <v>1.7</v>
      </c>
      <c r="D13" s="256">
        <v>7.1</v>
      </c>
      <c r="E13" s="256">
        <v>2.6</v>
      </c>
      <c r="F13" s="256">
        <v>2</v>
      </c>
      <c r="G13" s="256">
        <v>2.2000000000000002</v>
      </c>
      <c r="H13" s="256">
        <v>2.5</v>
      </c>
      <c r="I13" s="256">
        <v>2.2999999999999998</v>
      </c>
      <c r="J13" s="256">
        <v>2</v>
      </c>
      <c r="K13" s="256">
        <v>1.7</v>
      </c>
      <c r="L13" s="256">
        <v>1.8</v>
      </c>
      <c r="M13" s="256">
        <v>2.2000000000000002</v>
      </c>
    </row>
    <row r="14" spans="1:20" s="51" customFormat="1" ht="12.95" customHeight="1" x14ac:dyDescent="0.2">
      <c r="A14" s="315" t="s">
        <v>461</v>
      </c>
      <c r="B14" s="256">
        <v>24.6</v>
      </c>
      <c r="C14" s="256">
        <v>22.3</v>
      </c>
      <c r="D14" s="256">
        <v>24.7</v>
      </c>
      <c r="E14" s="256">
        <v>29.5</v>
      </c>
      <c r="F14" s="256">
        <v>20.9</v>
      </c>
      <c r="G14" s="256">
        <v>26.4</v>
      </c>
      <c r="H14" s="256">
        <v>28.3</v>
      </c>
      <c r="I14" s="256">
        <v>23.8</v>
      </c>
      <c r="J14" s="256">
        <v>23.9</v>
      </c>
      <c r="K14" s="256">
        <v>21.3</v>
      </c>
      <c r="L14" s="256">
        <v>20.2</v>
      </c>
      <c r="M14" s="256">
        <v>27.4</v>
      </c>
    </row>
    <row r="15" spans="1:20" s="51" customFormat="1" ht="12.95" customHeight="1" x14ac:dyDescent="0.2">
      <c r="A15" s="315" t="s">
        <v>462</v>
      </c>
      <c r="B15" s="256">
        <v>4.2</v>
      </c>
      <c r="C15" s="256">
        <v>3.8</v>
      </c>
      <c r="D15" s="256">
        <v>4.2</v>
      </c>
      <c r="E15" s="256">
        <v>4.7</v>
      </c>
      <c r="F15" s="256">
        <v>3.6</v>
      </c>
      <c r="G15" s="256">
        <v>4.3</v>
      </c>
      <c r="H15" s="256">
        <v>4.7</v>
      </c>
      <c r="I15" s="256">
        <v>3.9</v>
      </c>
      <c r="J15" s="256">
        <v>4</v>
      </c>
      <c r="K15" s="256">
        <v>3.6</v>
      </c>
      <c r="L15" s="256">
        <v>3.3</v>
      </c>
      <c r="M15" s="256">
        <v>4.5999999999999996</v>
      </c>
    </row>
    <row r="16" spans="1:20" s="51" customFormat="1" ht="12.75" customHeight="1" x14ac:dyDescent="0.2">
      <c r="A16" s="315" t="s">
        <v>463</v>
      </c>
      <c r="B16" s="256">
        <v>12</v>
      </c>
      <c r="C16" s="256">
        <v>10.8</v>
      </c>
      <c r="D16" s="256">
        <v>13.3</v>
      </c>
      <c r="E16" s="256">
        <v>16</v>
      </c>
      <c r="F16" s="256">
        <v>24.8</v>
      </c>
      <c r="G16" s="256">
        <v>21.4</v>
      </c>
      <c r="H16" s="256">
        <v>22.4</v>
      </c>
      <c r="I16" s="256">
        <v>18</v>
      </c>
      <c r="J16" s="256">
        <v>15</v>
      </c>
      <c r="K16" s="256">
        <v>12</v>
      </c>
      <c r="L16" s="256">
        <v>10.3</v>
      </c>
      <c r="M16" s="256">
        <v>12.3</v>
      </c>
    </row>
    <row r="17" spans="1:13" s="51" customFormat="1" ht="12.95" customHeight="1" x14ac:dyDescent="0.2">
      <c r="A17" s="315" t="s">
        <v>464</v>
      </c>
      <c r="B17" s="256">
        <v>13.5</v>
      </c>
      <c r="C17" s="256">
        <v>21.7</v>
      </c>
      <c r="D17" s="256">
        <v>14.8</v>
      </c>
      <c r="E17" s="256">
        <v>16.3</v>
      </c>
      <c r="F17" s="256">
        <v>22.6</v>
      </c>
      <c r="G17" s="256">
        <v>12.7</v>
      </c>
      <c r="H17" s="256">
        <v>9.9</v>
      </c>
      <c r="I17" s="256">
        <v>12.1</v>
      </c>
      <c r="J17" s="256">
        <v>24.1</v>
      </c>
      <c r="K17" s="256">
        <v>33.200000000000003</v>
      </c>
      <c r="L17" s="256">
        <v>31.7</v>
      </c>
      <c r="M17" s="256">
        <v>14.9</v>
      </c>
    </row>
    <row r="18" spans="1:13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</row>
    <row r="19" spans="1:13" s="51" customFormat="1" ht="10.15" customHeight="1" x14ac:dyDescent="0.2">
      <c r="A19" s="315"/>
    </row>
    <row r="20" spans="1:13" s="51" customFormat="1" ht="12.95" customHeight="1" x14ac:dyDescent="0.2">
      <c r="A20" s="299"/>
    </row>
    <row r="21" spans="1:13" s="51" customFormat="1" ht="12.95" customHeight="1" x14ac:dyDescent="0.2">
      <c r="A21" s="315"/>
    </row>
    <row r="22" spans="1:13" s="51" customFormat="1" ht="14.25" customHeight="1" x14ac:dyDescent="0.2">
      <c r="A22" s="315"/>
    </row>
    <row r="23" spans="1:13" s="51" customFormat="1" ht="14.25" customHeight="1" x14ac:dyDescent="0.2">
      <c r="A23" s="315"/>
    </row>
    <row r="24" spans="1:13" s="51" customFormat="1" ht="12.95" customHeight="1" x14ac:dyDescent="0.2">
      <c r="A24" s="315"/>
    </row>
    <row r="25" spans="1:13" ht="18" customHeight="1" x14ac:dyDescent="0.2">
      <c r="A25" s="32" t="s">
        <v>511</v>
      </c>
    </row>
    <row r="26" spans="1:13" ht="18" customHeight="1" x14ac:dyDescent="0.2">
      <c r="A26" s="32" t="s">
        <v>512</v>
      </c>
    </row>
    <row r="27" spans="1:13" s="571" customFormat="1" ht="18" customHeight="1" thickBot="1" x14ac:dyDescent="0.25">
      <c r="A27" s="34" t="s">
        <v>482</v>
      </c>
      <c r="B27" s="575"/>
      <c r="C27" s="575"/>
      <c r="D27" s="575"/>
      <c r="E27" s="575"/>
      <c r="F27" s="575"/>
      <c r="G27" s="575"/>
      <c r="H27" s="575"/>
      <c r="I27" s="575"/>
      <c r="J27" s="575"/>
      <c r="K27" s="575"/>
      <c r="L27" s="575"/>
      <c r="M27" s="575"/>
    </row>
    <row r="28" spans="1:13" s="38" customFormat="1" ht="18" customHeight="1" thickBot="1" x14ac:dyDescent="0.25">
      <c r="A28" s="564"/>
      <c r="B28" s="576">
        <v>2014</v>
      </c>
      <c r="C28" s="576">
        <v>2015</v>
      </c>
      <c r="D28" s="576">
        <v>2016</v>
      </c>
      <c r="E28" s="576">
        <v>2017</v>
      </c>
      <c r="F28" s="576">
        <v>2018</v>
      </c>
      <c r="G28" s="576">
        <v>2019</v>
      </c>
      <c r="H28" s="576">
        <v>2020</v>
      </c>
      <c r="I28" s="576">
        <v>2021</v>
      </c>
      <c r="J28" s="576">
        <v>2022</v>
      </c>
      <c r="K28" s="564">
        <v>2023</v>
      </c>
      <c r="L28" s="564">
        <v>2024</v>
      </c>
      <c r="M28" s="564">
        <v>2025</v>
      </c>
    </row>
    <row r="29" spans="1:13" s="43" customFormat="1" ht="13.5" customHeight="1" x14ac:dyDescent="0.2">
      <c r="A29" s="37"/>
    </row>
    <row r="30" spans="1:13" s="51" customFormat="1" ht="30" customHeight="1" x14ac:dyDescent="0.2">
      <c r="A30" s="41" t="s">
        <v>483</v>
      </c>
      <c r="B30" s="157">
        <v>100</v>
      </c>
      <c r="C30" s="157">
        <v>100</v>
      </c>
      <c r="D30" s="157">
        <v>100</v>
      </c>
      <c r="E30" s="157">
        <v>100</v>
      </c>
      <c r="F30" s="157">
        <v>100</v>
      </c>
      <c r="G30" s="157">
        <v>100</v>
      </c>
      <c r="H30" s="157">
        <v>100</v>
      </c>
      <c r="I30" s="157">
        <v>100</v>
      </c>
      <c r="J30" s="157">
        <v>100</v>
      </c>
      <c r="K30" s="157">
        <v>100</v>
      </c>
      <c r="L30" s="157">
        <v>100</v>
      </c>
      <c r="M30" s="157">
        <v>100</v>
      </c>
    </row>
    <row r="31" spans="1:13" s="51" customFormat="1" ht="12.95" customHeight="1" x14ac:dyDescent="0.2">
      <c r="A31" s="315" t="s">
        <v>356</v>
      </c>
    </row>
    <row r="32" spans="1:13" s="51" customFormat="1" ht="12.95" customHeight="1" x14ac:dyDescent="0.2">
      <c r="A32" s="315" t="s">
        <v>456</v>
      </c>
      <c r="B32" s="160">
        <v>41.1</v>
      </c>
      <c r="C32" s="160">
        <v>39.799999999999997</v>
      </c>
      <c r="D32" s="160">
        <v>41.3</v>
      </c>
      <c r="E32" s="160">
        <v>28.1</v>
      </c>
      <c r="F32" s="160">
        <v>26.1</v>
      </c>
      <c r="G32" s="160">
        <v>33.299999999999997</v>
      </c>
      <c r="H32" s="160">
        <v>33.5</v>
      </c>
      <c r="I32" s="160">
        <v>40.799999999999997</v>
      </c>
      <c r="J32" s="160">
        <v>31.4</v>
      </c>
      <c r="K32" s="160">
        <v>26.6</v>
      </c>
      <c r="L32" s="160">
        <v>32.200000000000003</v>
      </c>
      <c r="M32" s="160">
        <v>39.9</v>
      </c>
    </row>
    <row r="33" spans="1:13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</row>
    <row r="34" spans="1:13" s="51" customFormat="1" ht="24" customHeight="1" x14ac:dyDescent="0.2">
      <c r="A34" s="325" t="s">
        <v>458</v>
      </c>
      <c r="B34" s="160">
        <v>8.6999999999999993</v>
      </c>
      <c r="C34" s="160">
        <v>6.8</v>
      </c>
      <c r="D34" s="160">
        <v>9.6999999999999993</v>
      </c>
      <c r="E34" s="160">
        <v>10.4</v>
      </c>
      <c r="F34" s="160">
        <v>8.9</v>
      </c>
      <c r="G34" s="160">
        <v>8.4</v>
      </c>
      <c r="H34" s="160">
        <v>6.7</v>
      </c>
      <c r="I34" s="160">
        <v>11.7</v>
      </c>
      <c r="J34" s="160">
        <v>3.4</v>
      </c>
      <c r="K34" s="160">
        <v>4.5</v>
      </c>
      <c r="L34" s="160">
        <v>9.9</v>
      </c>
      <c r="M34" s="160">
        <v>12.4</v>
      </c>
    </row>
    <row r="35" spans="1:13" s="51" customFormat="1" ht="12.95" customHeight="1" x14ac:dyDescent="0.2">
      <c r="A35" s="325" t="s">
        <v>459</v>
      </c>
      <c r="B35" s="160">
        <v>25.5</v>
      </c>
      <c r="C35" s="160">
        <v>24.6</v>
      </c>
      <c r="D35" s="160">
        <v>24</v>
      </c>
      <c r="E35" s="160">
        <v>9.3000000000000007</v>
      </c>
      <c r="F35" s="160">
        <v>13.4</v>
      </c>
      <c r="G35" s="160">
        <v>19</v>
      </c>
      <c r="H35" s="160">
        <v>20.8</v>
      </c>
      <c r="I35" s="160">
        <v>23.5</v>
      </c>
      <c r="J35" s="160">
        <v>18.8</v>
      </c>
      <c r="K35" s="160">
        <v>17.899999999999999</v>
      </c>
      <c r="L35" s="160">
        <v>16.7</v>
      </c>
      <c r="M35" s="160">
        <v>21.3</v>
      </c>
    </row>
    <row r="36" spans="1:13" s="51" customFormat="1" ht="12.95" customHeight="1" x14ac:dyDescent="0.2">
      <c r="A36" s="325" t="s">
        <v>460</v>
      </c>
      <c r="B36" s="160">
        <v>3.7</v>
      </c>
      <c r="C36" s="160">
        <v>1.1000000000000001</v>
      </c>
      <c r="D36" s="160">
        <v>7.6</v>
      </c>
      <c r="E36" s="160">
        <v>1.2</v>
      </c>
      <c r="F36" s="160">
        <v>0.9</v>
      </c>
      <c r="G36" s="160">
        <v>0.9</v>
      </c>
      <c r="H36" s="160">
        <v>0.9</v>
      </c>
      <c r="I36" s="160">
        <v>0.9</v>
      </c>
      <c r="J36" s="160">
        <v>0.8</v>
      </c>
      <c r="K36" s="160">
        <v>0.3</v>
      </c>
      <c r="L36" s="160">
        <v>0.2</v>
      </c>
      <c r="M36" s="160">
        <v>0.2</v>
      </c>
    </row>
    <row r="37" spans="1:13" s="51" customFormat="1" ht="12.95" customHeight="1" x14ac:dyDescent="0.2">
      <c r="A37" s="315" t="s">
        <v>461</v>
      </c>
      <c r="B37" s="160">
        <v>24.8</v>
      </c>
      <c r="C37" s="160">
        <v>21.3</v>
      </c>
      <c r="D37" s="160">
        <v>22.5</v>
      </c>
      <c r="E37" s="160">
        <v>29.4</v>
      </c>
      <c r="F37" s="160">
        <v>18.8</v>
      </c>
      <c r="G37" s="160">
        <v>25.2</v>
      </c>
      <c r="H37" s="160">
        <v>28.5</v>
      </c>
      <c r="I37" s="160">
        <v>23.6</v>
      </c>
      <c r="J37" s="160">
        <v>23.2</v>
      </c>
      <c r="K37" s="160">
        <v>19.7</v>
      </c>
      <c r="L37" s="160">
        <v>18.100000000000001</v>
      </c>
      <c r="M37" s="160">
        <v>27.9</v>
      </c>
    </row>
    <row r="38" spans="1:13" s="51" customFormat="1" ht="12.95" customHeight="1" x14ac:dyDescent="0.2">
      <c r="A38" s="315" t="s">
        <v>462</v>
      </c>
      <c r="B38" s="160">
        <v>4.2</v>
      </c>
      <c r="C38" s="160">
        <v>3.6</v>
      </c>
      <c r="D38" s="160">
        <v>3.8</v>
      </c>
      <c r="E38" s="160">
        <v>4.7</v>
      </c>
      <c r="F38" s="160">
        <v>3.2</v>
      </c>
      <c r="G38" s="160">
        <v>4.2</v>
      </c>
      <c r="H38" s="160">
        <v>4.8</v>
      </c>
      <c r="I38" s="160">
        <v>3.9</v>
      </c>
      <c r="J38" s="160">
        <v>4</v>
      </c>
      <c r="K38" s="160">
        <v>3.3</v>
      </c>
      <c r="L38" s="160">
        <v>3</v>
      </c>
      <c r="M38" s="160">
        <v>4.7</v>
      </c>
    </row>
    <row r="39" spans="1:13" s="51" customFormat="1" ht="12.95" customHeight="1" x14ac:dyDescent="0.2">
      <c r="A39" s="315" t="s">
        <v>463</v>
      </c>
      <c r="B39" s="160">
        <v>14.4</v>
      </c>
      <c r="C39" s="160">
        <v>14</v>
      </c>
      <c r="D39" s="160">
        <v>16.3</v>
      </c>
      <c r="E39" s="160">
        <v>19.7</v>
      </c>
      <c r="F39" s="160">
        <v>27.6</v>
      </c>
      <c r="G39" s="160">
        <v>23.2</v>
      </c>
      <c r="H39" s="160">
        <v>23.5</v>
      </c>
      <c r="I39" s="160">
        <v>18.899999999999999</v>
      </c>
      <c r="J39" s="160">
        <v>14.5</v>
      </c>
      <c r="K39" s="160">
        <v>11.9</v>
      </c>
      <c r="L39" s="160">
        <v>10.1</v>
      </c>
      <c r="M39" s="160">
        <v>13.9</v>
      </c>
    </row>
    <row r="40" spans="1:13" s="51" customFormat="1" ht="12.95" customHeight="1" x14ac:dyDescent="0.2">
      <c r="A40" s="315" t="s">
        <v>464</v>
      </c>
      <c r="B40" s="160">
        <v>15.5</v>
      </c>
      <c r="C40" s="160">
        <v>21.3</v>
      </c>
      <c r="D40" s="160">
        <v>16</v>
      </c>
      <c r="E40" s="160">
        <v>18.2</v>
      </c>
      <c r="F40" s="160">
        <v>24.4</v>
      </c>
      <c r="G40" s="160">
        <v>14.1</v>
      </c>
      <c r="H40" s="160">
        <v>9.6999999999999993</v>
      </c>
      <c r="I40" s="160">
        <v>12.8</v>
      </c>
      <c r="J40" s="160">
        <v>26.9</v>
      </c>
      <c r="K40" s="160">
        <v>38.5</v>
      </c>
      <c r="L40" s="160">
        <v>36.6</v>
      </c>
      <c r="M40" s="160">
        <v>13.7</v>
      </c>
    </row>
    <row r="41" spans="1:13" s="51" customFormat="1" ht="12.95" customHeight="1" thickBot="1" x14ac:dyDescent="0.25">
      <c r="A41" s="317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</row>
    <row r="42" spans="1:13" s="51" customFormat="1" ht="12.95" customHeight="1" x14ac:dyDescent="0.2">
      <c r="A42" s="315"/>
    </row>
    <row r="43" spans="1:13" s="51" customFormat="1" ht="12.95" customHeight="1" x14ac:dyDescent="0.2">
      <c r="A43" s="299"/>
    </row>
    <row r="44" spans="1:13" s="51" customFormat="1" ht="12.95" customHeight="1" x14ac:dyDescent="0.2">
      <c r="A44" s="315"/>
    </row>
    <row r="45" spans="1:13" s="38" customFormat="1" ht="12.95" customHeight="1" x14ac:dyDescent="0.2">
      <c r="A45" s="37"/>
    </row>
    <row r="46" spans="1:13" s="51" customFormat="1" ht="12.95" hidden="1" customHeight="1" x14ac:dyDescent="0.2">
      <c r="A46" s="62" t="s">
        <v>471</v>
      </c>
    </row>
    <row r="47" spans="1:13" s="51" customFormat="1" ht="12.95" customHeight="1" x14ac:dyDescent="0.2">
      <c r="A47" s="315"/>
    </row>
    <row r="48" spans="1:13" s="51" customFormat="1" ht="12.95" customHeight="1" x14ac:dyDescent="0.2">
      <c r="A48" s="315"/>
    </row>
    <row r="49" spans="1:1" s="51" customFormat="1" ht="12.95" customHeight="1" x14ac:dyDescent="0.2">
      <c r="A49" s="315"/>
    </row>
    <row r="50" spans="1:1" s="51" customFormat="1" ht="12.95" customHeight="1" x14ac:dyDescent="0.2">
      <c r="A50" s="315"/>
    </row>
    <row r="51" spans="1:1" s="51" customFormat="1" ht="12.95" customHeight="1" x14ac:dyDescent="0.2">
      <c r="A51" s="315"/>
    </row>
    <row r="52" spans="1:1" s="51" customFormat="1" ht="12.95" customHeight="1" x14ac:dyDescent="0.2">
      <c r="A52" s="315"/>
    </row>
    <row r="53" spans="1:1" s="51" customFormat="1" ht="12.95" customHeight="1" x14ac:dyDescent="0.2">
      <c r="A53" s="315"/>
    </row>
    <row r="54" spans="1:1" s="51" customFormat="1" ht="12.95" customHeight="1" x14ac:dyDescent="0.2">
      <c r="A54" s="315"/>
    </row>
    <row r="55" spans="1:1" s="51" customFormat="1" ht="24" customHeight="1" x14ac:dyDescent="0.2">
      <c r="A55" s="315"/>
    </row>
    <row r="56" spans="1:1" s="51" customFormat="1" ht="12.95" customHeight="1" x14ac:dyDescent="0.2">
      <c r="A56" s="315"/>
    </row>
    <row r="57" spans="1:1" s="51" customFormat="1" ht="12.95" customHeight="1" x14ac:dyDescent="0.2">
      <c r="A57" s="315"/>
    </row>
    <row r="58" spans="1:1" s="51" customFormat="1" ht="12.95" customHeight="1" x14ac:dyDescent="0.2">
      <c r="A58" s="315"/>
    </row>
    <row r="59" spans="1:1" s="51" customFormat="1" ht="12.95" customHeight="1" x14ac:dyDescent="0.2">
      <c r="A59" s="315"/>
    </row>
    <row r="60" spans="1:1" s="51" customFormat="1" ht="12.95" customHeight="1" x14ac:dyDescent="0.2">
      <c r="A60" s="315"/>
    </row>
    <row r="61" spans="1:1" s="51" customFormat="1" ht="12.95" customHeight="1" x14ac:dyDescent="0.2">
      <c r="A61" s="315"/>
    </row>
    <row r="62" spans="1:1" s="51" customFormat="1" ht="12.95" customHeight="1" x14ac:dyDescent="0.2">
      <c r="A62" s="315"/>
    </row>
    <row r="63" spans="1:1" s="51" customFormat="1" ht="24" customHeight="1" x14ac:dyDescent="0.2">
      <c r="A63" s="315"/>
    </row>
    <row r="64" spans="1:1" s="51" customFormat="1" ht="12.95" customHeight="1" x14ac:dyDescent="0.2">
      <c r="A64" s="315"/>
    </row>
    <row r="65" spans="1:1" s="51" customFormat="1" ht="12.95" customHeight="1" x14ac:dyDescent="0.2">
      <c r="A65" s="315"/>
    </row>
    <row r="66" spans="1:1" s="51" customFormat="1" ht="12.95" customHeight="1" x14ac:dyDescent="0.2">
      <c r="A66" s="315"/>
    </row>
    <row r="67" spans="1:1" s="38" customFormat="1" ht="12.95" customHeight="1" x14ac:dyDescent="0.2">
      <c r="A67" s="37"/>
    </row>
    <row r="68" spans="1:1" s="51" customFormat="1" ht="12.95" customHeight="1" x14ac:dyDescent="0.2">
      <c r="A68" s="315"/>
    </row>
    <row r="69" spans="1:1" s="51" customFormat="1" ht="12.95" customHeight="1" x14ac:dyDescent="0.2">
      <c r="A69" s="315"/>
    </row>
    <row r="70" spans="1:1" s="51" customFormat="1" ht="12.95" customHeight="1" x14ac:dyDescent="0.2">
      <c r="A70" s="315"/>
    </row>
    <row r="71" spans="1:1" s="51" customFormat="1" ht="12.95" customHeight="1" x14ac:dyDescent="0.2">
      <c r="A71" s="315"/>
    </row>
    <row r="72" spans="1:1" s="51" customFormat="1" ht="12.95" customHeight="1" x14ac:dyDescent="0.2">
      <c r="A72" s="315"/>
    </row>
    <row r="73" spans="1:1" s="51" customFormat="1" ht="12.95" customHeight="1" x14ac:dyDescent="0.2">
      <c r="A73" s="315"/>
    </row>
    <row r="74" spans="1:1" s="51" customFormat="1" ht="12.95" customHeight="1" x14ac:dyDescent="0.2">
      <c r="A74" s="315"/>
    </row>
    <row r="75" spans="1:1" s="51" customFormat="1" ht="12.95" customHeight="1" x14ac:dyDescent="0.2">
      <c r="A75" s="315"/>
    </row>
    <row r="76" spans="1:1" s="51" customFormat="1" ht="12.95" customHeight="1" x14ac:dyDescent="0.2">
      <c r="A76" s="315"/>
    </row>
    <row r="77" spans="1:1" s="51" customFormat="1" ht="24" customHeight="1" x14ac:dyDescent="0.2">
      <c r="A77" s="315"/>
    </row>
    <row r="78" spans="1:1" s="51" customFormat="1" ht="12.95" customHeight="1" x14ac:dyDescent="0.2">
      <c r="A78" s="315"/>
    </row>
    <row r="79" spans="1:1" s="51" customFormat="1" ht="12.95" customHeight="1" x14ac:dyDescent="0.2">
      <c r="A79" s="315"/>
    </row>
    <row r="80" spans="1:1" s="51" customFormat="1" ht="12.95" customHeight="1" x14ac:dyDescent="0.2">
      <c r="A80" s="315"/>
    </row>
    <row r="81" spans="1:1" s="51" customFormat="1" ht="12.95" customHeight="1" x14ac:dyDescent="0.2">
      <c r="A81" s="315"/>
    </row>
    <row r="82" spans="1:1" s="51" customFormat="1" ht="12.95" customHeight="1" x14ac:dyDescent="0.2">
      <c r="A82" s="315"/>
    </row>
    <row r="83" spans="1:1" s="51" customFormat="1" ht="12.95" customHeight="1" x14ac:dyDescent="0.2">
      <c r="A83" s="315"/>
    </row>
    <row r="84" spans="1:1" s="51" customFormat="1" ht="12.95" customHeight="1" x14ac:dyDescent="0.2">
      <c r="A84" s="315"/>
    </row>
    <row r="85" spans="1:1" s="38" customFormat="1" ht="12.95" customHeight="1" x14ac:dyDescent="0.2">
      <c r="A85" s="37"/>
    </row>
    <row r="86" spans="1:1" s="51" customFormat="1" ht="12.95" customHeight="1" x14ac:dyDescent="0.2">
      <c r="A86" s="315"/>
    </row>
    <row r="87" spans="1:1" s="51" customFormat="1" ht="12.95" customHeight="1" x14ac:dyDescent="0.2">
      <c r="A87" s="315"/>
    </row>
    <row r="88" spans="1:1" s="51" customFormat="1" ht="12.95" customHeight="1" x14ac:dyDescent="0.2">
      <c r="A88" s="315"/>
    </row>
    <row r="89" spans="1:1" s="51" customFormat="1" ht="12.95" customHeight="1" x14ac:dyDescent="0.2">
      <c r="A89" s="315"/>
    </row>
    <row r="90" spans="1:1" s="51" customFormat="1" ht="12.95" customHeight="1" x14ac:dyDescent="0.2">
      <c r="A90" s="315"/>
    </row>
    <row r="91" spans="1:1" s="51" customFormat="1" ht="12.95" customHeight="1" x14ac:dyDescent="0.2">
      <c r="A91" s="315"/>
    </row>
    <row r="92" spans="1:1" s="51" customFormat="1" ht="12.95" customHeight="1" x14ac:dyDescent="0.2">
      <c r="A92" s="315"/>
    </row>
    <row r="93" spans="1:1" s="51" customFormat="1" ht="12.95" customHeight="1" x14ac:dyDescent="0.2">
      <c r="A93" s="315"/>
    </row>
    <row r="94" spans="1:1" s="51" customFormat="1" ht="12.95" customHeight="1" x14ac:dyDescent="0.2">
      <c r="A94" s="315"/>
    </row>
    <row r="95" spans="1:1" s="51" customFormat="1" ht="24" customHeight="1" x14ac:dyDescent="0.2">
      <c r="A95" s="315"/>
    </row>
    <row r="96" spans="1:1" s="51" customFormat="1" ht="12.95" customHeight="1" x14ac:dyDescent="0.2">
      <c r="A96" s="315"/>
    </row>
    <row r="97" spans="1:1" s="51" customFormat="1" ht="12.95" customHeight="1" x14ac:dyDescent="0.2">
      <c r="A97" s="315"/>
    </row>
    <row r="98" spans="1:1" s="51" customFormat="1" ht="12.95" customHeight="1" x14ac:dyDescent="0.2">
      <c r="A98" s="315"/>
    </row>
    <row r="99" spans="1:1" s="51" customFormat="1" ht="12.95" customHeight="1" x14ac:dyDescent="0.2">
      <c r="A99" s="315"/>
    </row>
    <row r="100" spans="1:1" s="51" customFormat="1" ht="12.95" customHeight="1" x14ac:dyDescent="0.2">
      <c r="A100" s="315"/>
    </row>
    <row r="101" spans="1:1" s="51" customFormat="1" ht="12.95" customHeight="1" x14ac:dyDescent="0.2">
      <c r="A101" s="315"/>
    </row>
    <row r="102" spans="1:1" s="51" customFormat="1" ht="12.95" customHeight="1" x14ac:dyDescent="0.2">
      <c r="A102" s="315"/>
    </row>
    <row r="103" spans="1:1" s="51" customFormat="1" ht="12.95" customHeight="1" x14ac:dyDescent="0.2">
      <c r="A103" s="315"/>
    </row>
    <row r="104" spans="1:1" s="51" customFormat="1" ht="12.95" customHeight="1" x14ac:dyDescent="0.2">
      <c r="A104" s="315"/>
    </row>
    <row r="105" spans="1:1" s="51" customFormat="1" ht="12.95" customHeight="1" x14ac:dyDescent="0.2">
      <c r="A105" s="315"/>
    </row>
    <row r="106" spans="1:1" s="51" customFormat="1" ht="24" customHeight="1" x14ac:dyDescent="0.2">
      <c r="A106" s="315"/>
    </row>
    <row r="107" spans="1:1" s="38" customFormat="1" ht="12.95" customHeight="1" x14ac:dyDescent="0.2">
      <c r="A107" s="37"/>
    </row>
    <row r="108" spans="1:1" s="51" customFormat="1" ht="12.95" customHeight="1" x14ac:dyDescent="0.2">
      <c r="A108" s="315"/>
    </row>
    <row r="109" spans="1:1" s="51" customFormat="1" ht="12.95" customHeight="1" x14ac:dyDescent="0.2">
      <c r="A109" s="315"/>
    </row>
    <row r="110" spans="1:1" s="51" customFormat="1" ht="12.95" customHeight="1" x14ac:dyDescent="0.2">
      <c r="A110" s="315"/>
    </row>
    <row r="111" spans="1:1" s="51" customFormat="1" ht="12.95" customHeight="1" x14ac:dyDescent="0.2">
      <c r="A111" s="315"/>
    </row>
    <row r="112" spans="1:1" s="51" customFormat="1" ht="12.95" customHeight="1" x14ac:dyDescent="0.2">
      <c r="A112" s="315"/>
    </row>
    <row r="113" spans="1:1" s="51" customFormat="1" ht="12.95" customHeight="1" x14ac:dyDescent="0.2">
      <c r="A113" s="315"/>
    </row>
    <row r="114" spans="1:1" s="51" customFormat="1" ht="12.95" customHeight="1" x14ac:dyDescent="0.2">
      <c r="A114" s="315"/>
    </row>
    <row r="115" spans="1:1" s="51" customFormat="1" ht="12.95" customHeight="1" x14ac:dyDescent="0.2">
      <c r="A115" s="315"/>
    </row>
    <row r="116" spans="1:1" s="51" customFormat="1" ht="12.95" customHeight="1" x14ac:dyDescent="0.2">
      <c r="A116" s="315"/>
    </row>
    <row r="117" spans="1:1" s="51" customFormat="1" ht="24" customHeight="1" x14ac:dyDescent="0.2">
      <c r="A117" s="315"/>
    </row>
    <row r="118" spans="1:1" s="51" customFormat="1" ht="12.95" customHeight="1" x14ac:dyDescent="0.2">
      <c r="A118" s="315"/>
    </row>
    <row r="119" spans="1:1" s="51" customFormat="1" ht="12.95" customHeight="1" x14ac:dyDescent="0.2">
      <c r="A119" s="315"/>
    </row>
    <row r="120" spans="1:1" s="51" customFormat="1" ht="12.95" customHeight="1" x14ac:dyDescent="0.2">
      <c r="A120" s="315"/>
    </row>
    <row r="121" spans="1:1" s="51" customFormat="1" ht="12.95" customHeight="1" x14ac:dyDescent="0.2">
      <c r="A121" s="315"/>
    </row>
    <row r="122" spans="1:1" s="51" customFormat="1" ht="12.95" customHeight="1" x14ac:dyDescent="0.2">
      <c r="A122" s="315"/>
    </row>
    <row r="123" spans="1:1" s="51" customFormat="1" ht="12.95" customHeight="1" x14ac:dyDescent="0.2">
      <c r="A123" s="315"/>
    </row>
    <row r="124" spans="1:1" s="51" customFormat="1" ht="12.95" customHeight="1" x14ac:dyDescent="0.2">
      <c r="A124" s="315"/>
    </row>
    <row r="125" spans="1:1" s="38" customFormat="1" ht="12.95" customHeight="1" x14ac:dyDescent="0.2">
      <c r="A125" s="37"/>
    </row>
    <row r="126" spans="1:1" s="51" customFormat="1" ht="12.95" customHeight="1" x14ac:dyDescent="0.2">
      <c r="A126" s="315"/>
    </row>
    <row r="127" spans="1:1" s="51" customFormat="1" ht="12.95" customHeight="1" x14ac:dyDescent="0.2">
      <c r="A127" s="315"/>
    </row>
    <row r="128" spans="1:1" s="51" customFormat="1" ht="12.95" customHeight="1" x14ac:dyDescent="0.2">
      <c r="A128" s="315"/>
    </row>
    <row r="129" spans="1:1" s="51" customFormat="1" ht="12.95" customHeight="1" x14ac:dyDescent="0.2">
      <c r="A129" s="315"/>
    </row>
    <row r="130" spans="1:1" s="51" customFormat="1" ht="12.95" customHeight="1" x14ac:dyDescent="0.2">
      <c r="A130" s="315"/>
    </row>
    <row r="131" spans="1:1" s="51" customFormat="1" ht="12.95" customHeight="1" x14ac:dyDescent="0.2">
      <c r="A131" s="315"/>
    </row>
    <row r="132" spans="1:1" s="51" customFormat="1" ht="12.95" customHeight="1" x14ac:dyDescent="0.2">
      <c r="A132" s="315"/>
    </row>
    <row r="133" spans="1:1" s="51" customFormat="1" ht="12.95" customHeight="1" x14ac:dyDescent="0.2">
      <c r="A133" s="315"/>
    </row>
    <row r="134" spans="1:1" s="51" customFormat="1" ht="12.95" customHeight="1" x14ac:dyDescent="0.2">
      <c r="A134" s="315"/>
    </row>
    <row r="135" spans="1:1" s="51" customFormat="1" ht="24" customHeight="1" x14ac:dyDescent="0.2">
      <c r="A135" s="315"/>
    </row>
    <row r="136" spans="1:1" s="51" customFormat="1" ht="12.95" customHeight="1" x14ac:dyDescent="0.2">
      <c r="A136" s="315"/>
    </row>
    <row r="137" spans="1:1" s="51" customFormat="1" ht="12.95" customHeight="1" x14ac:dyDescent="0.2">
      <c r="A137" s="315"/>
    </row>
    <row r="138" spans="1:1" s="51" customFormat="1" ht="12.95" customHeight="1" x14ac:dyDescent="0.2">
      <c r="A138" s="315"/>
    </row>
    <row r="139" spans="1:1" s="38" customFormat="1" ht="12.95" customHeight="1" x14ac:dyDescent="0.2">
      <c r="A139" s="37"/>
    </row>
    <row r="140" spans="1:1" s="51" customFormat="1" ht="12.95" customHeight="1" x14ac:dyDescent="0.2">
      <c r="A140" s="315"/>
    </row>
    <row r="141" spans="1:1" s="51" customFormat="1" ht="12.95" customHeight="1" x14ac:dyDescent="0.2">
      <c r="A141" s="315"/>
    </row>
    <row r="142" spans="1:1" s="51" customFormat="1" ht="12.95" customHeight="1" x14ac:dyDescent="0.2">
      <c r="A142" s="315"/>
    </row>
    <row r="143" spans="1:1" s="51" customFormat="1" ht="12.95" customHeight="1" x14ac:dyDescent="0.2">
      <c r="A143" s="315"/>
    </row>
    <row r="144" spans="1:1" s="51" customFormat="1" ht="12.95" customHeight="1" x14ac:dyDescent="0.2">
      <c r="A144" s="315"/>
    </row>
    <row r="145" spans="1:1" s="51" customFormat="1" ht="12.95" customHeight="1" x14ac:dyDescent="0.2">
      <c r="A145" s="315"/>
    </row>
    <row r="146" spans="1:1" s="51" customFormat="1" ht="12.95" customHeight="1" x14ac:dyDescent="0.2">
      <c r="A146" s="315"/>
    </row>
    <row r="147" spans="1:1" s="38" customFormat="1" ht="12.95" customHeight="1" x14ac:dyDescent="0.2">
      <c r="A147" s="37"/>
    </row>
    <row r="148" spans="1:1" s="51" customFormat="1" ht="12.95" customHeight="1" x14ac:dyDescent="0.2">
      <c r="A148" s="315"/>
    </row>
    <row r="149" spans="1:1" s="51" customFormat="1" ht="12.95" customHeight="1" x14ac:dyDescent="0.2">
      <c r="A149" s="315"/>
    </row>
    <row r="150" spans="1:1" s="51" customFormat="1" ht="12.95" customHeight="1" x14ac:dyDescent="0.2">
      <c r="A150" s="315"/>
    </row>
    <row r="151" spans="1:1" s="51" customFormat="1" ht="12.95" customHeight="1" x14ac:dyDescent="0.2">
      <c r="A151" s="315"/>
    </row>
    <row r="152" spans="1:1" s="51" customFormat="1" ht="12.95" customHeight="1" x14ac:dyDescent="0.2">
      <c r="A152" s="315"/>
    </row>
    <row r="153" spans="1:1" s="51" customFormat="1" ht="12.95" customHeight="1" x14ac:dyDescent="0.2">
      <c r="A153" s="315"/>
    </row>
    <row r="154" spans="1:1" s="51" customFormat="1" ht="12.95" customHeight="1" x14ac:dyDescent="0.2">
      <c r="A154" s="315"/>
    </row>
    <row r="155" spans="1:1" s="51" customFormat="1" ht="12.95" customHeight="1" x14ac:dyDescent="0.2">
      <c r="A155" s="315"/>
    </row>
    <row r="156" spans="1:1" s="51" customFormat="1" ht="12.95" customHeight="1" x14ac:dyDescent="0.2">
      <c r="A156" s="315"/>
    </row>
    <row r="157" spans="1:1" s="51" customFormat="1" ht="24" customHeight="1" x14ac:dyDescent="0.2">
      <c r="A157" s="315"/>
    </row>
    <row r="158" spans="1:1" s="51" customFormat="1" ht="12.95" customHeight="1" x14ac:dyDescent="0.2">
      <c r="A158" s="315"/>
    </row>
    <row r="159" spans="1:1" s="51" customFormat="1" ht="12.95" customHeight="1" x14ac:dyDescent="0.2">
      <c r="A159" s="315"/>
    </row>
    <row r="160" spans="1:1" s="51" customFormat="1" ht="12.95" customHeight="1" x14ac:dyDescent="0.2">
      <c r="A160" s="315"/>
    </row>
    <row r="161" spans="1:1" s="51" customFormat="1" ht="12.95" customHeight="1" x14ac:dyDescent="0.2">
      <c r="A161" s="315"/>
    </row>
    <row r="162" spans="1:1" s="51" customFormat="1" ht="12.95" customHeight="1" x14ac:dyDescent="0.2">
      <c r="A162" s="315"/>
    </row>
    <row r="163" spans="1:1" s="51" customFormat="1" ht="12.95" customHeight="1" x14ac:dyDescent="0.2">
      <c r="A163" s="315"/>
    </row>
    <row r="164" spans="1:1" s="51" customFormat="1" ht="12.95" customHeight="1" x14ac:dyDescent="0.2">
      <c r="A164" s="315"/>
    </row>
    <row r="165" spans="1:1" s="38" customFormat="1" ht="12.95" customHeight="1" x14ac:dyDescent="0.2">
      <c r="A165" s="37"/>
    </row>
    <row r="166" spans="1:1" s="51" customFormat="1" ht="12.95" customHeight="1" x14ac:dyDescent="0.2">
      <c r="A166" s="315"/>
    </row>
    <row r="167" spans="1:1" s="51" customFormat="1" ht="12.95" customHeight="1" x14ac:dyDescent="0.2">
      <c r="A167" s="315"/>
    </row>
    <row r="168" spans="1:1" s="51" customFormat="1" ht="12.95" customHeight="1" x14ac:dyDescent="0.2">
      <c r="A168" s="315"/>
    </row>
    <row r="169" spans="1:1" s="51" customFormat="1" ht="12.95" customHeight="1" x14ac:dyDescent="0.2">
      <c r="A169" s="315"/>
    </row>
    <row r="170" spans="1:1" s="51" customFormat="1" ht="12.95" customHeight="1" x14ac:dyDescent="0.2">
      <c r="A170" s="315"/>
    </row>
    <row r="171" spans="1:1" s="51" customFormat="1" ht="12.95" customHeight="1" x14ac:dyDescent="0.2">
      <c r="A171" s="315"/>
    </row>
    <row r="172" spans="1:1" s="51" customFormat="1" ht="12.95" customHeight="1" x14ac:dyDescent="0.2">
      <c r="A172" s="315"/>
    </row>
    <row r="173" spans="1:1" s="51" customFormat="1" ht="12.95" customHeight="1" x14ac:dyDescent="0.2">
      <c r="A173" s="315"/>
    </row>
    <row r="174" spans="1:1" s="51" customFormat="1" ht="12.95" customHeight="1" x14ac:dyDescent="0.2">
      <c r="A174" s="315"/>
    </row>
    <row r="175" spans="1:1" s="51" customFormat="1" ht="24" customHeight="1" x14ac:dyDescent="0.2">
      <c r="A175" s="315"/>
    </row>
    <row r="176" spans="1:1" s="51" customFormat="1" ht="12.95" customHeight="1" x14ac:dyDescent="0.2">
      <c r="A176" s="315"/>
    </row>
    <row r="177" spans="1:1" s="51" customFormat="1" ht="12.95" customHeight="1" x14ac:dyDescent="0.2">
      <c r="A177" s="315"/>
    </row>
    <row r="178" spans="1:1" s="51" customFormat="1" ht="12.95" customHeight="1" x14ac:dyDescent="0.2">
      <c r="A178" s="315"/>
    </row>
    <row r="179" spans="1:1" s="51" customFormat="1" ht="12.95" customHeight="1" x14ac:dyDescent="0.2">
      <c r="A179" s="315"/>
    </row>
    <row r="187" spans="1:1" s="38" customFormat="1" ht="12.95" customHeight="1" x14ac:dyDescent="0.2">
      <c r="A187" s="37"/>
    </row>
    <row r="188" spans="1:1" s="51" customFormat="1" ht="12.95" customHeight="1" x14ac:dyDescent="0.2">
      <c r="A188" s="315"/>
    </row>
    <row r="189" spans="1:1" s="51" customFormat="1" ht="12.95" customHeight="1" x14ac:dyDescent="0.2">
      <c r="A189" s="315"/>
    </row>
    <row r="190" spans="1:1" s="51" customFormat="1" ht="12.95" customHeight="1" x14ac:dyDescent="0.2">
      <c r="A190" s="315"/>
    </row>
    <row r="191" spans="1:1" s="51" customFormat="1" ht="12.95" customHeight="1" x14ac:dyDescent="0.2">
      <c r="A191" s="315"/>
    </row>
    <row r="192" spans="1:1" s="51" customFormat="1" ht="12.95" customHeight="1" x14ac:dyDescent="0.2">
      <c r="A192" s="315"/>
    </row>
    <row r="193" spans="1:1" s="51" customFormat="1" ht="12.95" customHeight="1" x14ac:dyDescent="0.2">
      <c r="A193" s="315"/>
    </row>
    <row r="194" spans="1:1" s="51" customFormat="1" ht="12.95" customHeight="1" x14ac:dyDescent="0.2">
      <c r="A194" s="315"/>
    </row>
    <row r="195" spans="1:1" s="51" customFormat="1" ht="12.95" customHeight="1" x14ac:dyDescent="0.2">
      <c r="A195" s="315"/>
    </row>
    <row r="196" spans="1:1" s="51" customFormat="1" ht="12.95" customHeight="1" x14ac:dyDescent="0.2">
      <c r="A196" s="315"/>
    </row>
    <row r="197" spans="1:1" s="51" customFormat="1" ht="24" customHeight="1" x14ac:dyDescent="0.2">
      <c r="A197" s="315"/>
    </row>
    <row r="198" spans="1:1" s="51" customFormat="1" ht="12.95" customHeight="1" x14ac:dyDescent="0.2">
      <c r="A198" s="315"/>
    </row>
    <row r="199" spans="1:1" s="51" customFormat="1" ht="12.95" customHeight="1" x14ac:dyDescent="0.2">
      <c r="A199" s="315"/>
    </row>
    <row r="200" spans="1:1" s="51" customFormat="1" ht="12.95" customHeight="1" x14ac:dyDescent="0.2">
      <c r="A200" s="315"/>
    </row>
    <row r="201" spans="1:1" s="51" customFormat="1" ht="12.95" customHeight="1" x14ac:dyDescent="0.2">
      <c r="A201" s="315"/>
    </row>
    <row r="202" spans="1:1" s="51" customFormat="1" ht="12.95" customHeight="1" x14ac:dyDescent="0.2">
      <c r="A202" s="315"/>
    </row>
    <row r="203" spans="1:1" s="51" customFormat="1" ht="12.95" customHeight="1" x14ac:dyDescent="0.2">
      <c r="A203" s="315"/>
    </row>
    <row r="204" spans="1:1" s="51" customFormat="1" ht="12.95" customHeight="1" x14ac:dyDescent="0.2">
      <c r="A204" s="315"/>
    </row>
    <row r="205" spans="1:1" s="38" customFormat="1" ht="12.95" customHeight="1" x14ac:dyDescent="0.2">
      <c r="A205" s="37"/>
    </row>
    <row r="206" spans="1:1" s="51" customFormat="1" ht="12.95" customHeight="1" x14ac:dyDescent="0.2">
      <c r="A206" s="315"/>
    </row>
    <row r="207" spans="1:1" s="51" customFormat="1" ht="12.95" customHeight="1" x14ac:dyDescent="0.2">
      <c r="A207" s="315"/>
    </row>
    <row r="208" spans="1:1" s="51" customFormat="1" ht="12.95" customHeight="1" x14ac:dyDescent="0.2">
      <c r="A208" s="315"/>
    </row>
    <row r="209" spans="1:1" s="51" customFormat="1" ht="12.95" customHeight="1" x14ac:dyDescent="0.2">
      <c r="A209" s="315"/>
    </row>
    <row r="210" spans="1:1" s="51" customFormat="1" ht="12.95" customHeight="1" x14ac:dyDescent="0.2">
      <c r="A210" s="315"/>
    </row>
    <row r="211" spans="1:1" s="51" customFormat="1" ht="12.95" customHeight="1" x14ac:dyDescent="0.2">
      <c r="A211" s="315"/>
    </row>
    <row r="212" spans="1:1" s="51" customFormat="1" ht="12.95" customHeight="1" x14ac:dyDescent="0.2">
      <c r="A212" s="315"/>
    </row>
    <row r="213" spans="1:1" s="51" customFormat="1" ht="12.95" customHeight="1" x14ac:dyDescent="0.2">
      <c r="A213" s="315"/>
    </row>
    <row r="214" spans="1:1" s="51" customFormat="1" ht="12.95" customHeight="1" x14ac:dyDescent="0.2">
      <c r="A214" s="315"/>
    </row>
    <row r="215" spans="1:1" s="51" customFormat="1" ht="24" customHeight="1" x14ac:dyDescent="0.2">
      <c r="A215" s="315"/>
    </row>
    <row r="216" spans="1:1" s="51" customFormat="1" ht="12.95" customHeight="1" x14ac:dyDescent="0.2">
      <c r="A216" s="315"/>
    </row>
    <row r="217" spans="1:1" s="51" customFormat="1" ht="12.95" customHeight="1" x14ac:dyDescent="0.2">
      <c r="A217" s="315"/>
    </row>
    <row r="218" spans="1:1" s="51" customFormat="1" ht="12.95" customHeight="1" x14ac:dyDescent="0.2">
      <c r="A218" s="315"/>
    </row>
    <row r="219" spans="1:1" s="51" customFormat="1" ht="12.95" customHeight="1" x14ac:dyDescent="0.2">
      <c r="A219" s="315"/>
    </row>
    <row r="227" spans="1:1" s="38" customFormat="1" ht="12.95" customHeight="1" x14ac:dyDescent="0.2">
      <c r="A227" s="37"/>
    </row>
    <row r="228" spans="1:1" s="51" customFormat="1" ht="12.95" customHeight="1" x14ac:dyDescent="0.2">
      <c r="A228" s="315"/>
    </row>
    <row r="229" spans="1:1" s="51" customFormat="1" ht="12.95" customHeight="1" x14ac:dyDescent="0.2">
      <c r="A229" s="315"/>
    </row>
    <row r="230" spans="1:1" s="51" customFormat="1" ht="12.95" customHeight="1" x14ac:dyDescent="0.2">
      <c r="A230" s="315"/>
    </row>
    <row r="231" spans="1:1" s="51" customFormat="1" ht="12.95" customHeight="1" x14ac:dyDescent="0.2">
      <c r="A231" s="315"/>
    </row>
    <row r="232" spans="1:1" s="51" customFormat="1" ht="12.95" customHeight="1" x14ac:dyDescent="0.2">
      <c r="A232" s="315"/>
    </row>
    <row r="233" spans="1:1" s="51" customFormat="1" ht="12.95" customHeight="1" x14ac:dyDescent="0.2">
      <c r="A233" s="315"/>
    </row>
    <row r="234" spans="1:1" s="51" customFormat="1" ht="12.95" customHeight="1" x14ac:dyDescent="0.2">
      <c r="A234" s="315"/>
    </row>
    <row r="235" spans="1:1" s="51" customFormat="1" ht="12.95" customHeight="1" x14ac:dyDescent="0.2">
      <c r="A235" s="315"/>
    </row>
    <row r="236" spans="1:1" s="51" customFormat="1" ht="12.95" customHeight="1" x14ac:dyDescent="0.2">
      <c r="A236" s="315"/>
    </row>
    <row r="237" spans="1:1" s="51" customFormat="1" ht="24" customHeight="1" x14ac:dyDescent="0.2">
      <c r="A237" s="315"/>
    </row>
    <row r="238" spans="1:1" s="51" customFormat="1" ht="12.95" customHeight="1" x14ac:dyDescent="0.2">
      <c r="A238" s="315"/>
    </row>
    <row r="239" spans="1:1" s="51" customFormat="1" ht="12.95" customHeight="1" x14ac:dyDescent="0.2">
      <c r="A239" s="315"/>
    </row>
    <row r="240" spans="1:1" s="51" customFormat="1" ht="12.95" customHeight="1" x14ac:dyDescent="0.2">
      <c r="A240" s="315"/>
    </row>
    <row r="241" spans="1:1" s="51" customFormat="1" ht="12.95" customHeight="1" x14ac:dyDescent="0.2">
      <c r="A241" s="315"/>
    </row>
    <row r="242" spans="1:1" s="51" customFormat="1" ht="12.95" customHeight="1" x14ac:dyDescent="0.2">
      <c r="A242" s="315"/>
    </row>
    <row r="243" spans="1:1" s="51" customFormat="1" ht="12.95" customHeight="1" x14ac:dyDescent="0.2">
      <c r="A243" s="315"/>
    </row>
    <row r="244" spans="1:1" s="51" customFormat="1" ht="12.95" customHeight="1" x14ac:dyDescent="0.2">
      <c r="A244" s="315"/>
    </row>
    <row r="245" spans="1:1" s="38" customFormat="1" ht="12.95" customHeight="1" x14ac:dyDescent="0.2">
      <c r="A245" s="37"/>
    </row>
    <row r="246" spans="1:1" s="51" customFormat="1" ht="12.95" customHeight="1" x14ac:dyDescent="0.2">
      <c r="A246" s="315"/>
    </row>
    <row r="247" spans="1:1" s="51" customFormat="1" ht="12.95" customHeight="1" x14ac:dyDescent="0.2">
      <c r="A247" s="315"/>
    </row>
    <row r="248" spans="1:1" s="51" customFormat="1" ht="12.95" customHeight="1" x14ac:dyDescent="0.2">
      <c r="A248" s="315"/>
    </row>
    <row r="249" spans="1:1" s="51" customFormat="1" ht="12.95" customHeight="1" x14ac:dyDescent="0.2">
      <c r="A249" s="315"/>
    </row>
    <row r="250" spans="1:1" s="51" customFormat="1" ht="12.95" customHeight="1" x14ac:dyDescent="0.2">
      <c r="A250" s="315"/>
    </row>
    <row r="251" spans="1:1" s="51" customFormat="1" ht="12.95" customHeight="1" x14ac:dyDescent="0.2">
      <c r="A251" s="315"/>
    </row>
    <row r="252" spans="1:1" s="51" customFormat="1" ht="12.95" customHeight="1" x14ac:dyDescent="0.2">
      <c r="A252" s="315"/>
    </row>
    <row r="253" spans="1:1" s="51" customFormat="1" ht="12.95" customHeight="1" x14ac:dyDescent="0.2">
      <c r="A253" s="315"/>
    </row>
    <row r="254" spans="1:1" s="51" customFormat="1" ht="12.95" customHeight="1" x14ac:dyDescent="0.2">
      <c r="A254" s="315"/>
    </row>
    <row r="255" spans="1:1" s="51" customFormat="1" ht="24" customHeight="1" x14ac:dyDescent="0.2">
      <c r="A255" s="315"/>
    </row>
    <row r="256" spans="1:1" s="51" customFormat="1" ht="12.95" customHeight="1" x14ac:dyDescent="0.2">
      <c r="A256" s="315"/>
    </row>
    <row r="257" spans="1:1" s="51" customFormat="1" ht="12.95" customHeight="1" x14ac:dyDescent="0.2">
      <c r="A257" s="315"/>
    </row>
    <row r="258" spans="1:1" s="51" customFormat="1" ht="12.95" customHeight="1" x14ac:dyDescent="0.2">
      <c r="A258" s="315"/>
    </row>
    <row r="259" spans="1:1" s="51" customFormat="1" ht="12.95" customHeight="1" x14ac:dyDescent="0.2">
      <c r="A259" s="315"/>
    </row>
    <row r="267" spans="1:1" s="38" customFormat="1" ht="12.95" customHeight="1" x14ac:dyDescent="0.2">
      <c r="A267" s="37"/>
    </row>
    <row r="268" spans="1:1" s="51" customFormat="1" ht="12.95" customHeight="1" x14ac:dyDescent="0.2">
      <c r="A268" s="315"/>
    </row>
    <row r="269" spans="1:1" s="51" customFormat="1" ht="12.95" customHeight="1" x14ac:dyDescent="0.2">
      <c r="A269" s="315"/>
    </row>
    <row r="270" spans="1:1" s="51" customFormat="1" ht="12.95" customHeight="1" x14ac:dyDescent="0.2">
      <c r="A270" s="315"/>
    </row>
    <row r="271" spans="1:1" s="51" customFormat="1" ht="12.95" customHeight="1" x14ac:dyDescent="0.2">
      <c r="A271" s="315"/>
    </row>
    <row r="272" spans="1:1" s="51" customFormat="1" ht="12.95" customHeight="1" x14ac:dyDescent="0.2">
      <c r="A272" s="315"/>
    </row>
    <row r="273" spans="1:1" s="51" customFormat="1" ht="12.95" customHeight="1" x14ac:dyDescent="0.2">
      <c r="A273" s="315"/>
    </row>
    <row r="274" spans="1:1" s="51" customFormat="1" ht="12.95" customHeight="1" x14ac:dyDescent="0.2">
      <c r="A274" s="315"/>
    </row>
    <row r="275" spans="1:1" s="51" customFormat="1" ht="12.95" customHeight="1" x14ac:dyDescent="0.2">
      <c r="A275" s="315"/>
    </row>
    <row r="276" spans="1:1" s="51" customFormat="1" ht="12.95" customHeight="1" x14ac:dyDescent="0.2">
      <c r="A276" s="315"/>
    </row>
    <row r="277" spans="1:1" s="51" customFormat="1" ht="24" customHeight="1" x14ac:dyDescent="0.2">
      <c r="A277" s="315"/>
    </row>
    <row r="278" spans="1:1" s="51" customFormat="1" ht="12.95" customHeight="1" x14ac:dyDescent="0.2">
      <c r="A278" s="315"/>
    </row>
    <row r="279" spans="1:1" s="51" customFormat="1" ht="12.95" customHeight="1" x14ac:dyDescent="0.2">
      <c r="A279" s="315"/>
    </row>
    <row r="280" spans="1:1" s="51" customFormat="1" ht="12.95" customHeight="1" x14ac:dyDescent="0.2">
      <c r="A280" s="315"/>
    </row>
    <row r="281" spans="1:1" s="51" customFormat="1" ht="12.95" customHeight="1" x14ac:dyDescent="0.2">
      <c r="A281" s="315"/>
    </row>
    <row r="282" spans="1:1" s="51" customFormat="1" ht="12.95" customHeight="1" x14ac:dyDescent="0.2">
      <c r="A282" s="315"/>
    </row>
    <row r="283" spans="1:1" s="51" customFormat="1" ht="12.95" customHeight="1" x14ac:dyDescent="0.2">
      <c r="A283" s="315"/>
    </row>
    <row r="284" spans="1:1" s="51" customFormat="1" ht="12.95" customHeight="1" x14ac:dyDescent="0.2">
      <c r="A284" s="315"/>
    </row>
    <row r="285" spans="1:1" s="38" customFormat="1" ht="12.95" customHeight="1" x14ac:dyDescent="0.2">
      <c r="A285" s="37"/>
    </row>
    <row r="286" spans="1:1" s="51" customFormat="1" ht="12.95" customHeight="1" x14ac:dyDescent="0.2">
      <c r="A286" s="315"/>
    </row>
    <row r="287" spans="1:1" s="51" customFormat="1" ht="12.95" customHeight="1" x14ac:dyDescent="0.2">
      <c r="A287" s="315"/>
    </row>
    <row r="288" spans="1:1" s="51" customFormat="1" ht="12.95" customHeight="1" x14ac:dyDescent="0.2">
      <c r="A288" s="315"/>
    </row>
    <row r="289" spans="1:1" s="51" customFormat="1" ht="12.95" customHeight="1" x14ac:dyDescent="0.2">
      <c r="A289" s="315"/>
    </row>
    <row r="290" spans="1:1" s="51" customFormat="1" ht="12.95" customHeight="1" x14ac:dyDescent="0.2">
      <c r="A290" s="315"/>
    </row>
    <row r="291" spans="1:1" s="51" customFormat="1" ht="12.95" customHeight="1" x14ac:dyDescent="0.2">
      <c r="A291" s="315"/>
    </row>
    <row r="292" spans="1:1" s="51" customFormat="1" ht="12.95" customHeight="1" x14ac:dyDescent="0.2">
      <c r="A292" s="315"/>
    </row>
    <row r="293" spans="1:1" s="51" customFormat="1" ht="12.95" customHeight="1" x14ac:dyDescent="0.2">
      <c r="A293" s="315"/>
    </row>
    <row r="294" spans="1:1" s="51" customFormat="1" ht="12.95" customHeight="1" x14ac:dyDescent="0.2">
      <c r="A294" s="315"/>
    </row>
    <row r="295" spans="1:1" s="51" customFormat="1" ht="24" customHeight="1" x14ac:dyDescent="0.2">
      <c r="A295" s="315"/>
    </row>
    <row r="296" spans="1:1" s="51" customFormat="1" ht="12.95" customHeight="1" x14ac:dyDescent="0.2">
      <c r="A296" s="315"/>
    </row>
    <row r="297" spans="1:1" s="51" customFormat="1" ht="12.95" customHeight="1" x14ac:dyDescent="0.2">
      <c r="A297" s="315"/>
    </row>
    <row r="298" spans="1:1" s="51" customFormat="1" ht="12.95" customHeight="1" x14ac:dyDescent="0.2">
      <c r="A298" s="315"/>
    </row>
    <row r="299" spans="1:1" s="51" customFormat="1" ht="12.95" customHeight="1" x14ac:dyDescent="0.2">
      <c r="A299" s="315"/>
    </row>
    <row r="307" spans="1:1" s="38" customFormat="1" ht="12.95" customHeight="1" x14ac:dyDescent="0.2">
      <c r="A307" s="37"/>
    </row>
    <row r="308" spans="1:1" s="51" customFormat="1" ht="12.95" customHeight="1" x14ac:dyDescent="0.2">
      <c r="A308" s="315"/>
    </row>
    <row r="309" spans="1:1" s="51" customFormat="1" ht="12.95" customHeight="1" x14ac:dyDescent="0.2">
      <c r="A309" s="315"/>
    </row>
    <row r="310" spans="1:1" s="51" customFormat="1" ht="12.95" customHeight="1" x14ac:dyDescent="0.2">
      <c r="A310" s="315"/>
    </row>
    <row r="311" spans="1:1" s="51" customFormat="1" ht="12.95" customHeight="1" x14ac:dyDescent="0.2">
      <c r="A311" s="315"/>
    </row>
    <row r="312" spans="1:1" s="51" customFormat="1" ht="12.95" customHeight="1" x14ac:dyDescent="0.2">
      <c r="A312" s="315"/>
    </row>
    <row r="313" spans="1:1" s="51" customFormat="1" ht="12.95" customHeight="1" x14ac:dyDescent="0.2">
      <c r="A313" s="315"/>
    </row>
    <row r="314" spans="1:1" s="51" customFormat="1" ht="12.95" customHeight="1" x14ac:dyDescent="0.2">
      <c r="A314" s="315"/>
    </row>
    <row r="315" spans="1:1" s="51" customFormat="1" ht="12.95" customHeight="1" x14ac:dyDescent="0.2">
      <c r="A315" s="315"/>
    </row>
    <row r="316" spans="1:1" s="51" customFormat="1" ht="12.95" customHeight="1" x14ac:dyDescent="0.2">
      <c r="A316" s="315"/>
    </row>
    <row r="317" spans="1:1" s="51" customFormat="1" ht="24" customHeight="1" x14ac:dyDescent="0.2">
      <c r="A317" s="315"/>
    </row>
    <row r="318" spans="1:1" s="51" customFormat="1" ht="12.95" customHeight="1" x14ac:dyDescent="0.2">
      <c r="A318" s="315"/>
    </row>
    <row r="319" spans="1:1" s="51" customFormat="1" ht="12.95" customHeight="1" x14ac:dyDescent="0.2">
      <c r="A319" s="315"/>
    </row>
    <row r="320" spans="1:1" s="51" customFormat="1" ht="12.95" customHeight="1" x14ac:dyDescent="0.2">
      <c r="A320" s="315"/>
    </row>
    <row r="321" spans="1:1" s="51" customFormat="1" ht="12.95" customHeight="1" x14ac:dyDescent="0.2">
      <c r="A321" s="315"/>
    </row>
    <row r="322" spans="1:1" s="51" customFormat="1" ht="12.95" customHeight="1" x14ac:dyDescent="0.2">
      <c r="A322" s="315"/>
    </row>
    <row r="323" spans="1:1" s="51" customFormat="1" ht="12.95" customHeight="1" x14ac:dyDescent="0.2">
      <c r="A323" s="315"/>
    </row>
    <row r="324" spans="1:1" s="51" customFormat="1" ht="12.95" customHeight="1" x14ac:dyDescent="0.2">
      <c r="A324" s="315"/>
    </row>
    <row r="325" spans="1:1" s="51" customFormat="1" ht="12.95" customHeight="1" x14ac:dyDescent="0.2">
      <c r="A325" s="315"/>
    </row>
    <row r="326" spans="1:1" s="51" customFormat="1" ht="12.95" customHeight="1" x14ac:dyDescent="0.2">
      <c r="A326" s="315"/>
    </row>
    <row r="327" spans="1:1" s="51" customFormat="1" ht="12.95" customHeight="1" x14ac:dyDescent="0.2">
      <c r="A327" s="315"/>
    </row>
    <row r="328" spans="1:1" s="51" customFormat="1" ht="12.95" customHeight="1" x14ac:dyDescent="0.2">
      <c r="A328" s="315"/>
    </row>
    <row r="329" spans="1:1" s="38" customFormat="1" ht="12.95" customHeight="1" x14ac:dyDescent="0.2">
      <c r="A329" s="37"/>
    </row>
    <row r="330" spans="1:1" s="51" customFormat="1" ht="12.95" customHeight="1" x14ac:dyDescent="0.2">
      <c r="A330" s="315"/>
    </row>
    <row r="331" spans="1:1" s="51" customFormat="1" ht="12.95" customHeight="1" x14ac:dyDescent="0.2">
      <c r="A331" s="315"/>
    </row>
    <row r="332" spans="1:1" s="51" customFormat="1" ht="12.95" customHeight="1" x14ac:dyDescent="0.2">
      <c r="A332" s="315"/>
    </row>
    <row r="333" spans="1:1" s="51" customFormat="1" ht="12.95" customHeight="1" x14ac:dyDescent="0.2">
      <c r="A333" s="315"/>
    </row>
    <row r="334" spans="1:1" s="51" customFormat="1" ht="12.95" customHeight="1" x14ac:dyDescent="0.2">
      <c r="A334" s="315"/>
    </row>
    <row r="335" spans="1:1" s="51" customFormat="1" ht="12.95" customHeight="1" x14ac:dyDescent="0.2">
      <c r="A335" s="315"/>
    </row>
    <row r="336" spans="1:1" s="51" customFormat="1" ht="12.95" customHeight="1" x14ac:dyDescent="0.2">
      <c r="A336" s="315"/>
    </row>
    <row r="337" spans="1:1" s="51" customFormat="1" ht="12.95" customHeight="1" x14ac:dyDescent="0.2">
      <c r="A337" s="315"/>
    </row>
    <row r="338" spans="1:1" s="51" customFormat="1" ht="12.95" customHeight="1" x14ac:dyDescent="0.2">
      <c r="A338" s="315"/>
    </row>
    <row r="339" spans="1:1" s="51" customFormat="1" ht="24" customHeight="1" x14ac:dyDescent="0.2">
      <c r="A339" s="315"/>
    </row>
    <row r="340" spans="1:1" s="51" customFormat="1" ht="12.95" customHeight="1" x14ac:dyDescent="0.2">
      <c r="A340" s="315"/>
    </row>
    <row r="341" spans="1:1" s="51" customFormat="1" ht="12.95" customHeight="1" x14ac:dyDescent="0.2">
      <c r="A341" s="315"/>
    </row>
    <row r="342" spans="1:1" s="51" customFormat="1" ht="12.95" customHeight="1" x14ac:dyDescent="0.2">
      <c r="A342" s="315"/>
    </row>
    <row r="343" spans="1:1" s="51" customFormat="1" ht="12.95" customHeight="1" x14ac:dyDescent="0.2">
      <c r="A343" s="315"/>
    </row>
    <row r="351" spans="1:1" s="38" customFormat="1" ht="12.95" customHeight="1" x14ac:dyDescent="0.2">
      <c r="A351" s="37"/>
    </row>
    <row r="352" spans="1:1" s="51" customFormat="1" ht="12.95" customHeight="1" x14ac:dyDescent="0.2">
      <c r="A352" s="315"/>
    </row>
    <row r="353" spans="1:1" s="51" customFormat="1" ht="12.95" customHeight="1" x14ac:dyDescent="0.2">
      <c r="A353" s="315"/>
    </row>
    <row r="354" spans="1:1" s="51" customFormat="1" ht="12.95" customHeight="1" x14ac:dyDescent="0.2">
      <c r="A354" s="315"/>
    </row>
    <row r="355" spans="1:1" s="51" customFormat="1" ht="12.95" customHeight="1" x14ac:dyDescent="0.2">
      <c r="A355" s="315"/>
    </row>
    <row r="356" spans="1:1" s="51" customFormat="1" ht="12.95" customHeight="1" x14ac:dyDescent="0.2">
      <c r="A356" s="315"/>
    </row>
    <row r="357" spans="1:1" s="51" customFormat="1" ht="12.95" customHeight="1" x14ac:dyDescent="0.2">
      <c r="A357" s="315"/>
    </row>
    <row r="358" spans="1:1" s="51" customFormat="1" ht="12.95" customHeight="1" x14ac:dyDescent="0.2">
      <c r="A358" s="315"/>
    </row>
    <row r="359" spans="1:1" s="51" customFormat="1" ht="12.95" customHeight="1" x14ac:dyDescent="0.2">
      <c r="A359" s="315"/>
    </row>
    <row r="360" spans="1:1" s="51" customFormat="1" ht="12.95" customHeight="1" x14ac:dyDescent="0.2">
      <c r="A360" s="315"/>
    </row>
    <row r="361" spans="1:1" s="51" customFormat="1" ht="24" customHeight="1" x14ac:dyDescent="0.2">
      <c r="A361" s="315"/>
    </row>
    <row r="362" spans="1:1" s="51" customFormat="1" ht="12.95" customHeight="1" x14ac:dyDescent="0.2">
      <c r="A362" s="315"/>
    </row>
    <row r="363" spans="1:1" s="51" customFormat="1" ht="12.95" customHeight="1" x14ac:dyDescent="0.2">
      <c r="A363" s="315"/>
    </row>
    <row r="364" spans="1:1" s="51" customFormat="1" ht="12.95" customHeight="1" x14ac:dyDescent="0.2">
      <c r="A364" s="315"/>
    </row>
    <row r="365" spans="1:1" s="51" customFormat="1" ht="12.95" customHeight="1" x14ac:dyDescent="0.2">
      <c r="A365" s="315"/>
    </row>
    <row r="366" spans="1:1" s="51" customFormat="1" ht="12.95" customHeight="1" x14ac:dyDescent="0.2">
      <c r="A366" s="315"/>
    </row>
    <row r="367" spans="1:1" s="51" customFormat="1" ht="12.95" customHeight="1" x14ac:dyDescent="0.2">
      <c r="A367" s="315"/>
    </row>
    <row r="368" spans="1:1" s="51" customFormat="1" ht="12.95" customHeight="1" x14ac:dyDescent="0.2">
      <c r="A368" s="315"/>
    </row>
    <row r="369" spans="1:1" s="38" customFormat="1" ht="12.95" customHeight="1" x14ac:dyDescent="0.2">
      <c r="A369" s="37"/>
    </row>
    <row r="370" spans="1:1" s="51" customFormat="1" ht="12.95" customHeight="1" x14ac:dyDescent="0.2">
      <c r="A370" s="315"/>
    </row>
    <row r="371" spans="1:1" s="51" customFormat="1" ht="12.95" customHeight="1" x14ac:dyDescent="0.2">
      <c r="A371" s="315"/>
    </row>
    <row r="372" spans="1:1" s="51" customFormat="1" ht="12.95" customHeight="1" x14ac:dyDescent="0.2">
      <c r="A372" s="315"/>
    </row>
    <row r="373" spans="1:1" s="51" customFormat="1" ht="12.95" customHeight="1" x14ac:dyDescent="0.2">
      <c r="A373" s="315"/>
    </row>
    <row r="374" spans="1:1" s="51" customFormat="1" ht="12.95" customHeight="1" x14ac:dyDescent="0.2">
      <c r="A374" s="315"/>
    </row>
    <row r="375" spans="1:1" s="51" customFormat="1" ht="12.95" customHeight="1" x14ac:dyDescent="0.2">
      <c r="A375" s="315"/>
    </row>
    <row r="376" spans="1:1" s="51" customFormat="1" ht="12.95" customHeight="1" x14ac:dyDescent="0.2">
      <c r="A376" s="315"/>
    </row>
    <row r="377" spans="1:1" s="51" customFormat="1" ht="12.95" customHeight="1" x14ac:dyDescent="0.2">
      <c r="A377" s="315"/>
    </row>
    <row r="378" spans="1:1" s="51" customFormat="1" ht="12.95" customHeight="1" x14ac:dyDescent="0.2">
      <c r="A378" s="315"/>
    </row>
    <row r="379" spans="1:1" s="51" customFormat="1" ht="24" customHeight="1" x14ac:dyDescent="0.2">
      <c r="A379" s="315"/>
    </row>
    <row r="380" spans="1:1" s="51" customFormat="1" ht="12.95" customHeight="1" x14ac:dyDescent="0.2">
      <c r="A380" s="315"/>
    </row>
    <row r="381" spans="1:1" s="51" customFormat="1" ht="12.95" customHeight="1" x14ac:dyDescent="0.2">
      <c r="A381" s="315"/>
    </row>
    <row r="382" spans="1:1" s="51" customFormat="1" ht="12.95" customHeight="1" x14ac:dyDescent="0.2">
      <c r="A382" s="315"/>
    </row>
    <row r="383" spans="1:1" s="51" customFormat="1" ht="10.5" customHeight="1" x14ac:dyDescent="0.2">
      <c r="A383" s="315"/>
    </row>
    <row r="391" spans="1:1" s="38" customFormat="1" ht="12.95" customHeight="1" x14ac:dyDescent="0.2">
      <c r="A391" s="37"/>
    </row>
    <row r="392" spans="1:1" s="51" customFormat="1" ht="12.95" customHeight="1" x14ac:dyDescent="0.2">
      <c r="A392" s="315"/>
    </row>
    <row r="393" spans="1:1" s="51" customFormat="1" ht="12.95" customHeight="1" x14ac:dyDescent="0.2">
      <c r="A393" s="315"/>
    </row>
    <row r="394" spans="1:1" s="51" customFormat="1" ht="12.95" customHeight="1" x14ac:dyDescent="0.2">
      <c r="A394" s="315"/>
    </row>
    <row r="395" spans="1:1" s="51" customFormat="1" ht="12.95" customHeight="1" x14ac:dyDescent="0.2">
      <c r="A395" s="315"/>
    </row>
    <row r="396" spans="1:1" s="51" customFormat="1" ht="12.95" customHeight="1" x14ac:dyDescent="0.2">
      <c r="A396" s="315"/>
    </row>
    <row r="397" spans="1:1" s="51" customFormat="1" ht="12.95" customHeight="1" x14ac:dyDescent="0.2">
      <c r="A397" s="315"/>
    </row>
    <row r="398" spans="1:1" s="51" customFormat="1" ht="12.95" customHeight="1" x14ac:dyDescent="0.2">
      <c r="A398" s="315"/>
    </row>
    <row r="399" spans="1:1" s="51" customFormat="1" ht="12.95" customHeight="1" x14ac:dyDescent="0.2">
      <c r="A399" s="315"/>
    </row>
    <row r="400" spans="1:1" s="51" customFormat="1" ht="12.95" customHeight="1" x14ac:dyDescent="0.2">
      <c r="A400" s="315"/>
    </row>
    <row r="401" spans="1:1" s="51" customFormat="1" ht="24" customHeight="1" x14ac:dyDescent="0.2">
      <c r="A401" s="315"/>
    </row>
    <row r="402" spans="1:1" s="51" customFormat="1" ht="12.95" customHeight="1" x14ac:dyDescent="0.2">
      <c r="A402" s="315"/>
    </row>
    <row r="403" spans="1:1" s="51" customFormat="1" ht="12.95" customHeight="1" x14ac:dyDescent="0.2">
      <c r="A403" s="315"/>
    </row>
    <row r="404" spans="1:1" s="51" customFormat="1" ht="12.95" customHeight="1" x14ac:dyDescent="0.2">
      <c r="A404" s="315"/>
    </row>
    <row r="405" spans="1:1" s="51" customFormat="1" ht="12.95" customHeight="1" x14ac:dyDescent="0.2">
      <c r="A405" s="315"/>
    </row>
    <row r="406" spans="1:1" s="51" customFormat="1" ht="12.95" customHeight="1" x14ac:dyDescent="0.2">
      <c r="A406" s="315"/>
    </row>
    <row r="407" spans="1:1" s="51" customFormat="1" ht="12.95" customHeight="1" x14ac:dyDescent="0.2">
      <c r="A407" s="315"/>
    </row>
    <row r="408" spans="1:1" s="51" customFormat="1" ht="12.95" customHeight="1" x14ac:dyDescent="0.2">
      <c r="A408" s="315"/>
    </row>
    <row r="409" spans="1:1" s="38" customFormat="1" ht="12.95" customHeight="1" x14ac:dyDescent="0.2">
      <c r="A409" s="37"/>
    </row>
    <row r="410" spans="1:1" s="51" customFormat="1" ht="12.95" customHeight="1" x14ac:dyDescent="0.2">
      <c r="A410" s="315"/>
    </row>
    <row r="411" spans="1:1" s="51" customFormat="1" ht="12.95" customHeight="1" x14ac:dyDescent="0.2">
      <c r="A411" s="315"/>
    </row>
    <row r="412" spans="1:1" s="51" customFormat="1" ht="12.95" customHeight="1" x14ac:dyDescent="0.2">
      <c r="A412" s="315"/>
    </row>
    <row r="413" spans="1:1" s="51" customFormat="1" ht="12.95" customHeight="1" x14ac:dyDescent="0.2">
      <c r="A413" s="315"/>
    </row>
    <row r="414" spans="1:1" s="51" customFormat="1" ht="12.95" customHeight="1" x14ac:dyDescent="0.2">
      <c r="A414" s="315"/>
    </row>
    <row r="415" spans="1:1" s="51" customFormat="1" ht="12.95" customHeight="1" x14ac:dyDescent="0.2">
      <c r="A415" s="315"/>
    </row>
    <row r="416" spans="1:1" s="51" customFormat="1" ht="12.95" customHeight="1" x14ac:dyDescent="0.2">
      <c r="A416" s="315"/>
    </row>
    <row r="417" spans="1:1" s="51" customFormat="1" ht="12.95" customHeight="1" x14ac:dyDescent="0.2">
      <c r="A417" s="315"/>
    </row>
    <row r="418" spans="1:1" s="51" customFormat="1" ht="12.95" customHeight="1" x14ac:dyDescent="0.2">
      <c r="A418" s="315"/>
    </row>
    <row r="419" spans="1:1" s="51" customFormat="1" ht="24" customHeight="1" x14ac:dyDescent="0.2">
      <c r="A419" s="315"/>
    </row>
    <row r="420" spans="1:1" s="51" customFormat="1" ht="12.95" customHeight="1" x14ac:dyDescent="0.2">
      <c r="A420" s="315"/>
    </row>
    <row r="421" spans="1:1" s="51" customFormat="1" ht="12.95" customHeight="1" x14ac:dyDescent="0.2">
      <c r="A421" s="315"/>
    </row>
    <row r="422" spans="1:1" s="51" customFormat="1" ht="12.95" customHeight="1" x14ac:dyDescent="0.2">
      <c r="A422" s="315"/>
    </row>
    <row r="423" spans="1:1" s="51" customFormat="1" ht="12.95" customHeight="1" x14ac:dyDescent="0.2">
      <c r="A423" s="315"/>
    </row>
  </sheetData>
  <hyperlinks>
    <hyperlink ref="A1" location="Содержание!A1" display="Вернуться в СОДЕРЖАНИЕ" xr:uid="{00000000-0004-0000-8F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Лист144"/>
  <dimension ref="A1:AF423"/>
  <sheetViews>
    <sheetView workbookViewId="0">
      <selection activeCell="O26" sqref="O26"/>
    </sheetView>
  </sheetViews>
  <sheetFormatPr defaultColWidth="9.28515625" defaultRowHeight="12.95" customHeight="1" x14ac:dyDescent="0.2"/>
  <cols>
    <col min="1" max="1" width="37.7109375" style="61" customWidth="1"/>
    <col min="2" max="4" width="9.28515625" style="241" hidden="1" customWidth="1"/>
    <col min="5" max="5" width="9" style="241" hidden="1" customWidth="1"/>
    <col min="6" max="6" width="9" style="33" hidden="1" customWidth="1"/>
    <col min="7" max="8" width="10" style="33" hidden="1" customWidth="1"/>
    <col min="9" max="13" width="10" style="33" customWidth="1"/>
    <col min="14" max="15" width="9.28515625" style="33" customWidth="1"/>
    <col min="16" max="20" width="9.28515625" style="241" customWidth="1"/>
    <col min="21" max="256" width="9.28515625" style="33"/>
    <col min="257" max="257" width="37.7109375" style="33" customWidth="1"/>
    <col min="258" max="262" width="0" style="33" hidden="1" customWidth="1"/>
    <col min="263" max="267" width="10" style="33" customWidth="1"/>
    <col min="268" max="276" width="9.28515625" style="33" customWidth="1"/>
    <col min="277" max="512" width="9.28515625" style="33"/>
    <col min="513" max="513" width="37.7109375" style="33" customWidth="1"/>
    <col min="514" max="518" width="0" style="33" hidden="1" customWidth="1"/>
    <col min="519" max="523" width="10" style="33" customWidth="1"/>
    <col min="524" max="532" width="9.28515625" style="33" customWidth="1"/>
    <col min="533" max="768" width="9.28515625" style="33"/>
    <col min="769" max="769" width="37.7109375" style="33" customWidth="1"/>
    <col min="770" max="774" width="0" style="33" hidden="1" customWidth="1"/>
    <col min="775" max="779" width="10" style="33" customWidth="1"/>
    <col min="780" max="788" width="9.28515625" style="33" customWidth="1"/>
    <col min="789" max="1024" width="9.28515625" style="33"/>
    <col min="1025" max="1025" width="37.7109375" style="33" customWidth="1"/>
    <col min="1026" max="1030" width="0" style="33" hidden="1" customWidth="1"/>
    <col min="1031" max="1035" width="10" style="33" customWidth="1"/>
    <col min="1036" max="1044" width="9.28515625" style="33" customWidth="1"/>
    <col min="1045" max="1280" width="9.28515625" style="33"/>
    <col min="1281" max="1281" width="37.7109375" style="33" customWidth="1"/>
    <col min="1282" max="1286" width="0" style="33" hidden="1" customWidth="1"/>
    <col min="1287" max="1291" width="10" style="33" customWidth="1"/>
    <col min="1292" max="1300" width="9.28515625" style="33" customWidth="1"/>
    <col min="1301" max="1536" width="9.28515625" style="33"/>
    <col min="1537" max="1537" width="37.7109375" style="33" customWidth="1"/>
    <col min="1538" max="1542" width="0" style="33" hidden="1" customWidth="1"/>
    <col min="1543" max="1547" width="10" style="33" customWidth="1"/>
    <col min="1548" max="1556" width="9.28515625" style="33" customWidth="1"/>
    <col min="1557" max="1792" width="9.28515625" style="33"/>
    <col min="1793" max="1793" width="37.7109375" style="33" customWidth="1"/>
    <col min="1794" max="1798" width="0" style="33" hidden="1" customWidth="1"/>
    <col min="1799" max="1803" width="10" style="33" customWidth="1"/>
    <col min="1804" max="1812" width="9.28515625" style="33" customWidth="1"/>
    <col min="1813" max="2048" width="9.28515625" style="33"/>
    <col min="2049" max="2049" width="37.7109375" style="33" customWidth="1"/>
    <col min="2050" max="2054" width="0" style="33" hidden="1" customWidth="1"/>
    <col min="2055" max="2059" width="10" style="33" customWidth="1"/>
    <col min="2060" max="2068" width="9.28515625" style="33" customWidth="1"/>
    <col min="2069" max="2304" width="9.28515625" style="33"/>
    <col min="2305" max="2305" width="37.7109375" style="33" customWidth="1"/>
    <col min="2306" max="2310" width="0" style="33" hidden="1" customWidth="1"/>
    <col min="2311" max="2315" width="10" style="33" customWidth="1"/>
    <col min="2316" max="2324" width="9.28515625" style="33" customWidth="1"/>
    <col min="2325" max="2560" width="9.28515625" style="33"/>
    <col min="2561" max="2561" width="37.7109375" style="33" customWidth="1"/>
    <col min="2562" max="2566" width="0" style="33" hidden="1" customWidth="1"/>
    <col min="2567" max="2571" width="10" style="33" customWidth="1"/>
    <col min="2572" max="2580" width="9.28515625" style="33" customWidth="1"/>
    <col min="2581" max="2816" width="9.28515625" style="33"/>
    <col min="2817" max="2817" width="37.7109375" style="33" customWidth="1"/>
    <col min="2818" max="2822" width="0" style="33" hidden="1" customWidth="1"/>
    <col min="2823" max="2827" width="10" style="33" customWidth="1"/>
    <col min="2828" max="2836" width="9.28515625" style="33" customWidth="1"/>
    <col min="2837" max="3072" width="9.28515625" style="33"/>
    <col min="3073" max="3073" width="37.7109375" style="33" customWidth="1"/>
    <col min="3074" max="3078" width="0" style="33" hidden="1" customWidth="1"/>
    <col min="3079" max="3083" width="10" style="33" customWidth="1"/>
    <col min="3084" max="3092" width="9.28515625" style="33" customWidth="1"/>
    <col min="3093" max="3328" width="9.28515625" style="33"/>
    <col min="3329" max="3329" width="37.7109375" style="33" customWidth="1"/>
    <col min="3330" max="3334" width="0" style="33" hidden="1" customWidth="1"/>
    <col min="3335" max="3339" width="10" style="33" customWidth="1"/>
    <col min="3340" max="3348" width="9.28515625" style="33" customWidth="1"/>
    <col min="3349" max="3584" width="9.28515625" style="33"/>
    <col min="3585" max="3585" width="37.7109375" style="33" customWidth="1"/>
    <col min="3586" max="3590" width="0" style="33" hidden="1" customWidth="1"/>
    <col min="3591" max="3595" width="10" style="33" customWidth="1"/>
    <col min="3596" max="3604" width="9.28515625" style="33" customWidth="1"/>
    <col min="3605" max="3840" width="9.28515625" style="33"/>
    <col min="3841" max="3841" width="37.7109375" style="33" customWidth="1"/>
    <col min="3842" max="3846" width="0" style="33" hidden="1" customWidth="1"/>
    <col min="3847" max="3851" width="10" style="33" customWidth="1"/>
    <col min="3852" max="3860" width="9.28515625" style="33" customWidth="1"/>
    <col min="3861" max="4096" width="9.28515625" style="33"/>
    <col min="4097" max="4097" width="37.7109375" style="33" customWidth="1"/>
    <col min="4098" max="4102" width="0" style="33" hidden="1" customWidth="1"/>
    <col min="4103" max="4107" width="10" style="33" customWidth="1"/>
    <col min="4108" max="4116" width="9.28515625" style="33" customWidth="1"/>
    <col min="4117" max="4352" width="9.28515625" style="33"/>
    <col min="4353" max="4353" width="37.7109375" style="33" customWidth="1"/>
    <col min="4354" max="4358" width="0" style="33" hidden="1" customWidth="1"/>
    <col min="4359" max="4363" width="10" style="33" customWidth="1"/>
    <col min="4364" max="4372" width="9.28515625" style="33" customWidth="1"/>
    <col min="4373" max="4608" width="9.28515625" style="33"/>
    <col min="4609" max="4609" width="37.7109375" style="33" customWidth="1"/>
    <col min="4610" max="4614" width="0" style="33" hidden="1" customWidth="1"/>
    <col min="4615" max="4619" width="10" style="33" customWidth="1"/>
    <col min="4620" max="4628" width="9.28515625" style="33" customWidth="1"/>
    <col min="4629" max="4864" width="9.28515625" style="33"/>
    <col min="4865" max="4865" width="37.7109375" style="33" customWidth="1"/>
    <col min="4866" max="4870" width="0" style="33" hidden="1" customWidth="1"/>
    <col min="4871" max="4875" width="10" style="33" customWidth="1"/>
    <col min="4876" max="4884" width="9.28515625" style="33" customWidth="1"/>
    <col min="4885" max="5120" width="9.28515625" style="33"/>
    <col min="5121" max="5121" width="37.7109375" style="33" customWidth="1"/>
    <col min="5122" max="5126" width="0" style="33" hidden="1" customWidth="1"/>
    <col min="5127" max="5131" width="10" style="33" customWidth="1"/>
    <col min="5132" max="5140" width="9.28515625" style="33" customWidth="1"/>
    <col min="5141" max="5376" width="9.28515625" style="33"/>
    <col min="5377" max="5377" width="37.7109375" style="33" customWidth="1"/>
    <col min="5378" max="5382" width="0" style="33" hidden="1" customWidth="1"/>
    <col min="5383" max="5387" width="10" style="33" customWidth="1"/>
    <col min="5388" max="5396" width="9.28515625" style="33" customWidth="1"/>
    <col min="5397" max="5632" width="9.28515625" style="33"/>
    <col min="5633" max="5633" width="37.7109375" style="33" customWidth="1"/>
    <col min="5634" max="5638" width="0" style="33" hidden="1" customWidth="1"/>
    <col min="5639" max="5643" width="10" style="33" customWidth="1"/>
    <col min="5644" max="5652" width="9.28515625" style="33" customWidth="1"/>
    <col min="5653" max="5888" width="9.28515625" style="33"/>
    <col min="5889" max="5889" width="37.7109375" style="33" customWidth="1"/>
    <col min="5890" max="5894" width="0" style="33" hidden="1" customWidth="1"/>
    <col min="5895" max="5899" width="10" style="33" customWidth="1"/>
    <col min="5900" max="5908" width="9.28515625" style="33" customWidth="1"/>
    <col min="5909" max="6144" width="9.28515625" style="33"/>
    <col min="6145" max="6145" width="37.7109375" style="33" customWidth="1"/>
    <col min="6146" max="6150" width="0" style="33" hidden="1" customWidth="1"/>
    <col min="6151" max="6155" width="10" style="33" customWidth="1"/>
    <col min="6156" max="6164" width="9.28515625" style="33" customWidth="1"/>
    <col min="6165" max="6400" width="9.28515625" style="33"/>
    <col min="6401" max="6401" width="37.7109375" style="33" customWidth="1"/>
    <col min="6402" max="6406" width="0" style="33" hidden="1" customWidth="1"/>
    <col min="6407" max="6411" width="10" style="33" customWidth="1"/>
    <col min="6412" max="6420" width="9.28515625" style="33" customWidth="1"/>
    <col min="6421" max="6656" width="9.28515625" style="33"/>
    <col min="6657" max="6657" width="37.7109375" style="33" customWidth="1"/>
    <col min="6658" max="6662" width="0" style="33" hidden="1" customWidth="1"/>
    <col min="6663" max="6667" width="10" style="33" customWidth="1"/>
    <col min="6668" max="6676" width="9.28515625" style="33" customWidth="1"/>
    <col min="6677" max="6912" width="9.28515625" style="33"/>
    <col min="6913" max="6913" width="37.7109375" style="33" customWidth="1"/>
    <col min="6914" max="6918" width="0" style="33" hidden="1" customWidth="1"/>
    <col min="6919" max="6923" width="10" style="33" customWidth="1"/>
    <col min="6924" max="6932" width="9.28515625" style="33" customWidth="1"/>
    <col min="6933" max="7168" width="9.28515625" style="33"/>
    <col min="7169" max="7169" width="37.7109375" style="33" customWidth="1"/>
    <col min="7170" max="7174" width="0" style="33" hidden="1" customWidth="1"/>
    <col min="7175" max="7179" width="10" style="33" customWidth="1"/>
    <col min="7180" max="7188" width="9.28515625" style="33" customWidth="1"/>
    <col min="7189" max="7424" width="9.28515625" style="33"/>
    <col min="7425" max="7425" width="37.7109375" style="33" customWidth="1"/>
    <col min="7426" max="7430" width="0" style="33" hidden="1" customWidth="1"/>
    <col min="7431" max="7435" width="10" style="33" customWidth="1"/>
    <col min="7436" max="7444" width="9.28515625" style="33" customWidth="1"/>
    <col min="7445" max="7680" width="9.28515625" style="33"/>
    <col min="7681" max="7681" width="37.7109375" style="33" customWidth="1"/>
    <col min="7682" max="7686" width="0" style="33" hidden="1" customWidth="1"/>
    <col min="7687" max="7691" width="10" style="33" customWidth="1"/>
    <col min="7692" max="7700" width="9.28515625" style="33" customWidth="1"/>
    <col min="7701" max="7936" width="9.28515625" style="33"/>
    <col min="7937" max="7937" width="37.7109375" style="33" customWidth="1"/>
    <col min="7938" max="7942" width="0" style="33" hidden="1" customWidth="1"/>
    <col min="7943" max="7947" width="10" style="33" customWidth="1"/>
    <col min="7948" max="7956" width="9.28515625" style="33" customWidth="1"/>
    <col min="7957" max="8192" width="9.28515625" style="33"/>
    <col min="8193" max="8193" width="37.7109375" style="33" customWidth="1"/>
    <col min="8194" max="8198" width="0" style="33" hidden="1" customWidth="1"/>
    <col min="8199" max="8203" width="10" style="33" customWidth="1"/>
    <col min="8204" max="8212" width="9.28515625" style="33" customWidth="1"/>
    <col min="8213" max="8448" width="9.28515625" style="33"/>
    <col min="8449" max="8449" width="37.7109375" style="33" customWidth="1"/>
    <col min="8450" max="8454" width="0" style="33" hidden="1" customWidth="1"/>
    <col min="8455" max="8459" width="10" style="33" customWidth="1"/>
    <col min="8460" max="8468" width="9.28515625" style="33" customWidth="1"/>
    <col min="8469" max="8704" width="9.28515625" style="33"/>
    <col min="8705" max="8705" width="37.7109375" style="33" customWidth="1"/>
    <col min="8706" max="8710" width="0" style="33" hidden="1" customWidth="1"/>
    <col min="8711" max="8715" width="10" style="33" customWidth="1"/>
    <col min="8716" max="8724" width="9.28515625" style="33" customWidth="1"/>
    <col min="8725" max="8960" width="9.28515625" style="33"/>
    <col min="8961" max="8961" width="37.7109375" style="33" customWidth="1"/>
    <col min="8962" max="8966" width="0" style="33" hidden="1" customWidth="1"/>
    <col min="8967" max="8971" width="10" style="33" customWidth="1"/>
    <col min="8972" max="8980" width="9.28515625" style="33" customWidth="1"/>
    <col min="8981" max="9216" width="9.28515625" style="33"/>
    <col min="9217" max="9217" width="37.7109375" style="33" customWidth="1"/>
    <col min="9218" max="9222" width="0" style="33" hidden="1" customWidth="1"/>
    <col min="9223" max="9227" width="10" style="33" customWidth="1"/>
    <col min="9228" max="9236" width="9.28515625" style="33" customWidth="1"/>
    <col min="9237" max="9472" width="9.28515625" style="33"/>
    <col min="9473" max="9473" width="37.7109375" style="33" customWidth="1"/>
    <col min="9474" max="9478" width="0" style="33" hidden="1" customWidth="1"/>
    <col min="9479" max="9483" width="10" style="33" customWidth="1"/>
    <col min="9484" max="9492" width="9.28515625" style="33" customWidth="1"/>
    <col min="9493" max="9728" width="9.28515625" style="33"/>
    <col min="9729" max="9729" width="37.7109375" style="33" customWidth="1"/>
    <col min="9730" max="9734" width="0" style="33" hidden="1" customWidth="1"/>
    <col min="9735" max="9739" width="10" style="33" customWidth="1"/>
    <col min="9740" max="9748" width="9.28515625" style="33" customWidth="1"/>
    <col min="9749" max="9984" width="9.28515625" style="33"/>
    <col min="9985" max="9985" width="37.7109375" style="33" customWidth="1"/>
    <col min="9986" max="9990" width="0" style="33" hidden="1" customWidth="1"/>
    <col min="9991" max="9995" width="10" style="33" customWidth="1"/>
    <col min="9996" max="10004" width="9.28515625" style="33" customWidth="1"/>
    <col min="10005" max="10240" width="9.28515625" style="33"/>
    <col min="10241" max="10241" width="37.7109375" style="33" customWidth="1"/>
    <col min="10242" max="10246" width="0" style="33" hidden="1" customWidth="1"/>
    <col min="10247" max="10251" width="10" style="33" customWidth="1"/>
    <col min="10252" max="10260" width="9.28515625" style="33" customWidth="1"/>
    <col min="10261" max="10496" width="9.28515625" style="33"/>
    <col min="10497" max="10497" width="37.7109375" style="33" customWidth="1"/>
    <col min="10498" max="10502" width="0" style="33" hidden="1" customWidth="1"/>
    <col min="10503" max="10507" width="10" style="33" customWidth="1"/>
    <col min="10508" max="10516" width="9.28515625" style="33" customWidth="1"/>
    <col min="10517" max="10752" width="9.28515625" style="33"/>
    <col min="10753" max="10753" width="37.7109375" style="33" customWidth="1"/>
    <col min="10754" max="10758" width="0" style="33" hidden="1" customWidth="1"/>
    <col min="10759" max="10763" width="10" style="33" customWidth="1"/>
    <col min="10764" max="10772" width="9.28515625" style="33" customWidth="1"/>
    <col min="10773" max="11008" width="9.28515625" style="33"/>
    <col min="11009" max="11009" width="37.7109375" style="33" customWidth="1"/>
    <col min="11010" max="11014" width="0" style="33" hidden="1" customWidth="1"/>
    <col min="11015" max="11019" width="10" style="33" customWidth="1"/>
    <col min="11020" max="11028" width="9.28515625" style="33" customWidth="1"/>
    <col min="11029" max="11264" width="9.28515625" style="33"/>
    <col min="11265" max="11265" width="37.7109375" style="33" customWidth="1"/>
    <col min="11266" max="11270" width="0" style="33" hidden="1" customWidth="1"/>
    <col min="11271" max="11275" width="10" style="33" customWidth="1"/>
    <col min="11276" max="11284" width="9.28515625" style="33" customWidth="1"/>
    <col min="11285" max="11520" width="9.28515625" style="33"/>
    <col min="11521" max="11521" width="37.7109375" style="33" customWidth="1"/>
    <col min="11522" max="11526" width="0" style="33" hidden="1" customWidth="1"/>
    <col min="11527" max="11531" width="10" style="33" customWidth="1"/>
    <col min="11532" max="11540" width="9.28515625" style="33" customWidth="1"/>
    <col min="11541" max="11776" width="9.28515625" style="33"/>
    <col min="11777" max="11777" width="37.7109375" style="33" customWidth="1"/>
    <col min="11778" max="11782" width="0" style="33" hidden="1" customWidth="1"/>
    <col min="11783" max="11787" width="10" style="33" customWidth="1"/>
    <col min="11788" max="11796" width="9.28515625" style="33" customWidth="1"/>
    <col min="11797" max="12032" width="9.28515625" style="33"/>
    <col min="12033" max="12033" width="37.7109375" style="33" customWidth="1"/>
    <col min="12034" max="12038" width="0" style="33" hidden="1" customWidth="1"/>
    <col min="12039" max="12043" width="10" style="33" customWidth="1"/>
    <col min="12044" max="12052" width="9.28515625" style="33" customWidth="1"/>
    <col min="12053" max="12288" width="9.28515625" style="33"/>
    <col min="12289" max="12289" width="37.7109375" style="33" customWidth="1"/>
    <col min="12290" max="12294" width="0" style="33" hidden="1" customWidth="1"/>
    <col min="12295" max="12299" width="10" style="33" customWidth="1"/>
    <col min="12300" max="12308" width="9.28515625" style="33" customWidth="1"/>
    <col min="12309" max="12544" width="9.28515625" style="33"/>
    <col min="12545" max="12545" width="37.7109375" style="33" customWidth="1"/>
    <col min="12546" max="12550" width="0" style="33" hidden="1" customWidth="1"/>
    <col min="12551" max="12555" width="10" style="33" customWidth="1"/>
    <col min="12556" max="12564" width="9.28515625" style="33" customWidth="1"/>
    <col min="12565" max="12800" width="9.28515625" style="33"/>
    <col min="12801" max="12801" width="37.7109375" style="33" customWidth="1"/>
    <col min="12802" max="12806" width="0" style="33" hidden="1" customWidth="1"/>
    <col min="12807" max="12811" width="10" style="33" customWidth="1"/>
    <col min="12812" max="12820" width="9.28515625" style="33" customWidth="1"/>
    <col min="12821" max="13056" width="9.28515625" style="33"/>
    <col min="13057" max="13057" width="37.7109375" style="33" customWidth="1"/>
    <col min="13058" max="13062" width="0" style="33" hidden="1" customWidth="1"/>
    <col min="13063" max="13067" width="10" style="33" customWidth="1"/>
    <col min="13068" max="13076" width="9.28515625" style="33" customWidth="1"/>
    <col min="13077" max="13312" width="9.28515625" style="33"/>
    <col min="13313" max="13313" width="37.7109375" style="33" customWidth="1"/>
    <col min="13314" max="13318" width="0" style="33" hidden="1" customWidth="1"/>
    <col min="13319" max="13323" width="10" style="33" customWidth="1"/>
    <col min="13324" max="13332" width="9.28515625" style="33" customWidth="1"/>
    <col min="13333" max="13568" width="9.28515625" style="33"/>
    <col min="13569" max="13569" width="37.7109375" style="33" customWidth="1"/>
    <col min="13570" max="13574" width="0" style="33" hidden="1" customWidth="1"/>
    <col min="13575" max="13579" width="10" style="33" customWidth="1"/>
    <col min="13580" max="13588" width="9.28515625" style="33" customWidth="1"/>
    <col min="13589" max="13824" width="9.28515625" style="33"/>
    <col min="13825" max="13825" width="37.7109375" style="33" customWidth="1"/>
    <col min="13826" max="13830" width="0" style="33" hidden="1" customWidth="1"/>
    <col min="13831" max="13835" width="10" style="33" customWidth="1"/>
    <col min="13836" max="13844" width="9.28515625" style="33" customWidth="1"/>
    <col min="13845" max="14080" width="9.28515625" style="33"/>
    <col min="14081" max="14081" width="37.7109375" style="33" customWidth="1"/>
    <col min="14082" max="14086" width="0" style="33" hidden="1" customWidth="1"/>
    <col min="14087" max="14091" width="10" style="33" customWidth="1"/>
    <col min="14092" max="14100" width="9.28515625" style="33" customWidth="1"/>
    <col min="14101" max="14336" width="9.28515625" style="33"/>
    <col min="14337" max="14337" width="37.7109375" style="33" customWidth="1"/>
    <col min="14338" max="14342" width="0" style="33" hidden="1" customWidth="1"/>
    <col min="14343" max="14347" width="10" style="33" customWidth="1"/>
    <col min="14348" max="14356" width="9.28515625" style="33" customWidth="1"/>
    <col min="14357" max="14592" width="9.28515625" style="33"/>
    <col min="14593" max="14593" width="37.7109375" style="33" customWidth="1"/>
    <col min="14594" max="14598" width="0" style="33" hidden="1" customWidth="1"/>
    <col min="14599" max="14603" width="10" style="33" customWidth="1"/>
    <col min="14604" max="14612" width="9.28515625" style="33" customWidth="1"/>
    <col min="14613" max="14848" width="9.28515625" style="33"/>
    <col min="14849" max="14849" width="37.7109375" style="33" customWidth="1"/>
    <col min="14850" max="14854" width="0" style="33" hidden="1" customWidth="1"/>
    <col min="14855" max="14859" width="10" style="33" customWidth="1"/>
    <col min="14860" max="14868" width="9.28515625" style="33" customWidth="1"/>
    <col min="14869" max="15104" width="9.28515625" style="33"/>
    <col min="15105" max="15105" width="37.7109375" style="33" customWidth="1"/>
    <col min="15106" max="15110" width="0" style="33" hidden="1" customWidth="1"/>
    <col min="15111" max="15115" width="10" style="33" customWidth="1"/>
    <col min="15116" max="15124" width="9.28515625" style="33" customWidth="1"/>
    <col min="15125" max="15360" width="9.28515625" style="33"/>
    <col min="15361" max="15361" width="37.7109375" style="33" customWidth="1"/>
    <col min="15362" max="15366" width="0" style="33" hidden="1" customWidth="1"/>
    <col min="15367" max="15371" width="10" style="33" customWidth="1"/>
    <col min="15372" max="15380" width="9.28515625" style="33" customWidth="1"/>
    <col min="15381" max="15616" width="9.28515625" style="33"/>
    <col min="15617" max="15617" width="37.7109375" style="33" customWidth="1"/>
    <col min="15618" max="15622" width="0" style="33" hidden="1" customWidth="1"/>
    <col min="15623" max="15627" width="10" style="33" customWidth="1"/>
    <col min="15628" max="15636" width="9.28515625" style="33" customWidth="1"/>
    <col min="15637" max="15872" width="9.28515625" style="33"/>
    <col min="15873" max="15873" width="37.7109375" style="33" customWidth="1"/>
    <col min="15874" max="15878" width="0" style="33" hidden="1" customWidth="1"/>
    <col min="15879" max="15883" width="10" style="33" customWidth="1"/>
    <col min="15884" max="15892" width="9.28515625" style="33" customWidth="1"/>
    <col min="15893" max="16128" width="9.28515625" style="33"/>
    <col min="16129" max="16129" width="37.7109375" style="33" customWidth="1"/>
    <col min="16130" max="16134" width="0" style="33" hidden="1" customWidth="1"/>
    <col min="16135" max="16139" width="10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513</v>
      </c>
    </row>
    <row r="3" spans="1:32" ht="18" customHeight="1" x14ac:dyDescent="0.2">
      <c r="A3" s="32" t="s">
        <v>514</v>
      </c>
    </row>
    <row r="4" spans="1:32" ht="18" customHeight="1" thickBot="1" x14ac:dyDescent="0.25">
      <c r="A4" s="577" t="s">
        <v>515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2.7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7.7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2.95" customHeight="1" x14ac:dyDescent="0.2">
      <c r="A9" s="315" t="s">
        <v>456</v>
      </c>
      <c r="B9" s="160">
        <v>39.1</v>
      </c>
      <c r="C9" s="160">
        <v>17.399999999999999</v>
      </c>
      <c r="D9" s="160">
        <v>20.3</v>
      </c>
      <c r="E9" s="160">
        <v>26.9</v>
      </c>
      <c r="F9" s="160">
        <v>26.7</v>
      </c>
      <c r="G9" s="160">
        <v>26.1</v>
      </c>
      <c r="H9" s="160">
        <v>23.7</v>
      </c>
      <c r="I9" s="160">
        <v>23.8</v>
      </c>
      <c r="J9" s="160">
        <v>25.3</v>
      </c>
      <c r="K9" s="160">
        <v>26.1</v>
      </c>
      <c r="L9" s="160">
        <v>31.6</v>
      </c>
      <c r="M9" s="160">
        <v>37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1.9</v>
      </c>
      <c r="C11" s="160">
        <v>2.9</v>
      </c>
      <c r="D11" s="160">
        <v>17.100000000000001</v>
      </c>
      <c r="E11" s="160">
        <v>10.6</v>
      </c>
      <c r="F11" s="160">
        <v>11</v>
      </c>
      <c r="G11" s="160">
        <v>11.8</v>
      </c>
      <c r="H11" s="160">
        <v>15.9</v>
      </c>
      <c r="I11" s="160">
        <v>18.2</v>
      </c>
      <c r="J11" s="160">
        <v>14.9</v>
      </c>
      <c r="K11" s="160">
        <v>14.9</v>
      </c>
      <c r="L11" s="160">
        <v>13.3</v>
      </c>
      <c r="M11" s="160">
        <v>13.3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4.4000000000000004</v>
      </c>
      <c r="C12" s="160">
        <v>4.0999999999999996</v>
      </c>
      <c r="D12" s="160">
        <v>2.5</v>
      </c>
      <c r="E12" s="160">
        <v>1.2</v>
      </c>
      <c r="F12" s="160">
        <v>1.3</v>
      </c>
      <c r="G12" s="160">
        <v>1.1000000000000001</v>
      </c>
      <c r="H12" s="160">
        <v>1</v>
      </c>
      <c r="I12" s="160">
        <v>1</v>
      </c>
      <c r="J12" s="160">
        <v>1</v>
      </c>
      <c r="K12" s="160">
        <v>0.9</v>
      </c>
      <c r="L12" s="160">
        <v>0.9</v>
      </c>
      <c r="M12" s="160">
        <v>0.9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0.4</v>
      </c>
      <c r="C13" s="160">
        <v>0.3</v>
      </c>
      <c r="D13" s="160">
        <v>0.5</v>
      </c>
      <c r="E13" s="160">
        <v>0.5</v>
      </c>
      <c r="F13" s="160">
        <v>0.4</v>
      </c>
      <c r="G13" s="160">
        <v>0.5</v>
      </c>
      <c r="H13" s="160">
        <v>0.5</v>
      </c>
      <c r="I13" s="160">
        <v>0.5</v>
      </c>
      <c r="J13" s="160">
        <v>0.5</v>
      </c>
      <c r="K13" s="160">
        <v>0.5</v>
      </c>
      <c r="L13" s="160">
        <v>0.5</v>
      </c>
      <c r="M13" s="160">
        <v>0.5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40.700000000000003</v>
      </c>
      <c r="C14" s="160">
        <v>31.3</v>
      </c>
      <c r="D14" s="160">
        <v>51.4</v>
      </c>
      <c r="E14" s="160">
        <v>41.4</v>
      </c>
      <c r="F14" s="160">
        <v>33.700000000000003</v>
      </c>
      <c r="G14" s="160">
        <v>35.700000000000003</v>
      </c>
      <c r="H14" s="160">
        <v>28.5</v>
      </c>
      <c r="I14" s="160">
        <v>31.1</v>
      </c>
      <c r="J14" s="160">
        <v>30.6</v>
      </c>
      <c r="K14" s="160">
        <v>32.5</v>
      </c>
      <c r="L14" s="160">
        <v>30.2</v>
      </c>
      <c r="M14" s="160">
        <v>27.3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6.9</v>
      </c>
      <c r="C15" s="160">
        <v>5.4</v>
      </c>
      <c r="D15" s="160">
        <v>8.8000000000000007</v>
      </c>
      <c r="E15" s="160">
        <v>7</v>
      </c>
      <c r="F15" s="160">
        <v>5.7</v>
      </c>
      <c r="G15" s="160">
        <v>5.6</v>
      </c>
      <c r="H15" s="160">
        <v>4</v>
      </c>
      <c r="I15" s="160">
        <v>4.8</v>
      </c>
      <c r="J15" s="160">
        <v>4.8</v>
      </c>
      <c r="K15" s="160">
        <v>5.2</v>
      </c>
      <c r="L15" s="160">
        <v>4.9000000000000004</v>
      </c>
      <c r="M15" s="160">
        <v>4.4000000000000004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463</v>
      </c>
      <c r="B16" s="160">
        <v>4.0999999999999996</v>
      </c>
      <c r="C16" s="160">
        <v>1.8</v>
      </c>
      <c r="D16" s="160">
        <v>6.6</v>
      </c>
      <c r="E16" s="160">
        <v>10.3</v>
      </c>
      <c r="F16" s="160">
        <v>19</v>
      </c>
      <c r="G16" s="160">
        <v>25.9</v>
      </c>
      <c r="H16" s="160">
        <v>36.1</v>
      </c>
      <c r="I16" s="160">
        <v>33.200000000000003</v>
      </c>
      <c r="J16" s="160">
        <v>29.6</v>
      </c>
      <c r="K16" s="160">
        <v>25.7</v>
      </c>
      <c r="L16" s="160">
        <v>21.3</v>
      </c>
      <c r="M16" s="160">
        <v>18.8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9.1999999999999993</v>
      </c>
      <c r="C17" s="160">
        <v>44.1</v>
      </c>
      <c r="D17" s="160">
        <v>12.9</v>
      </c>
      <c r="E17" s="160">
        <v>14.4</v>
      </c>
      <c r="F17" s="160">
        <v>14.9</v>
      </c>
      <c r="G17" s="160">
        <v>6.6</v>
      </c>
      <c r="H17" s="160">
        <v>7.6</v>
      </c>
      <c r="I17" s="160">
        <v>7.2</v>
      </c>
      <c r="J17" s="160">
        <v>9.6999999999999993</v>
      </c>
      <c r="K17" s="160">
        <v>10.6</v>
      </c>
      <c r="L17" s="160">
        <v>12</v>
      </c>
      <c r="M17" s="160">
        <v>12.6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0.1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80" customFormat="1" ht="15" customHeight="1" x14ac:dyDescent="0.2">
      <c r="A20" s="578"/>
      <c r="B20" s="579"/>
      <c r="C20" s="579"/>
      <c r="D20" s="579"/>
      <c r="E20" s="579"/>
      <c r="F20" s="579"/>
      <c r="G20" s="579"/>
      <c r="H20" s="579"/>
      <c r="I20" s="579"/>
      <c r="J20" s="579"/>
      <c r="K20" s="579"/>
      <c r="L20" s="579"/>
      <c r="M20" s="579"/>
      <c r="N20" s="579"/>
      <c r="O20" s="579"/>
      <c r="P20" s="579"/>
      <c r="Q20" s="579"/>
      <c r="R20" s="579"/>
      <c r="S20" s="579"/>
      <c r="T20" s="579"/>
      <c r="U20" s="579"/>
      <c r="V20" s="579"/>
      <c r="W20" s="579"/>
      <c r="X20" s="579"/>
      <c r="Y20" s="579"/>
      <c r="Z20" s="579"/>
      <c r="AA20" s="579"/>
      <c r="AB20" s="579"/>
      <c r="AC20" s="579"/>
      <c r="AD20" s="579"/>
      <c r="AE20" s="579"/>
      <c r="AF20" s="579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s="51" customFormat="1" ht="12.9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 spans="1:32" ht="18" customHeight="1" x14ac:dyDescent="0.2">
      <c r="A25" s="32" t="s">
        <v>516</v>
      </c>
    </row>
    <row r="26" spans="1:32" ht="18" customHeight="1" x14ac:dyDescent="0.2">
      <c r="A26" s="32" t="s">
        <v>517</v>
      </c>
    </row>
    <row r="27" spans="1:32" s="571" customFormat="1" ht="18" customHeight="1" thickBot="1" x14ac:dyDescent="0.25">
      <c r="A27" s="581" t="s">
        <v>482</v>
      </c>
      <c r="B27" s="575"/>
      <c r="C27" s="575"/>
      <c r="D27" s="575"/>
      <c r="E27" s="575"/>
      <c r="F27" s="575"/>
      <c r="G27" s="575"/>
      <c r="H27" s="575"/>
      <c r="I27" s="575"/>
      <c r="J27" s="575"/>
      <c r="K27" s="575"/>
      <c r="L27" s="575"/>
      <c r="M27" s="575"/>
    </row>
    <row r="28" spans="1:32" s="38" customFormat="1" ht="18" customHeight="1" thickBot="1" x14ac:dyDescent="0.25">
      <c r="A28" s="564"/>
      <c r="B28" s="564">
        <v>2014</v>
      </c>
      <c r="C28" s="564">
        <v>2015</v>
      </c>
      <c r="D28" s="564">
        <v>2016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</row>
    <row r="29" spans="1:32" s="43" customFormat="1" ht="13.5" customHeight="1" x14ac:dyDescent="0.2">
      <c r="A29" s="37"/>
      <c r="B29" s="565"/>
      <c r="C29" s="565"/>
      <c r="D29" s="565"/>
      <c r="E29" s="565"/>
      <c r="F29" s="565"/>
      <c r="G29" s="565"/>
      <c r="H29" s="565"/>
      <c r="I29" s="565"/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</row>
    <row r="30" spans="1:32" s="51" customFormat="1" ht="27.2" customHeight="1" x14ac:dyDescent="0.2">
      <c r="A30" s="41" t="s">
        <v>483</v>
      </c>
      <c r="B30" s="157">
        <v>100</v>
      </c>
      <c r="C30" s="157">
        <v>100</v>
      </c>
      <c r="D30" s="157">
        <v>100</v>
      </c>
      <c r="E30" s="157">
        <v>100</v>
      </c>
      <c r="F30" s="157">
        <v>100</v>
      </c>
      <c r="G30" s="157">
        <v>100</v>
      </c>
      <c r="H30" s="157">
        <v>100</v>
      </c>
      <c r="I30" s="157">
        <v>100</v>
      </c>
      <c r="J30" s="157">
        <v>100</v>
      </c>
      <c r="K30" s="157">
        <v>100</v>
      </c>
      <c r="L30" s="157">
        <v>100</v>
      </c>
      <c r="M30" s="157">
        <v>100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 t="s">
        <v>356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456</v>
      </c>
      <c r="B32" s="160">
        <v>78.8</v>
      </c>
      <c r="C32" s="160">
        <v>68.400000000000006</v>
      </c>
      <c r="D32" s="160">
        <v>61.6</v>
      </c>
      <c r="E32" s="160">
        <v>59.7</v>
      </c>
      <c r="F32" s="160">
        <v>46.9</v>
      </c>
      <c r="G32" s="160">
        <v>53.7</v>
      </c>
      <c r="H32" s="160">
        <v>48.6</v>
      </c>
      <c r="I32" s="160">
        <v>59.1</v>
      </c>
      <c r="J32" s="160">
        <v>54.6</v>
      </c>
      <c r="K32" s="160">
        <v>55.2</v>
      </c>
      <c r="L32" s="160">
        <v>52.2</v>
      </c>
      <c r="M32" s="160">
        <v>46.4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24" customHeight="1" x14ac:dyDescent="0.2">
      <c r="A34" s="325" t="s">
        <v>458</v>
      </c>
      <c r="B34" s="160">
        <v>5.9</v>
      </c>
      <c r="C34" s="160">
        <v>4.3</v>
      </c>
      <c r="D34" s="160">
        <v>28</v>
      </c>
      <c r="E34" s="160">
        <v>28.6</v>
      </c>
      <c r="F34" s="160">
        <v>7.2</v>
      </c>
      <c r="G34" s="160">
        <v>23.7</v>
      </c>
      <c r="H34" s="160">
        <v>6.5</v>
      </c>
      <c r="I34" s="160">
        <v>28.7</v>
      </c>
      <c r="J34" s="160">
        <v>6.1</v>
      </c>
      <c r="K34" s="160">
        <v>21.6</v>
      </c>
      <c r="L34" s="160">
        <v>11.9</v>
      </c>
      <c r="M34" s="160">
        <v>12.9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459</v>
      </c>
      <c r="B35" s="160">
        <v>38.299999999999997</v>
      </c>
      <c r="C35" s="160">
        <v>27</v>
      </c>
      <c r="D35" s="160">
        <v>24.6</v>
      </c>
      <c r="E35" s="160">
        <v>20.2</v>
      </c>
      <c r="F35" s="160">
        <v>24.4</v>
      </c>
      <c r="G35" s="160">
        <v>17</v>
      </c>
      <c r="H35" s="160">
        <v>27.7</v>
      </c>
      <c r="I35" s="160">
        <v>18.7</v>
      </c>
      <c r="J35" s="160">
        <v>30.4</v>
      </c>
      <c r="K35" s="160">
        <v>19.100000000000001</v>
      </c>
      <c r="L35" s="160">
        <v>22.9</v>
      </c>
      <c r="M35" s="160">
        <v>18.399999999999999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460</v>
      </c>
      <c r="B36" s="160">
        <v>6.3</v>
      </c>
      <c r="C36" s="160">
        <v>5.7</v>
      </c>
      <c r="D36" s="160">
        <v>8.4</v>
      </c>
      <c r="E36" s="160">
        <v>9.6</v>
      </c>
      <c r="F36" s="160">
        <v>13.5</v>
      </c>
      <c r="G36" s="160">
        <v>11.4</v>
      </c>
      <c r="H36" s="160">
        <v>13.1</v>
      </c>
      <c r="I36" s="160">
        <v>10.6</v>
      </c>
      <c r="J36" s="160">
        <v>14.9</v>
      </c>
      <c r="K36" s="160">
        <v>12.6</v>
      </c>
      <c r="L36" s="160">
        <v>14.3</v>
      </c>
      <c r="M36" s="160">
        <v>11.5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461</v>
      </c>
      <c r="B37" s="160">
        <v>22.2</v>
      </c>
      <c r="C37" s="160">
        <v>19.600000000000001</v>
      </c>
      <c r="D37" s="160">
        <v>21.8</v>
      </c>
      <c r="E37" s="160">
        <v>22.7</v>
      </c>
      <c r="F37" s="160">
        <v>27.3</v>
      </c>
      <c r="G37" s="160">
        <v>26.4</v>
      </c>
      <c r="H37" s="160">
        <v>27.4</v>
      </c>
      <c r="I37" s="160">
        <v>21.6</v>
      </c>
      <c r="J37" s="160">
        <v>25.8</v>
      </c>
      <c r="K37" s="160">
        <v>28</v>
      </c>
      <c r="L37" s="160">
        <v>30.5</v>
      </c>
      <c r="M37" s="160">
        <v>25.4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462</v>
      </c>
      <c r="B38" s="160">
        <v>3.8</v>
      </c>
      <c r="C38" s="160">
        <v>3.4</v>
      </c>
      <c r="D38" s="160">
        <v>3.4</v>
      </c>
      <c r="E38" s="160">
        <v>3.6</v>
      </c>
      <c r="F38" s="160">
        <v>4.5</v>
      </c>
      <c r="G38" s="160">
        <v>4.2</v>
      </c>
      <c r="H38" s="160">
        <v>4.5999999999999996</v>
      </c>
      <c r="I38" s="160">
        <v>3.6</v>
      </c>
      <c r="J38" s="160">
        <v>4.3</v>
      </c>
      <c r="K38" s="160">
        <v>4.8</v>
      </c>
      <c r="L38" s="160">
        <v>4.8</v>
      </c>
      <c r="M38" s="160">
        <v>4.5999999999999996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463</v>
      </c>
      <c r="B39" s="160">
        <v>4.8</v>
      </c>
      <c r="C39" s="160">
        <v>2.9</v>
      </c>
      <c r="D39" s="160">
        <v>3</v>
      </c>
      <c r="E39" s="160">
        <v>4.0999999999999996</v>
      </c>
      <c r="F39" s="160">
        <v>6.4</v>
      </c>
      <c r="G39" s="160">
        <v>7.1</v>
      </c>
      <c r="H39" s="160">
        <v>7.1</v>
      </c>
      <c r="I39" s="160">
        <v>4.9000000000000004</v>
      </c>
      <c r="J39" s="160">
        <v>8.4</v>
      </c>
      <c r="K39" s="160">
        <v>6.1</v>
      </c>
      <c r="L39" s="160">
        <v>6.7</v>
      </c>
      <c r="M39" s="160">
        <v>2.5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464</v>
      </c>
      <c r="B40" s="160">
        <v>7.5</v>
      </c>
      <c r="C40" s="160">
        <v>5.7</v>
      </c>
      <c r="D40" s="160">
        <v>10.199999999999999</v>
      </c>
      <c r="E40" s="160">
        <v>9.9</v>
      </c>
      <c r="F40" s="160">
        <v>14.9</v>
      </c>
      <c r="G40" s="160">
        <v>8.6</v>
      </c>
      <c r="H40" s="160">
        <v>12.3</v>
      </c>
      <c r="I40" s="160">
        <v>10.8</v>
      </c>
      <c r="J40" s="160">
        <v>6.8</v>
      </c>
      <c r="K40" s="160">
        <v>5.9</v>
      </c>
      <c r="L40" s="160">
        <v>5.9</v>
      </c>
      <c r="M40" s="160">
        <v>21.2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thickBot="1" x14ac:dyDescent="0.25">
      <c r="A41" s="317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29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38" customFormat="1" ht="12.95" customHeight="1" x14ac:dyDescent="0.2">
      <c r="A45" s="37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</row>
    <row r="46" spans="1:32" s="51" customFormat="1" ht="12.95" hidden="1" customHeight="1" x14ac:dyDescent="0.2">
      <c r="A46" s="62" t="s">
        <v>471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24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24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38" customFormat="1" ht="12.95" customHeight="1" x14ac:dyDescent="0.2">
      <c r="A67" s="37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  <c r="T67" s="312"/>
      <c r="U67" s="312"/>
      <c r="V67" s="312"/>
      <c r="W67" s="312"/>
      <c r="X67" s="312"/>
      <c r="Y67" s="312"/>
      <c r="Z67" s="312"/>
      <c r="AA67" s="312"/>
      <c r="AB67" s="312"/>
      <c r="AC67" s="312"/>
      <c r="AD67" s="312"/>
      <c r="AE67" s="312"/>
      <c r="AF67" s="312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24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38" customFormat="1" ht="12.95" customHeight="1" x14ac:dyDescent="0.2">
      <c r="A85" s="37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24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51" customFormat="1" ht="24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38" customFormat="1" ht="12.95" customHeight="1" x14ac:dyDescent="0.2">
      <c r="A107" s="37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  <c r="T107" s="312"/>
      <c r="U107" s="312"/>
      <c r="V107" s="312"/>
      <c r="W107" s="312"/>
      <c r="X107" s="312"/>
      <c r="Y107" s="312"/>
      <c r="Z107" s="312"/>
      <c r="AA107" s="312"/>
      <c r="AB107" s="312"/>
      <c r="AC107" s="312"/>
      <c r="AD107" s="312"/>
      <c r="AE107" s="312"/>
      <c r="AF107" s="312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24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38" customFormat="1" ht="12.95" customHeight="1" x14ac:dyDescent="0.2">
      <c r="A125" s="37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  <c r="T125" s="312"/>
      <c r="U125" s="312"/>
      <c r="V125" s="312"/>
      <c r="W125" s="312"/>
      <c r="X125" s="312"/>
      <c r="Y125" s="312"/>
      <c r="Z125" s="312"/>
      <c r="AA125" s="312"/>
      <c r="AB125" s="312"/>
      <c r="AC125" s="312"/>
      <c r="AD125" s="312"/>
      <c r="AE125" s="312"/>
      <c r="AF125" s="312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24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38" customFormat="1" ht="12.95" customHeight="1" x14ac:dyDescent="0.2">
      <c r="A139" s="37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2"/>
      <c r="S139" s="312"/>
      <c r="T139" s="312"/>
      <c r="U139" s="312"/>
      <c r="V139" s="312"/>
      <c r="W139" s="312"/>
      <c r="X139" s="312"/>
      <c r="Y139" s="312"/>
      <c r="Z139" s="312"/>
      <c r="AA139" s="312"/>
      <c r="AB139" s="312"/>
      <c r="AC139" s="312"/>
      <c r="AD139" s="312"/>
      <c r="AE139" s="312"/>
      <c r="AF139" s="312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38" customFormat="1" ht="12.95" customHeight="1" x14ac:dyDescent="0.2">
      <c r="A147" s="37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  <c r="P147" s="312"/>
      <c r="Q147" s="312"/>
      <c r="R147" s="312"/>
      <c r="S147" s="312"/>
      <c r="T147" s="312"/>
      <c r="U147" s="312"/>
      <c r="V147" s="312"/>
      <c r="W147" s="312"/>
      <c r="X147" s="312"/>
      <c r="Y147" s="312"/>
      <c r="Z147" s="312"/>
      <c r="AA147" s="312"/>
      <c r="AB147" s="312"/>
      <c r="AC147" s="312"/>
      <c r="AD147" s="312"/>
      <c r="AE147" s="312"/>
      <c r="AF147" s="312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24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spans="1:32" s="38" customFormat="1" ht="12.95" customHeight="1" x14ac:dyDescent="0.2">
      <c r="A165" s="37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Q165" s="312"/>
      <c r="R165" s="312"/>
      <c r="S165" s="312"/>
      <c r="T165" s="312"/>
      <c r="U165" s="312"/>
      <c r="V165" s="312"/>
      <c r="W165" s="312"/>
      <c r="X165" s="312"/>
      <c r="Y165" s="312"/>
      <c r="Z165" s="312"/>
      <c r="AA165" s="312"/>
      <c r="AB165" s="312"/>
      <c r="AC165" s="312"/>
      <c r="AD165" s="312"/>
      <c r="AE165" s="312"/>
      <c r="AF165" s="312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24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 spans="1:32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7" spans="1:32" s="38" customFormat="1" ht="12.95" customHeight="1" x14ac:dyDescent="0.2">
      <c r="A187" s="37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  <c r="P187" s="312"/>
      <c r="Q187" s="312"/>
      <c r="R187" s="312"/>
      <c r="S187" s="312"/>
      <c r="T187" s="312"/>
      <c r="U187" s="312"/>
      <c r="V187" s="312"/>
      <c r="W187" s="312"/>
      <c r="X187" s="312"/>
      <c r="Y187" s="312"/>
      <c r="Z187" s="312"/>
      <c r="AA187" s="312"/>
      <c r="AB187" s="312"/>
      <c r="AC187" s="312"/>
      <c r="AD187" s="312"/>
      <c r="AE187" s="312"/>
      <c r="AF187" s="312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24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 spans="1:32" s="38" customFormat="1" ht="12.95" customHeight="1" x14ac:dyDescent="0.2">
      <c r="A205" s="37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24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 spans="1:32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7" spans="1:32" s="38" customFormat="1" ht="12.95" customHeight="1" x14ac:dyDescent="0.2">
      <c r="A227" s="37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  <c r="AF227" s="312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24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 spans="1:32" s="38" customFormat="1" ht="12.95" customHeight="1" x14ac:dyDescent="0.2">
      <c r="A245" s="37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  <c r="AF245" s="312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24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 spans="1:32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7" spans="1:32" s="38" customFormat="1" ht="12.95" customHeight="1" x14ac:dyDescent="0.2">
      <c r="A267" s="37"/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  <c r="P267" s="312"/>
      <c r="Q267" s="312"/>
      <c r="R267" s="312"/>
      <c r="S267" s="312"/>
      <c r="T267" s="312"/>
      <c r="U267" s="312"/>
      <c r="V267" s="312"/>
      <c r="W267" s="312"/>
      <c r="X267" s="312"/>
      <c r="Y267" s="312"/>
      <c r="Z267" s="312"/>
      <c r="AA267" s="312"/>
      <c r="AB267" s="312"/>
      <c r="AC267" s="312"/>
      <c r="AD267" s="312"/>
      <c r="AE267" s="312"/>
      <c r="AF267" s="312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24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 spans="1:32" s="38" customFormat="1" ht="12.95" customHeight="1" x14ac:dyDescent="0.2">
      <c r="A285" s="37"/>
      <c r="B285" s="312"/>
      <c r="C285" s="312"/>
      <c r="D285" s="312"/>
      <c r="E285" s="312"/>
      <c r="F285" s="312"/>
      <c r="G285" s="312"/>
      <c r="H285" s="312"/>
      <c r="I285" s="312"/>
      <c r="J285" s="312"/>
      <c r="K285" s="312"/>
      <c r="L285" s="312"/>
      <c r="M285" s="312"/>
      <c r="N285" s="312"/>
      <c r="O285" s="312"/>
      <c r="P285" s="312"/>
      <c r="Q285" s="312"/>
      <c r="R285" s="312"/>
      <c r="S285" s="312"/>
      <c r="T285" s="312"/>
      <c r="U285" s="312"/>
      <c r="V285" s="312"/>
      <c r="W285" s="312"/>
      <c r="X285" s="312"/>
      <c r="Y285" s="312"/>
      <c r="Z285" s="312"/>
      <c r="AA285" s="312"/>
      <c r="AB285" s="312"/>
      <c r="AC285" s="312"/>
      <c r="AD285" s="312"/>
      <c r="AE285" s="312"/>
      <c r="AF285" s="312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24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 spans="1:32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7" spans="1:32" s="38" customFormat="1" ht="12.95" customHeight="1" x14ac:dyDescent="0.2">
      <c r="A307" s="37"/>
      <c r="B307" s="312"/>
      <c r="C307" s="312"/>
      <c r="D307" s="312"/>
      <c r="E307" s="312"/>
      <c r="F307" s="312"/>
      <c r="G307" s="312"/>
      <c r="H307" s="312"/>
      <c r="I307" s="312"/>
      <c r="J307" s="312"/>
      <c r="K307" s="312"/>
      <c r="L307" s="312"/>
      <c r="M307" s="312"/>
      <c r="N307" s="312"/>
      <c r="O307" s="312"/>
      <c r="P307" s="312"/>
      <c r="Q307" s="312"/>
      <c r="R307" s="312"/>
      <c r="S307" s="312"/>
      <c r="T307" s="312"/>
      <c r="U307" s="312"/>
      <c r="V307" s="312"/>
      <c r="W307" s="312"/>
      <c r="X307" s="312"/>
      <c r="Y307" s="312"/>
      <c r="Z307" s="312"/>
      <c r="AA307" s="312"/>
      <c r="AB307" s="312"/>
      <c r="AC307" s="312"/>
      <c r="AD307" s="312"/>
      <c r="AE307" s="312"/>
      <c r="AF307" s="312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24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 spans="1:32" s="38" customFormat="1" ht="12.95" customHeight="1" x14ac:dyDescent="0.2">
      <c r="A329" s="37"/>
      <c r="B329" s="312"/>
      <c r="C329" s="312"/>
      <c r="D329" s="312"/>
      <c r="E329" s="312"/>
      <c r="F329" s="312"/>
      <c r="G329" s="312"/>
      <c r="H329" s="312"/>
      <c r="I329" s="312"/>
      <c r="J329" s="312"/>
      <c r="K329" s="312"/>
      <c r="L329" s="312"/>
      <c r="M329" s="312"/>
      <c r="N329" s="312"/>
      <c r="O329" s="312"/>
      <c r="P329" s="312"/>
      <c r="Q329" s="312"/>
      <c r="R329" s="312"/>
      <c r="S329" s="312"/>
      <c r="T329" s="312"/>
      <c r="U329" s="312"/>
      <c r="V329" s="312"/>
      <c r="W329" s="312"/>
      <c r="X329" s="312"/>
      <c r="Y329" s="312"/>
      <c r="Z329" s="312"/>
      <c r="AA329" s="312"/>
      <c r="AB329" s="312"/>
      <c r="AC329" s="312"/>
      <c r="AD329" s="312"/>
      <c r="AE329" s="312"/>
      <c r="AF329" s="312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24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 spans="1:32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51" spans="1:32" s="38" customFormat="1" ht="12.95" customHeight="1" x14ac:dyDescent="0.2">
      <c r="A351" s="37"/>
      <c r="B351" s="312"/>
      <c r="C351" s="312"/>
      <c r="D351" s="312"/>
      <c r="E351" s="312"/>
      <c r="F351" s="312"/>
      <c r="G351" s="312"/>
      <c r="H351" s="312"/>
      <c r="I351" s="312"/>
      <c r="J351" s="312"/>
      <c r="K351" s="312"/>
      <c r="L351" s="312"/>
      <c r="M351" s="312"/>
      <c r="N351" s="312"/>
      <c r="O351" s="312"/>
      <c r="P351" s="312"/>
      <c r="Q351" s="312"/>
      <c r="R351" s="312"/>
      <c r="S351" s="312"/>
      <c r="T351" s="312"/>
      <c r="U351" s="312"/>
      <c r="V351" s="312"/>
      <c r="W351" s="312"/>
      <c r="X351" s="312"/>
      <c r="Y351" s="312"/>
      <c r="Z351" s="312"/>
      <c r="AA351" s="312"/>
      <c r="AB351" s="312"/>
      <c r="AC351" s="312"/>
      <c r="AD351" s="312"/>
      <c r="AE351" s="312"/>
      <c r="AF351" s="312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24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 spans="1:32" s="38" customFormat="1" ht="12.95" customHeight="1" x14ac:dyDescent="0.2">
      <c r="A369" s="37"/>
      <c r="B369" s="312"/>
      <c r="C369" s="312"/>
      <c r="D369" s="312"/>
      <c r="E369" s="312"/>
      <c r="F369" s="312"/>
      <c r="G369" s="312"/>
      <c r="H369" s="312"/>
      <c r="I369" s="312"/>
      <c r="J369" s="312"/>
      <c r="K369" s="312"/>
      <c r="L369" s="312"/>
      <c r="M369" s="312"/>
      <c r="N369" s="312"/>
      <c r="O369" s="312"/>
      <c r="P369" s="312"/>
      <c r="Q369" s="312"/>
      <c r="R369" s="312"/>
      <c r="S369" s="312"/>
      <c r="T369" s="312"/>
      <c r="U369" s="312"/>
      <c r="V369" s="312"/>
      <c r="W369" s="312"/>
      <c r="X369" s="312"/>
      <c r="Y369" s="312"/>
      <c r="Z369" s="312"/>
      <c r="AA369" s="312"/>
      <c r="AB369" s="312"/>
      <c r="AC369" s="312"/>
      <c r="AD369" s="312"/>
      <c r="AE369" s="312"/>
      <c r="AF369" s="312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24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 spans="1:32" s="51" customFormat="1" ht="10.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91" spans="1:32" s="38" customFormat="1" ht="12.95" customHeight="1" x14ac:dyDescent="0.2">
      <c r="A391" s="37"/>
      <c r="B391" s="312"/>
      <c r="C391" s="312"/>
      <c r="D391" s="312"/>
      <c r="E391" s="312"/>
      <c r="F391" s="312"/>
      <c r="G391" s="312"/>
      <c r="H391" s="312"/>
      <c r="I391" s="312"/>
      <c r="J391" s="312"/>
      <c r="K391" s="312"/>
      <c r="L391" s="312"/>
      <c r="M391" s="312"/>
      <c r="N391" s="312"/>
      <c r="O391" s="312"/>
      <c r="P391" s="312"/>
      <c r="Q391" s="312"/>
      <c r="R391" s="312"/>
      <c r="S391" s="312"/>
      <c r="T391" s="312"/>
      <c r="U391" s="312"/>
      <c r="V391" s="312"/>
      <c r="W391" s="312"/>
      <c r="X391" s="312"/>
      <c r="Y391" s="312"/>
      <c r="Z391" s="312"/>
      <c r="AA391" s="312"/>
      <c r="AB391" s="312"/>
      <c r="AC391" s="312"/>
      <c r="AD391" s="312"/>
      <c r="AE391" s="312"/>
      <c r="AF391" s="312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24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</row>
    <row r="409" spans="1:32" s="38" customFormat="1" ht="12.95" customHeight="1" x14ac:dyDescent="0.2">
      <c r="A409" s="37"/>
      <c r="B409" s="312"/>
      <c r="C409" s="312"/>
      <c r="D409" s="312"/>
      <c r="E409" s="312"/>
      <c r="F409" s="312"/>
      <c r="G409" s="312"/>
      <c r="H409" s="312"/>
      <c r="I409" s="312"/>
      <c r="J409" s="312"/>
      <c r="K409" s="312"/>
      <c r="L409" s="312"/>
      <c r="M409" s="312"/>
      <c r="N409" s="312"/>
      <c r="O409" s="312"/>
      <c r="P409" s="312"/>
      <c r="Q409" s="312"/>
      <c r="R409" s="312"/>
      <c r="S409" s="312"/>
      <c r="T409" s="312"/>
      <c r="U409" s="312"/>
      <c r="V409" s="312"/>
      <c r="W409" s="312"/>
      <c r="X409" s="312"/>
      <c r="Y409" s="312"/>
      <c r="Z409" s="312"/>
      <c r="AA409" s="312"/>
      <c r="AB409" s="312"/>
      <c r="AC409" s="312"/>
      <c r="AD409" s="312"/>
      <c r="AE409" s="312"/>
      <c r="AF409" s="312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24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  <row r="423" spans="1:32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</row>
  </sheetData>
  <hyperlinks>
    <hyperlink ref="A1" location="Содержание!A1" display="Вернуться в СОДЕРЖАНИЕ" xr:uid="{00000000-0004-0000-90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Лист145"/>
  <dimension ref="A1:AF423"/>
  <sheetViews>
    <sheetView workbookViewId="0">
      <selection activeCell="P36" sqref="P36"/>
    </sheetView>
  </sheetViews>
  <sheetFormatPr defaultColWidth="9.28515625" defaultRowHeight="12.95" customHeight="1" x14ac:dyDescent="0.2"/>
  <cols>
    <col min="1" max="1" width="37.7109375" style="61" customWidth="1"/>
    <col min="2" max="4" width="9.28515625" style="241" hidden="1" customWidth="1"/>
    <col min="5" max="5" width="8.85546875" style="241" hidden="1" customWidth="1"/>
    <col min="6" max="8" width="8.85546875" style="33" hidden="1" customWidth="1"/>
    <col min="9" max="13" width="8.8554687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7.7109375" style="33" customWidth="1"/>
    <col min="258" max="262" width="0" style="33" hidden="1" customWidth="1"/>
    <col min="263" max="267" width="8.85546875" style="33" customWidth="1"/>
    <col min="268" max="276" width="9.28515625" style="33" customWidth="1"/>
    <col min="277" max="512" width="9.28515625" style="33"/>
    <col min="513" max="513" width="37.7109375" style="33" customWidth="1"/>
    <col min="514" max="518" width="0" style="33" hidden="1" customWidth="1"/>
    <col min="519" max="523" width="8.85546875" style="33" customWidth="1"/>
    <col min="524" max="532" width="9.28515625" style="33" customWidth="1"/>
    <col min="533" max="768" width="9.28515625" style="33"/>
    <col min="769" max="769" width="37.7109375" style="33" customWidth="1"/>
    <col min="770" max="774" width="0" style="33" hidden="1" customWidth="1"/>
    <col min="775" max="779" width="8.85546875" style="33" customWidth="1"/>
    <col min="780" max="788" width="9.28515625" style="33" customWidth="1"/>
    <col min="789" max="1024" width="9.28515625" style="33"/>
    <col min="1025" max="1025" width="37.7109375" style="33" customWidth="1"/>
    <col min="1026" max="1030" width="0" style="33" hidden="1" customWidth="1"/>
    <col min="1031" max="1035" width="8.85546875" style="33" customWidth="1"/>
    <col min="1036" max="1044" width="9.28515625" style="33" customWidth="1"/>
    <col min="1045" max="1280" width="9.28515625" style="33"/>
    <col min="1281" max="1281" width="37.7109375" style="33" customWidth="1"/>
    <col min="1282" max="1286" width="0" style="33" hidden="1" customWidth="1"/>
    <col min="1287" max="1291" width="8.85546875" style="33" customWidth="1"/>
    <col min="1292" max="1300" width="9.28515625" style="33" customWidth="1"/>
    <col min="1301" max="1536" width="9.28515625" style="33"/>
    <col min="1537" max="1537" width="37.7109375" style="33" customWidth="1"/>
    <col min="1538" max="1542" width="0" style="33" hidden="1" customWidth="1"/>
    <col min="1543" max="1547" width="8.85546875" style="33" customWidth="1"/>
    <col min="1548" max="1556" width="9.28515625" style="33" customWidth="1"/>
    <col min="1557" max="1792" width="9.28515625" style="33"/>
    <col min="1793" max="1793" width="37.7109375" style="33" customWidth="1"/>
    <col min="1794" max="1798" width="0" style="33" hidden="1" customWidth="1"/>
    <col min="1799" max="1803" width="8.85546875" style="33" customWidth="1"/>
    <col min="1804" max="1812" width="9.28515625" style="33" customWidth="1"/>
    <col min="1813" max="2048" width="9.28515625" style="33"/>
    <col min="2049" max="2049" width="37.7109375" style="33" customWidth="1"/>
    <col min="2050" max="2054" width="0" style="33" hidden="1" customWidth="1"/>
    <col min="2055" max="2059" width="8.85546875" style="33" customWidth="1"/>
    <col min="2060" max="2068" width="9.28515625" style="33" customWidth="1"/>
    <col min="2069" max="2304" width="9.28515625" style="33"/>
    <col min="2305" max="2305" width="37.7109375" style="33" customWidth="1"/>
    <col min="2306" max="2310" width="0" style="33" hidden="1" customWidth="1"/>
    <col min="2311" max="2315" width="8.85546875" style="33" customWidth="1"/>
    <col min="2316" max="2324" width="9.28515625" style="33" customWidth="1"/>
    <col min="2325" max="2560" width="9.28515625" style="33"/>
    <col min="2561" max="2561" width="37.7109375" style="33" customWidth="1"/>
    <col min="2562" max="2566" width="0" style="33" hidden="1" customWidth="1"/>
    <col min="2567" max="2571" width="8.85546875" style="33" customWidth="1"/>
    <col min="2572" max="2580" width="9.28515625" style="33" customWidth="1"/>
    <col min="2581" max="2816" width="9.28515625" style="33"/>
    <col min="2817" max="2817" width="37.7109375" style="33" customWidth="1"/>
    <col min="2818" max="2822" width="0" style="33" hidden="1" customWidth="1"/>
    <col min="2823" max="2827" width="8.85546875" style="33" customWidth="1"/>
    <col min="2828" max="2836" width="9.28515625" style="33" customWidth="1"/>
    <col min="2837" max="3072" width="9.28515625" style="33"/>
    <col min="3073" max="3073" width="37.7109375" style="33" customWidth="1"/>
    <col min="3074" max="3078" width="0" style="33" hidden="1" customWidth="1"/>
    <col min="3079" max="3083" width="8.85546875" style="33" customWidth="1"/>
    <col min="3084" max="3092" width="9.28515625" style="33" customWidth="1"/>
    <col min="3093" max="3328" width="9.28515625" style="33"/>
    <col min="3329" max="3329" width="37.7109375" style="33" customWidth="1"/>
    <col min="3330" max="3334" width="0" style="33" hidden="1" customWidth="1"/>
    <col min="3335" max="3339" width="8.85546875" style="33" customWidth="1"/>
    <col min="3340" max="3348" width="9.28515625" style="33" customWidth="1"/>
    <col min="3349" max="3584" width="9.28515625" style="33"/>
    <col min="3585" max="3585" width="37.7109375" style="33" customWidth="1"/>
    <col min="3586" max="3590" width="0" style="33" hidden="1" customWidth="1"/>
    <col min="3591" max="3595" width="8.85546875" style="33" customWidth="1"/>
    <col min="3596" max="3604" width="9.28515625" style="33" customWidth="1"/>
    <col min="3605" max="3840" width="9.28515625" style="33"/>
    <col min="3841" max="3841" width="37.7109375" style="33" customWidth="1"/>
    <col min="3842" max="3846" width="0" style="33" hidden="1" customWidth="1"/>
    <col min="3847" max="3851" width="8.85546875" style="33" customWidth="1"/>
    <col min="3852" max="3860" width="9.28515625" style="33" customWidth="1"/>
    <col min="3861" max="4096" width="9.28515625" style="33"/>
    <col min="4097" max="4097" width="37.7109375" style="33" customWidth="1"/>
    <col min="4098" max="4102" width="0" style="33" hidden="1" customWidth="1"/>
    <col min="4103" max="4107" width="8.85546875" style="33" customWidth="1"/>
    <col min="4108" max="4116" width="9.28515625" style="33" customWidth="1"/>
    <col min="4117" max="4352" width="9.28515625" style="33"/>
    <col min="4353" max="4353" width="37.7109375" style="33" customWidth="1"/>
    <col min="4354" max="4358" width="0" style="33" hidden="1" customWidth="1"/>
    <col min="4359" max="4363" width="8.85546875" style="33" customWidth="1"/>
    <col min="4364" max="4372" width="9.28515625" style="33" customWidth="1"/>
    <col min="4373" max="4608" width="9.28515625" style="33"/>
    <col min="4609" max="4609" width="37.7109375" style="33" customWidth="1"/>
    <col min="4610" max="4614" width="0" style="33" hidden="1" customWidth="1"/>
    <col min="4615" max="4619" width="8.85546875" style="33" customWidth="1"/>
    <col min="4620" max="4628" width="9.28515625" style="33" customWidth="1"/>
    <col min="4629" max="4864" width="9.28515625" style="33"/>
    <col min="4865" max="4865" width="37.7109375" style="33" customWidth="1"/>
    <col min="4866" max="4870" width="0" style="33" hidden="1" customWidth="1"/>
    <col min="4871" max="4875" width="8.85546875" style="33" customWidth="1"/>
    <col min="4876" max="4884" width="9.28515625" style="33" customWidth="1"/>
    <col min="4885" max="5120" width="9.28515625" style="33"/>
    <col min="5121" max="5121" width="37.7109375" style="33" customWidth="1"/>
    <col min="5122" max="5126" width="0" style="33" hidden="1" customWidth="1"/>
    <col min="5127" max="5131" width="8.85546875" style="33" customWidth="1"/>
    <col min="5132" max="5140" width="9.28515625" style="33" customWidth="1"/>
    <col min="5141" max="5376" width="9.28515625" style="33"/>
    <col min="5377" max="5377" width="37.7109375" style="33" customWidth="1"/>
    <col min="5378" max="5382" width="0" style="33" hidden="1" customWidth="1"/>
    <col min="5383" max="5387" width="8.85546875" style="33" customWidth="1"/>
    <col min="5388" max="5396" width="9.28515625" style="33" customWidth="1"/>
    <col min="5397" max="5632" width="9.28515625" style="33"/>
    <col min="5633" max="5633" width="37.7109375" style="33" customWidth="1"/>
    <col min="5634" max="5638" width="0" style="33" hidden="1" customWidth="1"/>
    <col min="5639" max="5643" width="8.85546875" style="33" customWidth="1"/>
    <col min="5644" max="5652" width="9.28515625" style="33" customWidth="1"/>
    <col min="5653" max="5888" width="9.28515625" style="33"/>
    <col min="5889" max="5889" width="37.7109375" style="33" customWidth="1"/>
    <col min="5890" max="5894" width="0" style="33" hidden="1" customWidth="1"/>
    <col min="5895" max="5899" width="8.85546875" style="33" customWidth="1"/>
    <col min="5900" max="5908" width="9.28515625" style="33" customWidth="1"/>
    <col min="5909" max="6144" width="9.28515625" style="33"/>
    <col min="6145" max="6145" width="37.7109375" style="33" customWidth="1"/>
    <col min="6146" max="6150" width="0" style="33" hidden="1" customWidth="1"/>
    <col min="6151" max="6155" width="8.85546875" style="33" customWidth="1"/>
    <col min="6156" max="6164" width="9.28515625" style="33" customWidth="1"/>
    <col min="6165" max="6400" width="9.28515625" style="33"/>
    <col min="6401" max="6401" width="37.7109375" style="33" customWidth="1"/>
    <col min="6402" max="6406" width="0" style="33" hidden="1" customWidth="1"/>
    <col min="6407" max="6411" width="8.85546875" style="33" customWidth="1"/>
    <col min="6412" max="6420" width="9.28515625" style="33" customWidth="1"/>
    <col min="6421" max="6656" width="9.28515625" style="33"/>
    <col min="6657" max="6657" width="37.7109375" style="33" customWidth="1"/>
    <col min="6658" max="6662" width="0" style="33" hidden="1" customWidth="1"/>
    <col min="6663" max="6667" width="8.85546875" style="33" customWidth="1"/>
    <col min="6668" max="6676" width="9.28515625" style="33" customWidth="1"/>
    <col min="6677" max="6912" width="9.28515625" style="33"/>
    <col min="6913" max="6913" width="37.7109375" style="33" customWidth="1"/>
    <col min="6914" max="6918" width="0" style="33" hidden="1" customWidth="1"/>
    <col min="6919" max="6923" width="8.85546875" style="33" customWidth="1"/>
    <col min="6924" max="6932" width="9.28515625" style="33" customWidth="1"/>
    <col min="6933" max="7168" width="9.28515625" style="33"/>
    <col min="7169" max="7169" width="37.7109375" style="33" customWidth="1"/>
    <col min="7170" max="7174" width="0" style="33" hidden="1" customWidth="1"/>
    <col min="7175" max="7179" width="8.85546875" style="33" customWidth="1"/>
    <col min="7180" max="7188" width="9.28515625" style="33" customWidth="1"/>
    <col min="7189" max="7424" width="9.28515625" style="33"/>
    <col min="7425" max="7425" width="37.7109375" style="33" customWidth="1"/>
    <col min="7426" max="7430" width="0" style="33" hidden="1" customWidth="1"/>
    <col min="7431" max="7435" width="8.85546875" style="33" customWidth="1"/>
    <col min="7436" max="7444" width="9.28515625" style="33" customWidth="1"/>
    <col min="7445" max="7680" width="9.28515625" style="33"/>
    <col min="7681" max="7681" width="37.7109375" style="33" customWidth="1"/>
    <col min="7682" max="7686" width="0" style="33" hidden="1" customWidth="1"/>
    <col min="7687" max="7691" width="8.85546875" style="33" customWidth="1"/>
    <col min="7692" max="7700" width="9.28515625" style="33" customWidth="1"/>
    <col min="7701" max="7936" width="9.28515625" style="33"/>
    <col min="7937" max="7937" width="37.7109375" style="33" customWidth="1"/>
    <col min="7938" max="7942" width="0" style="33" hidden="1" customWidth="1"/>
    <col min="7943" max="7947" width="8.85546875" style="33" customWidth="1"/>
    <col min="7948" max="7956" width="9.28515625" style="33" customWidth="1"/>
    <col min="7957" max="8192" width="9.28515625" style="33"/>
    <col min="8193" max="8193" width="37.7109375" style="33" customWidth="1"/>
    <col min="8194" max="8198" width="0" style="33" hidden="1" customWidth="1"/>
    <col min="8199" max="8203" width="8.85546875" style="33" customWidth="1"/>
    <col min="8204" max="8212" width="9.28515625" style="33" customWidth="1"/>
    <col min="8213" max="8448" width="9.28515625" style="33"/>
    <col min="8449" max="8449" width="37.7109375" style="33" customWidth="1"/>
    <col min="8450" max="8454" width="0" style="33" hidden="1" customWidth="1"/>
    <col min="8455" max="8459" width="8.85546875" style="33" customWidth="1"/>
    <col min="8460" max="8468" width="9.28515625" style="33" customWidth="1"/>
    <col min="8469" max="8704" width="9.28515625" style="33"/>
    <col min="8705" max="8705" width="37.7109375" style="33" customWidth="1"/>
    <col min="8706" max="8710" width="0" style="33" hidden="1" customWidth="1"/>
    <col min="8711" max="8715" width="8.85546875" style="33" customWidth="1"/>
    <col min="8716" max="8724" width="9.28515625" style="33" customWidth="1"/>
    <col min="8725" max="8960" width="9.28515625" style="33"/>
    <col min="8961" max="8961" width="37.7109375" style="33" customWidth="1"/>
    <col min="8962" max="8966" width="0" style="33" hidden="1" customWidth="1"/>
    <col min="8967" max="8971" width="8.85546875" style="33" customWidth="1"/>
    <col min="8972" max="8980" width="9.28515625" style="33" customWidth="1"/>
    <col min="8981" max="9216" width="9.28515625" style="33"/>
    <col min="9217" max="9217" width="37.7109375" style="33" customWidth="1"/>
    <col min="9218" max="9222" width="0" style="33" hidden="1" customWidth="1"/>
    <col min="9223" max="9227" width="8.85546875" style="33" customWidth="1"/>
    <col min="9228" max="9236" width="9.28515625" style="33" customWidth="1"/>
    <col min="9237" max="9472" width="9.28515625" style="33"/>
    <col min="9473" max="9473" width="37.7109375" style="33" customWidth="1"/>
    <col min="9474" max="9478" width="0" style="33" hidden="1" customWidth="1"/>
    <col min="9479" max="9483" width="8.85546875" style="33" customWidth="1"/>
    <col min="9484" max="9492" width="9.28515625" style="33" customWidth="1"/>
    <col min="9493" max="9728" width="9.28515625" style="33"/>
    <col min="9729" max="9729" width="37.7109375" style="33" customWidth="1"/>
    <col min="9730" max="9734" width="0" style="33" hidden="1" customWidth="1"/>
    <col min="9735" max="9739" width="8.85546875" style="33" customWidth="1"/>
    <col min="9740" max="9748" width="9.28515625" style="33" customWidth="1"/>
    <col min="9749" max="9984" width="9.28515625" style="33"/>
    <col min="9985" max="9985" width="37.7109375" style="33" customWidth="1"/>
    <col min="9986" max="9990" width="0" style="33" hidden="1" customWidth="1"/>
    <col min="9991" max="9995" width="8.85546875" style="33" customWidth="1"/>
    <col min="9996" max="10004" width="9.28515625" style="33" customWidth="1"/>
    <col min="10005" max="10240" width="9.28515625" style="33"/>
    <col min="10241" max="10241" width="37.7109375" style="33" customWidth="1"/>
    <col min="10242" max="10246" width="0" style="33" hidden="1" customWidth="1"/>
    <col min="10247" max="10251" width="8.85546875" style="33" customWidth="1"/>
    <col min="10252" max="10260" width="9.28515625" style="33" customWidth="1"/>
    <col min="10261" max="10496" width="9.28515625" style="33"/>
    <col min="10497" max="10497" width="37.7109375" style="33" customWidth="1"/>
    <col min="10498" max="10502" width="0" style="33" hidden="1" customWidth="1"/>
    <col min="10503" max="10507" width="8.85546875" style="33" customWidth="1"/>
    <col min="10508" max="10516" width="9.28515625" style="33" customWidth="1"/>
    <col min="10517" max="10752" width="9.28515625" style="33"/>
    <col min="10753" max="10753" width="37.7109375" style="33" customWidth="1"/>
    <col min="10754" max="10758" width="0" style="33" hidden="1" customWidth="1"/>
    <col min="10759" max="10763" width="8.85546875" style="33" customWidth="1"/>
    <col min="10764" max="10772" width="9.28515625" style="33" customWidth="1"/>
    <col min="10773" max="11008" width="9.28515625" style="33"/>
    <col min="11009" max="11009" width="37.7109375" style="33" customWidth="1"/>
    <col min="11010" max="11014" width="0" style="33" hidden="1" customWidth="1"/>
    <col min="11015" max="11019" width="8.85546875" style="33" customWidth="1"/>
    <col min="11020" max="11028" width="9.28515625" style="33" customWidth="1"/>
    <col min="11029" max="11264" width="9.28515625" style="33"/>
    <col min="11265" max="11265" width="37.7109375" style="33" customWidth="1"/>
    <col min="11266" max="11270" width="0" style="33" hidden="1" customWidth="1"/>
    <col min="11271" max="11275" width="8.85546875" style="33" customWidth="1"/>
    <col min="11276" max="11284" width="9.28515625" style="33" customWidth="1"/>
    <col min="11285" max="11520" width="9.28515625" style="33"/>
    <col min="11521" max="11521" width="37.7109375" style="33" customWidth="1"/>
    <col min="11522" max="11526" width="0" style="33" hidden="1" customWidth="1"/>
    <col min="11527" max="11531" width="8.85546875" style="33" customWidth="1"/>
    <col min="11532" max="11540" width="9.28515625" style="33" customWidth="1"/>
    <col min="11541" max="11776" width="9.28515625" style="33"/>
    <col min="11777" max="11777" width="37.7109375" style="33" customWidth="1"/>
    <col min="11778" max="11782" width="0" style="33" hidden="1" customWidth="1"/>
    <col min="11783" max="11787" width="8.85546875" style="33" customWidth="1"/>
    <col min="11788" max="11796" width="9.28515625" style="33" customWidth="1"/>
    <col min="11797" max="12032" width="9.28515625" style="33"/>
    <col min="12033" max="12033" width="37.7109375" style="33" customWidth="1"/>
    <col min="12034" max="12038" width="0" style="33" hidden="1" customWidth="1"/>
    <col min="12039" max="12043" width="8.85546875" style="33" customWidth="1"/>
    <col min="12044" max="12052" width="9.28515625" style="33" customWidth="1"/>
    <col min="12053" max="12288" width="9.28515625" style="33"/>
    <col min="12289" max="12289" width="37.7109375" style="33" customWidth="1"/>
    <col min="12290" max="12294" width="0" style="33" hidden="1" customWidth="1"/>
    <col min="12295" max="12299" width="8.85546875" style="33" customWidth="1"/>
    <col min="12300" max="12308" width="9.28515625" style="33" customWidth="1"/>
    <col min="12309" max="12544" width="9.28515625" style="33"/>
    <col min="12545" max="12545" width="37.7109375" style="33" customWidth="1"/>
    <col min="12546" max="12550" width="0" style="33" hidden="1" customWidth="1"/>
    <col min="12551" max="12555" width="8.85546875" style="33" customWidth="1"/>
    <col min="12556" max="12564" width="9.28515625" style="33" customWidth="1"/>
    <col min="12565" max="12800" width="9.28515625" style="33"/>
    <col min="12801" max="12801" width="37.7109375" style="33" customWidth="1"/>
    <col min="12802" max="12806" width="0" style="33" hidden="1" customWidth="1"/>
    <col min="12807" max="12811" width="8.85546875" style="33" customWidth="1"/>
    <col min="12812" max="12820" width="9.28515625" style="33" customWidth="1"/>
    <col min="12821" max="13056" width="9.28515625" style="33"/>
    <col min="13057" max="13057" width="37.7109375" style="33" customWidth="1"/>
    <col min="13058" max="13062" width="0" style="33" hidden="1" customWidth="1"/>
    <col min="13063" max="13067" width="8.85546875" style="33" customWidth="1"/>
    <col min="13068" max="13076" width="9.28515625" style="33" customWidth="1"/>
    <col min="13077" max="13312" width="9.28515625" style="33"/>
    <col min="13313" max="13313" width="37.7109375" style="33" customWidth="1"/>
    <col min="13314" max="13318" width="0" style="33" hidden="1" customWidth="1"/>
    <col min="13319" max="13323" width="8.85546875" style="33" customWidth="1"/>
    <col min="13324" max="13332" width="9.28515625" style="33" customWidth="1"/>
    <col min="13333" max="13568" width="9.28515625" style="33"/>
    <col min="13569" max="13569" width="37.7109375" style="33" customWidth="1"/>
    <col min="13570" max="13574" width="0" style="33" hidden="1" customWidth="1"/>
    <col min="13575" max="13579" width="8.85546875" style="33" customWidth="1"/>
    <col min="13580" max="13588" width="9.28515625" style="33" customWidth="1"/>
    <col min="13589" max="13824" width="9.28515625" style="33"/>
    <col min="13825" max="13825" width="37.7109375" style="33" customWidth="1"/>
    <col min="13826" max="13830" width="0" style="33" hidden="1" customWidth="1"/>
    <col min="13831" max="13835" width="8.85546875" style="33" customWidth="1"/>
    <col min="13836" max="13844" width="9.28515625" style="33" customWidth="1"/>
    <col min="13845" max="14080" width="9.28515625" style="33"/>
    <col min="14081" max="14081" width="37.7109375" style="33" customWidth="1"/>
    <col min="14082" max="14086" width="0" style="33" hidden="1" customWidth="1"/>
    <col min="14087" max="14091" width="8.85546875" style="33" customWidth="1"/>
    <col min="14092" max="14100" width="9.28515625" style="33" customWidth="1"/>
    <col min="14101" max="14336" width="9.28515625" style="33"/>
    <col min="14337" max="14337" width="37.7109375" style="33" customWidth="1"/>
    <col min="14338" max="14342" width="0" style="33" hidden="1" customWidth="1"/>
    <col min="14343" max="14347" width="8.85546875" style="33" customWidth="1"/>
    <col min="14348" max="14356" width="9.28515625" style="33" customWidth="1"/>
    <col min="14357" max="14592" width="9.28515625" style="33"/>
    <col min="14593" max="14593" width="37.7109375" style="33" customWidth="1"/>
    <col min="14594" max="14598" width="0" style="33" hidden="1" customWidth="1"/>
    <col min="14599" max="14603" width="8.85546875" style="33" customWidth="1"/>
    <col min="14604" max="14612" width="9.28515625" style="33" customWidth="1"/>
    <col min="14613" max="14848" width="9.28515625" style="33"/>
    <col min="14849" max="14849" width="37.7109375" style="33" customWidth="1"/>
    <col min="14850" max="14854" width="0" style="33" hidden="1" customWidth="1"/>
    <col min="14855" max="14859" width="8.85546875" style="33" customWidth="1"/>
    <col min="14860" max="14868" width="9.28515625" style="33" customWidth="1"/>
    <col min="14869" max="15104" width="9.28515625" style="33"/>
    <col min="15105" max="15105" width="37.7109375" style="33" customWidth="1"/>
    <col min="15106" max="15110" width="0" style="33" hidden="1" customWidth="1"/>
    <col min="15111" max="15115" width="8.85546875" style="33" customWidth="1"/>
    <col min="15116" max="15124" width="9.28515625" style="33" customWidth="1"/>
    <col min="15125" max="15360" width="9.28515625" style="33"/>
    <col min="15361" max="15361" width="37.7109375" style="33" customWidth="1"/>
    <col min="15362" max="15366" width="0" style="33" hidden="1" customWidth="1"/>
    <col min="15367" max="15371" width="8.85546875" style="33" customWidth="1"/>
    <col min="15372" max="15380" width="9.28515625" style="33" customWidth="1"/>
    <col min="15381" max="15616" width="9.28515625" style="33"/>
    <col min="15617" max="15617" width="37.7109375" style="33" customWidth="1"/>
    <col min="15618" max="15622" width="0" style="33" hidden="1" customWidth="1"/>
    <col min="15623" max="15627" width="8.85546875" style="33" customWidth="1"/>
    <col min="15628" max="15636" width="9.28515625" style="33" customWidth="1"/>
    <col min="15637" max="15872" width="9.28515625" style="33"/>
    <col min="15873" max="15873" width="37.7109375" style="33" customWidth="1"/>
    <col min="15874" max="15878" width="0" style="33" hidden="1" customWidth="1"/>
    <col min="15879" max="15883" width="8.85546875" style="33" customWidth="1"/>
    <col min="15884" max="15892" width="9.28515625" style="33" customWidth="1"/>
    <col min="15893" max="16128" width="9.28515625" style="33"/>
    <col min="16129" max="16129" width="37.7109375" style="33" customWidth="1"/>
    <col min="16130" max="16134" width="0" style="33" hidden="1" customWidth="1"/>
    <col min="16135" max="16139" width="8.8554687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518</v>
      </c>
    </row>
    <row r="3" spans="1:32" ht="18" customHeight="1" x14ac:dyDescent="0.2">
      <c r="A3" s="32" t="s">
        <v>519</v>
      </c>
    </row>
    <row r="4" spans="1:32" ht="18" customHeight="1" thickBot="1" x14ac:dyDescent="0.25">
      <c r="A4" s="34" t="s">
        <v>482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4.2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7.2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4.25" customHeight="1" x14ac:dyDescent="0.2">
      <c r="A9" s="315" t="s">
        <v>456</v>
      </c>
      <c r="B9" s="160">
        <v>35.5</v>
      </c>
      <c r="C9" s="160">
        <v>35.799999999999997</v>
      </c>
      <c r="D9" s="160">
        <v>25.4</v>
      </c>
      <c r="E9" s="160">
        <v>26.9</v>
      </c>
      <c r="F9" s="160">
        <v>31.4</v>
      </c>
      <c r="G9" s="160">
        <v>36.6</v>
      </c>
      <c r="H9" s="160">
        <v>30</v>
      </c>
      <c r="I9" s="160">
        <v>38.4</v>
      </c>
      <c r="J9" s="160">
        <v>34.700000000000003</v>
      </c>
      <c r="K9" s="160">
        <v>26.8</v>
      </c>
      <c r="L9" s="160">
        <v>28.3</v>
      </c>
      <c r="M9" s="160">
        <v>27.2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11.6</v>
      </c>
      <c r="C11" s="160">
        <v>9.8000000000000007</v>
      </c>
      <c r="D11" s="160">
        <v>8.8000000000000007</v>
      </c>
      <c r="E11" s="160">
        <v>11.1</v>
      </c>
      <c r="F11" s="160">
        <v>15.5</v>
      </c>
      <c r="G11" s="160">
        <v>22.8</v>
      </c>
      <c r="H11" s="160">
        <v>15.2</v>
      </c>
      <c r="I11" s="160">
        <v>25.1</v>
      </c>
      <c r="J11" s="160">
        <v>19.100000000000001</v>
      </c>
      <c r="K11" s="160">
        <v>13.3</v>
      </c>
      <c r="L11" s="160">
        <v>12.2</v>
      </c>
      <c r="M11" s="160">
        <v>13.6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13.4</v>
      </c>
      <c r="C12" s="160">
        <v>13.7</v>
      </c>
      <c r="D12" s="160">
        <v>6.9</v>
      </c>
      <c r="E12" s="160">
        <v>6.5</v>
      </c>
      <c r="F12" s="160">
        <v>6.8</v>
      </c>
      <c r="G12" s="160">
        <v>5.9</v>
      </c>
      <c r="H12" s="160">
        <v>5.3</v>
      </c>
      <c r="I12" s="160">
        <v>5.3</v>
      </c>
      <c r="J12" s="160">
        <v>7.4</v>
      </c>
      <c r="K12" s="160">
        <v>6.4</v>
      </c>
      <c r="L12" s="160">
        <v>6.6</v>
      </c>
      <c r="M12" s="160">
        <v>5.9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9.3000000000000007</v>
      </c>
      <c r="C13" s="160">
        <v>11</v>
      </c>
      <c r="D13" s="160">
        <v>9.4</v>
      </c>
      <c r="E13" s="160">
        <v>7.2</v>
      </c>
      <c r="F13" s="160">
        <v>5.8</v>
      </c>
      <c r="G13" s="160">
        <v>4.8</v>
      </c>
      <c r="H13" s="160">
        <v>5.0999999999999996</v>
      </c>
      <c r="I13" s="160">
        <v>4.3</v>
      </c>
      <c r="J13" s="160">
        <v>5.2</v>
      </c>
      <c r="K13" s="160">
        <v>4.7</v>
      </c>
      <c r="L13" s="160">
        <v>4.5</v>
      </c>
      <c r="M13" s="160">
        <v>5.5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39.700000000000003</v>
      </c>
      <c r="C14" s="160">
        <v>33.1</v>
      </c>
      <c r="D14" s="160">
        <v>40.5</v>
      </c>
      <c r="E14" s="160">
        <v>43.6</v>
      </c>
      <c r="F14" s="160">
        <v>39.4</v>
      </c>
      <c r="G14" s="160">
        <v>35.200000000000003</v>
      </c>
      <c r="H14" s="160">
        <v>42.3</v>
      </c>
      <c r="I14" s="160">
        <v>35.9</v>
      </c>
      <c r="J14" s="160">
        <v>38.6</v>
      </c>
      <c r="K14" s="160">
        <v>40.6</v>
      </c>
      <c r="L14" s="160">
        <v>44.3</v>
      </c>
      <c r="M14" s="160">
        <v>43.4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6.9</v>
      </c>
      <c r="C15" s="160">
        <v>5.7</v>
      </c>
      <c r="D15" s="160">
        <v>9.1</v>
      </c>
      <c r="E15" s="160">
        <v>7.3</v>
      </c>
      <c r="F15" s="160">
        <v>6.7</v>
      </c>
      <c r="G15" s="160">
        <v>6</v>
      </c>
      <c r="H15" s="160">
        <v>7.1</v>
      </c>
      <c r="I15" s="160">
        <v>6.1</v>
      </c>
      <c r="J15" s="160">
        <v>6.6</v>
      </c>
      <c r="K15" s="160">
        <v>6.9</v>
      </c>
      <c r="L15" s="160">
        <v>7.2</v>
      </c>
      <c r="M15" s="160">
        <v>6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463</v>
      </c>
      <c r="B16" s="160">
        <v>6.9</v>
      </c>
      <c r="C16" s="160">
        <v>10.9</v>
      </c>
      <c r="D16" s="160">
        <v>10.8</v>
      </c>
      <c r="E16" s="160">
        <v>9.3000000000000007</v>
      </c>
      <c r="F16" s="160">
        <v>10.3</v>
      </c>
      <c r="G16" s="160">
        <v>8</v>
      </c>
      <c r="H16" s="160">
        <v>9.9</v>
      </c>
      <c r="I16" s="160">
        <v>8.9</v>
      </c>
      <c r="J16" s="160">
        <v>9.4</v>
      </c>
      <c r="K16" s="160">
        <v>10.7</v>
      </c>
      <c r="L16" s="160">
        <v>5.4</v>
      </c>
      <c r="M16" s="160">
        <v>6.5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11</v>
      </c>
      <c r="C17" s="160">
        <v>14.4</v>
      </c>
      <c r="D17" s="160">
        <v>14.2</v>
      </c>
      <c r="E17" s="160">
        <v>12.8</v>
      </c>
      <c r="F17" s="160">
        <v>12.1</v>
      </c>
      <c r="G17" s="160">
        <v>14.2</v>
      </c>
      <c r="H17" s="160">
        <v>10.7</v>
      </c>
      <c r="I17" s="160">
        <v>10.8</v>
      </c>
      <c r="J17" s="160">
        <v>10.6</v>
      </c>
      <c r="K17" s="160">
        <v>15</v>
      </c>
      <c r="L17" s="160">
        <v>14.7</v>
      </c>
      <c r="M17" s="160">
        <v>16.899999999999999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4.2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s="51" customFormat="1" ht="12.9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 spans="1:32" ht="18" customHeight="1" x14ac:dyDescent="0.2">
      <c r="A25" s="32" t="s">
        <v>520</v>
      </c>
    </row>
    <row r="26" spans="1:32" ht="18" customHeight="1" thickBot="1" x14ac:dyDescent="0.25">
      <c r="A26" s="34" t="s">
        <v>455</v>
      </c>
      <c r="B26" s="540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</row>
    <row r="27" spans="1:32" s="320" customFormat="1" ht="18" customHeight="1" thickBot="1" x14ac:dyDescent="0.25">
      <c r="A27" s="564"/>
      <c r="B27" s="564">
        <v>2014</v>
      </c>
      <c r="C27" s="564">
        <v>2015</v>
      </c>
      <c r="D27" s="564">
        <v>2016</v>
      </c>
      <c r="E27" s="564">
        <v>2017</v>
      </c>
      <c r="F27" s="564">
        <v>2018</v>
      </c>
      <c r="G27" s="564">
        <v>2019</v>
      </c>
      <c r="H27" s="564">
        <v>2020</v>
      </c>
      <c r="I27" s="564">
        <v>2021</v>
      </c>
      <c r="J27" s="564">
        <v>2022</v>
      </c>
      <c r="K27" s="564">
        <v>2023</v>
      </c>
      <c r="L27" s="564">
        <v>2024</v>
      </c>
      <c r="M27" s="564">
        <v>2025</v>
      </c>
    </row>
    <row r="28" spans="1:32" s="38" customFormat="1" ht="12.95" customHeight="1" x14ac:dyDescent="0.2">
      <c r="A28" s="37"/>
      <c r="B28" s="312"/>
      <c r="C28" s="312"/>
      <c r="D28" s="312"/>
      <c r="E28" s="312"/>
      <c r="F28" s="312"/>
      <c r="G28" s="312"/>
      <c r="H28" s="312"/>
      <c r="I28" s="312"/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</row>
    <row r="29" spans="1:32" s="43" customFormat="1" ht="25.5" customHeight="1" x14ac:dyDescent="0.2">
      <c r="A29" s="41" t="s">
        <v>483</v>
      </c>
      <c r="B29" s="157">
        <v>100</v>
      </c>
      <c r="C29" s="157">
        <v>100</v>
      </c>
      <c r="D29" s="157">
        <v>100</v>
      </c>
      <c r="E29" s="157">
        <v>100</v>
      </c>
      <c r="F29" s="157">
        <v>100</v>
      </c>
      <c r="G29" s="157">
        <v>100</v>
      </c>
      <c r="H29" s="157">
        <v>100</v>
      </c>
      <c r="I29" s="157">
        <v>100</v>
      </c>
      <c r="J29" s="157">
        <v>100</v>
      </c>
      <c r="K29" s="157">
        <v>100</v>
      </c>
      <c r="L29" s="157">
        <v>100</v>
      </c>
      <c r="M29" s="157">
        <v>100</v>
      </c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</row>
    <row r="30" spans="1:32" s="51" customFormat="1" ht="12.95" customHeight="1" x14ac:dyDescent="0.2">
      <c r="A30" s="315" t="s">
        <v>356</v>
      </c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3.5" customHeight="1" x14ac:dyDescent="0.2">
      <c r="A31" s="315" t="s">
        <v>456</v>
      </c>
      <c r="B31" s="160">
        <v>77.5</v>
      </c>
      <c r="C31" s="160">
        <v>78.099999999999994</v>
      </c>
      <c r="D31" s="160">
        <v>76.599999999999994</v>
      </c>
      <c r="E31" s="160">
        <v>73.3</v>
      </c>
      <c r="F31" s="160">
        <v>67.099999999999994</v>
      </c>
      <c r="G31" s="160">
        <v>75.2</v>
      </c>
      <c r="H31" s="160">
        <v>72.2</v>
      </c>
      <c r="I31" s="160">
        <v>76.5</v>
      </c>
      <c r="J31" s="160">
        <v>75.3</v>
      </c>
      <c r="K31" s="160">
        <v>72.7</v>
      </c>
      <c r="L31" s="160">
        <v>80.400000000000006</v>
      </c>
      <c r="M31" s="160">
        <v>85.5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566" t="s">
        <v>457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24" customHeight="1" x14ac:dyDescent="0.2">
      <c r="A33" s="325" t="s">
        <v>458</v>
      </c>
      <c r="B33" s="160">
        <v>60.3</v>
      </c>
      <c r="C33" s="160">
        <v>58.6</v>
      </c>
      <c r="D33" s="160">
        <v>65.5</v>
      </c>
      <c r="E33" s="160">
        <v>41.3</v>
      </c>
      <c r="F33" s="160">
        <v>57.7</v>
      </c>
      <c r="G33" s="160">
        <v>65.900000000000006</v>
      </c>
      <c r="H33" s="160">
        <v>64.7</v>
      </c>
      <c r="I33" s="160">
        <v>65.599999999999994</v>
      </c>
      <c r="J33" s="160">
        <v>59.6</v>
      </c>
      <c r="K33" s="160">
        <v>59.8</v>
      </c>
      <c r="L33" s="160">
        <v>69</v>
      </c>
      <c r="M33" s="160">
        <v>77.400000000000006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12.95" customHeight="1" x14ac:dyDescent="0.2">
      <c r="A34" s="325" t="s">
        <v>459</v>
      </c>
      <c r="B34" s="160">
        <v>6.7</v>
      </c>
      <c r="C34" s="160">
        <v>10.7</v>
      </c>
      <c r="D34" s="160">
        <v>8.4</v>
      </c>
      <c r="E34" s="160">
        <v>9.4</v>
      </c>
      <c r="F34" s="160">
        <v>3.7</v>
      </c>
      <c r="G34" s="160">
        <v>3.7</v>
      </c>
      <c r="H34" s="160">
        <v>2.9</v>
      </c>
      <c r="I34" s="160">
        <v>4.0999999999999996</v>
      </c>
      <c r="J34" s="160">
        <v>5.9</v>
      </c>
      <c r="K34" s="160">
        <v>4.8</v>
      </c>
      <c r="L34" s="160">
        <v>4.0999999999999996</v>
      </c>
      <c r="M34" s="160">
        <v>3.4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460</v>
      </c>
      <c r="B35" s="160">
        <v>0.5</v>
      </c>
      <c r="C35" s="160">
        <v>0.6</v>
      </c>
      <c r="D35" s="160">
        <v>1.3</v>
      </c>
      <c r="E35" s="160">
        <v>0.3</v>
      </c>
      <c r="F35" s="160">
        <v>0.5</v>
      </c>
      <c r="G35" s="160">
        <v>0.5</v>
      </c>
      <c r="H35" s="160">
        <v>0.6</v>
      </c>
      <c r="I35" s="160">
        <v>0.6</v>
      </c>
      <c r="J35" s="160">
        <v>0.5</v>
      </c>
      <c r="K35" s="160">
        <v>0.5</v>
      </c>
      <c r="L35" s="160">
        <v>0.4</v>
      </c>
      <c r="M35" s="160">
        <v>0.3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15" t="s">
        <v>461</v>
      </c>
      <c r="B36" s="160">
        <v>6.7</v>
      </c>
      <c r="C36" s="160">
        <v>7.3</v>
      </c>
      <c r="D36" s="160">
        <v>7.2</v>
      </c>
      <c r="E36" s="160">
        <v>4.5999999999999996</v>
      </c>
      <c r="F36" s="160">
        <v>7.6</v>
      </c>
      <c r="G36" s="160">
        <v>9.3000000000000007</v>
      </c>
      <c r="H36" s="160">
        <v>7.8</v>
      </c>
      <c r="I36" s="160">
        <v>6.8</v>
      </c>
      <c r="J36" s="160">
        <v>7.7</v>
      </c>
      <c r="K36" s="160">
        <v>8.1999999999999993</v>
      </c>
      <c r="L36" s="160">
        <v>7.4</v>
      </c>
      <c r="M36" s="160">
        <v>6.1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462</v>
      </c>
      <c r="B37" s="160">
        <v>1.1000000000000001</v>
      </c>
      <c r="C37" s="160">
        <v>1.2</v>
      </c>
      <c r="D37" s="160">
        <v>1.1000000000000001</v>
      </c>
      <c r="E37" s="160">
        <v>0.8</v>
      </c>
      <c r="F37" s="160">
        <v>1.2</v>
      </c>
      <c r="G37" s="160">
        <v>1.3</v>
      </c>
      <c r="H37" s="160">
        <v>1.6</v>
      </c>
      <c r="I37" s="160">
        <v>1</v>
      </c>
      <c r="J37" s="160">
        <v>1.1000000000000001</v>
      </c>
      <c r="K37" s="160">
        <v>1.4</v>
      </c>
      <c r="L37" s="160">
        <v>1.1000000000000001</v>
      </c>
      <c r="M37" s="160">
        <v>0.5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463</v>
      </c>
      <c r="B38" s="160">
        <v>5.8</v>
      </c>
      <c r="C38" s="160">
        <v>4.5</v>
      </c>
      <c r="D38" s="160">
        <v>3.8</v>
      </c>
      <c r="E38" s="160">
        <v>2</v>
      </c>
      <c r="F38" s="160">
        <v>8.6</v>
      </c>
      <c r="G38" s="160">
        <v>5.0999999999999996</v>
      </c>
      <c r="H38" s="160">
        <v>5.4</v>
      </c>
      <c r="I38" s="160">
        <v>3.9</v>
      </c>
      <c r="J38" s="160">
        <v>4</v>
      </c>
      <c r="K38" s="160">
        <v>4.7</v>
      </c>
      <c r="L38" s="160">
        <v>1.7</v>
      </c>
      <c r="M38" s="160">
        <v>1.3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464</v>
      </c>
      <c r="B39" s="160">
        <v>8.9</v>
      </c>
      <c r="C39" s="160">
        <v>8.9</v>
      </c>
      <c r="D39" s="160">
        <v>11.2</v>
      </c>
      <c r="E39" s="160">
        <v>19.399999999999999</v>
      </c>
      <c r="F39" s="160">
        <v>15.6</v>
      </c>
      <c r="G39" s="160">
        <v>9.1</v>
      </c>
      <c r="H39" s="160">
        <v>13</v>
      </c>
      <c r="I39" s="160">
        <v>11.8</v>
      </c>
      <c r="J39" s="160">
        <v>11.9</v>
      </c>
      <c r="K39" s="160">
        <v>13.1</v>
      </c>
      <c r="L39" s="160">
        <v>9.6</v>
      </c>
      <c r="M39" s="160">
        <v>6.6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thickBot="1" x14ac:dyDescent="0.25">
      <c r="A40" s="317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x14ac:dyDescent="0.2">
      <c r="A41" s="31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299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38" customFormat="1" ht="12.95" hidden="1" customHeight="1" x14ac:dyDescent="0.2">
      <c r="A45" s="62" t="s">
        <v>471</v>
      </c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24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24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38" customFormat="1" ht="12.95" customHeight="1" x14ac:dyDescent="0.2">
      <c r="A67" s="37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  <c r="T67" s="312"/>
      <c r="U67" s="312"/>
      <c r="V67" s="312"/>
      <c r="W67" s="312"/>
      <c r="X67" s="312"/>
      <c r="Y67" s="312"/>
      <c r="Z67" s="312"/>
      <c r="AA67" s="312"/>
      <c r="AB67" s="312"/>
      <c r="AC67" s="312"/>
      <c r="AD67" s="312"/>
      <c r="AE67" s="312"/>
      <c r="AF67" s="312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24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38" customFormat="1" ht="12.95" customHeight="1" x14ac:dyDescent="0.2">
      <c r="A85" s="37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24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51" customFormat="1" ht="24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38" customFormat="1" ht="12.95" customHeight="1" x14ac:dyDescent="0.2">
      <c r="A107" s="37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  <c r="T107" s="312"/>
      <c r="U107" s="312"/>
      <c r="V107" s="312"/>
      <c r="W107" s="312"/>
      <c r="X107" s="312"/>
      <c r="Y107" s="312"/>
      <c r="Z107" s="312"/>
      <c r="AA107" s="312"/>
      <c r="AB107" s="312"/>
      <c r="AC107" s="312"/>
      <c r="AD107" s="312"/>
      <c r="AE107" s="312"/>
      <c r="AF107" s="312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24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38" customFormat="1" ht="12.95" customHeight="1" x14ac:dyDescent="0.2">
      <c r="A125" s="37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  <c r="T125" s="312"/>
      <c r="U125" s="312"/>
      <c r="V125" s="312"/>
      <c r="W125" s="312"/>
      <c r="X125" s="312"/>
      <c r="Y125" s="312"/>
      <c r="Z125" s="312"/>
      <c r="AA125" s="312"/>
      <c r="AB125" s="312"/>
      <c r="AC125" s="312"/>
      <c r="AD125" s="312"/>
      <c r="AE125" s="312"/>
      <c r="AF125" s="312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24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38" customFormat="1" ht="12.95" customHeight="1" x14ac:dyDescent="0.2">
      <c r="A139" s="37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2"/>
      <c r="S139" s="312"/>
      <c r="T139" s="312"/>
      <c r="U139" s="312"/>
      <c r="V139" s="312"/>
      <c r="W139" s="312"/>
      <c r="X139" s="312"/>
      <c r="Y139" s="312"/>
      <c r="Z139" s="312"/>
      <c r="AA139" s="312"/>
      <c r="AB139" s="312"/>
      <c r="AC139" s="312"/>
      <c r="AD139" s="312"/>
      <c r="AE139" s="312"/>
      <c r="AF139" s="312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38" customFormat="1" ht="12.95" customHeight="1" x14ac:dyDescent="0.2">
      <c r="A147" s="37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  <c r="P147" s="312"/>
      <c r="Q147" s="312"/>
      <c r="R147" s="312"/>
      <c r="S147" s="312"/>
      <c r="T147" s="312"/>
      <c r="U147" s="312"/>
      <c r="V147" s="312"/>
      <c r="W147" s="312"/>
      <c r="X147" s="312"/>
      <c r="Y147" s="312"/>
      <c r="Z147" s="312"/>
      <c r="AA147" s="312"/>
      <c r="AB147" s="312"/>
      <c r="AC147" s="312"/>
      <c r="AD147" s="312"/>
      <c r="AE147" s="312"/>
      <c r="AF147" s="312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24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spans="1:32" s="38" customFormat="1" ht="12.95" customHeight="1" x14ac:dyDescent="0.2">
      <c r="A165" s="37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Q165" s="312"/>
      <c r="R165" s="312"/>
      <c r="S165" s="312"/>
      <c r="T165" s="312"/>
      <c r="U165" s="312"/>
      <c r="V165" s="312"/>
      <c r="W165" s="312"/>
      <c r="X165" s="312"/>
      <c r="Y165" s="312"/>
      <c r="Z165" s="312"/>
      <c r="AA165" s="312"/>
      <c r="AB165" s="312"/>
      <c r="AC165" s="312"/>
      <c r="AD165" s="312"/>
      <c r="AE165" s="312"/>
      <c r="AF165" s="312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24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 spans="1:32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7" spans="1:32" s="38" customFormat="1" ht="12.95" customHeight="1" x14ac:dyDescent="0.2">
      <c r="A187" s="37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  <c r="P187" s="312"/>
      <c r="Q187" s="312"/>
      <c r="R187" s="312"/>
      <c r="S187" s="312"/>
      <c r="T187" s="312"/>
      <c r="U187" s="312"/>
      <c r="V187" s="312"/>
      <c r="W187" s="312"/>
      <c r="X187" s="312"/>
      <c r="Y187" s="312"/>
      <c r="Z187" s="312"/>
      <c r="AA187" s="312"/>
      <c r="AB187" s="312"/>
      <c r="AC187" s="312"/>
      <c r="AD187" s="312"/>
      <c r="AE187" s="312"/>
      <c r="AF187" s="312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24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 spans="1:32" s="38" customFormat="1" ht="12.95" customHeight="1" x14ac:dyDescent="0.2">
      <c r="A205" s="37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24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 spans="1:32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7" spans="1:32" s="38" customFormat="1" ht="12.95" customHeight="1" x14ac:dyDescent="0.2">
      <c r="A227" s="37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  <c r="AF227" s="312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24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 spans="1:32" s="38" customFormat="1" ht="12.95" customHeight="1" x14ac:dyDescent="0.2">
      <c r="A245" s="37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  <c r="AF245" s="312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24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 spans="1:32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7" spans="1:32" s="38" customFormat="1" ht="12.95" customHeight="1" x14ac:dyDescent="0.2">
      <c r="A267" s="37"/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  <c r="P267" s="312"/>
      <c r="Q267" s="312"/>
      <c r="R267" s="312"/>
      <c r="S267" s="312"/>
      <c r="T267" s="312"/>
      <c r="U267" s="312"/>
      <c r="V267" s="312"/>
      <c r="W267" s="312"/>
      <c r="X267" s="312"/>
      <c r="Y267" s="312"/>
      <c r="Z267" s="312"/>
      <c r="AA267" s="312"/>
      <c r="AB267" s="312"/>
      <c r="AC267" s="312"/>
      <c r="AD267" s="312"/>
      <c r="AE267" s="312"/>
      <c r="AF267" s="312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24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 spans="1:32" s="38" customFormat="1" ht="12.95" customHeight="1" x14ac:dyDescent="0.2">
      <c r="A285" s="37"/>
      <c r="B285" s="312"/>
      <c r="C285" s="312"/>
      <c r="D285" s="312"/>
      <c r="E285" s="312"/>
      <c r="F285" s="312"/>
      <c r="G285" s="312"/>
      <c r="H285" s="312"/>
      <c r="I285" s="312"/>
      <c r="J285" s="312"/>
      <c r="K285" s="312"/>
      <c r="L285" s="312"/>
      <c r="M285" s="312"/>
      <c r="N285" s="312"/>
      <c r="O285" s="312"/>
      <c r="P285" s="312"/>
      <c r="Q285" s="312"/>
      <c r="R285" s="312"/>
      <c r="S285" s="312"/>
      <c r="T285" s="312"/>
      <c r="U285" s="312"/>
      <c r="V285" s="312"/>
      <c r="W285" s="312"/>
      <c r="X285" s="312"/>
      <c r="Y285" s="312"/>
      <c r="Z285" s="312"/>
      <c r="AA285" s="312"/>
      <c r="AB285" s="312"/>
      <c r="AC285" s="312"/>
      <c r="AD285" s="312"/>
      <c r="AE285" s="312"/>
      <c r="AF285" s="312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24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 spans="1:32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7" spans="1:32" s="38" customFormat="1" ht="12.95" customHeight="1" x14ac:dyDescent="0.2">
      <c r="A307" s="37"/>
      <c r="B307" s="312"/>
      <c r="C307" s="312"/>
      <c r="D307" s="312"/>
      <c r="E307" s="312"/>
      <c r="F307" s="312"/>
      <c r="G307" s="312"/>
      <c r="H307" s="312"/>
      <c r="I307" s="312"/>
      <c r="J307" s="312"/>
      <c r="K307" s="312"/>
      <c r="L307" s="312"/>
      <c r="M307" s="312"/>
      <c r="N307" s="312"/>
      <c r="O307" s="312"/>
      <c r="P307" s="312"/>
      <c r="Q307" s="312"/>
      <c r="R307" s="312"/>
      <c r="S307" s="312"/>
      <c r="T307" s="312"/>
      <c r="U307" s="312"/>
      <c r="V307" s="312"/>
      <c r="W307" s="312"/>
      <c r="X307" s="312"/>
      <c r="Y307" s="312"/>
      <c r="Z307" s="312"/>
      <c r="AA307" s="312"/>
      <c r="AB307" s="312"/>
      <c r="AC307" s="312"/>
      <c r="AD307" s="312"/>
      <c r="AE307" s="312"/>
      <c r="AF307" s="312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24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 spans="1:32" s="38" customFormat="1" ht="12.95" customHeight="1" x14ac:dyDescent="0.2">
      <c r="A329" s="37"/>
      <c r="B329" s="312"/>
      <c r="C329" s="312"/>
      <c r="D329" s="312"/>
      <c r="E329" s="312"/>
      <c r="F329" s="312"/>
      <c r="G329" s="312"/>
      <c r="H329" s="312"/>
      <c r="I329" s="312"/>
      <c r="J329" s="312"/>
      <c r="K329" s="312"/>
      <c r="L329" s="312"/>
      <c r="M329" s="312"/>
      <c r="N329" s="312"/>
      <c r="O329" s="312"/>
      <c r="P329" s="312"/>
      <c r="Q329" s="312"/>
      <c r="R329" s="312"/>
      <c r="S329" s="312"/>
      <c r="T329" s="312"/>
      <c r="U329" s="312"/>
      <c r="V329" s="312"/>
      <c r="W329" s="312"/>
      <c r="X329" s="312"/>
      <c r="Y329" s="312"/>
      <c r="Z329" s="312"/>
      <c r="AA329" s="312"/>
      <c r="AB329" s="312"/>
      <c r="AC329" s="312"/>
      <c r="AD329" s="312"/>
      <c r="AE329" s="312"/>
      <c r="AF329" s="312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24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 spans="1:32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51" spans="1:32" s="38" customFormat="1" ht="12.95" customHeight="1" x14ac:dyDescent="0.2">
      <c r="A351" s="37"/>
      <c r="B351" s="312"/>
      <c r="C351" s="312"/>
      <c r="D351" s="312"/>
      <c r="E351" s="312"/>
      <c r="F351" s="312"/>
      <c r="G351" s="312"/>
      <c r="H351" s="312"/>
      <c r="I351" s="312"/>
      <c r="J351" s="312"/>
      <c r="K351" s="312"/>
      <c r="L351" s="312"/>
      <c r="M351" s="312"/>
      <c r="N351" s="312"/>
      <c r="O351" s="312"/>
      <c r="P351" s="312"/>
      <c r="Q351" s="312"/>
      <c r="R351" s="312"/>
      <c r="S351" s="312"/>
      <c r="T351" s="312"/>
      <c r="U351" s="312"/>
      <c r="V351" s="312"/>
      <c r="W351" s="312"/>
      <c r="X351" s="312"/>
      <c r="Y351" s="312"/>
      <c r="Z351" s="312"/>
      <c r="AA351" s="312"/>
      <c r="AB351" s="312"/>
      <c r="AC351" s="312"/>
      <c r="AD351" s="312"/>
      <c r="AE351" s="312"/>
      <c r="AF351" s="312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24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 spans="1:32" s="38" customFormat="1" ht="12.95" customHeight="1" x14ac:dyDescent="0.2">
      <c r="A369" s="37"/>
      <c r="B369" s="312"/>
      <c r="C369" s="312"/>
      <c r="D369" s="312"/>
      <c r="E369" s="312"/>
      <c r="F369" s="312"/>
      <c r="G369" s="312"/>
      <c r="H369" s="312"/>
      <c r="I369" s="312"/>
      <c r="J369" s="312"/>
      <c r="K369" s="312"/>
      <c r="L369" s="312"/>
      <c r="M369" s="312"/>
      <c r="N369" s="312"/>
      <c r="O369" s="312"/>
      <c r="P369" s="312"/>
      <c r="Q369" s="312"/>
      <c r="R369" s="312"/>
      <c r="S369" s="312"/>
      <c r="T369" s="312"/>
      <c r="U369" s="312"/>
      <c r="V369" s="312"/>
      <c r="W369" s="312"/>
      <c r="X369" s="312"/>
      <c r="Y369" s="312"/>
      <c r="Z369" s="312"/>
      <c r="AA369" s="312"/>
      <c r="AB369" s="312"/>
      <c r="AC369" s="312"/>
      <c r="AD369" s="312"/>
      <c r="AE369" s="312"/>
      <c r="AF369" s="312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24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 spans="1:32" s="51" customFormat="1" ht="10.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91" spans="1:32" s="38" customFormat="1" ht="12.95" customHeight="1" x14ac:dyDescent="0.2">
      <c r="A391" s="37"/>
      <c r="B391" s="312"/>
      <c r="C391" s="312"/>
      <c r="D391" s="312"/>
      <c r="E391" s="312"/>
      <c r="F391" s="312"/>
      <c r="G391" s="312"/>
      <c r="H391" s="312"/>
      <c r="I391" s="312"/>
      <c r="J391" s="312"/>
      <c r="K391" s="312"/>
      <c r="L391" s="312"/>
      <c r="M391" s="312"/>
      <c r="N391" s="312"/>
      <c r="O391" s="312"/>
      <c r="P391" s="312"/>
      <c r="Q391" s="312"/>
      <c r="R391" s="312"/>
      <c r="S391" s="312"/>
      <c r="T391" s="312"/>
      <c r="U391" s="312"/>
      <c r="V391" s="312"/>
      <c r="W391" s="312"/>
      <c r="X391" s="312"/>
      <c r="Y391" s="312"/>
      <c r="Z391" s="312"/>
      <c r="AA391" s="312"/>
      <c r="AB391" s="312"/>
      <c r="AC391" s="312"/>
      <c r="AD391" s="312"/>
      <c r="AE391" s="312"/>
      <c r="AF391" s="312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24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</row>
    <row r="409" spans="1:32" s="38" customFormat="1" ht="12.95" customHeight="1" x14ac:dyDescent="0.2">
      <c r="A409" s="37"/>
      <c r="B409" s="312"/>
      <c r="C409" s="312"/>
      <c r="D409" s="312"/>
      <c r="E409" s="312"/>
      <c r="F409" s="312"/>
      <c r="G409" s="312"/>
      <c r="H409" s="312"/>
      <c r="I409" s="312"/>
      <c r="J409" s="312"/>
      <c r="K409" s="312"/>
      <c r="L409" s="312"/>
      <c r="M409" s="312"/>
      <c r="N409" s="312"/>
      <c r="O409" s="312"/>
      <c r="P409" s="312"/>
      <c r="Q409" s="312"/>
      <c r="R409" s="312"/>
      <c r="S409" s="312"/>
      <c r="T409" s="312"/>
      <c r="U409" s="312"/>
      <c r="V409" s="312"/>
      <c r="W409" s="312"/>
      <c r="X409" s="312"/>
      <c r="Y409" s="312"/>
      <c r="Z409" s="312"/>
      <c r="AA409" s="312"/>
      <c r="AB409" s="312"/>
      <c r="AC409" s="312"/>
      <c r="AD409" s="312"/>
      <c r="AE409" s="312"/>
      <c r="AF409" s="312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24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  <row r="423" spans="1:32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</row>
  </sheetData>
  <hyperlinks>
    <hyperlink ref="A1" location="Содержание!A1" display="Вернуться в СОДЕРЖАНИЕ" xr:uid="{00000000-0004-0000-9100-000000000000}"/>
  </hyperlinks>
  <pageMargins left="0.78740157480314965" right="0.78740157480314965" top="0.78740157480314965" bottom="0.78740157480314965" header="0.51181102362204722" footer="0.51181102362204722"/>
  <pageSetup paperSize="9" orientation="portrait" horizontalDpi="120" verticalDpi="144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Лист146"/>
  <dimension ref="A1:AF423"/>
  <sheetViews>
    <sheetView workbookViewId="0">
      <selection activeCell="O37" sqref="O37"/>
    </sheetView>
  </sheetViews>
  <sheetFormatPr defaultColWidth="9.28515625" defaultRowHeight="12.95" customHeight="1" x14ac:dyDescent="0.2"/>
  <cols>
    <col min="1" max="1" width="38.28515625" style="61" customWidth="1"/>
    <col min="2" max="4" width="9.28515625" style="241" hidden="1" customWidth="1"/>
    <col min="5" max="5" width="9" style="241" hidden="1" customWidth="1"/>
    <col min="6" max="8" width="9" style="33" hidden="1" customWidth="1"/>
    <col min="9" max="13" width="9" style="33" customWidth="1"/>
    <col min="14" max="15" width="9.28515625" style="33" customWidth="1"/>
    <col min="16" max="20" width="9.28515625" style="241" customWidth="1"/>
    <col min="21" max="256" width="9.28515625" style="33"/>
    <col min="257" max="257" width="38.28515625" style="33" customWidth="1"/>
    <col min="258" max="262" width="0" style="33" hidden="1" customWidth="1"/>
    <col min="263" max="267" width="9" style="33" customWidth="1"/>
    <col min="268" max="276" width="9.28515625" style="33" customWidth="1"/>
    <col min="277" max="512" width="9.28515625" style="33"/>
    <col min="513" max="513" width="38.28515625" style="33" customWidth="1"/>
    <col min="514" max="518" width="0" style="33" hidden="1" customWidth="1"/>
    <col min="519" max="523" width="9" style="33" customWidth="1"/>
    <col min="524" max="532" width="9.28515625" style="33" customWidth="1"/>
    <col min="533" max="768" width="9.28515625" style="33"/>
    <col min="769" max="769" width="38.28515625" style="33" customWidth="1"/>
    <col min="770" max="774" width="0" style="33" hidden="1" customWidth="1"/>
    <col min="775" max="779" width="9" style="33" customWidth="1"/>
    <col min="780" max="788" width="9.28515625" style="33" customWidth="1"/>
    <col min="789" max="1024" width="9.28515625" style="33"/>
    <col min="1025" max="1025" width="38.28515625" style="33" customWidth="1"/>
    <col min="1026" max="1030" width="0" style="33" hidden="1" customWidth="1"/>
    <col min="1031" max="1035" width="9" style="33" customWidth="1"/>
    <col min="1036" max="1044" width="9.28515625" style="33" customWidth="1"/>
    <col min="1045" max="1280" width="9.28515625" style="33"/>
    <col min="1281" max="1281" width="38.28515625" style="33" customWidth="1"/>
    <col min="1282" max="1286" width="0" style="33" hidden="1" customWidth="1"/>
    <col min="1287" max="1291" width="9" style="33" customWidth="1"/>
    <col min="1292" max="1300" width="9.28515625" style="33" customWidth="1"/>
    <col min="1301" max="1536" width="9.28515625" style="33"/>
    <col min="1537" max="1537" width="38.28515625" style="33" customWidth="1"/>
    <col min="1538" max="1542" width="0" style="33" hidden="1" customWidth="1"/>
    <col min="1543" max="1547" width="9" style="33" customWidth="1"/>
    <col min="1548" max="1556" width="9.28515625" style="33" customWidth="1"/>
    <col min="1557" max="1792" width="9.28515625" style="33"/>
    <col min="1793" max="1793" width="38.28515625" style="33" customWidth="1"/>
    <col min="1794" max="1798" width="0" style="33" hidden="1" customWidth="1"/>
    <col min="1799" max="1803" width="9" style="33" customWidth="1"/>
    <col min="1804" max="1812" width="9.28515625" style="33" customWidth="1"/>
    <col min="1813" max="2048" width="9.28515625" style="33"/>
    <col min="2049" max="2049" width="38.28515625" style="33" customWidth="1"/>
    <col min="2050" max="2054" width="0" style="33" hidden="1" customWidth="1"/>
    <col min="2055" max="2059" width="9" style="33" customWidth="1"/>
    <col min="2060" max="2068" width="9.28515625" style="33" customWidth="1"/>
    <col min="2069" max="2304" width="9.28515625" style="33"/>
    <col min="2305" max="2305" width="38.28515625" style="33" customWidth="1"/>
    <col min="2306" max="2310" width="0" style="33" hidden="1" customWidth="1"/>
    <col min="2311" max="2315" width="9" style="33" customWidth="1"/>
    <col min="2316" max="2324" width="9.28515625" style="33" customWidth="1"/>
    <col min="2325" max="2560" width="9.28515625" style="33"/>
    <col min="2561" max="2561" width="38.28515625" style="33" customWidth="1"/>
    <col min="2562" max="2566" width="0" style="33" hidden="1" customWidth="1"/>
    <col min="2567" max="2571" width="9" style="33" customWidth="1"/>
    <col min="2572" max="2580" width="9.28515625" style="33" customWidth="1"/>
    <col min="2581" max="2816" width="9.28515625" style="33"/>
    <col min="2817" max="2817" width="38.28515625" style="33" customWidth="1"/>
    <col min="2818" max="2822" width="0" style="33" hidden="1" customWidth="1"/>
    <col min="2823" max="2827" width="9" style="33" customWidth="1"/>
    <col min="2828" max="2836" width="9.28515625" style="33" customWidth="1"/>
    <col min="2837" max="3072" width="9.28515625" style="33"/>
    <col min="3073" max="3073" width="38.28515625" style="33" customWidth="1"/>
    <col min="3074" max="3078" width="0" style="33" hidden="1" customWidth="1"/>
    <col min="3079" max="3083" width="9" style="33" customWidth="1"/>
    <col min="3084" max="3092" width="9.28515625" style="33" customWidth="1"/>
    <col min="3093" max="3328" width="9.28515625" style="33"/>
    <col min="3329" max="3329" width="38.28515625" style="33" customWidth="1"/>
    <col min="3330" max="3334" width="0" style="33" hidden="1" customWidth="1"/>
    <col min="3335" max="3339" width="9" style="33" customWidth="1"/>
    <col min="3340" max="3348" width="9.28515625" style="33" customWidth="1"/>
    <col min="3349" max="3584" width="9.28515625" style="33"/>
    <col min="3585" max="3585" width="38.28515625" style="33" customWidth="1"/>
    <col min="3586" max="3590" width="0" style="33" hidden="1" customWidth="1"/>
    <col min="3591" max="3595" width="9" style="33" customWidth="1"/>
    <col min="3596" max="3604" width="9.28515625" style="33" customWidth="1"/>
    <col min="3605" max="3840" width="9.28515625" style="33"/>
    <col min="3841" max="3841" width="38.28515625" style="33" customWidth="1"/>
    <col min="3842" max="3846" width="0" style="33" hidden="1" customWidth="1"/>
    <col min="3847" max="3851" width="9" style="33" customWidth="1"/>
    <col min="3852" max="3860" width="9.28515625" style="33" customWidth="1"/>
    <col min="3861" max="4096" width="9.28515625" style="33"/>
    <col min="4097" max="4097" width="38.28515625" style="33" customWidth="1"/>
    <col min="4098" max="4102" width="0" style="33" hidden="1" customWidth="1"/>
    <col min="4103" max="4107" width="9" style="33" customWidth="1"/>
    <col min="4108" max="4116" width="9.28515625" style="33" customWidth="1"/>
    <col min="4117" max="4352" width="9.28515625" style="33"/>
    <col min="4353" max="4353" width="38.28515625" style="33" customWidth="1"/>
    <col min="4354" max="4358" width="0" style="33" hidden="1" customWidth="1"/>
    <col min="4359" max="4363" width="9" style="33" customWidth="1"/>
    <col min="4364" max="4372" width="9.28515625" style="33" customWidth="1"/>
    <col min="4373" max="4608" width="9.28515625" style="33"/>
    <col min="4609" max="4609" width="38.28515625" style="33" customWidth="1"/>
    <col min="4610" max="4614" width="0" style="33" hidden="1" customWidth="1"/>
    <col min="4615" max="4619" width="9" style="33" customWidth="1"/>
    <col min="4620" max="4628" width="9.28515625" style="33" customWidth="1"/>
    <col min="4629" max="4864" width="9.28515625" style="33"/>
    <col min="4865" max="4865" width="38.28515625" style="33" customWidth="1"/>
    <col min="4866" max="4870" width="0" style="33" hidden="1" customWidth="1"/>
    <col min="4871" max="4875" width="9" style="33" customWidth="1"/>
    <col min="4876" max="4884" width="9.28515625" style="33" customWidth="1"/>
    <col min="4885" max="5120" width="9.28515625" style="33"/>
    <col min="5121" max="5121" width="38.28515625" style="33" customWidth="1"/>
    <col min="5122" max="5126" width="0" style="33" hidden="1" customWidth="1"/>
    <col min="5127" max="5131" width="9" style="33" customWidth="1"/>
    <col min="5132" max="5140" width="9.28515625" style="33" customWidth="1"/>
    <col min="5141" max="5376" width="9.28515625" style="33"/>
    <col min="5377" max="5377" width="38.28515625" style="33" customWidth="1"/>
    <col min="5378" max="5382" width="0" style="33" hidden="1" customWidth="1"/>
    <col min="5383" max="5387" width="9" style="33" customWidth="1"/>
    <col min="5388" max="5396" width="9.28515625" style="33" customWidth="1"/>
    <col min="5397" max="5632" width="9.28515625" style="33"/>
    <col min="5633" max="5633" width="38.28515625" style="33" customWidth="1"/>
    <col min="5634" max="5638" width="0" style="33" hidden="1" customWidth="1"/>
    <col min="5639" max="5643" width="9" style="33" customWidth="1"/>
    <col min="5644" max="5652" width="9.28515625" style="33" customWidth="1"/>
    <col min="5653" max="5888" width="9.28515625" style="33"/>
    <col min="5889" max="5889" width="38.28515625" style="33" customWidth="1"/>
    <col min="5890" max="5894" width="0" style="33" hidden="1" customWidth="1"/>
    <col min="5895" max="5899" width="9" style="33" customWidth="1"/>
    <col min="5900" max="5908" width="9.28515625" style="33" customWidth="1"/>
    <col min="5909" max="6144" width="9.28515625" style="33"/>
    <col min="6145" max="6145" width="38.28515625" style="33" customWidth="1"/>
    <col min="6146" max="6150" width="0" style="33" hidden="1" customWidth="1"/>
    <col min="6151" max="6155" width="9" style="33" customWidth="1"/>
    <col min="6156" max="6164" width="9.28515625" style="33" customWidth="1"/>
    <col min="6165" max="6400" width="9.28515625" style="33"/>
    <col min="6401" max="6401" width="38.28515625" style="33" customWidth="1"/>
    <col min="6402" max="6406" width="0" style="33" hidden="1" customWidth="1"/>
    <col min="6407" max="6411" width="9" style="33" customWidth="1"/>
    <col min="6412" max="6420" width="9.28515625" style="33" customWidth="1"/>
    <col min="6421" max="6656" width="9.28515625" style="33"/>
    <col min="6657" max="6657" width="38.28515625" style="33" customWidth="1"/>
    <col min="6658" max="6662" width="0" style="33" hidden="1" customWidth="1"/>
    <col min="6663" max="6667" width="9" style="33" customWidth="1"/>
    <col min="6668" max="6676" width="9.28515625" style="33" customWidth="1"/>
    <col min="6677" max="6912" width="9.28515625" style="33"/>
    <col min="6913" max="6913" width="38.28515625" style="33" customWidth="1"/>
    <col min="6914" max="6918" width="0" style="33" hidden="1" customWidth="1"/>
    <col min="6919" max="6923" width="9" style="33" customWidth="1"/>
    <col min="6924" max="6932" width="9.28515625" style="33" customWidth="1"/>
    <col min="6933" max="7168" width="9.28515625" style="33"/>
    <col min="7169" max="7169" width="38.28515625" style="33" customWidth="1"/>
    <col min="7170" max="7174" width="0" style="33" hidden="1" customWidth="1"/>
    <col min="7175" max="7179" width="9" style="33" customWidth="1"/>
    <col min="7180" max="7188" width="9.28515625" style="33" customWidth="1"/>
    <col min="7189" max="7424" width="9.28515625" style="33"/>
    <col min="7425" max="7425" width="38.28515625" style="33" customWidth="1"/>
    <col min="7426" max="7430" width="0" style="33" hidden="1" customWidth="1"/>
    <col min="7431" max="7435" width="9" style="33" customWidth="1"/>
    <col min="7436" max="7444" width="9.28515625" style="33" customWidth="1"/>
    <col min="7445" max="7680" width="9.28515625" style="33"/>
    <col min="7681" max="7681" width="38.28515625" style="33" customWidth="1"/>
    <col min="7682" max="7686" width="0" style="33" hidden="1" customWidth="1"/>
    <col min="7687" max="7691" width="9" style="33" customWidth="1"/>
    <col min="7692" max="7700" width="9.28515625" style="33" customWidth="1"/>
    <col min="7701" max="7936" width="9.28515625" style="33"/>
    <col min="7937" max="7937" width="38.28515625" style="33" customWidth="1"/>
    <col min="7938" max="7942" width="0" style="33" hidden="1" customWidth="1"/>
    <col min="7943" max="7947" width="9" style="33" customWidth="1"/>
    <col min="7948" max="7956" width="9.28515625" style="33" customWidth="1"/>
    <col min="7957" max="8192" width="9.28515625" style="33"/>
    <col min="8193" max="8193" width="38.28515625" style="33" customWidth="1"/>
    <col min="8194" max="8198" width="0" style="33" hidden="1" customWidth="1"/>
    <col min="8199" max="8203" width="9" style="33" customWidth="1"/>
    <col min="8204" max="8212" width="9.28515625" style="33" customWidth="1"/>
    <col min="8213" max="8448" width="9.28515625" style="33"/>
    <col min="8449" max="8449" width="38.28515625" style="33" customWidth="1"/>
    <col min="8450" max="8454" width="0" style="33" hidden="1" customWidth="1"/>
    <col min="8455" max="8459" width="9" style="33" customWidth="1"/>
    <col min="8460" max="8468" width="9.28515625" style="33" customWidth="1"/>
    <col min="8469" max="8704" width="9.28515625" style="33"/>
    <col min="8705" max="8705" width="38.28515625" style="33" customWidth="1"/>
    <col min="8706" max="8710" width="0" style="33" hidden="1" customWidth="1"/>
    <col min="8711" max="8715" width="9" style="33" customWidth="1"/>
    <col min="8716" max="8724" width="9.28515625" style="33" customWidth="1"/>
    <col min="8725" max="8960" width="9.28515625" style="33"/>
    <col min="8961" max="8961" width="38.28515625" style="33" customWidth="1"/>
    <col min="8962" max="8966" width="0" style="33" hidden="1" customWidth="1"/>
    <col min="8967" max="8971" width="9" style="33" customWidth="1"/>
    <col min="8972" max="8980" width="9.28515625" style="33" customWidth="1"/>
    <col min="8981" max="9216" width="9.28515625" style="33"/>
    <col min="9217" max="9217" width="38.28515625" style="33" customWidth="1"/>
    <col min="9218" max="9222" width="0" style="33" hidden="1" customWidth="1"/>
    <col min="9223" max="9227" width="9" style="33" customWidth="1"/>
    <col min="9228" max="9236" width="9.28515625" style="33" customWidth="1"/>
    <col min="9237" max="9472" width="9.28515625" style="33"/>
    <col min="9473" max="9473" width="38.28515625" style="33" customWidth="1"/>
    <col min="9474" max="9478" width="0" style="33" hidden="1" customWidth="1"/>
    <col min="9479" max="9483" width="9" style="33" customWidth="1"/>
    <col min="9484" max="9492" width="9.28515625" style="33" customWidth="1"/>
    <col min="9493" max="9728" width="9.28515625" style="33"/>
    <col min="9729" max="9729" width="38.28515625" style="33" customWidth="1"/>
    <col min="9730" max="9734" width="0" style="33" hidden="1" customWidth="1"/>
    <col min="9735" max="9739" width="9" style="33" customWidth="1"/>
    <col min="9740" max="9748" width="9.28515625" style="33" customWidth="1"/>
    <col min="9749" max="9984" width="9.28515625" style="33"/>
    <col min="9985" max="9985" width="38.28515625" style="33" customWidth="1"/>
    <col min="9986" max="9990" width="0" style="33" hidden="1" customWidth="1"/>
    <col min="9991" max="9995" width="9" style="33" customWidth="1"/>
    <col min="9996" max="10004" width="9.28515625" style="33" customWidth="1"/>
    <col min="10005" max="10240" width="9.28515625" style="33"/>
    <col min="10241" max="10241" width="38.28515625" style="33" customWidth="1"/>
    <col min="10242" max="10246" width="0" style="33" hidden="1" customWidth="1"/>
    <col min="10247" max="10251" width="9" style="33" customWidth="1"/>
    <col min="10252" max="10260" width="9.28515625" style="33" customWidth="1"/>
    <col min="10261" max="10496" width="9.28515625" style="33"/>
    <col min="10497" max="10497" width="38.28515625" style="33" customWidth="1"/>
    <col min="10498" max="10502" width="0" style="33" hidden="1" customWidth="1"/>
    <col min="10503" max="10507" width="9" style="33" customWidth="1"/>
    <col min="10508" max="10516" width="9.28515625" style="33" customWidth="1"/>
    <col min="10517" max="10752" width="9.28515625" style="33"/>
    <col min="10753" max="10753" width="38.28515625" style="33" customWidth="1"/>
    <col min="10754" max="10758" width="0" style="33" hidden="1" customWidth="1"/>
    <col min="10759" max="10763" width="9" style="33" customWidth="1"/>
    <col min="10764" max="10772" width="9.28515625" style="33" customWidth="1"/>
    <col min="10773" max="11008" width="9.28515625" style="33"/>
    <col min="11009" max="11009" width="38.28515625" style="33" customWidth="1"/>
    <col min="11010" max="11014" width="0" style="33" hidden="1" customWidth="1"/>
    <col min="11015" max="11019" width="9" style="33" customWidth="1"/>
    <col min="11020" max="11028" width="9.28515625" style="33" customWidth="1"/>
    <col min="11029" max="11264" width="9.28515625" style="33"/>
    <col min="11265" max="11265" width="38.28515625" style="33" customWidth="1"/>
    <col min="11266" max="11270" width="0" style="33" hidden="1" customWidth="1"/>
    <col min="11271" max="11275" width="9" style="33" customWidth="1"/>
    <col min="11276" max="11284" width="9.28515625" style="33" customWidth="1"/>
    <col min="11285" max="11520" width="9.28515625" style="33"/>
    <col min="11521" max="11521" width="38.28515625" style="33" customWidth="1"/>
    <col min="11522" max="11526" width="0" style="33" hidden="1" customWidth="1"/>
    <col min="11527" max="11531" width="9" style="33" customWidth="1"/>
    <col min="11532" max="11540" width="9.28515625" style="33" customWidth="1"/>
    <col min="11541" max="11776" width="9.28515625" style="33"/>
    <col min="11777" max="11777" width="38.28515625" style="33" customWidth="1"/>
    <col min="11778" max="11782" width="0" style="33" hidden="1" customWidth="1"/>
    <col min="11783" max="11787" width="9" style="33" customWidth="1"/>
    <col min="11788" max="11796" width="9.28515625" style="33" customWidth="1"/>
    <col min="11797" max="12032" width="9.28515625" style="33"/>
    <col min="12033" max="12033" width="38.28515625" style="33" customWidth="1"/>
    <col min="12034" max="12038" width="0" style="33" hidden="1" customWidth="1"/>
    <col min="12039" max="12043" width="9" style="33" customWidth="1"/>
    <col min="12044" max="12052" width="9.28515625" style="33" customWidth="1"/>
    <col min="12053" max="12288" width="9.28515625" style="33"/>
    <col min="12289" max="12289" width="38.28515625" style="33" customWidth="1"/>
    <col min="12290" max="12294" width="0" style="33" hidden="1" customWidth="1"/>
    <col min="12295" max="12299" width="9" style="33" customWidth="1"/>
    <col min="12300" max="12308" width="9.28515625" style="33" customWidth="1"/>
    <col min="12309" max="12544" width="9.28515625" style="33"/>
    <col min="12545" max="12545" width="38.28515625" style="33" customWidth="1"/>
    <col min="12546" max="12550" width="0" style="33" hidden="1" customWidth="1"/>
    <col min="12551" max="12555" width="9" style="33" customWidth="1"/>
    <col min="12556" max="12564" width="9.28515625" style="33" customWidth="1"/>
    <col min="12565" max="12800" width="9.28515625" style="33"/>
    <col min="12801" max="12801" width="38.28515625" style="33" customWidth="1"/>
    <col min="12802" max="12806" width="0" style="33" hidden="1" customWidth="1"/>
    <col min="12807" max="12811" width="9" style="33" customWidth="1"/>
    <col min="12812" max="12820" width="9.28515625" style="33" customWidth="1"/>
    <col min="12821" max="13056" width="9.28515625" style="33"/>
    <col min="13057" max="13057" width="38.28515625" style="33" customWidth="1"/>
    <col min="13058" max="13062" width="0" style="33" hidden="1" customWidth="1"/>
    <col min="13063" max="13067" width="9" style="33" customWidth="1"/>
    <col min="13068" max="13076" width="9.28515625" style="33" customWidth="1"/>
    <col min="13077" max="13312" width="9.28515625" style="33"/>
    <col min="13313" max="13313" width="38.28515625" style="33" customWidth="1"/>
    <col min="13314" max="13318" width="0" style="33" hidden="1" customWidth="1"/>
    <col min="13319" max="13323" width="9" style="33" customWidth="1"/>
    <col min="13324" max="13332" width="9.28515625" style="33" customWidth="1"/>
    <col min="13333" max="13568" width="9.28515625" style="33"/>
    <col min="13569" max="13569" width="38.28515625" style="33" customWidth="1"/>
    <col min="13570" max="13574" width="0" style="33" hidden="1" customWidth="1"/>
    <col min="13575" max="13579" width="9" style="33" customWidth="1"/>
    <col min="13580" max="13588" width="9.28515625" style="33" customWidth="1"/>
    <col min="13589" max="13824" width="9.28515625" style="33"/>
    <col min="13825" max="13825" width="38.28515625" style="33" customWidth="1"/>
    <col min="13826" max="13830" width="0" style="33" hidden="1" customWidth="1"/>
    <col min="13831" max="13835" width="9" style="33" customWidth="1"/>
    <col min="13836" max="13844" width="9.28515625" style="33" customWidth="1"/>
    <col min="13845" max="14080" width="9.28515625" style="33"/>
    <col min="14081" max="14081" width="38.28515625" style="33" customWidth="1"/>
    <col min="14082" max="14086" width="0" style="33" hidden="1" customWidth="1"/>
    <col min="14087" max="14091" width="9" style="33" customWidth="1"/>
    <col min="14092" max="14100" width="9.28515625" style="33" customWidth="1"/>
    <col min="14101" max="14336" width="9.28515625" style="33"/>
    <col min="14337" max="14337" width="38.28515625" style="33" customWidth="1"/>
    <col min="14338" max="14342" width="0" style="33" hidden="1" customWidth="1"/>
    <col min="14343" max="14347" width="9" style="33" customWidth="1"/>
    <col min="14348" max="14356" width="9.28515625" style="33" customWidth="1"/>
    <col min="14357" max="14592" width="9.28515625" style="33"/>
    <col min="14593" max="14593" width="38.28515625" style="33" customWidth="1"/>
    <col min="14594" max="14598" width="0" style="33" hidden="1" customWidth="1"/>
    <col min="14599" max="14603" width="9" style="33" customWidth="1"/>
    <col min="14604" max="14612" width="9.28515625" style="33" customWidth="1"/>
    <col min="14613" max="14848" width="9.28515625" style="33"/>
    <col min="14849" max="14849" width="38.28515625" style="33" customWidth="1"/>
    <col min="14850" max="14854" width="0" style="33" hidden="1" customWidth="1"/>
    <col min="14855" max="14859" width="9" style="33" customWidth="1"/>
    <col min="14860" max="14868" width="9.28515625" style="33" customWidth="1"/>
    <col min="14869" max="15104" width="9.28515625" style="33"/>
    <col min="15105" max="15105" width="38.28515625" style="33" customWidth="1"/>
    <col min="15106" max="15110" width="0" style="33" hidden="1" customWidth="1"/>
    <col min="15111" max="15115" width="9" style="33" customWidth="1"/>
    <col min="15116" max="15124" width="9.28515625" style="33" customWidth="1"/>
    <col min="15125" max="15360" width="9.28515625" style="33"/>
    <col min="15361" max="15361" width="38.28515625" style="33" customWidth="1"/>
    <col min="15362" max="15366" width="0" style="33" hidden="1" customWidth="1"/>
    <col min="15367" max="15371" width="9" style="33" customWidth="1"/>
    <col min="15372" max="15380" width="9.28515625" style="33" customWidth="1"/>
    <col min="15381" max="15616" width="9.28515625" style="33"/>
    <col min="15617" max="15617" width="38.28515625" style="33" customWidth="1"/>
    <col min="15618" max="15622" width="0" style="33" hidden="1" customWidth="1"/>
    <col min="15623" max="15627" width="9" style="33" customWidth="1"/>
    <col min="15628" max="15636" width="9.28515625" style="33" customWidth="1"/>
    <col min="15637" max="15872" width="9.28515625" style="33"/>
    <col min="15873" max="15873" width="38.28515625" style="33" customWidth="1"/>
    <col min="15874" max="15878" width="0" style="33" hidden="1" customWidth="1"/>
    <col min="15879" max="15883" width="9" style="33" customWidth="1"/>
    <col min="15884" max="15892" width="9.28515625" style="33" customWidth="1"/>
    <col min="15893" max="16128" width="9.28515625" style="33"/>
    <col min="16129" max="16129" width="38.28515625" style="33" customWidth="1"/>
    <col min="16130" max="16134" width="0" style="33" hidden="1" customWidth="1"/>
    <col min="16135" max="16139" width="9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568" t="s">
        <v>521</v>
      </c>
      <c r="B2" s="568"/>
      <c r="C2" s="568"/>
      <c r="D2" s="568"/>
      <c r="E2" s="568"/>
      <c r="F2" s="568"/>
    </row>
    <row r="3" spans="1:32" ht="18" customHeight="1" x14ac:dyDescent="0.2">
      <c r="A3" s="568" t="s">
        <v>522</v>
      </c>
      <c r="B3" s="568"/>
      <c r="C3" s="568"/>
      <c r="D3" s="568"/>
      <c r="E3" s="568"/>
      <c r="F3" s="568"/>
    </row>
    <row r="4" spans="1:32" ht="18" customHeight="1" thickBot="1" x14ac:dyDescent="0.25">
      <c r="A4" s="34" t="s">
        <v>482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3.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5.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3.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3.5" customHeight="1" x14ac:dyDescent="0.2">
      <c r="A9" s="315" t="s">
        <v>456</v>
      </c>
      <c r="B9" s="160">
        <v>25.5</v>
      </c>
      <c r="C9" s="160">
        <v>28.2</v>
      </c>
      <c r="D9" s="160">
        <v>11.9</v>
      </c>
      <c r="E9" s="160">
        <v>17.5</v>
      </c>
      <c r="F9" s="160">
        <v>24.6</v>
      </c>
      <c r="G9" s="160">
        <v>22.2</v>
      </c>
      <c r="H9" s="160">
        <v>22.5</v>
      </c>
      <c r="I9" s="160">
        <v>27.4</v>
      </c>
      <c r="J9" s="160">
        <v>21.1</v>
      </c>
      <c r="K9" s="160">
        <v>24</v>
      </c>
      <c r="L9" s="160">
        <v>26.6</v>
      </c>
      <c r="M9" s="160">
        <v>34.9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3.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customHeight="1" x14ac:dyDescent="0.2">
      <c r="A11" s="325" t="s">
        <v>458</v>
      </c>
      <c r="B11" s="160">
        <v>2.1</v>
      </c>
      <c r="C11" s="160">
        <v>4.0999999999999996</v>
      </c>
      <c r="D11" s="160">
        <v>3.6</v>
      </c>
      <c r="E11" s="160">
        <v>8.1</v>
      </c>
      <c r="F11" s="160">
        <v>15.2</v>
      </c>
      <c r="G11" s="160">
        <v>8.9</v>
      </c>
      <c r="H11" s="160">
        <v>10.3</v>
      </c>
      <c r="I11" s="160">
        <v>11.7</v>
      </c>
      <c r="J11" s="160">
        <v>7.5</v>
      </c>
      <c r="K11" s="160">
        <v>10.5</v>
      </c>
      <c r="L11" s="160">
        <v>15.6</v>
      </c>
      <c r="M11" s="160">
        <v>20.2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3.5" customHeight="1" x14ac:dyDescent="0.2">
      <c r="A12" s="325" t="s">
        <v>459</v>
      </c>
      <c r="B12" s="160">
        <v>2.9</v>
      </c>
      <c r="C12" s="160">
        <v>2.8</v>
      </c>
      <c r="D12" s="160">
        <v>2.4</v>
      </c>
      <c r="E12" s="160">
        <v>1.9</v>
      </c>
      <c r="F12" s="160">
        <v>1.5</v>
      </c>
      <c r="G12" s="160">
        <v>3.8</v>
      </c>
      <c r="H12" s="160">
        <v>2.9</v>
      </c>
      <c r="I12" s="160">
        <v>1.9</v>
      </c>
      <c r="J12" s="160">
        <v>1.9</v>
      </c>
      <c r="K12" s="160">
        <v>1.8</v>
      </c>
      <c r="L12" s="160">
        <v>2.2000000000000002</v>
      </c>
      <c r="M12" s="160">
        <v>5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3.5" customHeight="1" x14ac:dyDescent="0.2">
      <c r="A13" s="325" t="s">
        <v>460</v>
      </c>
      <c r="B13" s="160">
        <v>0.6</v>
      </c>
      <c r="C13" s="160">
        <v>1</v>
      </c>
      <c r="D13" s="160">
        <v>1.5</v>
      </c>
      <c r="E13" s="160">
        <v>1.2</v>
      </c>
      <c r="F13" s="160">
        <v>0.9</v>
      </c>
      <c r="G13" s="160">
        <v>1.4</v>
      </c>
      <c r="H13" s="160">
        <v>1.1000000000000001</v>
      </c>
      <c r="I13" s="160">
        <v>1</v>
      </c>
      <c r="J13" s="160">
        <v>1.2</v>
      </c>
      <c r="K13" s="160">
        <v>1.2</v>
      </c>
      <c r="L13" s="160">
        <v>1.6</v>
      </c>
      <c r="M13" s="160">
        <v>0.9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3.5" customHeight="1" x14ac:dyDescent="0.2">
      <c r="A14" s="315" t="s">
        <v>461</v>
      </c>
      <c r="B14" s="160">
        <v>21.5</v>
      </c>
      <c r="C14" s="160">
        <v>23</v>
      </c>
      <c r="D14" s="160">
        <v>22.6</v>
      </c>
      <c r="E14" s="160">
        <v>17.600000000000001</v>
      </c>
      <c r="F14" s="160">
        <v>15.4</v>
      </c>
      <c r="G14" s="160">
        <v>20.2</v>
      </c>
      <c r="H14" s="160">
        <v>18.5</v>
      </c>
      <c r="I14" s="160">
        <v>17.7</v>
      </c>
      <c r="J14" s="160">
        <v>21</v>
      </c>
      <c r="K14" s="160">
        <v>23.3</v>
      </c>
      <c r="L14" s="160">
        <v>24.3</v>
      </c>
      <c r="M14" s="160">
        <v>25.2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3.5" customHeight="1" x14ac:dyDescent="0.2">
      <c r="A15" s="315" t="s">
        <v>462</v>
      </c>
      <c r="B15" s="160">
        <v>3.4</v>
      </c>
      <c r="C15" s="160">
        <v>3.9</v>
      </c>
      <c r="D15" s="160">
        <v>3.9</v>
      </c>
      <c r="E15" s="160">
        <v>2.9</v>
      </c>
      <c r="F15" s="160">
        <v>2.6</v>
      </c>
      <c r="G15" s="160">
        <v>3.3</v>
      </c>
      <c r="H15" s="160">
        <v>3.1</v>
      </c>
      <c r="I15" s="160">
        <v>3.5</v>
      </c>
      <c r="J15" s="160">
        <v>3.6</v>
      </c>
      <c r="K15" s="160">
        <v>4</v>
      </c>
      <c r="L15" s="160">
        <v>3</v>
      </c>
      <c r="M15" s="160">
        <v>2.1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3.5" customHeight="1" x14ac:dyDescent="0.2">
      <c r="A16" s="315" t="s">
        <v>463</v>
      </c>
      <c r="B16" s="160">
        <v>5.9</v>
      </c>
      <c r="C16" s="160">
        <v>6.6</v>
      </c>
      <c r="D16" s="160">
        <v>6.3</v>
      </c>
      <c r="E16" s="160">
        <v>5.2</v>
      </c>
      <c r="F16" s="160">
        <v>4.7</v>
      </c>
      <c r="G16" s="160">
        <v>6.4</v>
      </c>
      <c r="H16" s="160">
        <v>6.4</v>
      </c>
      <c r="I16" s="160">
        <v>5.0999999999999996</v>
      </c>
      <c r="J16" s="160">
        <v>4.9000000000000004</v>
      </c>
      <c r="K16" s="160">
        <v>4.4000000000000004</v>
      </c>
      <c r="L16" s="160">
        <v>4.2</v>
      </c>
      <c r="M16" s="160">
        <v>3.7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3.5" customHeight="1" x14ac:dyDescent="0.2">
      <c r="A17" s="315" t="s">
        <v>464</v>
      </c>
      <c r="B17" s="160">
        <v>43.7</v>
      </c>
      <c r="C17" s="160">
        <v>38.200000000000003</v>
      </c>
      <c r="D17" s="160">
        <v>55.3</v>
      </c>
      <c r="E17" s="160">
        <v>56.9</v>
      </c>
      <c r="F17" s="160">
        <v>52.7</v>
      </c>
      <c r="G17" s="160">
        <v>47.9</v>
      </c>
      <c r="H17" s="160">
        <v>49.5</v>
      </c>
      <c r="I17" s="160">
        <v>46.4</v>
      </c>
      <c r="J17" s="160">
        <v>49.5</v>
      </c>
      <c r="K17" s="160">
        <v>44.3</v>
      </c>
      <c r="L17" s="160">
        <v>41.9</v>
      </c>
      <c r="M17" s="160">
        <v>34.1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4.2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ht="18" customHeight="1" x14ac:dyDescent="0.2">
      <c r="A24" s="32"/>
    </row>
    <row r="25" spans="1:32" ht="18" customHeight="1" x14ac:dyDescent="0.2">
      <c r="A25" s="32" t="s">
        <v>523</v>
      </c>
    </row>
    <row r="26" spans="1:32" ht="18" customHeight="1" x14ac:dyDescent="0.2">
      <c r="A26" s="32" t="s">
        <v>524</v>
      </c>
    </row>
    <row r="27" spans="1:32" s="571" customFormat="1" ht="18" customHeight="1" thickBot="1" x14ac:dyDescent="0.25">
      <c r="A27" s="34" t="s">
        <v>482</v>
      </c>
      <c r="B27" s="575"/>
      <c r="C27" s="575"/>
      <c r="D27" s="575"/>
      <c r="E27" s="575"/>
      <c r="F27" s="575"/>
      <c r="G27" s="575"/>
      <c r="H27" s="575"/>
      <c r="I27" s="575"/>
      <c r="J27" s="575"/>
      <c r="K27" s="575"/>
      <c r="L27" s="575"/>
      <c r="M27" s="575"/>
    </row>
    <row r="28" spans="1:32" s="38" customFormat="1" ht="18" customHeight="1" thickBot="1" x14ac:dyDescent="0.25">
      <c r="A28" s="564"/>
      <c r="B28" s="564">
        <v>2014</v>
      </c>
      <c r="C28" s="564">
        <v>2015</v>
      </c>
      <c r="D28" s="564">
        <v>2016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</row>
    <row r="29" spans="1:32" s="43" customFormat="1" ht="13.5" customHeight="1" x14ac:dyDescent="0.2">
      <c r="A29" s="37"/>
      <c r="B29" s="565"/>
      <c r="C29" s="565"/>
      <c r="D29" s="565"/>
      <c r="E29" s="565"/>
      <c r="F29" s="565"/>
      <c r="G29" s="565"/>
      <c r="H29" s="565"/>
      <c r="I29" s="565"/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</row>
    <row r="30" spans="1:32" s="51" customFormat="1" ht="25.5" customHeight="1" x14ac:dyDescent="0.2">
      <c r="A30" s="41" t="s">
        <v>483</v>
      </c>
      <c r="B30" s="157">
        <v>100</v>
      </c>
      <c r="C30" s="157">
        <v>100</v>
      </c>
      <c r="D30" s="157">
        <v>100</v>
      </c>
      <c r="E30" s="157">
        <v>100</v>
      </c>
      <c r="F30" s="157">
        <v>100</v>
      </c>
      <c r="G30" s="157">
        <v>100</v>
      </c>
      <c r="H30" s="157">
        <v>100</v>
      </c>
      <c r="I30" s="157">
        <v>100</v>
      </c>
      <c r="J30" s="157">
        <v>100</v>
      </c>
      <c r="K30" s="157">
        <v>100</v>
      </c>
      <c r="L30" s="157">
        <v>100</v>
      </c>
      <c r="M30" s="157">
        <v>100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 t="s">
        <v>356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456</v>
      </c>
      <c r="B32" s="160">
        <v>43.6</v>
      </c>
      <c r="C32" s="160">
        <v>44.3</v>
      </c>
      <c r="D32" s="160">
        <v>34.299999999999997</v>
      </c>
      <c r="E32" s="160">
        <v>41.9</v>
      </c>
      <c r="F32" s="160">
        <v>47.9</v>
      </c>
      <c r="G32" s="160">
        <v>47.5</v>
      </c>
      <c r="H32" s="160">
        <v>25.7</v>
      </c>
      <c r="I32" s="160">
        <v>43.4</v>
      </c>
      <c r="J32" s="160">
        <v>50.8</v>
      </c>
      <c r="K32" s="160">
        <v>43.6</v>
      </c>
      <c r="L32" s="160">
        <v>44.4</v>
      </c>
      <c r="M32" s="160">
        <v>50.6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24" customHeight="1" x14ac:dyDescent="0.2">
      <c r="A34" s="325" t="s">
        <v>458</v>
      </c>
      <c r="B34" s="160">
        <v>5.3</v>
      </c>
      <c r="C34" s="160">
        <v>4.4000000000000004</v>
      </c>
      <c r="D34" s="160">
        <v>8</v>
      </c>
      <c r="E34" s="160">
        <v>19.8</v>
      </c>
      <c r="F34" s="160">
        <v>23.2</v>
      </c>
      <c r="G34" s="160">
        <v>25.2</v>
      </c>
      <c r="H34" s="160">
        <v>12.5</v>
      </c>
      <c r="I34" s="160">
        <v>19.5</v>
      </c>
      <c r="J34" s="160">
        <v>20.9</v>
      </c>
      <c r="K34" s="160">
        <v>19.899999999999999</v>
      </c>
      <c r="L34" s="160">
        <v>18.7</v>
      </c>
      <c r="M34" s="160">
        <v>32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459</v>
      </c>
      <c r="B35" s="160">
        <v>24.4</v>
      </c>
      <c r="C35" s="160">
        <v>21.9</v>
      </c>
      <c r="D35" s="160">
        <v>21.2</v>
      </c>
      <c r="E35" s="160">
        <v>18.899999999999999</v>
      </c>
      <c r="F35" s="160">
        <v>21.4</v>
      </c>
      <c r="G35" s="160">
        <v>18.7</v>
      </c>
      <c r="H35" s="160">
        <v>9.4</v>
      </c>
      <c r="I35" s="160">
        <v>15</v>
      </c>
      <c r="J35" s="160">
        <v>22.7</v>
      </c>
      <c r="K35" s="160">
        <v>16.7</v>
      </c>
      <c r="L35" s="160">
        <v>17.5</v>
      </c>
      <c r="M35" s="160">
        <v>12.2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460</v>
      </c>
      <c r="B36" s="160">
        <v>0.6</v>
      </c>
      <c r="C36" s="160">
        <v>1</v>
      </c>
      <c r="D36" s="160">
        <v>2</v>
      </c>
      <c r="E36" s="160">
        <v>1.1000000000000001</v>
      </c>
      <c r="F36" s="160">
        <v>1</v>
      </c>
      <c r="G36" s="160">
        <v>1.1000000000000001</v>
      </c>
      <c r="H36" s="160">
        <v>1.1000000000000001</v>
      </c>
      <c r="I36" s="160">
        <v>0.9</v>
      </c>
      <c r="J36" s="160">
        <v>0.8</v>
      </c>
      <c r="K36" s="160">
        <v>0.7</v>
      </c>
      <c r="L36" s="160">
        <v>0.7</v>
      </c>
      <c r="M36" s="160">
        <v>0.7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461</v>
      </c>
      <c r="B37" s="160">
        <v>18.7</v>
      </c>
      <c r="C37" s="160">
        <v>21.8</v>
      </c>
      <c r="D37" s="160">
        <v>26.8</v>
      </c>
      <c r="E37" s="160">
        <v>21.4</v>
      </c>
      <c r="F37" s="160">
        <v>22</v>
      </c>
      <c r="G37" s="160">
        <v>25.2</v>
      </c>
      <c r="H37" s="160">
        <v>23.6</v>
      </c>
      <c r="I37" s="160">
        <v>24.7</v>
      </c>
      <c r="J37" s="160">
        <v>21.7</v>
      </c>
      <c r="K37" s="160">
        <v>23.4</v>
      </c>
      <c r="L37" s="160">
        <v>23.1</v>
      </c>
      <c r="M37" s="160">
        <v>25.9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462</v>
      </c>
      <c r="B38" s="160">
        <v>3.3</v>
      </c>
      <c r="C38" s="160">
        <v>3.9</v>
      </c>
      <c r="D38" s="160">
        <v>4.5999999999999996</v>
      </c>
      <c r="E38" s="160">
        <v>3.6</v>
      </c>
      <c r="F38" s="160">
        <v>3.5</v>
      </c>
      <c r="G38" s="160">
        <v>4.2</v>
      </c>
      <c r="H38" s="160">
        <v>4</v>
      </c>
      <c r="I38" s="160">
        <v>4.2</v>
      </c>
      <c r="J38" s="160">
        <v>3.8</v>
      </c>
      <c r="K38" s="160">
        <v>4.2</v>
      </c>
      <c r="L38" s="160">
        <v>3.6</v>
      </c>
      <c r="M38" s="160">
        <v>3.7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75" customHeight="1" x14ac:dyDescent="0.2">
      <c r="A39" s="315" t="s">
        <v>473</v>
      </c>
      <c r="B39" s="160">
        <v>6.9</v>
      </c>
      <c r="C39" s="160">
        <v>8.6</v>
      </c>
      <c r="D39" s="160">
        <v>11.3</v>
      </c>
      <c r="E39" s="160">
        <v>7.9</v>
      </c>
      <c r="F39" s="160">
        <v>8</v>
      </c>
      <c r="G39" s="160">
        <v>9.9</v>
      </c>
      <c r="H39" s="160">
        <v>10.199999999999999</v>
      </c>
      <c r="I39" s="160">
        <v>11</v>
      </c>
      <c r="J39" s="160">
        <v>8.3000000000000007</v>
      </c>
      <c r="K39" s="160">
        <v>7.4</v>
      </c>
      <c r="L39" s="160">
        <v>11.7</v>
      </c>
      <c r="M39" s="160">
        <v>7.1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464</v>
      </c>
      <c r="B40" s="160">
        <v>27.6</v>
      </c>
      <c r="C40" s="160">
        <v>21.6</v>
      </c>
      <c r="D40" s="160">
        <v>23</v>
      </c>
      <c r="E40" s="160">
        <v>25.2</v>
      </c>
      <c r="F40" s="160">
        <v>18.600000000000001</v>
      </c>
      <c r="G40" s="160">
        <v>13.1</v>
      </c>
      <c r="H40" s="160">
        <v>36.5</v>
      </c>
      <c r="I40" s="160">
        <v>16.600000000000001</v>
      </c>
      <c r="J40" s="160">
        <v>15.4</v>
      </c>
      <c r="K40" s="160">
        <v>21.4</v>
      </c>
      <c r="L40" s="160">
        <v>17.2</v>
      </c>
      <c r="M40" s="160">
        <v>12.8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thickBot="1" x14ac:dyDescent="0.25">
      <c r="A41" s="317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29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38" customFormat="1" ht="12.95" customHeight="1" x14ac:dyDescent="0.2">
      <c r="A45" s="37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24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24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38" customFormat="1" ht="12.95" customHeight="1" x14ac:dyDescent="0.2">
      <c r="A67" s="37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  <c r="T67" s="312"/>
      <c r="U67" s="312"/>
      <c r="V67" s="312"/>
      <c r="W67" s="312"/>
      <c r="X67" s="312"/>
      <c r="Y67" s="312"/>
      <c r="Z67" s="312"/>
      <c r="AA67" s="312"/>
      <c r="AB67" s="312"/>
      <c r="AC67" s="312"/>
      <c r="AD67" s="312"/>
      <c r="AE67" s="312"/>
      <c r="AF67" s="312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24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38" customFormat="1" ht="12.95" customHeight="1" x14ac:dyDescent="0.2">
      <c r="A85" s="37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24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51" customFormat="1" ht="24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38" customFormat="1" ht="12.95" customHeight="1" x14ac:dyDescent="0.2">
      <c r="A107" s="37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  <c r="T107" s="312"/>
      <c r="U107" s="312"/>
      <c r="V107" s="312"/>
      <c r="W107" s="312"/>
      <c r="X107" s="312"/>
      <c r="Y107" s="312"/>
      <c r="Z107" s="312"/>
      <c r="AA107" s="312"/>
      <c r="AB107" s="312"/>
      <c r="AC107" s="312"/>
      <c r="AD107" s="312"/>
      <c r="AE107" s="312"/>
      <c r="AF107" s="312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24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38" customFormat="1" ht="12.95" customHeight="1" x14ac:dyDescent="0.2">
      <c r="A125" s="37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  <c r="T125" s="312"/>
      <c r="U125" s="312"/>
      <c r="V125" s="312"/>
      <c r="W125" s="312"/>
      <c r="X125" s="312"/>
      <c r="Y125" s="312"/>
      <c r="Z125" s="312"/>
      <c r="AA125" s="312"/>
      <c r="AB125" s="312"/>
      <c r="AC125" s="312"/>
      <c r="AD125" s="312"/>
      <c r="AE125" s="312"/>
      <c r="AF125" s="312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24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38" customFormat="1" ht="12.95" customHeight="1" x14ac:dyDescent="0.2">
      <c r="A139" s="37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2"/>
      <c r="S139" s="312"/>
      <c r="T139" s="312"/>
      <c r="U139" s="312"/>
      <c r="V139" s="312"/>
      <c r="W139" s="312"/>
      <c r="X139" s="312"/>
      <c r="Y139" s="312"/>
      <c r="Z139" s="312"/>
      <c r="AA139" s="312"/>
      <c r="AB139" s="312"/>
      <c r="AC139" s="312"/>
      <c r="AD139" s="312"/>
      <c r="AE139" s="312"/>
      <c r="AF139" s="312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38" customFormat="1" ht="12.95" customHeight="1" x14ac:dyDescent="0.2">
      <c r="A147" s="37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  <c r="P147" s="312"/>
      <c r="Q147" s="312"/>
      <c r="R147" s="312"/>
      <c r="S147" s="312"/>
      <c r="T147" s="312"/>
      <c r="U147" s="312"/>
      <c r="V147" s="312"/>
      <c r="W147" s="312"/>
      <c r="X147" s="312"/>
      <c r="Y147" s="312"/>
      <c r="Z147" s="312"/>
      <c r="AA147" s="312"/>
      <c r="AB147" s="312"/>
      <c r="AC147" s="312"/>
      <c r="AD147" s="312"/>
      <c r="AE147" s="312"/>
      <c r="AF147" s="312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24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spans="1:32" s="38" customFormat="1" ht="12.95" customHeight="1" x14ac:dyDescent="0.2">
      <c r="A165" s="37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Q165" s="312"/>
      <c r="R165" s="312"/>
      <c r="S165" s="312"/>
      <c r="T165" s="312"/>
      <c r="U165" s="312"/>
      <c r="V165" s="312"/>
      <c r="W165" s="312"/>
      <c r="X165" s="312"/>
      <c r="Y165" s="312"/>
      <c r="Z165" s="312"/>
      <c r="AA165" s="312"/>
      <c r="AB165" s="312"/>
      <c r="AC165" s="312"/>
      <c r="AD165" s="312"/>
      <c r="AE165" s="312"/>
      <c r="AF165" s="312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24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 spans="1:32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7" spans="1:32" s="38" customFormat="1" ht="12.95" customHeight="1" x14ac:dyDescent="0.2">
      <c r="A187" s="37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  <c r="P187" s="312"/>
      <c r="Q187" s="312"/>
      <c r="R187" s="312"/>
      <c r="S187" s="312"/>
      <c r="T187" s="312"/>
      <c r="U187" s="312"/>
      <c r="V187" s="312"/>
      <c r="W187" s="312"/>
      <c r="X187" s="312"/>
      <c r="Y187" s="312"/>
      <c r="Z187" s="312"/>
      <c r="AA187" s="312"/>
      <c r="AB187" s="312"/>
      <c r="AC187" s="312"/>
      <c r="AD187" s="312"/>
      <c r="AE187" s="312"/>
      <c r="AF187" s="312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24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 spans="1:32" s="38" customFormat="1" ht="12.95" customHeight="1" x14ac:dyDescent="0.2">
      <c r="A205" s="37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24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 spans="1:32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7" spans="1:32" s="38" customFormat="1" ht="12.95" customHeight="1" x14ac:dyDescent="0.2">
      <c r="A227" s="37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  <c r="AF227" s="312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24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 spans="1:32" s="38" customFormat="1" ht="12.95" customHeight="1" x14ac:dyDescent="0.2">
      <c r="A245" s="37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  <c r="AF245" s="312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24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 spans="1:32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7" spans="1:32" s="38" customFormat="1" ht="12.95" customHeight="1" x14ac:dyDescent="0.2">
      <c r="A267" s="37"/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  <c r="P267" s="312"/>
      <c r="Q267" s="312"/>
      <c r="R267" s="312"/>
      <c r="S267" s="312"/>
      <c r="T267" s="312"/>
      <c r="U267" s="312"/>
      <c r="V267" s="312"/>
      <c r="W267" s="312"/>
      <c r="X267" s="312"/>
      <c r="Y267" s="312"/>
      <c r="Z267" s="312"/>
      <c r="AA267" s="312"/>
      <c r="AB267" s="312"/>
      <c r="AC267" s="312"/>
      <c r="AD267" s="312"/>
      <c r="AE267" s="312"/>
      <c r="AF267" s="312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24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 spans="1:32" s="38" customFormat="1" ht="12.95" customHeight="1" x14ac:dyDescent="0.2">
      <c r="A285" s="37"/>
      <c r="B285" s="312"/>
      <c r="C285" s="312"/>
      <c r="D285" s="312"/>
      <c r="E285" s="312"/>
      <c r="F285" s="312"/>
      <c r="G285" s="312"/>
      <c r="H285" s="312"/>
      <c r="I285" s="312"/>
      <c r="J285" s="312"/>
      <c r="K285" s="312"/>
      <c r="L285" s="312"/>
      <c r="M285" s="312"/>
      <c r="N285" s="312"/>
      <c r="O285" s="312"/>
      <c r="P285" s="312"/>
      <c r="Q285" s="312"/>
      <c r="R285" s="312"/>
      <c r="S285" s="312"/>
      <c r="T285" s="312"/>
      <c r="U285" s="312"/>
      <c r="V285" s="312"/>
      <c r="W285" s="312"/>
      <c r="X285" s="312"/>
      <c r="Y285" s="312"/>
      <c r="Z285" s="312"/>
      <c r="AA285" s="312"/>
      <c r="AB285" s="312"/>
      <c r="AC285" s="312"/>
      <c r="AD285" s="312"/>
      <c r="AE285" s="312"/>
      <c r="AF285" s="312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24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 spans="1:32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7" spans="1:32" s="38" customFormat="1" ht="12.95" customHeight="1" x14ac:dyDescent="0.2">
      <c r="A307" s="37"/>
      <c r="B307" s="312"/>
      <c r="C307" s="312"/>
      <c r="D307" s="312"/>
      <c r="E307" s="312"/>
      <c r="F307" s="312"/>
      <c r="G307" s="312"/>
      <c r="H307" s="312"/>
      <c r="I307" s="312"/>
      <c r="J307" s="312"/>
      <c r="K307" s="312"/>
      <c r="L307" s="312"/>
      <c r="M307" s="312"/>
      <c r="N307" s="312"/>
      <c r="O307" s="312"/>
      <c r="P307" s="312"/>
      <c r="Q307" s="312"/>
      <c r="R307" s="312"/>
      <c r="S307" s="312"/>
      <c r="T307" s="312"/>
      <c r="U307" s="312"/>
      <c r="V307" s="312"/>
      <c r="W307" s="312"/>
      <c r="X307" s="312"/>
      <c r="Y307" s="312"/>
      <c r="Z307" s="312"/>
      <c r="AA307" s="312"/>
      <c r="AB307" s="312"/>
      <c r="AC307" s="312"/>
      <c r="AD307" s="312"/>
      <c r="AE307" s="312"/>
      <c r="AF307" s="312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24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 spans="1:32" s="38" customFormat="1" ht="12.95" customHeight="1" x14ac:dyDescent="0.2">
      <c r="A329" s="37"/>
      <c r="B329" s="312"/>
      <c r="C329" s="312"/>
      <c r="D329" s="312"/>
      <c r="E329" s="312"/>
      <c r="F329" s="312"/>
      <c r="G329" s="312"/>
      <c r="H329" s="312"/>
      <c r="I329" s="312"/>
      <c r="J329" s="312"/>
      <c r="K329" s="312"/>
      <c r="L329" s="312"/>
      <c r="M329" s="312"/>
      <c r="N329" s="312"/>
      <c r="O329" s="312"/>
      <c r="P329" s="312"/>
      <c r="Q329" s="312"/>
      <c r="R329" s="312"/>
      <c r="S329" s="312"/>
      <c r="T329" s="312"/>
      <c r="U329" s="312"/>
      <c r="V329" s="312"/>
      <c r="W329" s="312"/>
      <c r="X329" s="312"/>
      <c r="Y329" s="312"/>
      <c r="Z329" s="312"/>
      <c r="AA329" s="312"/>
      <c r="AB329" s="312"/>
      <c r="AC329" s="312"/>
      <c r="AD329" s="312"/>
      <c r="AE329" s="312"/>
      <c r="AF329" s="312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24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 spans="1:32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51" spans="1:32" s="38" customFormat="1" ht="12.95" customHeight="1" x14ac:dyDescent="0.2">
      <c r="A351" s="37"/>
      <c r="B351" s="312"/>
      <c r="C351" s="312"/>
      <c r="D351" s="312"/>
      <c r="E351" s="312"/>
      <c r="F351" s="312"/>
      <c r="G351" s="312"/>
      <c r="H351" s="312"/>
      <c r="I351" s="312"/>
      <c r="J351" s="312"/>
      <c r="K351" s="312"/>
      <c r="L351" s="312"/>
      <c r="M351" s="312"/>
      <c r="N351" s="312"/>
      <c r="O351" s="312"/>
      <c r="P351" s="312"/>
      <c r="Q351" s="312"/>
      <c r="R351" s="312"/>
      <c r="S351" s="312"/>
      <c r="T351" s="312"/>
      <c r="U351" s="312"/>
      <c r="V351" s="312"/>
      <c r="W351" s="312"/>
      <c r="X351" s="312"/>
      <c r="Y351" s="312"/>
      <c r="Z351" s="312"/>
      <c r="AA351" s="312"/>
      <c r="AB351" s="312"/>
      <c r="AC351" s="312"/>
      <c r="AD351" s="312"/>
      <c r="AE351" s="312"/>
      <c r="AF351" s="312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24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 spans="1:32" s="38" customFormat="1" ht="12.95" customHeight="1" x14ac:dyDescent="0.2">
      <c r="A369" s="37"/>
      <c r="B369" s="312"/>
      <c r="C369" s="312"/>
      <c r="D369" s="312"/>
      <c r="E369" s="312"/>
      <c r="F369" s="312"/>
      <c r="G369" s="312"/>
      <c r="H369" s="312"/>
      <c r="I369" s="312"/>
      <c r="J369" s="312"/>
      <c r="K369" s="312"/>
      <c r="L369" s="312"/>
      <c r="M369" s="312"/>
      <c r="N369" s="312"/>
      <c r="O369" s="312"/>
      <c r="P369" s="312"/>
      <c r="Q369" s="312"/>
      <c r="R369" s="312"/>
      <c r="S369" s="312"/>
      <c r="T369" s="312"/>
      <c r="U369" s="312"/>
      <c r="V369" s="312"/>
      <c r="W369" s="312"/>
      <c r="X369" s="312"/>
      <c r="Y369" s="312"/>
      <c r="Z369" s="312"/>
      <c r="AA369" s="312"/>
      <c r="AB369" s="312"/>
      <c r="AC369" s="312"/>
      <c r="AD369" s="312"/>
      <c r="AE369" s="312"/>
      <c r="AF369" s="312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24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 spans="1:32" s="51" customFormat="1" ht="10.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91" spans="1:32" s="38" customFormat="1" ht="12.95" customHeight="1" x14ac:dyDescent="0.2">
      <c r="A391" s="37"/>
      <c r="B391" s="312"/>
      <c r="C391" s="312"/>
      <c r="D391" s="312"/>
      <c r="E391" s="312"/>
      <c r="F391" s="312"/>
      <c r="G391" s="312"/>
      <c r="H391" s="312"/>
      <c r="I391" s="312"/>
      <c r="J391" s="312"/>
      <c r="K391" s="312"/>
      <c r="L391" s="312"/>
      <c r="M391" s="312"/>
      <c r="N391" s="312"/>
      <c r="O391" s="312"/>
      <c r="P391" s="312"/>
      <c r="Q391" s="312"/>
      <c r="R391" s="312"/>
      <c r="S391" s="312"/>
      <c r="T391" s="312"/>
      <c r="U391" s="312"/>
      <c r="V391" s="312"/>
      <c r="W391" s="312"/>
      <c r="X391" s="312"/>
      <c r="Y391" s="312"/>
      <c r="Z391" s="312"/>
      <c r="AA391" s="312"/>
      <c r="AB391" s="312"/>
      <c r="AC391" s="312"/>
      <c r="AD391" s="312"/>
      <c r="AE391" s="312"/>
      <c r="AF391" s="312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24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</row>
    <row r="409" spans="1:32" s="38" customFormat="1" ht="12.95" customHeight="1" x14ac:dyDescent="0.2">
      <c r="A409" s="37"/>
      <c r="B409" s="312"/>
      <c r="C409" s="312"/>
      <c r="D409" s="312"/>
      <c r="E409" s="312"/>
      <c r="F409" s="312"/>
      <c r="G409" s="312"/>
      <c r="H409" s="312"/>
      <c r="I409" s="312"/>
      <c r="J409" s="312"/>
      <c r="K409" s="312"/>
      <c r="L409" s="312"/>
      <c r="M409" s="312"/>
      <c r="N409" s="312"/>
      <c r="O409" s="312"/>
      <c r="P409" s="312"/>
      <c r="Q409" s="312"/>
      <c r="R409" s="312"/>
      <c r="S409" s="312"/>
      <c r="T409" s="312"/>
      <c r="U409" s="312"/>
      <c r="V409" s="312"/>
      <c r="W409" s="312"/>
      <c r="X409" s="312"/>
      <c r="Y409" s="312"/>
      <c r="Z409" s="312"/>
      <c r="AA409" s="312"/>
      <c r="AB409" s="312"/>
      <c r="AC409" s="312"/>
      <c r="AD409" s="312"/>
      <c r="AE409" s="312"/>
      <c r="AF409" s="312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24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  <row r="423" spans="1:32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</row>
  </sheetData>
  <hyperlinks>
    <hyperlink ref="A1" location="Содержание!A1" display="Вернуться в СОДЕРЖАНИЕ" xr:uid="{00000000-0004-0000-92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Лист147"/>
  <dimension ref="A1:AF421"/>
  <sheetViews>
    <sheetView workbookViewId="0">
      <selection activeCell="P46" sqref="P46"/>
    </sheetView>
  </sheetViews>
  <sheetFormatPr defaultColWidth="9.28515625" defaultRowHeight="12.95" customHeight="1" x14ac:dyDescent="0.2"/>
  <cols>
    <col min="1" max="1" width="37.5703125" style="61" customWidth="1"/>
    <col min="2" max="4" width="9.28515625" style="241" hidden="1" customWidth="1"/>
    <col min="5" max="5" width="9" style="241" hidden="1" customWidth="1"/>
    <col min="6" max="8" width="9" style="33" hidden="1" customWidth="1"/>
    <col min="9" max="13" width="9" style="33" customWidth="1"/>
    <col min="14" max="15" width="9.28515625" style="33" customWidth="1"/>
    <col min="16" max="20" width="9.28515625" style="241" customWidth="1"/>
    <col min="21" max="256" width="9.28515625" style="33"/>
    <col min="257" max="257" width="37.5703125" style="33" customWidth="1"/>
    <col min="258" max="262" width="0" style="33" hidden="1" customWidth="1"/>
    <col min="263" max="267" width="9" style="33" customWidth="1"/>
    <col min="268" max="276" width="9.28515625" style="33" customWidth="1"/>
    <col min="277" max="512" width="9.28515625" style="33"/>
    <col min="513" max="513" width="37.5703125" style="33" customWidth="1"/>
    <col min="514" max="518" width="0" style="33" hidden="1" customWidth="1"/>
    <col min="519" max="523" width="9" style="33" customWidth="1"/>
    <col min="524" max="532" width="9.28515625" style="33" customWidth="1"/>
    <col min="533" max="768" width="9.28515625" style="33"/>
    <col min="769" max="769" width="37.5703125" style="33" customWidth="1"/>
    <col min="770" max="774" width="0" style="33" hidden="1" customWidth="1"/>
    <col min="775" max="779" width="9" style="33" customWidth="1"/>
    <col min="780" max="788" width="9.28515625" style="33" customWidth="1"/>
    <col min="789" max="1024" width="9.28515625" style="33"/>
    <col min="1025" max="1025" width="37.5703125" style="33" customWidth="1"/>
    <col min="1026" max="1030" width="0" style="33" hidden="1" customWidth="1"/>
    <col min="1031" max="1035" width="9" style="33" customWidth="1"/>
    <col min="1036" max="1044" width="9.28515625" style="33" customWidth="1"/>
    <col min="1045" max="1280" width="9.28515625" style="33"/>
    <col min="1281" max="1281" width="37.5703125" style="33" customWidth="1"/>
    <col min="1282" max="1286" width="0" style="33" hidden="1" customWidth="1"/>
    <col min="1287" max="1291" width="9" style="33" customWidth="1"/>
    <col min="1292" max="1300" width="9.28515625" style="33" customWidth="1"/>
    <col min="1301" max="1536" width="9.28515625" style="33"/>
    <col min="1537" max="1537" width="37.5703125" style="33" customWidth="1"/>
    <col min="1538" max="1542" width="0" style="33" hidden="1" customWidth="1"/>
    <col min="1543" max="1547" width="9" style="33" customWidth="1"/>
    <col min="1548" max="1556" width="9.28515625" style="33" customWidth="1"/>
    <col min="1557" max="1792" width="9.28515625" style="33"/>
    <col min="1793" max="1793" width="37.5703125" style="33" customWidth="1"/>
    <col min="1794" max="1798" width="0" style="33" hidden="1" customWidth="1"/>
    <col min="1799" max="1803" width="9" style="33" customWidth="1"/>
    <col min="1804" max="1812" width="9.28515625" style="33" customWidth="1"/>
    <col min="1813" max="2048" width="9.28515625" style="33"/>
    <col min="2049" max="2049" width="37.5703125" style="33" customWidth="1"/>
    <col min="2050" max="2054" width="0" style="33" hidden="1" customWidth="1"/>
    <col min="2055" max="2059" width="9" style="33" customWidth="1"/>
    <col min="2060" max="2068" width="9.28515625" style="33" customWidth="1"/>
    <col min="2069" max="2304" width="9.28515625" style="33"/>
    <col min="2305" max="2305" width="37.5703125" style="33" customWidth="1"/>
    <col min="2306" max="2310" width="0" style="33" hidden="1" customWidth="1"/>
    <col min="2311" max="2315" width="9" style="33" customWidth="1"/>
    <col min="2316" max="2324" width="9.28515625" style="33" customWidth="1"/>
    <col min="2325" max="2560" width="9.28515625" style="33"/>
    <col min="2561" max="2561" width="37.5703125" style="33" customWidth="1"/>
    <col min="2562" max="2566" width="0" style="33" hidden="1" customWidth="1"/>
    <col min="2567" max="2571" width="9" style="33" customWidth="1"/>
    <col min="2572" max="2580" width="9.28515625" style="33" customWidth="1"/>
    <col min="2581" max="2816" width="9.28515625" style="33"/>
    <col min="2817" max="2817" width="37.5703125" style="33" customWidth="1"/>
    <col min="2818" max="2822" width="0" style="33" hidden="1" customWidth="1"/>
    <col min="2823" max="2827" width="9" style="33" customWidth="1"/>
    <col min="2828" max="2836" width="9.28515625" style="33" customWidth="1"/>
    <col min="2837" max="3072" width="9.28515625" style="33"/>
    <col min="3073" max="3073" width="37.5703125" style="33" customWidth="1"/>
    <col min="3074" max="3078" width="0" style="33" hidden="1" customWidth="1"/>
    <col min="3079" max="3083" width="9" style="33" customWidth="1"/>
    <col min="3084" max="3092" width="9.28515625" style="33" customWidth="1"/>
    <col min="3093" max="3328" width="9.28515625" style="33"/>
    <col min="3329" max="3329" width="37.5703125" style="33" customWidth="1"/>
    <col min="3330" max="3334" width="0" style="33" hidden="1" customWidth="1"/>
    <col min="3335" max="3339" width="9" style="33" customWidth="1"/>
    <col min="3340" max="3348" width="9.28515625" style="33" customWidth="1"/>
    <col min="3349" max="3584" width="9.28515625" style="33"/>
    <col min="3585" max="3585" width="37.5703125" style="33" customWidth="1"/>
    <col min="3586" max="3590" width="0" style="33" hidden="1" customWidth="1"/>
    <col min="3591" max="3595" width="9" style="33" customWidth="1"/>
    <col min="3596" max="3604" width="9.28515625" style="33" customWidth="1"/>
    <col min="3605" max="3840" width="9.28515625" style="33"/>
    <col min="3841" max="3841" width="37.5703125" style="33" customWidth="1"/>
    <col min="3842" max="3846" width="0" style="33" hidden="1" customWidth="1"/>
    <col min="3847" max="3851" width="9" style="33" customWidth="1"/>
    <col min="3852" max="3860" width="9.28515625" style="33" customWidth="1"/>
    <col min="3861" max="4096" width="9.28515625" style="33"/>
    <col min="4097" max="4097" width="37.5703125" style="33" customWidth="1"/>
    <col min="4098" max="4102" width="0" style="33" hidden="1" customWidth="1"/>
    <col min="4103" max="4107" width="9" style="33" customWidth="1"/>
    <col min="4108" max="4116" width="9.28515625" style="33" customWidth="1"/>
    <col min="4117" max="4352" width="9.28515625" style="33"/>
    <col min="4353" max="4353" width="37.5703125" style="33" customWidth="1"/>
    <col min="4354" max="4358" width="0" style="33" hidden="1" customWidth="1"/>
    <col min="4359" max="4363" width="9" style="33" customWidth="1"/>
    <col min="4364" max="4372" width="9.28515625" style="33" customWidth="1"/>
    <col min="4373" max="4608" width="9.28515625" style="33"/>
    <col min="4609" max="4609" width="37.5703125" style="33" customWidth="1"/>
    <col min="4610" max="4614" width="0" style="33" hidden="1" customWidth="1"/>
    <col min="4615" max="4619" width="9" style="33" customWidth="1"/>
    <col min="4620" max="4628" width="9.28515625" style="33" customWidth="1"/>
    <col min="4629" max="4864" width="9.28515625" style="33"/>
    <col min="4865" max="4865" width="37.5703125" style="33" customWidth="1"/>
    <col min="4866" max="4870" width="0" style="33" hidden="1" customWidth="1"/>
    <col min="4871" max="4875" width="9" style="33" customWidth="1"/>
    <col min="4876" max="4884" width="9.28515625" style="33" customWidth="1"/>
    <col min="4885" max="5120" width="9.28515625" style="33"/>
    <col min="5121" max="5121" width="37.5703125" style="33" customWidth="1"/>
    <col min="5122" max="5126" width="0" style="33" hidden="1" customWidth="1"/>
    <col min="5127" max="5131" width="9" style="33" customWidth="1"/>
    <col min="5132" max="5140" width="9.28515625" style="33" customWidth="1"/>
    <col min="5141" max="5376" width="9.28515625" style="33"/>
    <col min="5377" max="5377" width="37.5703125" style="33" customWidth="1"/>
    <col min="5378" max="5382" width="0" style="33" hidden="1" customWidth="1"/>
    <col min="5383" max="5387" width="9" style="33" customWidth="1"/>
    <col min="5388" max="5396" width="9.28515625" style="33" customWidth="1"/>
    <col min="5397" max="5632" width="9.28515625" style="33"/>
    <col min="5633" max="5633" width="37.5703125" style="33" customWidth="1"/>
    <col min="5634" max="5638" width="0" style="33" hidden="1" customWidth="1"/>
    <col min="5639" max="5643" width="9" style="33" customWidth="1"/>
    <col min="5644" max="5652" width="9.28515625" style="33" customWidth="1"/>
    <col min="5653" max="5888" width="9.28515625" style="33"/>
    <col min="5889" max="5889" width="37.5703125" style="33" customWidth="1"/>
    <col min="5890" max="5894" width="0" style="33" hidden="1" customWidth="1"/>
    <col min="5895" max="5899" width="9" style="33" customWidth="1"/>
    <col min="5900" max="5908" width="9.28515625" style="33" customWidth="1"/>
    <col min="5909" max="6144" width="9.28515625" style="33"/>
    <col min="6145" max="6145" width="37.5703125" style="33" customWidth="1"/>
    <col min="6146" max="6150" width="0" style="33" hidden="1" customWidth="1"/>
    <col min="6151" max="6155" width="9" style="33" customWidth="1"/>
    <col min="6156" max="6164" width="9.28515625" style="33" customWidth="1"/>
    <col min="6165" max="6400" width="9.28515625" style="33"/>
    <col min="6401" max="6401" width="37.5703125" style="33" customWidth="1"/>
    <col min="6402" max="6406" width="0" style="33" hidden="1" customWidth="1"/>
    <col min="6407" max="6411" width="9" style="33" customWidth="1"/>
    <col min="6412" max="6420" width="9.28515625" style="33" customWidth="1"/>
    <col min="6421" max="6656" width="9.28515625" style="33"/>
    <col min="6657" max="6657" width="37.5703125" style="33" customWidth="1"/>
    <col min="6658" max="6662" width="0" style="33" hidden="1" customWidth="1"/>
    <col min="6663" max="6667" width="9" style="33" customWidth="1"/>
    <col min="6668" max="6676" width="9.28515625" style="33" customWidth="1"/>
    <col min="6677" max="6912" width="9.28515625" style="33"/>
    <col min="6913" max="6913" width="37.5703125" style="33" customWidth="1"/>
    <col min="6914" max="6918" width="0" style="33" hidden="1" customWidth="1"/>
    <col min="6919" max="6923" width="9" style="33" customWidth="1"/>
    <col min="6924" max="6932" width="9.28515625" style="33" customWidth="1"/>
    <col min="6933" max="7168" width="9.28515625" style="33"/>
    <col min="7169" max="7169" width="37.5703125" style="33" customWidth="1"/>
    <col min="7170" max="7174" width="0" style="33" hidden="1" customWidth="1"/>
    <col min="7175" max="7179" width="9" style="33" customWidth="1"/>
    <col min="7180" max="7188" width="9.28515625" style="33" customWidth="1"/>
    <col min="7189" max="7424" width="9.28515625" style="33"/>
    <col min="7425" max="7425" width="37.5703125" style="33" customWidth="1"/>
    <col min="7426" max="7430" width="0" style="33" hidden="1" customWidth="1"/>
    <col min="7431" max="7435" width="9" style="33" customWidth="1"/>
    <col min="7436" max="7444" width="9.28515625" style="33" customWidth="1"/>
    <col min="7445" max="7680" width="9.28515625" style="33"/>
    <col min="7681" max="7681" width="37.5703125" style="33" customWidth="1"/>
    <col min="7682" max="7686" width="0" style="33" hidden="1" customWidth="1"/>
    <col min="7687" max="7691" width="9" style="33" customWidth="1"/>
    <col min="7692" max="7700" width="9.28515625" style="33" customWidth="1"/>
    <col min="7701" max="7936" width="9.28515625" style="33"/>
    <col min="7937" max="7937" width="37.5703125" style="33" customWidth="1"/>
    <col min="7938" max="7942" width="0" style="33" hidden="1" customWidth="1"/>
    <col min="7943" max="7947" width="9" style="33" customWidth="1"/>
    <col min="7948" max="7956" width="9.28515625" style="33" customWidth="1"/>
    <col min="7957" max="8192" width="9.28515625" style="33"/>
    <col min="8193" max="8193" width="37.5703125" style="33" customWidth="1"/>
    <col min="8194" max="8198" width="0" style="33" hidden="1" customWidth="1"/>
    <col min="8199" max="8203" width="9" style="33" customWidth="1"/>
    <col min="8204" max="8212" width="9.28515625" style="33" customWidth="1"/>
    <col min="8213" max="8448" width="9.28515625" style="33"/>
    <col min="8449" max="8449" width="37.5703125" style="33" customWidth="1"/>
    <col min="8450" max="8454" width="0" style="33" hidden="1" customWidth="1"/>
    <col min="8455" max="8459" width="9" style="33" customWidth="1"/>
    <col min="8460" max="8468" width="9.28515625" style="33" customWidth="1"/>
    <col min="8469" max="8704" width="9.28515625" style="33"/>
    <col min="8705" max="8705" width="37.5703125" style="33" customWidth="1"/>
    <col min="8706" max="8710" width="0" style="33" hidden="1" customWidth="1"/>
    <col min="8711" max="8715" width="9" style="33" customWidth="1"/>
    <col min="8716" max="8724" width="9.28515625" style="33" customWidth="1"/>
    <col min="8725" max="8960" width="9.28515625" style="33"/>
    <col min="8961" max="8961" width="37.5703125" style="33" customWidth="1"/>
    <col min="8962" max="8966" width="0" style="33" hidden="1" customWidth="1"/>
    <col min="8967" max="8971" width="9" style="33" customWidth="1"/>
    <col min="8972" max="8980" width="9.28515625" style="33" customWidth="1"/>
    <col min="8981" max="9216" width="9.28515625" style="33"/>
    <col min="9217" max="9217" width="37.5703125" style="33" customWidth="1"/>
    <col min="9218" max="9222" width="0" style="33" hidden="1" customWidth="1"/>
    <col min="9223" max="9227" width="9" style="33" customWidth="1"/>
    <col min="9228" max="9236" width="9.28515625" style="33" customWidth="1"/>
    <col min="9237" max="9472" width="9.28515625" style="33"/>
    <col min="9473" max="9473" width="37.5703125" style="33" customWidth="1"/>
    <col min="9474" max="9478" width="0" style="33" hidden="1" customWidth="1"/>
    <col min="9479" max="9483" width="9" style="33" customWidth="1"/>
    <col min="9484" max="9492" width="9.28515625" style="33" customWidth="1"/>
    <col min="9493" max="9728" width="9.28515625" style="33"/>
    <col min="9729" max="9729" width="37.5703125" style="33" customWidth="1"/>
    <col min="9730" max="9734" width="0" style="33" hidden="1" customWidth="1"/>
    <col min="9735" max="9739" width="9" style="33" customWidth="1"/>
    <col min="9740" max="9748" width="9.28515625" style="33" customWidth="1"/>
    <col min="9749" max="9984" width="9.28515625" style="33"/>
    <col min="9985" max="9985" width="37.5703125" style="33" customWidth="1"/>
    <col min="9986" max="9990" width="0" style="33" hidden="1" customWidth="1"/>
    <col min="9991" max="9995" width="9" style="33" customWidth="1"/>
    <col min="9996" max="10004" width="9.28515625" style="33" customWidth="1"/>
    <col min="10005" max="10240" width="9.28515625" style="33"/>
    <col min="10241" max="10241" width="37.5703125" style="33" customWidth="1"/>
    <col min="10242" max="10246" width="0" style="33" hidden="1" customWidth="1"/>
    <col min="10247" max="10251" width="9" style="33" customWidth="1"/>
    <col min="10252" max="10260" width="9.28515625" style="33" customWidth="1"/>
    <col min="10261" max="10496" width="9.28515625" style="33"/>
    <col min="10497" max="10497" width="37.5703125" style="33" customWidth="1"/>
    <col min="10498" max="10502" width="0" style="33" hidden="1" customWidth="1"/>
    <col min="10503" max="10507" width="9" style="33" customWidth="1"/>
    <col min="10508" max="10516" width="9.28515625" style="33" customWidth="1"/>
    <col min="10517" max="10752" width="9.28515625" style="33"/>
    <col min="10753" max="10753" width="37.5703125" style="33" customWidth="1"/>
    <col min="10754" max="10758" width="0" style="33" hidden="1" customWidth="1"/>
    <col min="10759" max="10763" width="9" style="33" customWidth="1"/>
    <col min="10764" max="10772" width="9.28515625" style="33" customWidth="1"/>
    <col min="10773" max="11008" width="9.28515625" style="33"/>
    <col min="11009" max="11009" width="37.5703125" style="33" customWidth="1"/>
    <col min="11010" max="11014" width="0" style="33" hidden="1" customWidth="1"/>
    <col min="11015" max="11019" width="9" style="33" customWidth="1"/>
    <col min="11020" max="11028" width="9.28515625" style="33" customWidth="1"/>
    <col min="11029" max="11264" width="9.28515625" style="33"/>
    <col min="11265" max="11265" width="37.5703125" style="33" customWidth="1"/>
    <col min="11266" max="11270" width="0" style="33" hidden="1" customWidth="1"/>
    <col min="11271" max="11275" width="9" style="33" customWidth="1"/>
    <col min="11276" max="11284" width="9.28515625" style="33" customWidth="1"/>
    <col min="11285" max="11520" width="9.28515625" style="33"/>
    <col min="11521" max="11521" width="37.5703125" style="33" customWidth="1"/>
    <col min="11522" max="11526" width="0" style="33" hidden="1" customWidth="1"/>
    <col min="11527" max="11531" width="9" style="33" customWidth="1"/>
    <col min="11532" max="11540" width="9.28515625" style="33" customWidth="1"/>
    <col min="11541" max="11776" width="9.28515625" style="33"/>
    <col min="11777" max="11777" width="37.5703125" style="33" customWidth="1"/>
    <col min="11778" max="11782" width="0" style="33" hidden="1" customWidth="1"/>
    <col min="11783" max="11787" width="9" style="33" customWidth="1"/>
    <col min="11788" max="11796" width="9.28515625" style="33" customWidth="1"/>
    <col min="11797" max="12032" width="9.28515625" style="33"/>
    <col min="12033" max="12033" width="37.5703125" style="33" customWidth="1"/>
    <col min="12034" max="12038" width="0" style="33" hidden="1" customWidth="1"/>
    <col min="12039" max="12043" width="9" style="33" customWidth="1"/>
    <col min="12044" max="12052" width="9.28515625" style="33" customWidth="1"/>
    <col min="12053" max="12288" width="9.28515625" style="33"/>
    <col min="12289" max="12289" width="37.5703125" style="33" customWidth="1"/>
    <col min="12290" max="12294" width="0" style="33" hidden="1" customWidth="1"/>
    <col min="12295" max="12299" width="9" style="33" customWidth="1"/>
    <col min="12300" max="12308" width="9.28515625" style="33" customWidth="1"/>
    <col min="12309" max="12544" width="9.28515625" style="33"/>
    <col min="12545" max="12545" width="37.5703125" style="33" customWidth="1"/>
    <col min="12546" max="12550" width="0" style="33" hidden="1" customWidth="1"/>
    <col min="12551" max="12555" width="9" style="33" customWidth="1"/>
    <col min="12556" max="12564" width="9.28515625" style="33" customWidth="1"/>
    <col min="12565" max="12800" width="9.28515625" style="33"/>
    <col min="12801" max="12801" width="37.5703125" style="33" customWidth="1"/>
    <col min="12802" max="12806" width="0" style="33" hidden="1" customWidth="1"/>
    <col min="12807" max="12811" width="9" style="33" customWidth="1"/>
    <col min="12812" max="12820" width="9.28515625" style="33" customWidth="1"/>
    <col min="12821" max="13056" width="9.28515625" style="33"/>
    <col min="13057" max="13057" width="37.5703125" style="33" customWidth="1"/>
    <col min="13058" max="13062" width="0" style="33" hidden="1" customWidth="1"/>
    <col min="13063" max="13067" width="9" style="33" customWidth="1"/>
    <col min="13068" max="13076" width="9.28515625" style="33" customWidth="1"/>
    <col min="13077" max="13312" width="9.28515625" style="33"/>
    <col min="13313" max="13313" width="37.5703125" style="33" customWidth="1"/>
    <col min="13314" max="13318" width="0" style="33" hidden="1" customWidth="1"/>
    <col min="13319" max="13323" width="9" style="33" customWidth="1"/>
    <col min="13324" max="13332" width="9.28515625" style="33" customWidth="1"/>
    <col min="13333" max="13568" width="9.28515625" style="33"/>
    <col min="13569" max="13569" width="37.5703125" style="33" customWidth="1"/>
    <col min="13570" max="13574" width="0" style="33" hidden="1" customWidth="1"/>
    <col min="13575" max="13579" width="9" style="33" customWidth="1"/>
    <col min="13580" max="13588" width="9.28515625" style="33" customWidth="1"/>
    <col min="13589" max="13824" width="9.28515625" style="33"/>
    <col min="13825" max="13825" width="37.5703125" style="33" customWidth="1"/>
    <col min="13826" max="13830" width="0" style="33" hidden="1" customWidth="1"/>
    <col min="13831" max="13835" width="9" style="33" customWidth="1"/>
    <col min="13836" max="13844" width="9.28515625" style="33" customWidth="1"/>
    <col min="13845" max="14080" width="9.28515625" style="33"/>
    <col min="14081" max="14081" width="37.5703125" style="33" customWidth="1"/>
    <col min="14082" max="14086" width="0" style="33" hidden="1" customWidth="1"/>
    <col min="14087" max="14091" width="9" style="33" customWidth="1"/>
    <col min="14092" max="14100" width="9.28515625" style="33" customWidth="1"/>
    <col min="14101" max="14336" width="9.28515625" style="33"/>
    <col min="14337" max="14337" width="37.5703125" style="33" customWidth="1"/>
    <col min="14338" max="14342" width="0" style="33" hidden="1" customWidth="1"/>
    <col min="14343" max="14347" width="9" style="33" customWidth="1"/>
    <col min="14348" max="14356" width="9.28515625" style="33" customWidth="1"/>
    <col min="14357" max="14592" width="9.28515625" style="33"/>
    <col min="14593" max="14593" width="37.5703125" style="33" customWidth="1"/>
    <col min="14594" max="14598" width="0" style="33" hidden="1" customWidth="1"/>
    <col min="14599" max="14603" width="9" style="33" customWidth="1"/>
    <col min="14604" max="14612" width="9.28515625" style="33" customWidth="1"/>
    <col min="14613" max="14848" width="9.28515625" style="33"/>
    <col min="14849" max="14849" width="37.5703125" style="33" customWidth="1"/>
    <col min="14850" max="14854" width="0" style="33" hidden="1" customWidth="1"/>
    <col min="14855" max="14859" width="9" style="33" customWidth="1"/>
    <col min="14860" max="14868" width="9.28515625" style="33" customWidth="1"/>
    <col min="14869" max="15104" width="9.28515625" style="33"/>
    <col min="15105" max="15105" width="37.5703125" style="33" customWidth="1"/>
    <col min="15106" max="15110" width="0" style="33" hidden="1" customWidth="1"/>
    <col min="15111" max="15115" width="9" style="33" customWidth="1"/>
    <col min="15116" max="15124" width="9.28515625" style="33" customWidth="1"/>
    <col min="15125" max="15360" width="9.28515625" style="33"/>
    <col min="15361" max="15361" width="37.5703125" style="33" customWidth="1"/>
    <col min="15362" max="15366" width="0" style="33" hidden="1" customWidth="1"/>
    <col min="15367" max="15371" width="9" style="33" customWidth="1"/>
    <col min="15372" max="15380" width="9.28515625" style="33" customWidth="1"/>
    <col min="15381" max="15616" width="9.28515625" style="33"/>
    <col min="15617" max="15617" width="37.5703125" style="33" customWidth="1"/>
    <col min="15618" max="15622" width="0" style="33" hidden="1" customWidth="1"/>
    <col min="15623" max="15627" width="9" style="33" customWidth="1"/>
    <col min="15628" max="15636" width="9.28515625" style="33" customWidth="1"/>
    <col min="15637" max="15872" width="9.28515625" style="33"/>
    <col min="15873" max="15873" width="37.5703125" style="33" customWidth="1"/>
    <col min="15874" max="15878" width="0" style="33" hidden="1" customWidth="1"/>
    <col min="15879" max="15883" width="9" style="33" customWidth="1"/>
    <col min="15884" max="15892" width="9.28515625" style="33" customWidth="1"/>
    <col min="15893" max="16128" width="9.28515625" style="33"/>
    <col min="16129" max="16129" width="37.5703125" style="33" customWidth="1"/>
    <col min="16130" max="16134" width="0" style="33" hidden="1" customWidth="1"/>
    <col min="16135" max="16139" width="9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525</v>
      </c>
    </row>
    <row r="3" spans="1:32" ht="18" customHeight="1" thickBot="1" x14ac:dyDescent="0.25">
      <c r="A3" s="577" t="s">
        <v>515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</row>
    <row r="4" spans="1:32" s="320" customFormat="1" ht="18" customHeight="1" thickBot="1" x14ac:dyDescent="0.25">
      <c r="A4" s="564"/>
      <c r="B4" s="564">
        <v>2014</v>
      </c>
      <c r="C4" s="564">
        <v>2015</v>
      </c>
      <c r="D4" s="564">
        <v>2016</v>
      </c>
      <c r="E4" s="564">
        <v>2017</v>
      </c>
      <c r="F4" s="564">
        <v>2018</v>
      </c>
      <c r="G4" s="564">
        <v>2019</v>
      </c>
      <c r="H4" s="564">
        <v>2020</v>
      </c>
      <c r="I4" s="564">
        <v>2021</v>
      </c>
      <c r="J4" s="564">
        <v>2022</v>
      </c>
      <c r="K4" s="564">
        <v>2023</v>
      </c>
      <c r="L4" s="564">
        <v>2024</v>
      </c>
      <c r="M4" s="564">
        <v>2025</v>
      </c>
    </row>
    <row r="5" spans="1:32" s="38" customFormat="1" ht="13.5" customHeight="1" x14ac:dyDescent="0.2">
      <c r="A5" s="37"/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2"/>
      <c r="Z5" s="312"/>
      <c r="AA5" s="312"/>
      <c r="AB5" s="312"/>
      <c r="AC5" s="312"/>
      <c r="AD5" s="312"/>
      <c r="AE5" s="312"/>
      <c r="AF5" s="312"/>
    </row>
    <row r="6" spans="1:32" s="43" customFormat="1" ht="30" customHeight="1" x14ac:dyDescent="0.2">
      <c r="A6" s="41" t="s">
        <v>526</v>
      </c>
      <c r="B6" s="157">
        <v>100</v>
      </c>
      <c r="C6" s="157">
        <v>100</v>
      </c>
      <c r="D6" s="157">
        <v>100</v>
      </c>
      <c r="E6" s="157">
        <v>100</v>
      </c>
      <c r="F6" s="157">
        <v>100</v>
      </c>
      <c r="G6" s="157">
        <v>100</v>
      </c>
      <c r="H6" s="157">
        <v>100</v>
      </c>
      <c r="I6" s="157">
        <v>100</v>
      </c>
      <c r="J6" s="157">
        <v>100</v>
      </c>
      <c r="K6" s="157">
        <v>100</v>
      </c>
      <c r="L6" s="157">
        <v>100</v>
      </c>
      <c r="M6" s="157">
        <v>100</v>
      </c>
      <c r="N6" s="565"/>
      <c r="O6" s="565"/>
      <c r="P6" s="565"/>
      <c r="Q6" s="565"/>
      <c r="R6" s="565"/>
      <c r="S6" s="565"/>
      <c r="T6" s="565"/>
      <c r="U6" s="565"/>
      <c r="V6" s="565"/>
      <c r="W6" s="565"/>
      <c r="X6" s="565"/>
      <c r="Y6" s="565"/>
      <c r="Z6" s="565"/>
      <c r="AA6" s="565"/>
      <c r="AB6" s="565"/>
      <c r="AC6" s="565"/>
      <c r="AD6" s="565"/>
      <c r="AE6" s="565"/>
      <c r="AF6" s="565"/>
    </row>
    <row r="7" spans="1:32" s="51" customFormat="1" ht="12.95" customHeight="1" x14ac:dyDescent="0.2">
      <c r="A7" s="315" t="s">
        <v>356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</row>
    <row r="8" spans="1:32" s="51" customFormat="1" ht="12.95" customHeight="1" x14ac:dyDescent="0.2">
      <c r="A8" s="315" t="s">
        <v>456</v>
      </c>
      <c r="B8" s="160">
        <v>29.4</v>
      </c>
      <c r="C8" s="160">
        <v>29.5</v>
      </c>
      <c r="D8" s="160">
        <v>27.3</v>
      </c>
      <c r="E8" s="160">
        <v>35.299999999999997</v>
      </c>
      <c r="F8" s="160">
        <v>41.7</v>
      </c>
      <c r="G8" s="160">
        <v>36.200000000000003</v>
      </c>
      <c r="H8" s="160">
        <v>25</v>
      </c>
      <c r="I8" s="160">
        <v>45.8</v>
      </c>
      <c r="J8" s="160">
        <v>44.5</v>
      </c>
      <c r="K8" s="160">
        <v>45.4</v>
      </c>
      <c r="L8" s="160">
        <v>45.5</v>
      </c>
      <c r="M8" s="160">
        <v>42.4</v>
      </c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2.95" customHeight="1" x14ac:dyDescent="0.2">
      <c r="A9" s="566" t="s">
        <v>457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24" customHeight="1" x14ac:dyDescent="0.2">
      <c r="A10" s="325" t="s">
        <v>458</v>
      </c>
      <c r="B10" s="160">
        <v>5</v>
      </c>
      <c r="C10" s="160">
        <v>5.5</v>
      </c>
      <c r="D10" s="160">
        <v>18.5</v>
      </c>
      <c r="E10" s="160">
        <v>26.6</v>
      </c>
      <c r="F10" s="160">
        <v>34.4</v>
      </c>
      <c r="G10" s="160">
        <v>27.8</v>
      </c>
      <c r="H10" s="160">
        <v>12.2</v>
      </c>
      <c r="I10" s="160">
        <v>38.6</v>
      </c>
      <c r="J10" s="160">
        <v>37.5</v>
      </c>
      <c r="K10" s="160">
        <v>39.9</v>
      </c>
      <c r="L10" s="160">
        <v>38.4</v>
      </c>
      <c r="M10" s="160">
        <v>36.5</v>
      </c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12.95" customHeight="1" x14ac:dyDescent="0.2">
      <c r="A11" s="325" t="s">
        <v>459</v>
      </c>
      <c r="B11" s="160">
        <v>1.8</v>
      </c>
      <c r="C11" s="160">
        <v>0.8</v>
      </c>
      <c r="D11" s="160">
        <v>0.5</v>
      </c>
      <c r="E11" s="160">
        <v>0.8</v>
      </c>
      <c r="F11" s="160">
        <v>0.7</v>
      </c>
      <c r="G11" s="160">
        <v>0.4</v>
      </c>
      <c r="H11" s="160">
        <v>0.9</v>
      </c>
      <c r="I11" s="160">
        <v>0.4</v>
      </c>
      <c r="J11" s="160">
        <v>0.4</v>
      </c>
      <c r="K11" s="160">
        <v>0.3</v>
      </c>
      <c r="L11" s="160">
        <v>0.5</v>
      </c>
      <c r="M11" s="160">
        <v>0.3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460</v>
      </c>
      <c r="B12" s="160">
        <v>3.8</v>
      </c>
      <c r="C12" s="160">
        <v>5.7</v>
      </c>
      <c r="D12" s="160">
        <v>6.3</v>
      </c>
      <c r="E12" s="160">
        <v>6.5</v>
      </c>
      <c r="F12" s="160">
        <v>4.7</v>
      </c>
      <c r="G12" s="160">
        <v>4.4000000000000004</v>
      </c>
      <c r="H12" s="160">
        <v>4.4000000000000004</v>
      </c>
      <c r="I12" s="160">
        <v>2.5</v>
      </c>
      <c r="J12" s="160">
        <v>2.8</v>
      </c>
      <c r="K12" s="160">
        <v>2.6</v>
      </c>
      <c r="L12" s="160">
        <v>3.7</v>
      </c>
      <c r="M12" s="160">
        <v>3.4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15" t="s">
        <v>461</v>
      </c>
      <c r="B13" s="160">
        <v>21</v>
      </c>
      <c r="C13" s="160">
        <v>22.7</v>
      </c>
      <c r="D13" s="160">
        <v>21.6</v>
      </c>
      <c r="E13" s="160">
        <v>24.3</v>
      </c>
      <c r="F13" s="160">
        <v>20</v>
      </c>
      <c r="G13" s="160">
        <v>19.600000000000001</v>
      </c>
      <c r="H13" s="160">
        <v>18.5</v>
      </c>
      <c r="I13" s="160">
        <v>14</v>
      </c>
      <c r="J13" s="160">
        <v>13</v>
      </c>
      <c r="K13" s="160">
        <v>19.100000000000001</v>
      </c>
      <c r="L13" s="160">
        <v>23.6</v>
      </c>
      <c r="M13" s="160">
        <v>22.7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462</v>
      </c>
      <c r="B14" s="160">
        <v>3.4</v>
      </c>
      <c r="C14" s="160">
        <v>3.6</v>
      </c>
      <c r="D14" s="160">
        <v>3.3</v>
      </c>
      <c r="E14" s="160">
        <v>3.8</v>
      </c>
      <c r="F14" s="160">
        <v>3.2</v>
      </c>
      <c r="G14" s="160">
        <v>3.5</v>
      </c>
      <c r="H14" s="160">
        <v>2.9</v>
      </c>
      <c r="I14" s="160">
        <v>2.2999999999999998</v>
      </c>
      <c r="J14" s="160">
        <v>2.2000000000000002</v>
      </c>
      <c r="K14" s="160">
        <v>3.3</v>
      </c>
      <c r="L14" s="160">
        <v>3.1</v>
      </c>
      <c r="M14" s="160">
        <v>2.2999999999999998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75" customHeight="1" x14ac:dyDescent="0.2">
      <c r="A15" s="315" t="s">
        <v>463</v>
      </c>
      <c r="B15" s="160">
        <v>16</v>
      </c>
      <c r="C15" s="160">
        <v>18</v>
      </c>
      <c r="D15" s="160">
        <v>20.100000000000001</v>
      </c>
      <c r="E15" s="160">
        <v>10.8</v>
      </c>
      <c r="F15" s="160">
        <v>15.4</v>
      </c>
      <c r="G15" s="160">
        <v>15.6</v>
      </c>
      <c r="H15" s="160">
        <v>27.7</v>
      </c>
      <c r="I15" s="160">
        <v>19.5</v>
      </c>
      <c r="J15" s="160">
        <v>13.1</v>
      </c>
      <c r="K15" s="160">
        <v>9.1999999999999993</v>
      </c>
      <c r="L15" s="160">
        <v>6.7</v>
      </c>
      <c r="M15" s="160">
        <v>4.9000000000000004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95" customHeight="1" x14ac:dyDescent="0.2">
      <c r="A16" s="315" t="s">
        <v>464</v>
      </c>
      <c r="B16" s="160">
        <v>30.2</v>
      </c>
      <c r="C16" s="160">
        <v>26.2</v>
      </c>
      <c r="D16" s="160">
        <v>27.6</v>
      </c>
      <c r="E16" s="160">
        <v>25.7</v>
      </c>
      <c r="F16" s="160">
        <v>19.600000000000001</v>
      </c>
      <c r="G16" s="160">
        <v>25.2</v>
      </c>
      <c r="H16" s="160">
        <v>25.9</v>
      </c>
      <c r="I16" s="160">
        <v>18.399999999999999</v>
      </c>
      <c r="J16" s="160">
        <v>27.2</v>
      </c>
      <c r="K16" s="160">
        <v>22.9</v>
      </c>
      <c r="L16" s="160">
        <v>21</v>
      </c>
      <c r="M16" s="160">
        <v>27.7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thickBot="1" x14ac:dyDescent="0.25">
      <c r="A17" s="317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4.25" customHeight="1" x14ac:dyDescent="0.2">
      <c r="A18" s="31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2.95" customHeight="1" x14ac:dyDescent="0.2">
      <c r="A19" s="299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31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4.2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2.9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ht="18" customHeight="1" x14ac:dyDescent="0.2">
      <c r="A23" s="32"/>
    </row>
    <row r="24" spans="1:32" ht="18" customHeight="1" x14ac:dyDescent="0.2">
      <c r="A24" s="32" t="s">
        <v>527</v>
      </c>
    </row>
    <row r="25" spans="1:32" s="571" customFormat="1" ht="18" customHeight="1" thickBot="1" x14ac:dyDescent="0.25">
      <c r="A25" s="577" t="s">
        <v>455</v>
      </c>
      <c r="B25" s="575"/>
      <c r="C25" s="575"/>
      <c r="D25" s="575"/>
      <c r="E25" s="575"/>
      <c r="F25" s="575"/>
      <c r="G25" s="575"/>
      <c r="H25" s="575"/>
      <c r="I25" s="575"/>
      <c r="J25" s="575"/>
      <c r="K25" s="575"/>
      <c r="L25" s="575"/>
      <c r="M25" s="575"/>
    </row>
    <row r="26" spans="1:32" s="38" customFormat="1" ht="18" customHeight="1" thickBot="1" x14ac:dyDescent="0.25">
      <c r="A26" s="564"/>
      <c r="B26" s="564">
        <v>2014</v>
      </c>
      <c r="C26" s="564">
        <v>2015</v>
      </c>
      <c r="D26" s="564">
        <v>2016</v>
      </c>
      <c r="E26" s="564">
        <v>2017</v>
      </c>
      <c r="F26" s="564">
        <v>2018</v>
      </c>
      <c r="G26" s="564">
        <v>2019</v>
      </c>
      <c r="H26" s="564">
        <v>2020</v>
      </c>
      <c r="I26" s="564">
        <v>2021</v>
      </c>
      <c r="J26" s="564">
        <v>2022</v>
      </c>
      <c r="K26" s="564">
        <v>2023</v>
      </c>
      <c r="L26" s="564">
        <v>2024</v>
      </c>
      <c r="M26" s="564">
        <v>2025</v>
      </c>
      <c r="N26" s="312"/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</row>
    <row r="27" spans="1:32" s="43" customFormat="1" ht="13.5" customHeight="1" x14ac:dyDescent="0.2">
      <c r="A27" s="37"/>
      <c r="B27" s="565"/>
      <c r="C27" s="565"/>
      <c r="D27" s="565"/>
      <c r="E27" s="565"/>
      <c r="F27" s="565"/>
      <c r="G27" s="565"/>
      <c r="H27" s="565"/>
      <c r="I27" s="565"/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  <c r="AF27" s="565"/>
    </row>
    <row r="28" spans="1:32" s="51" customFormat="1" ht="28.5" customHeight="1" x14ac:dyDescent="0.2">
      <c r="A28" s="41" t="s">
        <v>526</v>
      </c>
      <c r="B28" s="157">
        <v>100</v>
      </c>
      <c r="C28" s="157">
        <v>100</v>
      </c>
      <c r="D28" s="157">
        <v>100</v>
      </c>
      <c r="E28" s="157">
        <v>100</v>
      </c>
      <c r="F28" s="157">
        <v>100</v>
      </c>
      <c r="G28" s="157">
        <v>100</v>
      </c>
      <c r="H28" s="157">
        <v>100</v>
      </c>
      <c r="I28" s="157">
        <v>100</v>
      </c>
      <c r="J28" s="157">
        <v>100</v>
      </c>
      <c r="K28" s="157">
        <v>100</v>
      </c>
      <c r="L28" s="157">
        <v>100</v>
      </c>
      <c r="M28" s="157">
        <v>100</v>
      </c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</row>
    <row r="29" spans="1:32" s="51" customFormat="1" ht="12.95" customHeight="1" x14ac:dyDescent="0.2">
      <c r="A29" s="315" t="s">
        <v>356</v>
      </c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12.95" customHeight="1" x14ac:dyDescent="0.2">
      <c r="A30" s="315" t="s">
        <v>456</v>
      </c>
      <c r="B30" s="160">
        <v>23.4</v>
      </c>
      <c r="C30" s="160">
        <v>16.600000000000001</v>
      </c>
      <c r="D30" s="160">
        <v>19.100000000000001</v>
      </c>
      <c r="E30" s="160">
        <v>14.4</v>
      </c>
      <c r="F30" s="160">
        <v>14.7</v>
      </c>
      <c r="G30" s="160">
        <v>21</v>
      </c>
      <c r="H30" s="160">
        <v>12.3</v>
      </c>
      <c r="I30" s="160">
        <v>10.1</v>
      </c>
      <c r="J30" s="160">
        <v>12.7</v>
      </c>
      <c r="K30" s="160">
        <v>14.8</v>
      </c>
      <c r="L30" s="160">
        <v>7</v>
      </c>
      <c r="M30" s="160">
        <v>7.2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566" t="s">
        <v>457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24" customHeight="1" x14ac:dyDescent="0.2">
      <c r="A32" s="325" t="s">
        <v>458</v>
      </c>
      <c r="B32" s="160">
        <v>15.1</v>
      </c>
      <c r="C32" s="160">
        <v>8.1</v>
      </c>
      <c r="D32" s="160">
        <v>16.7</v>
      </c>
      <c r="E32" s="160">
        <v>9.4</v>
      </c>
      <c r="F32" s="160">
        <v>10</v>
      </c>
      <c r="G32" s="160">
        <v>16.7</v>
      </c>
      <c r="H32" s="160">
        <v>8.6999999999999993</v>
      </c>
      <c r="I32" s="160">
        <v>6.6</v>
      </c>
      <c r="J32" s="160">
        <v>9.8000000000000007</v>
      </c>
      <c r="K32" s="160">
        <v>12.7</v>
      </c>
      <c r="L32" s="160">
        <v>6</v>
      </c>
      <c r="M32" s="160">
        <v>4.8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325" t="s">
        <v>459</v>
      </c>
      <c r="B33" s="160">
        <v>1.4</v>
      </c>
      <c r="C33" s="160">
        <v>1.3</v>
      </c>
      <c r="D33" s="160">
        <v>1</v>
      </c>
      <c r="E33" s="160">
        <v>1.8</v>
      </c>
      <c r="F33" s="160">
        <v>1.2</v>
      </c>
      <c r="G33" s="160">
        <v>1</v>
      </c>
      <c r="H33" s="160">
        <v>0.8</v>
      </c>
      <c r="I33" s="160">
        <v>1.3</v>
      </c>
      <c r="J33" s="160">
        <v>1.1000000000000001</v>
      </c>
      <c r="K33" s="160">
        <v>0.3</v>
      </c>
      <c r="L33" s="160">
        <v>0.3</v>
      </c>
      <c r="M33" s="160">
        <v>0.4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12.95" customHeight="1" x14ac:dyDescent="0.2">
      <c r="A34" s="325" t="s">
        <v>460</v>
      </c>
      <c r="B34" s="160">
        <v>0.4</v>
      </c>
      <c r="C34" s="160">
        <v>0.6</v>
      </c>
      <c r="D34" s="160">
        <v>0.8</v>
      </c>
      <c r="E34" s="160">
        <v>1.4</v>
      </c>
      <c r="F34" s="160">
        <v>1.4</v>
      </c>
      <c r="G34" s="160">
        <v>1.4</v>
      </c>
      <c r="H34" s="160">
        <v>0.8</v>
      </c>
      <c r="I34" s="160">
        <v>0.7</v>
      </c>
      <c r="J34" s="160">
        <v>0.5</v>
      </c>
      <c r="K34" s="160">
        <v>0.3</v>
      </c>
      <c r="L34" s="160">
        <v>0.1</v>
      </c>
      <c r="M34" s="160">
        <v>0.1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15" t="s">
        <v>461</v>
      </c>
      <c r="B35" s="160">
        <v>33.9</v>
      </c>
      <c r="C35" s="160">
        <v>36.4</v>
      </c>
      <c r="D35" s="160">
        <v>37.1</v>
      </c>
      <c r="E35" s="160">
        <v>36.9</v>
      </c>
      <c r="F35" s="160">
        <v>38.299999999999997</v>
      </c>
      <c r="G35" s="160">
        <v>40.799999999999997</v>
      </c>
      <c r="H35" s="160">
        <v>36.799999999999997</v>
      </c>
      <c r="I35" s="160">
        <v>42</v>
      </c>
      <c r="J35" s="160">
        <v>43.9</v>
      </c>
      <c r="K35" s="160">
        <v>47.9</v>
      </c>
      <c r="L35" s="160">
        <v>31.6</v>
      </c>
      <c r="M35" s="160">
        <v>32.299999999999997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15" t="s">
        <v>462</v>
      </c>
      <c r="B36" s="160">
        <v>5.6</v>
      </c>
      <c r="C36" s="160">
        <v>5.9</v>
      </c>
      <c r="D36" s="160">
        <v>6.4</v>
      </c>
      <c r="E36" s="160">
        <v>6.1</v>
      </c>
      <c r="F36" s="160">
        <v>6</v>
      </c>
      <c r="G36" s="160">
        <v>5.4</v>
      </c>
      <c r="H36" s="160">
        <v>5.9</v>
      </c>
      <c r="I36" s="160">
        <v>5.0999999999999996</v>
      </c>
      <c r="J36" s="160">
        <v>4.7</v>
      </c>
      <c r="K36" s="160">
        <v>4.3</v>
      </c>
      <c r="L36" s="160">
        <v>2.7</v>
      </c>
      <c r="M36" s="160">
        <v>1.5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75" customHeight="1" x14ac:dyDescent="0.2">
      <c r="A37" s="315" t="s">
        <v>463</v>
      </c>
      <c r="B37" s="160">
        <v>5.8</v>
      </c>
      <c r="C37" s="160">
        <v>7.1</v>
      </c>
      <c r="D37" s="160">
        <v>6.6</v>
      </c>
      <c r="E37" s="160">
        <v>9.3000000000000007</v>
      </c>
      <c r="F37" s="160">
        <v>8.4</v>
      </c>
      <c r="G37" s="160">
        <v>7.4</v>
      </c>
      <c r="H37" s="160">
        <v>5.8</v>
      </c>
      <c r="I37" s="160">
        <v>15.7</v>
      </c>
      <c r="J37" s="160">
        <v>10</v>
      </c>
      <c r="K37" s="160">
        <v>5.5</v>
      </c>
      <c r="L37" s="160">
        <v>3.4</v>
      </c>
      <c r="M37" s="160">
        <v>4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464</v>
      </c>
      <c r="B38" s="160">
        <v>31.3</v>
      </c>
      <c r="C38" s="160">
        <v>34</v>
      </c>
      <c r="D38" s="160">
        <v>30.8</v>
      </c>
      <c r="E38" s="160">
        <v>33.200000000000003</v>
      </c>
      <c r="F38" s="160">
        <v>32.6</v>
      </c>
      <c r="G38" s="160">
        <v>25.4</v>
      </c>
      <c r="H38" s="160">
        <v>39.1</v>
      </c>
      <c r="I38" s="160">
        <v>27.1</v>
      </c>
      <c r="J38" s="160">
        <v>28.7</v>
      </c>
      <c r="K38" s="160">
        <v>27.6</v>
      </c>
      <c r="L38" s="160">
        <v>55.3</v>
      </c>
      <c r="M38" s="160">
        <v>55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thickBot="1" x14ac:dyDescent="0.25">
      <c r="A39" s="317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x14ac:dyDescent="0.2">
      <c r="A41" s="299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38" customFormat="1" ht="12.95" customHeight="1" x14ac:dyDescent="0.2">
      <c r="A43" s="37"/>
      <c r="B43" s="312"/>
      <c r="C43" s="312"/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2"/>
      <c r="V43" s="312"/>
      <c r="W43" s="312"/>
      <c r="X43" s="312"/>
      <c r="Y43" s="312"/>
      <c r="Z43" s="312"/>
      <c r="AA43" s="312"/>
      <c r="AB43" s="312"/>
      <c r="AC43" s="312"/>
      <c r="AD43" s="312"/>
      <c r="AE43" s="312"/>
      <c r="AF43" s="312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24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24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38" customFormat="1" ht="12.95" customHeight="1" x14ac:dyDescent="0.2">
      <c r="A65" s="37"/>
      <c r="B65" s="312"/>
      <c r="C65" s="312"/>
      <c r="D65" s="312"/>
      <c r="E65" s="312"/>
      <c r="F65" s="312"/>
      <c r="G65" s="312"/>
      <c r="H65" s="312"/>
      <c r="I65" s="312"/>
      <c r="J65" s="312"/>
      <c r="K65" s="312"/>
      <c r="L65" s="312"/>
      <c r="M65" s="312"/>
      <c r="N65" s="312"/>
      <c r="O65" s="312"/>
      <c r="P65" s="312"/>
      <c r="Q65" s="312"/>
      <c r="R65" s="312"/>
      <c r="S65" s="312"/>
      <c r="T65" s="312"/>
      <c r="U65" s="312"/>
      <c r="V65" s="312"/>
      <c r="W65" s="312"/>
      <c r="X65" s="312"/>
      <c r="Y65" s="312"/>
      <c r="Z65" s="312"/>
      <c r="AA65" s="312"/>
      <c r="AB65" s="312"/>
      <c r="AC65" s="312"/>
      <c r="AD65" s="312"/>
      <c r="AE65" s="312"/>
      <c r="AF65" s="312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24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38" customFormat="1" ht="12.95" customHeight="1" x14ac:dyDescent="0.2">
      <c r="A83" s="37"/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2"/>
      <c r="M83" s="312"/>
      <c r="N83" s="312"/>
      <c r="O83" s="312"/>
      <c r="P83" s="312"/>
      <c r="Q83" s="312"/>
      <c r="R83" s="312"/>
      <c r="S83" s="312"/>
      <c r="T83" s="312"/>
      <c r="U83" s="312"/>
      <c r="V83" s="312"/>
      <c r="W83" s="312"/>
      <c r="X83" s="312"/>
      <c r="Y83" s="312"/>
      <c r="Z83" s="312"/>
      <c r="AA83" s="312"/>
      <c r="AB83" s="312"/>
      <c r="AC83" s="312"/>
      <c r="AD83" s="312"/>
      <c r="AE83" s="312"/>
      <c r="AF83" s="312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24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24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38" customFormat="1" ht="12.95" customHeight="1" x14ac:dyDescent="0.2">
      <c r="A105" s="37"/>
      <c r="B105" s="312"/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  <c r="P105" s="312"/>
      <c r="Q105" s="312"/>
      <c r="R105" s="312"/>
      <c r="S105" s="312"/>
      <c r="T105" s="312"/>
      <c r="U105" s="312"/>
      <c r="V105" s="312"/>
      <c r="W105" s="312"/>
      <c r="X105" s="312"/>
      <c r="Y105" s="312"/>
      <c r="Z105" s="312"/>
      <c r="AA105" s="312"/>
      <c r="AB105" s="312"/>
      <c r="AC105" s="312"/>
      <c r="AD105" s="312"/>
      <c r="AE105" s="312"/>
      <c r="AF105" s="312"/>
    </row>
    <row r="106" spans="1:32" s="51" customFormat="1" ht="12.95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24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38" customFormat="1" ht="12.95" customHeight="1" x14ac:dyDescent="0.2">
      <c r="A123" s="37"/>
      <c r="B123" s="312"/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  <c r="N123" s="312"/>
      <c r="O123" s="312"/>
      <c r="P123" s="312"/>
      <c r="Q123" s="312"/>
      <c r="R123" s="312"/>
      <c r="S123" s="312"/>
      <c r="T123" s="312"/>
      <c r="U123" s="312"/>
      <c r="V123" s="312"/>
      <c r="W123" s="312"/>
      <c r="X123" s="312"/>
      <c r="Y123" s="312"/>
      <c r="Z123" s="312"/>
      <c r="AA123" s="312"/>
      <c r="AB123" s="312"/>
      <c r="AC123" s="312"/>
      <c r="AD123" s="312"/>
      <c r="AE123" s="312"/>
      <c r="AF123" s="312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24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38" customFormat="1" ht="12.95" customHeight="1" x14ac:dyDescent="0.2">
      <c r="A137" s="37"/>
      <c r="B137" s="312"/>
      <c r="C137" s="312"/>
      <c r="D137" s="312"/>
      <c r="E137" s="312"/>
      <c r="F137" s="312"/>
      <c r="G137" s="312"/>
      <c r="H137" s="312"/>
      <c r="I137" s="312"/>
      <c r="J137" s="312"/>
      <c r="K137" s="312"/>
      <c r="L137" s="312"/>
      <c r="M137" s="312"/>
      <c r="N137" s="312"/>
      <c r="O137" s="312"/>
      <c r="P137" s="312"/>
      <c r="Q137" s="312"/>
      <c r="R137" s="312"/>
      <c r="S137" s="312"/>
      <c r="T137" s="312"/>
      <c r="U137" s="312"/>
      <c r="V137" s="312"/>
      <c r="W137" s="312"/>
      <c r="X137" s="312"/>
      <c r="Y137" s="312"/>
      <c r="Z137" s="312"/>
      <c r="AA137" s="312"/>
      <c r="AB137" s="312"/>
      <c r="AC137" s="312"/>
      <c r="AD137" s="312"/>
      <c r="AE137" s="312"/>
      <c r="AF137" s="312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38" customFormat="1" ht="12.95" customHeight="1" x14ac:dyDescent="0.2">
      <c r="A145" s="37"/>
      <c r="B145" s="312"/>
      <c r="C145" s="312"/>
      <c r="D145" s="312"/>
      <c r="E145" s="312"/>
      <c r="F145" s="312"/>
      <c r="G145" s="312"/>
      <c r="H145" s="312"/>
      <c r="I145" s="312"/>
      <c r="J145" s="312"/>
      <c r="K145" s="312"/>
      <c r="L145" s="312"/>
      <c r="M145" s="312"/>
      <c r="N145" s="312"/>
      <c r="O145" s="312"/>
      <c r="P145" s="312"/>
      <c r="Q145" s="312"/>
      <c r="R145" s="312"/>
      <c r="S145" s="312"/>
      <c r="T145" s="312"/>
      <c r="U145" s="312"/>
      <c r="V145" s="312"/>
      <c r="W145" s="312"/>
      <c r="X145" s="312"/>
      <c r="Y145" s="312"/>
      <c r="Z145" s="312"/>
      <c r="AA145" s="312"/>
      <c r="AB145" s="312"/>
      <c r="AC145" s="312"/>
      <c r="AD145" s="312"/>
      <c r="AE145" s="312"/>
      <c r="AF145" s="312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24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38" customFormat="1" ht="12.95" customHeight="1" x14ac:dyDescent="0.2">
      <c r="A163" s="37"/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  <c r="L163" s="312"/>
      <c r="M163" s="312"/>
      <c r="N163" s="312"/>
      <c r="O163" s="312"/>
      <c r="P163" s="312"/>
      <c r="Q163" s="312"/>
      <c r="R163" s="312"/>
      <c r="S163" s="312"/>
      <c r="T163" s="312"/>
      <c r="U163" s="312"/>
      <c r="V163" s="312"/>
      <c r="W163" s="312"/>
      <c r="X163" s="312"/>
      <c r="Y163" s="312"/>
      <c r="Z163" s="312"/>
      <c r="AA163" s="312"/>
      <c r="AB163" s="312"/>
      <c r="AC163" s="312"/>
      <c r="AD163" s="312"/>
      <c r="AE163" s="312"/>
      <c r="AF163" s="312"/>
    </row>
    <row r="164" spans="1:32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spans="1:32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24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85" spans="1:32" s="38" customFormat="1" ht="12.95" customHeight="1" x14ac:dyDescent="0.2">
      <c r="A185" s="37"/>
      <c r="B185" s="312"/>
      <c r="C185" s="312"/>
      <c r="D185" s="312"/>
      <c r="E185" s="312"/>
      <c r="F185" s="312"/>
      <c r="G185" s="312"/>
      <c r="H185" s="312"/>
      <c r="I185" s="312"/>
      <c r="J185" s="312"/>
      <c r="K185" s="312"/>
      <c r="L185" s="312"/>
      <c r="M185" s="312"/>
      <c r="N185" s="312"/>
      <c r="O185" s="312"/>
      <c r="P185" s="312"/>
      <c r="Q185" s="312"/>
      <c r="R185" s="312"/>
      <c r="S185" s="312"/>
      <c r="T185" s="312"/>
      <c r="U185" s="312"/>
      <c r="V185" s="312"/>
      <c r="W185" s="312"/>
      <c r="X185" s="312"/>
      <c r="Y185" s="312"/>
      <c r="Z185" s="312"/>
      <c r="AA185" s="312"/>
      <c r="AB185" s="312"/>
      <c r="AC185" s="312"/>
      <c r="AD185" s="312"/>
      <c r="AE185" s="312"/>
      <c r="AF185" s="312"/>
    </row>
    <row r="186" spans="1:32" s="51" customFormat="1" ht="12.95" customHeight="1" x14ac:dyDescent="0.2">
      <c r="A186" s="31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24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38" customFormat="1" ht="12.95" customHeight="1" x14ac:dyDescent="0.2">
      <c r="A203" s="37"/>
      <c r="B203" s="312"/>
      <c r="C203" s="312"/>
      <c r="D203" s="312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  <c r="P203" s="312"/>
      <c r="Q203" s="312"/>
      <c r="R203" s="312"/>
      <c r="S203" s="312"/>
      <c r="T203" s="312"/>
      <c r="U203" s="312"/>
      <c r="V203" s="312"/>
      <c r="W203" s="312"/>
      <c r="X203" s="312"/>
      <c r="Y203" s="312"/>
      <c r="Z203" s="312"/>
      <c r="AA203" s="312"/>
      <c r="AB203" s="312"/>
      <c r="AC203" s="312"/>
      <c r="AD203" s="312"/>
      <c r="AE203" s="312"/>
      <c r="AF203" s="312"/>
    </row>
    <row r="204" spans="1:32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 spans="1:32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24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25" spans="1:32" s="38" customFormat="1" ht="12.95" customHeight="1" x14ac:dyDescent="0.2">
      <c r="A225" s="37"/>
      <c r="B225" s="312"/>
      <c r="C225" s="312"/>
      <c r="D225" s="312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  <c r="P225" s="312"/>
      <c r="Q225" s="312"/>
      <c r="R225" s="312"/>
      <c r="S225" s="312"/>
      <c r="T225" s="312"/>
      <c r="U225" s="312"/>
      <c r="V225" s="312"/>
      <c r="W225" s="312"/>
      <c r="X225" s="312"/>
      <c r="Y225" s="312"/>
      <c r="Z225" s="312"/>
      <c r="AA225" s="312"/>
      <c r="AB225" s="312"/>
      <c r="AC225" s="312"/>
      <c r="AD225" s="312"/>
      <c r="AE225" s="312"/>
      <c r="AF225" s="312"/>
    </row>
    <row r="226" spans="1:32" s="51" customFormat="1" ht="12.95" customHeight="1" x14ac:dyDescent="0.2">
      <c r="A226" s="31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24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38" customFormat="1" ht="12.95" customHeight="1" x14ac:dyDescent="0.2">
      <c r="A243" s="37"/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  <c r="P243" s="312"/>
      <c r="Q243" s="312"/>
      <c r="R243" s="312"/>
      <c r="S243" s="312"/>
      <c r="T243" s="312"/>
      <c r="U243" s="312"/>
      <c r="V243" s="312"/>
      <c r="W243" s="312"/>
      <c r="X243" s="312"/>
      <c r="Y243" s="312"/>
      <c r="Z243" s="312"/>
      <c r="AA243" s="312"/>
      <c r="AB243" s="312"/>
      <c r="AC243" s="312"/>
      <c r="AD243" s="312"/>
      <c r="AE243" s="312"/>
      <c r="AF243" s="312"/>
    </row>
    <row r="244" spans="1:32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 spans="1:32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24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65" spans="1:32" s="38" customFormat="1" ht="12.95" customHeight="1" x14ac:dyDescent="0.2">
      <c r="A265" s="37"/>
      <c r="B265" s="312"/>
      <c r="C265" s="312"/>
      <c r="D265" s="312"/>
      <c r="E265" s="312"/>
      <c r="F265" s="312"/>
      <c r="G265" s="312"/>
      <c r="H265" s="312"/>
      <c r="I265" s="312"/>
      <c r="J265" s="312"/>
      <c r="K265" s="312"/>
      <c r="L265" s="312"/>
      <c r="M265" s="312"/>
      <c r="N265" s="312"/>
      <c r="O265" s="312"/>
      <c r="P265" s="312"/>
      <c r="Q265" s="312"/>
      <c r="R265" s="312"/>
      <c r="S265" s="312"/>
      <c r="T265" s="312"/>
      <c r="U265" s="312"/>
      <c r="V265" s="312"/>
      <c r="W265" s="312"/>
      <c r="X265" s="312"/>
      <c r="Y265" s="312"/>
      <c r="Z265" s="312"/>
      <c r="AA265" s="312"/>
      <c r="AB265" s="312"/>
      <c r="AC265" s="312"/>
      <c r="AD265" s="312"/>
      <c r="AE265" s="312"/>
      <c r="AF265" s="312"/>
    </row>
    <row r="266" spans="1:32" s="51" customFormat="1" ht="12.95" customHeight="1" x14ac:dyDescent="0.2">
      <c r="A266" s="31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24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38" customFormat="1" ht="12.95" customHeight="1" x14ac:dyDescent="0.2">
      <c r="A283" s="37"/>
      <c r="B283" s="312"/>
      <c r="C283" s="312"/>
      <c r="D283" s="312"/>
      <c r="E283" s="312"/>
      <c r="F283" s="312"/>
      <c r="G283" s="312"/>
      <c r="H283" s="312"/>
      <c r="I283" s="312"/>
      <c r="J283" s="312"/>
      <c r="K283" s="312"/>
      <c r="L283" s="312"/>
      <c r="M283" s="312"/>
      <c r="N283" s="312"/>
      <c r="O283" s="312"/>
      <c r="P283" s="312"/>
      <c r="Q283" s="312"/>
      <c r="R283" s="312"/>
      <c r="S283" s="312"/>
      <c r="T283" s="312"/>
      <c r="U283" s="312"/>
      <c r="V283" s="312"/>
      <c r="W283" s="312"/>
      <c r="X283" s="312"/>
      <c r="Y283" s="312"/>
      <c r="Z283" s="312"/>
      <c r="AA283" s="312"/>
      <c r="AB283" s="312"/>
      <c r="AC283" s="312"/>
      <c r="AD283" s="312"/>
      <c r="AE283" s="312"/>
      <c r="AF283" s="312"/>
    </row>
    <row r="284" spans="1:32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 spans="1:32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24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305" spans="1:32" s="38" customFormat="1" ht="12.95" customHeight="1" x14ac:dyDescent="0.2">
      <c r="A305" s="37"/>
      <c r="B305" s="312"/>
      <c r="C305" s="312"/>
      <c r="D305" s="312"/>
      <c r="E305" s="312"/>
      <c r="F305" s="312"/>
      <c r="G305" s="312"/>
      <c r="H305" s="312"/>
      <c r="I305" s="312"/>
      <c r="J305" s="312"/>
      <c r="K305" s="312"/>
      <c r="L305" s="312"/>
      <c r="M305" s="312"/>
      <c r="N305" s="312"/>
      <c r="O305" s="312"/>
      <c r="P305" s="312"/>
      <c r="Q305" s="312"/>
      <c r="R305" s="312"/>
      <c r="S305" s="312"/>
      <c r="T305" s="312"/>
      <c r="U305" s="312"/>
      <c r="V305" s="312"/>
      <c r="W305" s="312"/>
      <c r="X305" s="312"/>
      <c r="Y305" s="312"/>
      <c r="Z305" s="312"/>
      <c r="AA305" s="312"/>
      <c r="AB305" s="312"/>
      <c r="AC305" s="312"/>
      <c r="AD305" s="312"/>
      <c r="AE305" s="312"/>
      <c r="AF305" s="312"/>
    </row>
    <row r="306" spans="1:32" s="51" customFormat="1" ht="12.95" customHeight="1" x14ac:dyDescent="0.2">
      <c r="A306" s="31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24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38" customFormat="1" ht="12.95" customHeight="1" x14ac:dyDescent="0.2">
      <c r="A327" s="37"/>
      <c r="B327" s="312"/>
      <c r="C327" s="312"/>
      <c r="D327" s="312"/>
      <c r="E327" s="312"/>
      <c r="F327" s="312"/>
      <c r="G327" s="312"/>
      <c r="H327" s="312"/>
      <c r="I327" s="312"/>
      <c r="J327" s="312"/>
      <c r="K327" s="312"/>
      <c r="L327" s="312"/>
      <c r="M327" s="312"/>
      <c r="N327" s="312"/>
      <c r="O327" s="312"/>
      <c r="P327" s="312"/>
      <c r="Q327" s="312"/>
      <c r="R327" s="312"/>
      <c r="S327" s="312"/>
      <c r="T327" s="312"/>
      <c r="U327" s="312"/>
      <c r="V327" s="312"/>
      <c r="W327" s="312"/>
      <c r="X327" s="312"/>
      <c r="Y327" s="312"/>
      <c r="Z327" s="312"/>
      <c r="AA327" s="312"/>
      <c r="AB327" s="312"/>
      <c r="AC327" s="312"/>
      <c r="AD327" s="312"/>
      <c r="AE327" s="312"/>
      <c r="AF327" s="312"/>
    </row>
    <row r="328" spans="1:32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 spans="1:32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24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9" spans="1:32" s="38" customFormat="1" ht="12.95" customHeight="1" x14ac:dyDescent="0.2">
      <c r="A349" s="37"/>
      <c r="B349" s="312"/>
      <c r="C349" s="312"/>
      <c r="D349" s="312"/>
      <c r="E349" s="312"/>
      <c r="F349" s="312"/>
      <c r="G349" s="312"/>
      <c r="H349" s="312"/>
      <c r="I349" s="312"/>
      <c r="J349" s="312"/>
      <c r="K349" s="312"/>
      <c r="L349" s="312"/>
      <c r="M349" s="312"/>
      <c r="N349" s="312"/>
      <c r="O349" s="312"/>
      <c r="P349" s="312"/>
      <c r="Q349" s="312"/>
      <c r="R349" s="312"/>
      <c r="S349" s="312"/>
      <c r="T349" s="312"/>
      <c r="U349" s="312"/>
      <c r="V349" s="312"/>
      <c r="W349" s="312"/>
      <c r="X349" s="312"/>
      <c r="Y349" s="312"/>
      <c r="Z349" s="312"/>
      <c r="AA349" s="312"/>
      <c r="AB349" s="312"/>
      <c r="AC349" s="312"/>
      <c r="AD349" s="312"/>
      <c r="AE349" s="312"/>
      <c r="AF349" s="312"/>
    </row>
    <row r="350" spans="1:32" s="51" customFormat="1" ht="12.95" customHeight="1" x14ac:dyDescent="0.2">
      <c r="A350" s="31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24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38" customFormat="1" ht="12.95" customHeight="1" x14ac:dyDescent="0.2">
      <c r="A367" s="37"/>
      <c r="B367" s="312"/>
      <c r="C367" s="312"/>
      <c r="D367" s="312"/>
      <c r="E367" s="312"/>
      <c r="F367" s="312"/>
      <c r="G367" s="312"/>
      <c r="H367" s="312"/>
      <c r="I367" s="312"/>
      <c r="J367" s="312"/>
      <c r="K367" s="312"/>
      <c r="L367" s="312"/>
      <c r="M367" s="312"/>
      <c r="N367" s="312"/>
      <c r="O367" s="312"/>
      <c r="P367" s="312"/>
      <c r="Q367" s="312"/>
      <c r="R367" s="312"/>
      <c r="S367" s="312"/>
      <c r="T367" s="312"/>
      <c r="U367" s="312"/>
      <c r="V367" s="312"/>
      <c r="W367" s="312"/>
      <c r="X367" s="312"/>
      <c r="Y367" s="312"/>
      <c r="Z367" s="312"/>
      <c r="AA367" s="312"/>
      <c r="AB367" s="312"/>
      <c r="AC367" s="312"/>
      <c r="AD367" s="312"/>
      <c r="AE367" s="312"/>
      <c r="AF367" s="312"/>
    </row>
    <row r="368" spans="1:32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 spans="1:32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24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0.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9" spans="1:32" s="38" customFormat="1" ht="12.95" customHeight="1" x14ac:dyDescent="0.2">
      <c r="A389" s="37"/>
      <c r="B389" s="312"/>
      <c r="C389" s="312"/>
      <c r="D389" s="312"/>
      <c r="E389" s="312"/>
      <c r="F389" s="312"/>
      <c r="G389" s="312"/>
      <c r="H389" s="312"/>
      <c r="I389" s="312"/>
      <c r="J389" s="312"/>
      <c r="K389" s="312"/>
      <c r="L389" s="312"/>
      <c r="M389" s="312"/>
      <c r="N389" s="312"/>
      <c r="O389" s="312"/>
      <c r="P389" s="312"/>
      <c r="Q389" s="312"/>
      <c r="R389" s="312"/>
      <c r="S389" s="312"/>
      <c r="T389" s="312"/>
      <c r="U389" s="312"/>
      <c r="V389" s="312"/>
      <c r="W389" s="312"/>
      <c r="X389" s="312"/>
      <c r="Y389" s="312"/>
      <c r="Z389" s="312"/>
      <c r="AA389" s="312"/>
      <c r="AB389" s="312"/>
      <c r="AC389" s="312"/>
      <c r="AD389" s="312"/>
      <c r="AE389" s="312"/>
      <c r="AF389" s="312"/>
    </row>
    <row r="390" spans="1:32" s="51" customFormat="1" ht="12.95" customHeight="1" x14ac:dyDescent="0.2">
      <c r="A390" s="31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24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38" customFormat="1" ht="12.95" customHeight="1" x14ac:dyDescent="0.2">
      <c r="A407" s="37"/>
      <c r="B407" s="312"/>
      <c r="C407" s="312"/>
      <c r="D407" s="312"/>
      <c r="E407" s="312"/>
      <c r="F407" s="312"/>
      <c r="G407" s="312"/>
      <c r="H407" s="312"/>
      <c r="I407" s="312"/>
      <c r="J407" s="312"/>
      <c r="K407" s="312"/>
      <c r="L407" s="312"/>
      <c r="M407" s="312"/>
      <c r="N407" s="312"/>
      <c r="O407" s="312"/>
      <c r="P407" s="312"/>
      <c r="Q407" s="312"/>
      <c r="R407" s="312"/>
      <c r="S407" s="312"/>
      <c r="T407" s="312"/>
      <c r="U407" s="312"/>
      <c r="V407" s="312"/>
      <c r="W407" s="312"/>
      <c r="X407" s="312"/>
      <c r="Y407" s="312"/>
      <c r="Z407" s="312"/>
      <c r="AA407" s="312"/>
      <c r="AB407" s="312"/>
      <c r="AC407" s="312"/>
      <c r="AD407" s="312"/>
      <c r="AE407" s="312"/>
      <c r="AF407" s="312"/>
    </row>
    <row r="408" spans="1:32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</row>
    <row r="409" spans="1:32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  <c r="AF409" s="255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24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</sheetData>
  <hyperlinks>
    <hyperlink ref="A1" location="Содержание!A1" display="Вернуться в СОДЕРЖАНИЕ" xr:uid="{00000000-0004-0000-93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Лист148"/>
  <dimension ref="A1:AE421"/>
  <sheetViews>
    <sheetView workbookViewId="0">
      <selection activeCell="P23" sqref="P23"/>
    </sheetView>
  </sheetViews>
  <sheetFormatPr defaultColWidth="9.28515625" defaultRowHeight="12.95" customHeight="1" x14ac:dyDescent="0.2"/>
  <cols>
    <col min="1" max="1" width="35" style="61" customWidth="1"/>
    <col min="2" max="5" width="9.28515625" style="241" hidden="1" customWidth="1"/>
    <col min="6" max="8" width="9.28515625" style="33" hidden="1" customWidth="1"/>
    <col min="9" max="14" width="9.28515625" style="33" customWidth="1"/>
    <col min="15" max="19" width="9.28515625" style="241" customWidth="1"/>
    <col min="20" max="256" width="9.28515625" style="33"/>
    <col min="257" max="257" width="35" style="33" customWidth="1"/>
    <col min="258" max="262" width="0" style="33" hidden="1" customWidth="1"/>
    <col min="263" max="275" width="9.28515625" style="33" customWidth="1"/>
    <col min="276" max="512" width="9.28515625" style="33"/>
    <col min="513" max="513" width="35" style="33" customWidth="1"/>
    <col min="514" max="518" width="0" style="33" hidden="1" customWidth="1"/>
    <col min="519" max="531" width="9.28515625" style="33" customWidth="1"/>
    <col min="532" max="768" width="9.28515625" style="33"/>
    <col min="769" max="769" width="35" style="33" customWidth="1"/>
    <col min="770" max="774" width="0" style="33" hidden="1" customWidth="1"/>
    <col min="775" max="787" width="9.28515625" style="33" customWidth="1"/>
    <col min="788" max="1024" width="9.28515625" style="33"/>
    <col min="1025" max="1025" width="35" style="33" customWidth="1"/>
    <col min="1026" max="1030" width="0" style="33" hidden="1" customWidth="1"/>
    <col min="1031" max="1043" width="9.28515625" style="33" customWidth="1"/>
    <col min="1044" max="1280" width="9.28515625" style="33"/>
    <col min="1281" max="1281" width="35" style="33" customWidth="1"/>
    <col min="1282" max="1286" width="0" style="33" hidden="1" customWidth="1"/>
    <col min="1287" max="1299" width="9.28515625" style="33" customWidth="1"/>
    <col min="1300" max="1536" width="9.28515625" style="33"/>
    <col min="1537" max="1537" width="35" style="33" customWidth="1"/>
    <col min="1538" max="1542" width="0" style="33" hidden="1" customWidth="1"/>
    <col min="1543" max="1555" width="9.28515625" style="33" customWidth="1"/>
    <col min="1556" max="1792" width="9.28515625" style="33"/>
    <col min="1793" max="1793" width="35" style="33" customWidth="1"/>
    <col min="1794" max="1798" width="0" style="33" hidden="1" customWidth="1"/>
    <col min="1799" max="1811" width="9.28515625" style="33" customWidth="1"/>
    <col min="1812" max="2048" width="9.28515625" style="33"/>
    <col min="2049" max="2049" width="35" style="33" customWidth="1"/>
    <col min="2050" max="2054" width="0" style="33" hidden="1" customWidth="1"/>
    <col min="2055" max="2067" width="9.28515625" style="33" customWidth="1"/>
    <col min="2068" max="2304" width="9.28515625" style="33"/>
    <col min="2305" max="2305" width="35" style="33" customWidth="1"/>
    <col min="2306" max="2310" width="0" style="33" hidden="1" customWidth="1"/>
    <col min="2311" max="2323" width="9.28515625" style="33" customWidth="1"/>
    <col min="2324" max="2560" width="9.28515625" style="33"/>
    <col min="2561" max="2561" width="35" style="33" customWidth="1"/>
    <col min="2562" max="2566" width="0" style="33" hidden="1" customWidth="1"/>
    <col min="2567" max="2579" width="9.28515625" style="33" customWidth="1"/>
    <col min="2580" max="2816" width="9.28515625" style="33"/>
    <col min="2817" max="2817" width="35" style="33" customWidth="1"/>
    <col min="2818" max="2822" width="0" style="33" hidden="1" customWidth="1"/>
    <col min="2823" max="2835" width="9.28515625" style="33" customWidth="1"/>
    <col min="2836" max="3072" width="9.28515625" style="33"/>
    <col min="3073" max="3073" width="35" style="33" customWidth="1"/>
    <col min="3074" max="3078" width="0" style="33" hidden="1" customWidth="1"/>
    <col min="3079" max="3091" width="9.28515625" style="33" customWidth="1"/>
    <col min="3092" max="3328" width="9.28515625" style="33"/>
    <col min="3329" max="3329" width="35" style="33" customWidth="1"/>
    <col min="3330" max="3334" width="0" style="33" hidden="1" customWidth="1"/>
    <col min="3335" max="3347" width="9.28515625" style="33" customWidth="1"/>
    <col min="3348" max="3584" width="9.28515625" style="33"/>
    <col min="3585" max="3585" width="35" style="33" customWidth="1"/>
    <col min="3586" max="3590" width="0" style="33" hidden="1" customWidth="1"/>
    <col min="3591" max="3603" width="9.28515625" style="33" customWidth="1"/>
    <col min="3604" max="3840" width="9.28515625" style="33"/>
    <col min="3841" max="3841" width="35" style="33" customWidth="1"/>
    <col min="3842" max="3846" width="0" style="33" hidden="1" customWidth="1"/>
    <col min="3847" max="3859" width="9.28515625" style="33" customWidth="1"/>
    <col min="3860" max="4096" width="9.28515625" style="33"/>
    <col min="4097" max="4097" width="35" style="33" customWidth="1"/>
    <col min="4098" max="4102" width="0" style="33" hidden="1" customWidth="1"/>
    <col min="4103" max="4115" width="9.28515625" style="33" customWidth="1"/>
    <col min="4116" max="4352" width="9.28515625" style="33"/>
    <col min="4353" max="4353" width="35" style="33" customWidth="1"/>
    <col min="4354" max="4358" width="0" style="33" hidden="1" customWidth="1"/>
    <col min="4359" max="4371" width="9.28515625" style="33" customWidth="1"/>
    <col min="4372" max="4608" width="9.28515625" style="33"/>
    <col min="4609" max="4609" width="35" style="33" customWidth="1"/>
    <col min="4610" max="4614" width="0" style="33" hidden="1" customWidth="1"/>
    <col min="4615" max="4627" width="9.28515625" style="33" customWidth="1"/>
    <col min="4628" max="4864" width="9.28515625" style="33"/>
    <col min="4865" max="4865" width="35" style="33" customWidth="1"/>
    <col min="4866" max="4870" width="0" style="33" hidden="1" customWidth="1"/>
    <col min="4871" max="4883" width="9.28515625" style="33" customWidth="1"/>
    <col min="4884" max="5120" width="9.28515625" style="33"/>
    <col min="5121" max="5121" width="35" style="33" customWidth="1"/>
    <col min="5122" max="5126" width="0" style="33" hidden="1" customWidth="1"/>
    <col min="5127" max="5139" width="9.28515625" style="33" customWidth="1"/>
    <col min="5140" max="5376" width="9.28515625" style="33"/>
    <col min="5377" max="5377" width="35" style="33" customWidth="1"/>
    <col min="5378" max="5382" width="0" style="33" hidden="1" customWidth="1"/>
    <col min="5383" max="5395" width="9.28515625" style="33" customWidth="1"/>
    <col min="5396" max="5632" width="9.28515625" style="33"/>
    <col min="5633" max="5633" width="35" style="33" customWidth="1"/>
    <col min="5634" max="5638" width="0" style="33" hidden="1" customWidth="1"/>
    <col min="5639" max="5651" width="9.28515625" style="33" customWidth="1"/>
    <col min="5652" max="5888" width="9.28515625" style="33"/>
    <col min="5889" max="5889" width="35" style="33" customWidth="1"/>
    <col min="5890" max="5894" width="0" style="33" hidden="1" customWidth="1"/>
    <col min="5895" max="5907" width="9.28515625" style="33" customWidth="1"/>
    <col min="5908" max="6144" width="9.28515625" style="33"/>
    <col min="6145" max="6145" width="35" style="33" customWidth="1"/>
    <col min="6146" max="6150" width="0" style="33" hidden="1" customWidth="1"/>
    <col min="6151" max="6163" width="9.28515625" style="33" customWidth="1"/>
    <col min="6164" max="6400" width="9.28515625" style="33"/>
    <col min="6401" max="6401" width="35" style="33" customWidth="1"/>
    <col min="6402" max="6406" width="0" style="33" hidden="1" customWidth="1"/>
    <col min="6407" max="6419" width="9.28515625" style="33" customWidth="1"/>
    <col min="6420" max="6656" width="9.28515625" style="33"/>
    <col min="6657" max="6657" width="35" style="33" customWidth="1"/>
    <col min="6658" max="6662" width="0" style="33" hidden="1" customWidth="1"/>
    <col min="6663" max="6675" width="9.28515625" style="33" customWidth="1"/>
    <col min="6676" max="6912" width="9.28515625" style="33"/>
    <col min="6913" max="6913" width="35" style="33" customWidth="1"/>
    <col min="6914" max="6918" width="0" style="33" hidden="1" customWidth="1"/>
    <col min="6919" max="6931" width="9.28515625" style="33" customWidth="1"/>
    <col min="6932" max="7168" width="9.28515625" style="33"/>
    <col min="7169" max="7169" width="35" style="33" customWidth="1"/>
    <col min="7170" max="7174" width="0" style="33" hidden="1" customWidth="1"/>
    <col min="7175" max="7187" width="9.28515625" style="33" customWidth="1"/>
    <col min="7188" max="7424" width="9.28515625" style="33"/>
    <col min="7425" max="7425" width="35" style="33" customWidth="1"/>
    <col min="7426" max="7430" width="0" style="33" hidden="1" customWidth="1"/>
    <col min="7431" max="7443" width="9.28515625" style="33" customWidth="1"/>
    <col min="7444" max="7680" width="9.28515625" style="33"/>
    <col min="7681" max="7681" width="35" style="33" customWidth="1"/>
    <col min="7682" max="7686" width="0" style="33" hidden="1" customWidth="1"/>
    <col min="7687" max="7699" width="9.28515625" style="33" customWidth="1"/>
    <col min="7700" max="7936" width="9.28515625" style="33"/>
    <col min="7937" max="7937" width="35" style="33" customWidth="1"/>
    <col min="7938" max="7942" width="0" style="33" hidden="1" customWidth="1"/>
    <col min="7943" max="7955" width="9.28515625" style="33" customWidth="1"/>
    <col min="7956" max="8192" width="9.28515625" style="33"/>
    <col min="8193" max="8193" width="35" style="33" customWidth="1"/>
    <col min="8194" max="8198" width="0" style="33" hidden="1" customWidth="1"/>
    <col min="8199" max="8211" width="9.28515625" style="33" customWidth="1"/>
    <col min="8212" max="8448" width="9.28515625" style="33"/>
    <col min="8449" max="8449" width="35" style="33" customWidth="1"/>
    <col min="8450" max="8454" width="0" style="33" hidden="1" customWidth="1"/>
    <col min="8455" max="8467" width="9.28515625" style="33" customWidth="1"/>
    <col min="8468" max="8704" width="9.28515625" style="33"/>
    <col min="8705" max="8705" width="35" style="33" customWidth="1"/>
    <col min="8706" max="8710" width="0" style="33" hidden="1" customWidth="1"/>
    <col min="8711" max="8723" width="9.28515625" style="33" customWidth="1"/>
    <col min="8724" max="8960" width="9.28515625" style="33"/>
    <col min="8961" max="8961" width="35" style="33" customWidth="1"/>
    <col min="8962" max="8966" width="0" style="33" hidden="1" customWidth="1"/>
    <col min="8967" max="8979" width="9.28515625" style="33" customWidth="1"/>
    <col min="8980" max="9216" width="9.28515625" style="33"/>
    <col min="9217" max="9217" width="35" style="33" customWidth="1"/>
    <col min="9218" max="9222" width="0" style="33" hidden="1" customWidth="1"/>
    <col min="9223" max="9235" width="9.28515625" style="33" customWidth="1"/>
    <col min="9236" max="9472" width="9.28515625" style="33"/>
    <col min="9473" max="9473" width="35" style="33" customWidth="1"/>
    <col min="9474" max="9478" width="0" style="33" hidden="1" customWidth="1"/>
    <col min="9479" max="9491" width="9.28515625" style="33" customWidth="1"/>
    <col min="9492" max="9728" width="9.28515625" style="33"/>
    <col min="9729" max="9729" width="35" style="33" customWidth="1"/>
    <col min="9730" max="9734" width="0" style="33" hidden="1" customWidth="1"/>
    <col min="9735" max="9747" width="9.28515625" style="33" customWidth="1"/>
    <col min="9748" max="9984" width="9.28515625" style="33"/>
    <col min="9985" max="9985" width="35" style="33" customWidth="1"/>
    <col min="9986" max="9990" width="0" style="33" hidden="1" customWidth="1"/>
    <col min="9991" max="10003" width="9.28515625" style="33" customWidth="1"/>
    <col min="10004" max="10240" width="9.28515625" style="33"/>
    <col min="10241" max="10241" width="35" style="33" customWidth="1"/>
    <col min="10242" max="10246" width="0" style="33" hidden="1" customWidth="1"/>
    <col min="10247" max="10259" width="9.28515625" style="33" customWidth="1"/>
    <col min="10260" max="10496" width="9.28515625" style="33"/>
    <col min="10497" max="10497" width="35" style="33" customWidth="1"/>
    <col min="10498" max="10502" width="0" style="33" hidden="1" customWidth="1"/>
    <col min="10503" max="10515" width="9.28515625" style="33" customWidth="1"/>
    <col min="10516" max="10752" width="9.28515625" style="33"/>
    <col min="10753" max="10753" width="35" style="33" customWidth="1"/>
    <col min="10754" max="10758" width="0" style="33" hidden="1" customWidth="1"/>
    <col min="10759" max="10771" width="9.28515625" style="33" customWidth="1"/>
    <col min="10772" max="11008" width="9.28515625" style="33"/>
    <col min="11009" max="11009" width="35" style="33" customWidth="1"/>
    <col min="11010" max="11014" width="0" style="33" hidden="1" customWidth="1"/>
    <col min="11015" max="11027" width="9.28515625" style="33" customWidth="1"/>
    <col min="11028" max="11264" width="9.28515625" style="33"/>
    <col min="11265" max="11265" width="35" style="33" customWidth="1"/>
    <col min="11266" max="11270" width="0" style="33" hidden="1" customWidth="1"/>
    <col min="11271" max="11283" width="9.28515625" style="33" customWidth="1"/>
    <col min="11284" max="11520" width="9.28515625" style="33"/>
    <col min="11521" max="11521" width="35" style="33" customWidth="1"/>
    <col min="11522" max="11526" width="0" style="33" hidden="1" customWidth="1"/>
    <col min="11527" max="11539" width="9.28515625" style="33" customWidth="1"/>
    <col min="11540" max="11776" width="9.28515625" style="33"/>
    <col min="11777" max="11777" width="35" style="33" customWidth="1"/>
    <col min="11778" max="11782" width="0" style="33" hidden="1" customWidth="1"/>
    <col min="11783" max="11795" width="9.28515625" style="33" customWidth="1"/>
    <col min="11796" max="12032" width="9.28515625" style="33"/>
    <col min="12033" max="12033" width="35" style="33" customWidth="1"/>
    <col min="12034" max="12038" width="0" style="33" hidden="1" customWidth="1"/>
    <col min="12039" max="12051" width="9.28515625" style="33" customWidth="1"/>
    <col min="12052" max="12288" width="9.28515625" style="33"/>
    <col min="12289" max="12289" width="35" style="33" customWidth="1"/>
    <col min="12290" max="12294" width="0" style="33" hidden="1" customWidth="1"/>
    <col min="12295" max="12307" width="9.28515625" style="33" customWidth="1"/>
    <col min="12308" max="12544" width="9.28515625" style="33"/>
    <col min="12545" max="12545" width="35" style="33" customWidth="1"/>
    <col min="12546" max="12550" width="0" style="33" hidden="1" customWidth="1"/>
    <col min="12551" max="12563" width="9.28515625" style="33" customWidth="1"/>
    <col min="12564" max="12800" width="9.28515625" style="33"/>
    <col min="12801" max="12801" width="35" style="33" customWidth="1"/>
    <col min="12802" max="12806" width="0" style="33" hidden="1" customWidth="1"/>
    <col min="12807" max="12819" width="9.28515625" style="33" customWidth="1"/>
    <col min="12820" max="13056" width="9.28515625" style="33"/>
    <col min="13057" max="13057" width="35" style="33" customWidth="1"/>
    <col min="13058" max="13062" width="0" style="33" hidden="1" customWidth="1"/>
    <col min="13063" max="13075" width="9.28515625" style="33" customWidth="1"/>
    <col min="13076" max="13312" width="9.28515625" style="33"/>
    <col min="13313" max="13313" width="35" style="33" customWidth="1"/>
    <col min="13314" max="13318" width="0" style="33" hidden="1" customWidth="1"/>
    <col min="13319" max="13331" width="9.28515625" style="33" customWidth="1"/>
    <col min="13332" max="13568" width="9.28515625" style="33"/>
    <col min="13569" max="13569" width="35" style="33" customWidth="1"/>
    <col min="13570" max="13574" width="0" style="33" hidden="1" customWidth="1"/>
    <col min="13575" max="13587" width="9.28515625" style="33" customWidth="1"/>
    <col min="13588" max="13824" width="9.28515625" style="33"/>
    <col min="13825" max="13825" width="35" style="33" customWidth="1"/>
    <col min="13826" max="13830" width="0" style="33" hidden="1" customWidth="1"/>
    <col min="13831" max="13843" width="9.28515625" style="33" customWidth="1"/>
    <col min="13844" max="14080" width="9.28515625" style="33"/>
    <col min="14081" max="14081" width="35" style="33" customWidth="1"/>
    <col min="14082" max="14086" width="0" style="33" hidden="1" customWidth="1"/>
    <col min="14087" max="14099" width="9.28515625" style="33" customWidth="1"/>
    <col min="14100" max="14336" width="9.28515625" style="33"/>
    <col min="14337" max="14337" width="35" style="33" customWidth="1"/>
    <col min="14338" max="14342" width="0" style="33" hidden="1" customWidth="1"/>
    <col min="14343" max="14355" width="9.28515625" style="33" customWidth="1"/>
    <col min="14356" max="14592" width="9.28515625" style="33"/>
    <col min="14593" max="14593" width="35" style="33" customWidth="1"/>
    <col min="14594" max="14598" width="0" style="33" hidden="1" customWidth="1"/>
    <col min="14599" max="14611" width="9.28515625" style="33" customWidth="1"/>
    <col min="14612" max="14848" width="9.28515625" style="33"/>
    <col min="14849" max="14849" width="35" style="33" customWidth="1"/>
    <col min="14850" max="14854" width="0" style="33" hidden="1" customWidth="1"/>
    <col min="14855" max="14867" width="9.28515625" style="33" customWidth="1"/>
    <col min="14868" max="15104" width="9.28515625" style="33"/>
    <col min="15105" max="15105" width="35" style="33" customWidth="1"/>
    <col min="15106" max="15110" width="0" style="33" hidden="1" customWidth="1"/>
    <col min="15111" max="15123" width="9.28515625" style="33" customWidth="1"/>
    <col min="15124" max="15360" width="9.28515625" style="33"/>
    <col min="15361" max="15361" width="35" style="33" customWidth="1"/>
    <col min="15362" max="15366" width="0" style="33" hidden="1" customWidth="1"/>
    <col min="15367" max="15379" width="9.28515625" style="33" customWidth="1"/>
    <col min="15380" max="15616" width="9.28515625" style="33"/>
    <col min="15617" max="15617" width="35" style="33" customWidth="1"/>
    <col min="15618" max="15622" width="0" style="33" hidden="1" customWidth="1"/>
    <col min="15623" max="15635" width="9.28515625" style="33" customWidth="1"/>
    <col min="15636" max="15872" width="9.28515625" style="33"/>
    <col min="15873" max="15873" width="35" style="33" customWidth="1"/>
    <col min="15874" max="15878" width="0" style="33" hidden="1" customWidth="1"/>
    <col min="15879" max="15891" width="9.28515625" style="33" customWidth="1"/>
    <col min="15892" max="16128" width="9.28515625" style="33"/>
    <col min="16129" max="16129" width="35" style="33" customWidth="1"/>
    <col min="16130" max="16134" width="0" style="33" hidden="1" customWidth="1"/>
    <col min="16135" max="16147" width="9.28515625" style="33" customWidth="1"/>
    <col min="16148" max="16384" width="9.28515625" style="33"/>
  </cols>
  <sheetData>
    <row r="1" spans="1:31" ht="12.95" customHeight="1" x14ac:dyDescent="0.2">
      <c r="A1" s="950" t="s">
        <v>1346</v>
      </c>
      <c r="O1" s="33"/>
      <c r="T1" s="241"/>
    </row>
    <row r="2" spans="1:31" ht="18" customHeight="1" x14ac:dyDescent="0.2">
      <c r="A2" s="32" t="s">
        <v>528</v>
      </c>
    </row>
    <row r="3" spans="1:31" ht="18" customHeight="1" thickBot="1" x14ac:dyDescent="0.25">
      <c r="A3" s="34" t="s">
        <v>455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</row>
    <row r="4" spans="1:31" s="320" customFormat="1" ht="18" customHeight="1" thickBot="1" x14ac:dyDescent="0.25">
      <c r="A4" s="564"/>
      <c r="B4" s="564">
        <v>2014</v>
      </c>
      <c r="C4" s="564">
        <v>2015</v>
      </c>
      <c r="D4" s="564">
        <v>2016</v>
      </c>
      <c r="E4" s="564">
        <v>2017</v>
      </c>
      <c r="F4" s="564">
        <v>2018</v>
      </c>
      <c r="G4" s="564">
        <v>2019</v>
      </c>
      <c r="H4" s="564">
        <v>2020</v>
      </c>
      <c r="I4" s="564">
        <v>2021</v>
      </c>
      <c r="J4" s="564">
        <v>2022</v>
      </c>
      <c r="K4" s="564">
        <v>2023</v>
      </c>
      <c r="L4" s="564">
        <v>2024</v>
      </c>
      <c r="M4" s="564">
        <v>2025</v>
      </c>
    </row>
    <row r="5" spans="1:31" s="38" customFormat="1" ht="13.5" customHeight="1" x14ac:dyDescent="0.2">
      <c r="A5" s="37"/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2"/>
      <c r="Z5" s="312"/>
      <c r="AA5" s="312"/>
      <c r="AB5" s="312"/>
      <c r="AC5" s="312"/>
      <c r="AD5" s="312"/>
      <c r="AE5" s="312"/>
    </row>
    <row r="6" spans="1:31" s="43" customFormat="1" ht="27.2" customHeight="1" x14ac:dyDescent="0.2">
      <c r="A6" s="41" t="s">
        <v>483</v>
      </c>
      <c r="B6" s="157">
        <v>100</v>
      </c>
      <c r="C6" s="157">
        <v>100</v>
      </c>
      <c r="D6" s="157">
        <v>100</v>
      </c>
      <c r="E6" s="157">
        <v>100</v>
      </c>
      <c r="F6" s="157">
        <v>100</v>
      </c>
      <c r="G6" s="157">
        <v>100</v>
      </c>
      <c r="H6" s="157">
        <v>100</v>
      </c>
      <c r="I6" s="157">
        <v>100</v>
      </c>
      <c r="J6" s="157">
        <v>100</v>
      </c>
      <c r="K6" s="157">
        <v>100</v>
      </c>
      <c r="L6" s="157">
        <v>100</v>
      </c>
      <c r="M6" s="157">
        <v>100</v>
      </c>
      <c r="N6" s="565"/>
      <c r="O6" s="565"/>
      <c r="P6" s="565"/>
      <c r="Q6" s="565"/>
      <c r="R6" s="565"/>
      <c r="S6" s="565"/>
      <c r="T6" s="565"/>
      <c r="U6" s="565"/>
      <c r="V6" s="565"/>
      <c r="W6" s="565"/>
      <c r="X6" s="565"/>
      <c r="Y6" s="565"/>
      <c r="Z6" s="565"/>
      <c r="AA6" s="565"/>
      <c r="AB6" s="565"/>
      <c r="AC6" s="565"/>
      <c r="AD6" s="565"/>
      <c r="AE6" s="565"/>
    </row>
    <row r="7" spans="1:31" s="51" customFormat="1" ht="12.95" customHeight="1" x14ac:dyDescent="0.2">
      <c r="A7" s="315" t="s">
        <v>356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</row>
    <row r="8" spans="1:31" s="51" customFormat="1" ht="12.95" customHeight="1" x14ac:dyDescent="0.2">
      <c r="A8" s="315" t="s">
        <v>456</v>
      </c>
      <c r="B8" s="160">
        <v>4.0999999999999996</v>
      </c>
      <c r="C8" s="160">
        <v>5.5</v>
      </c>
      <c r="D8" s="160">
        <v>10</v>
      </c>
      <c r="E8" s="160">
        <v>15</v>
      </c>
      <c r="F8" s="160">
        <v>12.5</v>
      </c>
      <c r="G8" s="160">
        <v>12.2</v>
      </c>
      <c r="H8" s="160">
        <v>16.899999999999999</v>
      </c>
      <c r="I8" s="160">
        <v>15.9</v>
      </c>
      <c r="J8" s="160">
        <v>28.2</v>
      </c>
      <c r="K8" s="160">
        <v>30.6</v>
      </c>
      <c r="L8" s="160">
        <v>25.5</v>
      </c>
      <c r="M8" s="160">
        <v>21.2</v>
      </c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</row>
    <row r="9" spans="1:31" s="51" customFormat="1" ht="12.95" customHeight="1" x14ac:dyDescent="0.2">
      <c r="A9" s="566" t="s">
        <v>457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</row>
    <row r="10" spans="1:31" s="51" customFormat="1" ht="24" customHeight="1" x14ac:dyDescent="0.2">
      <c r="A10" s="325" t="s">
        <v>458</v>
      </c>
      <c r="B10" s="160">
        <v>1.4</v>
      </c>
      <c r="C10" s="160">
        <v>2.1</v>
      </c>
      <c r="D10" s="160">
        <v>2.7</v>
      </c>
      <c r="E10" s="160">
        <v>11.2</v>
      </c>
      <c r="F10" s="160">
        <v>8.8000000000000007</v>
      </c>
      <c r="G10" s="160">
        <v>8.3000000000000007</v>
      </c>
      <c r="H10" s="160">
        <v>12.4</v>
      </c>
      <c r="I10" s="160">
        <v>11.8</v>
      </c>
      <c r="J10" s="160">
        <v>24.3</v>
      </c>
      <c r="K10" s="160">
        <v>26.3</v>
      </c>
      <c r="L10" s="160">
        <v>22.2</v>
      </c>
      <c r="M10" s="160">
        <v>17.100000000000001</v>
      </c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</row>
    <row r="11" spans="1:31" s="51" customFormat="1" ht="12.95" customHeight="1" x14ac:dyDescent="0.2">
      <c r="A11" s="325" t="s">
        <v>459</v>
      </c>
      <c r="B11" s="160">
        <v>0.6</v>
      </c>
      <c r="C11" s="160">
        <v>0.6</v>
      </c>
      <c r="D11" s="160">
        <v>1</v>
      </c>
      <c r="E11" s="160">
        <v>0.7</v>
      </c>
      <c r="F11" s="160">
        <v>1</v>
      </c>
      <c r="G11" s="160">
        <v>0.8</v>
      </c>
      <c r="H11" s="160">
        <v>0.6</v>
      </c>
      <c r="I11" s="160">
        <v>1</v>
      </c>
      <c r="J11" s="160">
        <v>1</v>
      </c>
      <c r="K11" s="160">
        <v>0.8</v>
      </c>
      <c r="L11" s="160">
        <v>0.9</v>
      </c>
      <c r="M11" s="160">
        <v>1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</row>
    <row r="12" spans="1:31" s="51" customFormat="1" ht="12.95" customHeight="1" x14ac:dyDescent="0.2">
      <c r="A12" s="325" t="s">
        <v>460</v>
      </c>
      <c r="B12" s="160">
        <v>0.9</v>
      </c>
      <c r="C12" s="160">
        <v>1.3</v>
      </c>
      <c r="D12" s="160">
        <v>1.8</v>
      </c>
      <c r="E12" s="160">
        <v>2</v>
      </c>
      <c r="F12" s="160">
        <v>1.9</v>
      </c>
      <c r="G12" s="160">
        <v>2.1</v>
      </c>
      <c r="H12" s="160">
        <v>2.2999999999999998</v>
      </c>
      <c r="I12" s="160">
        <v>2.4</v>
      </c>
      <c r="J12" s="160">
        <v>2.2000000000000002</v>
      </c>
      <c r="K12" s="160">
        <v>1.8</v>
      </c>
      <c r="L12" s="160">
        <v>1.8</v>
      </c>
      <c r="M12" s="160">
        <v>2.7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</row>
    <row r="13" spans="1:31" s="51" customFormat="1" ht="12.95" customHeight="1" x14ac:dyDescent="0.2">
      <c r="A13" s="315" t="s">
        <v>461</v>
      </c>
      <c r="B13" s="160">
        <v>14.4</v>
      </c>
      <c r="C13" s="160">
        <v>15.8</v>
      </c>
      <c r="D13" s="160">
        <v>14.9</v>
      </c>
      <c r="E13" s="160">
        <v>16.600000000000001</v>
      </c>
      <c r="F13" s="160">
        <v>19.899999999999999</v>
      </c>
      <c r="G13" s="160">
        <v>19.7</v>
      </c>
      <c r="H13" s="160">
        <v>23.2</v>
      </c>
      <c r="I13" s="160">
        <v>26.5</v>
      </c>
      <c r="J13" s="160">
        <v>19.7</v>
      </c>
      <c r="K13" s="160">
        <v>22.9</v>
      </c>
      <c r="L13" s="160">
        <v>24.4</v>
      </c>
      <c r="M13" s="160">
        <v>27.3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</row>
    <row r="14" spans="1:31" s="51" customFormat="1" ht="12.75" customHeight="1" x14ac:dyDescent="0.2">
      <c r="A14" s="315" t="s">
        <v>462</v>
      </c>
      <c r="B14" s="160">
        <v>2.4</v>
      </c>
      <c r="C14" s="160">
        <v>2.5</v>
      </c>
      <c r="D14" s="160">
        <v>2.5</v>
      </c>
      <c r="E14" s="160">
        <v>2.4</v>
      </c>
      <c r="F14" s="160">
        <v>3.5</v>
      </c>
      <c r="G14" s="160">
        <v>3.3</v>
      </c>
      <c r="H14" s="160">
        <v>3.5</v>
      </c>
      <c r="I14" s="160">
        <v>4.3</v>
      </c>
      <c r="J14" s="160">
        <v>3.3</v>
      </c>
      <c r="K14" s="160">
        <v>3.8</v>
      </c>
      <c r="L14" s="160">
        <v>3.6</v>
      </c>
      <c r="M14" s="160">
        <v>3.9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</row>
    <row r="15" spans="1:31" s="51" customFormat="1" ht="12.75" customHeight="1" x14ac:dyDescent="0.2">
      <c r="A15" s="315" t="s">
        <v>463</v>
      </c>
      <c r="B15" s="160">
        <v>18.7</v>
      </c>
      <c r="C15" s="160">
        <v>18.399999999999999</v>
      </c>
      <c r="D15" s="160">
        <v>13.8</v>
      </c>
      <c r="E15" s="160">
        <v>17.600000000000001</v>
      </c>
      <c r="F15" s="160">
        <v>17.399999999999999</v>
      </c>
      <c r="G15" s="160">
        <v>22.2</v>
      </c>
      <c r="H15" s="160">
        <v>18.899999999999999</v>
      </c>
      <c r="I15" s="160">
        <v>20.8</v>
      </c>
      <c r="J15" s="160">
        <v>21.3</v>
      </c>
      <c r="K15" s="160">
        <v>17.7</v>
      </c>
      <c r="L15" s="160">
        <v>21.9</v>
      </c>
      <c r="M15" s="160">
        <v>22.8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</row>
    <row r="16" spans="1:31" s="51" customFormat="1" ht="12.95" customHeight="1" x14ac:dyDescent="0.2">
      <c r="A16" s="315" t="s">
        <v>464</v>
      </c>
      <c r="B16" s="160">
        <v>60.4</v>
      </c>
      <c r="C16" s="160">
        <v>57.8</v>
      </c>
      <c r="D16" s="160">
        <v>58.8</v>
      </c>
      <c r="E16" s="160">
        <v>48.4</v>
      </c>
      <c r="F16" s="160">
        <v>46.7</v>
      </c>
      <c r="G16" s="160">
        <v>42.6</v>
      </c>
      <c r="H16" s="160">
        <v>37.5</v>
      </c>
      <c r="I16" s="160">
        <v>32.4</v>
      </c>
      <c r="J16" s="160">
        <v>27.5</v>
      </c>
      <c r="K16" s="160">
        <v>24.9</v>
      </c>
      <c r="L16" s="160">
        <v>24.5</v>
      </c>
      <c r="M16" s="160">
        <v>24.7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</row>
    <row r="17" spans="1:31" s="51" customFormat="1" ht="12.95" customHeight="1" thickBot="1" x14ac:dyDescent="0.25">
      <c r="A17" s="317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</row>
    <row r="18" spans="1:31" s="51" customFormat="1" ht="10.15" customHeight="1" x14ac:dyDescent="0.2">
      <c r="A18" s="315"/>
      <c r="B18" s="255"/>
      <c r="C18" s="255"/>
      <c r="D18" s="255"/>
      <c r="E18" s="255"/>
      <c r="F18" s="312"/>
      <c r="G18" s="312"/>
      <c r="H18" s="312"/>
      <c r="I18" s="312"/>
      <c r="J18" s="312"/>
      <c r="K18" s="312"/>
      <c r="L18" s="312"/>
      <c r="M18" s="312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</row>
    <row r="19" spans="1:31" s="51" customFormat="1" ht="12.95" customHeight="1" x14ac:dyDescent="0.2">
      <c r="A19" s="299"/>
      <c r="B19" s="255"/>
      <c r="C19" s="255"/>
      <c r="D19" s="255"/>
      <c r="E19" s="255"/>
      <c r="F19" s="565"/>
      <c r="G19" s="565"/>
      <c r="H19" s="565"/>
      <c r="I19" s="565"/>
      <c r="J19" s="565"/>
      <c r="K19" s="565"/>
      <c r="L19" s="565"/>
      <c r="M19" s="56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</row>
    <row r="20" spans="1:31" s="51" customFormat="1" ht="12.95" customHeight="1" x14ac:dyDescent="0.2">
      <c r="A20" s="31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</row>
    <row r="21" spans="1:31" s="51" customFormat="1" ht="14.2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</row>
    <row r="22" spans="1:31" s="51" customFormat="1" ht="12.9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</row>
    <row r="23" spans="1:31" ht="18" customHeight="1" x14ac:dyDescent="0.2">
      <c r="A23" s="32"/>
      <c r="F23" s="255"/>
      <c r="G23" s="255"/>
      <c r="H23" s="255"/>
      <c r="I23" s="255"/>
      <c r="J23" s="255"/>
      <c r="K23" s="255"/>
      <c r="L23" s="255"/>
      <c r="M23" s="255"/>
    </row>
    <row r="24" spans="1:31" ht="18" customHeight="1" x14ac:dyDescent="0.2">
      <c r="A24" s="32" t="s">
        <v>529</v>
      </c>
    </row>
    <row r="25" spans="1:31" s="571" customFormat="1" ht="18" customHeight="1" thickBot="1" x14ac:dyDescent="0.25">
      <c r="A25" s="34" t="s">
        <v>482</v>
      </c>
      <c r="B25" s="575"/>
      <c r="C25" s="575"/>
      <c r="D25" s="575"/>
      <c r="E25" s="575"/>
      <c r="F25" s="575"/>
      <c r="G25" s="575"/>
      <c r="H25" s="575"/>
      <c r="I25" s="575"/>
      <c r="J25" s="575"/>
      <c r="K25" s="575"/>
      <c r="L25" s="575"/>
      <c r="M25" s="575"/>
    </row>
    <row r="26" spans="1:31" s="38" customFormat="1" ht="18" customHeight="1" thickBot="1" x14ac:dyDescent="0.25">
      <c r="A26" s="564"/>
      <c r="B26" s="564">
        <v>2014</v>
      </c>
      <c r="C26" s="564">
        <v>2015</v>
      </c>
      <c r="D26" s="564">
        <v>2016</v>
      </c>
      <c r="E26" s="564">
        <v>2017</v>
      </c>
      <c r="F26" s="564">
        <v>2018</v>
      </c>
      <c r="G26" s="564">
        <v>2019</v>
      </c>
      <c r="H26" s="564">
        <v>2020</v>
      </c>
      <c r="I26" s="564">
        <v>2021</v>
      </c>
      <c r="J26" s="564">
        <v>2022</v>
      </c>
      <c r="K26" s="564">
        <v>2023</v>
      </c>
      <c r="L26" s="564">
        <v>2024</v>
      </c>
      <c r="M26" s="564">
        <v>2025</v>
      </c>
      <c r="N26" s="312"/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</row>
    <row r="27" spans="1:31" s="43" customFormat="1" ht="13.5" customHeight="1" x14ac:dyDescent="0.2">
      <c r="A27" s="37"/>
      <c r="B27" s="565"/>
      <c r="C27" s="565"/>
      <c r="D27" s="565"/>
      <c r="E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</row>
    <row r="28" spans="1:31" s="51" customFormat="1" ht="26.25" customHeight="1" x14ac:dyDescent="0.2">
      <c r="A28" s="41" t="s">
        <v>483</v>
      </c>
      <c r="B28" s="157">
        <v>100</v>
      </c>
      <c r="C28" s="157">
        <v>100</v>
      </c>
      <c r="D28" s="157">
        <v>100</v>
      </c>
      <c r="E28" s="157">
        <v>100</v>
      </c>
      <c r="F28" s="157">
        <v>100</v>
      </c>
      <c r="G28" s="157">
        <v>100</v>
      </c>
      <c r="H28" s="157">
        <v>100</v>
      </c>
      <c r="I28" s="157">
        <v>100</v>
      </c>
      <c r="J28" s="157">
        <v>100</v>
      </c>
      <c r="K28" s="157">
        <v>100</v>
      </c>
      <c r="L28" s="157">
        <v>100</v>
      </c>
      <c r="M28" s="157">
        <v>100</v>
      </c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</row>
    <row r="29" spans="1:31" s="51" customFormat="1" ht="12.95" customHeight="1" x14ac:dyDescent="0.2">
      <c r="A29" s="315" t="s">
        <v>356</v>
      </c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</row>
    <row r="30" spans="1:31" s="51" customFormat="1" ht="12.95" customHeight="1" x14ac:dyDescent="0.2">
      <c r="A30" s="315" t="s">
        <v>456</v>
      </c>
      <c r="B30" s="160">
        <v>2.6</v>
      </c>
      <c r="C30" s="160">
        <v>4.4000000000000004</v>
      </c>
      <c r="D30" s="160">
        <v>3.5</v>
      </c>
      <c r="E30" s="160">
        <v>34</v>
      </c>
      <c r="F30" s="160">
        <v>16.100000000000001</v>
      </c>
      <c r="G30" s="160">
        <v>42.3</v>
      </c>
      <c r="H30" s="160">
        <v>14.9</v>
      </c>
      <c r="I30" s="160">
        <v>12.7</v>
      </c>
      <c r="J30" s="160">
        <v>6.4</v>
      </c>
      <c r="K30" s="160">
        <v>4.5999999999999996</v>
      </c>
      <c r="L30" s="160">
        <v>17.5</v>
      </c>
      <c r="M30" s="160">
        <v>17.100000000000001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</row>
    <row r="31" spans="1:31" s="51" customFormat="1" ht="12.95" customHeight="1" x14ac:dyDescent="0.2">
      <c r="A31" s="566" t="s">
        <v>457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</row>
    <row r="32" spans="1:31" s="51" customFormat="1" ht="24" customHeight="1" x14ac:dyDescent="0.2">
      <c r="A32" s="325" t="s">
        <v>458</v>
      </c>
      <c r="B32" s="160">
        <v>1.8</v>
      </c>
      <c r="C32" s="160">
        <v>3.4</v>
      </c>
      <c r="D32" s="160">
        <v>2.8</v>
      </c>
      <c r="E32" s="160">
        <v>28</v>
      </c>
      <c r="F32" s="160">
        <v>5.7</v>
      </c>
      <c r="G32" s="160">
        <v>39.4</v>
      </c>
      <c r="H32" s="160">
        <v>11.4</v>
      </c>
      <c r="I32" s="160">
        <v>7.6</v>
      </c>
      <c r="J32" s="160">
        <v>4</v>
      </c>
      <c r="K32" s="160">
        <v>2.5</v>
      </c>
      <c r="L32" s="160">
        <v>14.8</v>
      </c>
      <c r="M32" s="160">
        <v>15.5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</row>
    <row r="33" spans="1:31" s="51" customFormat="1" ht="12.95" customHeight="1" x14ac:dyDescent="0.2">
      <c r="A33" s="325" t="s">
        <v>459</v>
      </c>
      <c r="B33" s="160">
        <v>0.4</v>
      </c>
      <c r="C33" s="160">
        <v>0.2</v>
      </c>
      <c r="D33" s="160">
        <v>0.2</v>
      </c>
      <c r="E33" s="160">
        <v>0.4</v>
      </c>
      <c r="F33" s="160">
        <v>0.9</v>
      </c>
      <c r="G33" s="160">
        <v>0.7</v>
      </c>
      <c r="H33" s="160">
        <v>0.3</v>
      </c>
      <c r="I33" s="160">
        <v>0.6</v>
      </c>
      <c r="J33" s="160">
        <v>0.7</v>
      </c>
      <c r="K33" s="160">
        <v>0.7</v>
      </c>
      <c r="L33" s="160">
        <v>0.4</v>
      </c>
      <c r="M33" s="160">
        <v>0.4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</row>
    <row r="34" spans="1:31" s="51" customFormat="1" ht="12.95" customHeight="1" x14ac:dyDescent="0.2">
      <c r="A34" s="325" t="s">
        <v>460</v>
      </c>
      <c r="B34" s="160">
        <v>0.2</v>
      </c>
      <c r="C34" s="160">
        <v>0.4</v>
      </c>
      <c r="D34" s="160">
        <v>0.2</v>
      </c>
      <c r="E34" s="160">
        <v>1</v>
      </c>
      <c r="F34" s="160">
        <v>1.7</v>
      </c>
      <c r="G34" s="160">
        <v>1.1000000000000001</v>
      </c>
      <c r="H34" s="160">
        <v>1</v>
      </c>
      <c r="I34" s="160">
        <v>1.1000000000000001</v>
      </c>
      <c r="J34" s="160">
        <v>0.8</v>
      </c>
      <c r="K34" s="160">
        <v>0.9</v>
      </c>
      <c r="L34" s="160">
        <v>0.9</v>
      </c>
      <c r="M34" s="160">
        <v>0.3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</row>
    <row r="35" spans="1:31" s="51" customFormat="1" ht="12.95" customHeight="1" x14ac:dyDescent="0.2">
      <c r="A35" s="315" t="s">
        <v>461</v>
      </c>
      <c r="B35" s="160">
        <v>32</v>
      </c>
      <c r="C35" s="160">
        <v>43.4</v>
      </c>
      <c r="D35" s="160">
        <v>52.4</v>
      </c>
      <c r="E35" s="160">
        <v>35.299999999999997</v>
      </c>
      <c r="F35" s="160">
        <v>41.6</v>
      </c>
      <c r="G35" s="160">
        <v>20.2</v>
      </c>
      <c r="H35" s="160">
        <v>31.9</v>
      </c>
      <c r="I35" s="160">
        <v>26.9</v>
      </c>
      <c r="J35" s="160">
        <v>33.5</v>
      </c>
      <c r="K35" s="160">
        <v>28.8</v>
      </c>
      <c r="L35" s="160">
        <v>36.6</v>
      </c>
      <c r="M35" s="160">
        <v>32.700000000000003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</row>
    <row r="36" spans="1:31" s="51" customFormat="1" ht="12.95" customHeight="1" x14ac:dyDescent="0.2">
      <c r="A36" s="315" t="s">
        <v>462</v>
      </c>
      <c r="B36" s="160">
        <v>5.5</v>
      </c>
      <c r="C36" s="160">
        <v>7</v>
      </c>
      <c r="D36" s="160">
        <v>7.2</v>
      </c>
      <c r="E36" s="160">
        <v>4.9000000000000004</v>
      </c>
      <c r="F36" s="160">
        <v>6</v>
      </c>
      <c r="G36" s="160">
        <v>4.0999999999999996</v>
      </c>
      <c r="H36" s="160">
        <v>5.2</v>
      </c>
      <c r="I36" s="160">
        <v>4.5999999999999996</v>
      </c>
      <c r="J36" s="160">
        <v>5.7</v>
      </c>
      <c r="K36" s="160">
        <v>5</v>
      </c>
      <c r="L36" s="160">
        <v>5.6</v>
      </c>
      <c r="M36" s="160">
        <v>4.2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</row>
    <row r="37" spans="1:31" s="51" customFormat="1" ht="12.75" customHeight="1" x14ac:dyDescent="0.2">
      <c r="A37" s="315" t="s">
        <v>463</v>
      </c>
      <c r="B37" s="160">
        <v>3.5</v>
      </c>
      <c r="C37" s="160">
        <v>1.9</v>
      </c>
      <c r="D37" s="160">
        <v>2.2999999999999998</v>
      </c>
      <c r="E37" s="160">
        <v>4.7</v>
      </c>
      <c r="F37" s="160">
        <v>11.5</v>
      </c>
      <c r="G37" s="160">
        <v>3.5</v>
      </c>
      <c r="H37" s="160">
        <v>5.6</v>
      </c>
      <c r="I37" s="160">
        <v>3.8</v>
      </c>
      <c r="J37" s="160">
        <v>2</v>
      </c>
      <c r="K37" s="160">
        <v>2.9</v>
      </c>
      <c r="L37" s="160">
        <v>2.4</v>
      </c>
      <c r="M37" s="160">
        <v>1.5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</row>
    <row r="38" spans="1:31" s="51" customFormat="1" ht="12.95" customHeight="1" x14ac:dyDescent="0.2">
      <c r="A38" s="315" t="s">
        <v>464</v>
      </c>
      <c r="B38" s="160">
        <v>56.3</v>
      </c>
      <c r="C38" s="160">
        <v>43.3</v>
      </c>
      <c r="D38" s="160">
        <v>34.4</v>
      </c>
      <c r="E38" s="160">
        <v>21.1</v>
      </c>
      <c r="F38" s="160">
        <v>24.8</v>
      </c>
      <c r="G38" s="160">
        <v>29.9</v>
      </c>
      <c r="H38" s="160">
        <v>42.3</v>
      </c>
      <c r="I38" s="160">
        <v>52</v>
      </c>
      <c r="J38" s="160">
        <v>52.4</v>
      </c>
      <c r="K38" s="160">
        <v>58.7</v>
      </c>
      <c r="L38" s="160">
        <v>37.9</v>
      </c>
      <c r="M38" s="160">
        <v>44.4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</row>
    <row r="39" spans="1:31" s="51" customFormat="1" ht="12.95" customHeight="1" thickBot="1" x14ac:dyDescent="0.25">
      <c r="A39" s="317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</row>
    <row r="40" spans="1:31" s="51" customFormat="1" ht="12.95" customHeight="1" x14ac:dyDescent="0.2">
      <c r="A40" s="31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</row>
    <row r="41" spans="1:31" s="51" customFormat="1" ht="12.95" customHeight="1" x14ac:dyDescent="0.2">
      <c r="A41" s="299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</row>
    <row r="42" spans="1:31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</row>
    <row r="43" spans="1:31" s="38" customFormat="1" ht="12.95" customHeight="1" x14ac:dyDescent="0.2">
      <c r="A43" s="37"/>
      <c r="B43" s="312"/>
      <c r="C43" s="312"/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2"/>
      <c r="V43" s="312"/>
      <c r="W43" s="312"/>
      <c r="X43" s="312"/>
      <c r="Y43" s="312"/>
      <c r="Z43" s="312"/>
      <c r="AA43" s="312"/>
      <c r="AB43" s="312"/>
      <c r="AC43" s="312"/>
      <c r="AD43" s="312"/>
      <c r="AE43" s="312"/>
    </row>
    <row r="44" spans="1:31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</row>
    <row r="45" spans="1:31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</row>
    <row r="46" spans="1:31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</row>
    <row r="47" spans="1:31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</row>
    <row r="48" spans="1:31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</row>
    <row r="49" spans="1:31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</row>
    <row r="50" spans="1:31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</row>
    <row r="51" spans="1:31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</row>
    <row r="52" spans="1:31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</row>
    <row r="53" spans="1:31" s="51" customFormat="1" ht="24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</row>
    <row r="54" spans="1:31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</row>
    <row r="55" spans="1:31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</row>
    <row r="56" spans="1:31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</row>
    <row r="57" spans="1:31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</row>
    <row r="58" spans="1:31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</row>
    <row r="59" spans="1:31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</row>
    <row r="60" spans="1:31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</row>
    <row r="61" spans="1:31" s="51" customFormat="1" ht="24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</row>
    <row r="62" spans="1:31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</row>
    <row r="63" spans="1:31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</row>
    <row r="64" spans="1:31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</row>
    <row r="65" spans="1:31" s="38" customFormat="1" ht="12.95" customHeight="1" x14ac:dyDescent="0.2">
      <c r="A65" s="37"/>
      <c r="B65" s="312"/>
      <c r="C65" s="312"/>
      <c r="D65" s="312"/>
      <c r="E65" s="312"/>
      <c r="F65" s="312"/>
      <c r="G65" s="312"/>
      <c r="H65" s="312"/>
      <c r="I65" s="312"/>
      <c r="J65" s="312"/>
      <c r="K65" s="312"/>
      <c r="L65" s="312"/>
      <c r="M65" s="312"/>
      <c r="N65" s="312"/>
      <c r="O65" s="312"/>
      <c r="P65" s="312"/>
      <c r="Q65" s="312"/>
      <c r="R65" s="312"/>
      <c r="S65" s="312"/>
      <c r="T65" s="312"/>
      <c r="U65" s="312"/>
      <c r="V65" s="312"/>
      <c r="W65" s="312"/>
      <c r="X65" s="312"/>
      <c r="Y65" s="312"/>
      <c r="Z65" s="312"/>
      <c r="AA65" s="312"/>
      <c r="AB65" s="312"/>
      <c r="AC65" s="312"/>
      <c r="AD65" s="312"/>
      <c r="AE65" s="312"/>
    </row>
    <row r="66" spans="1:31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</row>
    <row r="67" spans="1:31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</row>
    <row r="68" spans="1:31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</row>
    <row r="69" spans="1:31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</row>
    <row r="70" spans="1:31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</row>
    <row r="71" spans="1:31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</row>
    <row r="72" spans="1:31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</row>
    <row r="73" spans="1:31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</row>
    <row r="74" spans="1:31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</row>
    <row r="75" spans="1:31" s="51" customFormat="1" ht="24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</row>
    <row r="76" spans="1:31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</row>
    <row r="77" spans="1:31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</row>
    <row r="78" spans="1:31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</row>
    <row r="79" spans="1:31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</row>
    <row r="80" spans="1:31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</row>
    <row r="81" spans="1:31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</row>
    <row r="82" spans="1:31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</row>
    <row r="83" spans="1:31" s="38" customFormat="1" ht="12.95" customHeight="1" x14ac:dyDescent="0.2">
      <c r="A83" s="37"/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2"/>
      <c r="M83" s="312"/>
      <c r="N83" s="312"/>
      <c r="O83" s="312"/>
      <c r="P83" s="312"/>
      <c r="Q83" s="312"/>
      <c r="R83" s="312"/>
      <c r="S83" s="312"/>
      <c r="T83" s="312"/>
      <c r="U83" s="312"/>
      <c r="V83" s="312"/>
      <c r="W83" s="312"/>
      <c r="X83" s="312"/>
      <c r="Y83" s="312"/>
      <c r="Z83" s="312"/>
      <c r="AA83" s="312"/>
      <c r="AB83" s="312"/>
      <c r="AC83" s="312"/>
      <c r="AD83" s="312"/>
      <c r="AE83" s="312"/>
    </row>
    <row r="84" spans="1:31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</row>
    <row r="85" spans="1:31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</row>
    <row r="86" spans="1:31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</row>
    <row r="87" spans="1:31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</row>
    <row r="88" spans="1:31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</row>
    <row r="89" spans="1:31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</row>
    <row r="90" spans="1:31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</row>
    <row r="91" spans="1:31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</row>
    <row r="92" spans="1:31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</row>
    <row r="93" spans="1:31" s="51" customFormat="1" ht="24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</row>
    <row r="94" spans="1:31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</row>
    <row r="95" spans="1:31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</row>
    <row r="96" spans="1:31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</row>
    <row r="97" spans="1:31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</row>
    <row r="98" spans="1:31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</row>
    <row r="99" spans="1:31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</row>
    <row r="100" spans="1:31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</row>
    <row r="101" spans="1:31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</row>
    <row r="102" spans="1:31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</row>
    <row r="103" spans="1:31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</row>
    <row r="104" spans="1:31" s="51" customFormat="1" ht="24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</row>
    <row r="105" spans="1:31" s="38" customFormat="1" ht="12.95" customHeight="1" x14ac:dyDescent="0.2">
      <c r="A105" s="37"/>
      <c r="B105" s="312"/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  <c r="P105" s="312"/>
      <c r="Q105" s="312"/>
      <c r="R105" s="312"/>
      <c r="S105" s="312"/>
      <c r="T105" s="312"/>
      <c r="U105" s="312"/>
      <c r="V105" s="312"/>
      <c r="W105" s="312"/>
      <c r="X105" s="312"/>
      <c r="Y105" s="312"/>
      <c r="Z105" s="312"/>
      <c r="AA105" s="312"/>
      <c r="AB105" s="312"/>
      <c r="AC105" s="312"/>
      <c r="AD105" s="312"/>
      <c r="AE105" s="312"/>
    </row>
    <row r="106" spans="1:31" s="51" customFormat="1" ht="12.95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</row>
    <row r="107" spans="1:31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</row>
    <row r="108" spans="1:31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</row>
    <row r="109" spans="1:31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</row>
    <row r="110" spans="1:31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</row>
    <row r="111" spans="1:31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</row>
    <row r="112" spans="1:31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</row>
    <row r="113" spans="1:31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</row>
    <row r="114" spans="1:31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</row>
    <row r="115" spans="1:31" s="51" customFormat="1" ht="24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</row>
    <row r="116" spans="1:31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</row>
    <row r="117" spans="1:31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</row>
    <row r="118" spans="1:31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</row>
    <row r="119" spans="1:31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</row>
    <row r="120" spans="1:31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</row>
    <row r="121" spans="1:31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</row>
    <row r="122" spans="1:31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</row>
    <row r="123" spans="1:31" s="38" customFormat="1" ht="12.95" customHeight="1" x14ac:dyDescent="0.2">
      <c r="A123" s="37"/>
      <c r="B123" s="312"/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  <c r="N123" s="312"/>
      <c r="O123" s="312"/>
      <c r="P123" s="312"/>
      <c r="Q123" s="312"/>
      <c r="R123" s="312"/>
      <c r="S123" s="312"/>
      <c r="T123" s="312"/>
      <c r="U123" s="312"/>
      <c r="V123" s="312"/>
      <c r="W123" s="312"/>
      <c r="X123" s="312"/>
      <c r="Y123" s="312"/>
      <c r="Z123" s="312"/>
      <c r="AA123" s="312"/>
      <c r="AB123" s="312"/>
      <c r="AC123" s="312"/>
      <c r="AD123" s="312"/>
      <c r="AE123" s="312"/>
    </row>
    <row r="124" spans="1:31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</row>
    <row r="125" spans="1:31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</row>
    <row r="126" spans="1:31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</row>
    <row r="127" spans="1:31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</row>
    <row r="128" spans="1:31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</row>
    <row r="129" spans="1:31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</row>
    <row r="130" spans="1:31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</row>
    <row r="131" spans="1:31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</row>
    <row r="132" spans="1:31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</row>
    <row r="133" spans="1:31" s="51" customFormat="1" ht="24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</row>
    <row r="134" spans="1:31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</row>
    <row r="135" spans="1:31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</row>
    <row r="136" spans="1:31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</row>
    <row r="137" spans="1:31" s="38" customFormat="1" ht="12.95" customHeight="1" x14ac:dyDescent="0.2">
      <c r="A137" s="37"/>
      <c r="B137" s="312"/>
      <c r="C137" s="312"/>
      <c r="D137" s="312"/>
      <c r="E137" s="312"/>
      <c r="F137" s="312"/>
      <c r="G137" s="312"/>
      <c r="H137" s="312"/>
      <c r="I137" s="312"/>
      <c r="J137" s="312"/>
      <c r="K137" s="312"/>
      <c r="L137" s="312"/>
      <c r="M137" s="312"/>
      <c r="N137" s="312"/>
      <c r="O137" s="312"/>
      <c r="P137" s="312"/>
      <c r="Q137" s="312"/>
      <c r="R137" s="312"/>
      <c r="S137" s="312"/>
      <c r="T137" s="312"/>
      <c r="U137" s="312"/>
      <c r="V137" s="312"/>
      <c r="W137" s="312"/>
      <c r="X137" s="312"/>
      <c r="Y137" s="312"/>
      <c r="Z137" s="312"/>
      <c r="AA137" s="312"/>
      <c r="AB137" s="312"/>
      <c r="AC137" s="312"/>
      <c r="AD137" s="312"/>
      <c r="AE137" s="312"/>
    </row>
    <row r="138" spans="1:31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</row>
    <row r="139" spans="1:31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</row>
    <row r="140" spans="1:31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</row>
    <row r="141" spans="1:31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</row>
    <row r="142" spans="1:31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</row>
    <row r="143" spans="1:31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</row>
    <row r="144" spans="1:31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</row>
    <row r="145" spans="1:31" s="38" customFormat="1" ht="12.95" customHeight="1" x14ac:dyDescent="0.2">
      <c r="A145" s="37"/>
      <c r="B145" s="312"/>
      <c r="C145" s="312"/>
      <c r="D145" s="312"/>
      <c r="E145" s="312"/>
      <c r="F145" s="312"/>
      <c r="G145" s="312"/>
      <c r="H145" s="312"/>
      <c r="I145" s="312"/>
      <c r="J145" s="312"/>
      <c r="K145" s="312"/>
      <c r="L145" s="312"/>
      <c r="M145" s="312"/>
      <c r="N145" s="312"/>
      <c r="O145" s="312"/>
      <c r="P145" s="312"/>
      <c r="Q145" s="312"/>
      <c r="R145" s="312"/>
      <c r="S145" s="312"/>
      <c r="T145" s="312"/>
      <c r="U145" s="312"/>
      <c r="V145" s="312"/>
      <c r="W145" s="312"/>
      <c r="X145" s="312"/>
      <c r="Y145" s="312"/>
      <c r="Z145" s="312"/>
      <c r="AA145" s="312"/>
      <c r="AB145" s="312"/>
      <c r="AC145" s="312"/>
      <c r="AD145" s="312"/>
      <c r="AE145" s="312"/>
    </row>
    <row r="146" spans="1:31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</row>
    <row r="147" spans="1:31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</row>
    <row r="148" spans="1:31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</row>
    <row r="149" spans="1:31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</row>
    <row r="150" spans="1:31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</row>
    <row r="151" spans="1:31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</row>
    <row r="152" spans="1:31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</row>
    <row r="153" spans="1:31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</row>
    <row r="154" spans="1:31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</row>
    <row r="155" spans="1:31" s="51" customFormat="1" ht="24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</row>
    <row r="156" spans="1:31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</row>
    <row r="157" spans="1:31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</row>
    <row r="158" spans="1:31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</row>
    <row r="159" spans="1:31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</row>
    <row r="160" spans="1:31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</row>
    <row r="161" spans="1:31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</row>
    <row r="162" spans="1:31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</row>
    <row r="163" spans="1:31" s="38" customFormat="1" ht="12.95" customHeight="1" x14ac:dyDescent="0.2">
      <c r="A163" s="37"/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  <c r="L163" s="312"/>
      <c r="M163" s="312"/>
      <c r="N163" s="312"/>
      <c r="O163" s="312"/>
      <c r="P163" s="312"/>
      <c r="Q163" s="312"/>
      <c r="R163" s="312"/>
      <c r="S163" s="312"/>
      <c r="T163" s="312"/>
      <c r="U163" s="312"/>
      <c r="V163" s="312"/>
      <c r="W163" s="312"/>
      <c r="X163" s="312"/>
      <c r="Y163" s="312"/>
      <c r="Z163" s="312"/>
      <c r="AA163" s="312"/>
      <c r="AB163" s="312"/>
      <c r="AC163" s="312"/>
      <c r="AD163" s="312"/>
      <c r="AE163" s="312"/>
    </row>
    <row r="164" spans="1:31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</row>
    <row r="165" spans="1:31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</row>
    <row r="166" spans="1:31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</row>
    <row r="167" spans="1:31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</row>
    <row r="168" spans="1:31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</row>
    <row r="169" spans="1:31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</row>
    <row r="170" spans="1:31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</row>
    <row r="171" spans="1:31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</row>
    <row r="172" spans="1:31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</row>
    <row r="173" spans="1:31" s="51" customFormat="1" ht="24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</row>
    <row r="174" spans="1:31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</row>
    <row r="175" spans="1:31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</row>
    <row r="176" spans="1:31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</row>
    <row r="177" spans="1:31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</row>
    <row r="185" spans="1:31" s="38" customFormat="1" ht="12.95" customHeight="1" x14ac:dyDescent="0.2">
      <c r="A185" s="37"/>
      <c r="B185" s="312"/>
      <c r="C185" s="312"/>
      <c r="D185" s="312"/>
      <c r="E185" s="312"/>
      <c r="F185" s="312"/>
      <c r="G185" s="312"/>
      <c r="H185" s="312"/>
      <c r="I185" s="312"/>
      <c r="J185" s="312"/>
      <c r="K185" s="312"/>
      <c r="L185" s="312"/>
      <c r="M185" s="312"/>
      <c r="N185" s="312"/>
      <c r="O185" s="312"/>
      <c r="P185" s="312"/>
      <c r="Q185" s="312"/>
      <c r="R185" s="312"/>
      <c r="S185" s="312"/>
      <c r="T185" s="312"/>
      <c r="U185" s="312"/>
      <c r="V185" s="312"/>
      <c r="W185" s="312"/>
      <c r="X185" s="312"/>
      <c r="Y185" s="312"/>
      <c r="Z185" s="312"/>
      <c r="AA185" s="312"/>
      <c r="AB185" s="312"/>
      <c r="AC185" s="312"/>
      <c r="AD185" s="312"/>
      <c r="AE185" s="312"/>
    </row>
    <row r="186" spans="1:31" s="51" customFormat="1" ht="12.95" customHeight="1" x14ac:dyDescent="0.2">
      <c r="A186" s="31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</row>
    <row r="187" spans="1:31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</row>
    <row r="188" spans="1:31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</row>
    <row r="189" spans="1:31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</row>
    <row r="190" spans="1:31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</row>
    <row r="191" spans="1:31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</row>
    <row r="192" spans="1:31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</row>
    <row r="193" spans="1:31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</row>
    <row r="194" spans="1:31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</row>
    <row r="195" spans="1:31" s="51" customFormat="1" ht="24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</row>
    <row r="196" spans="1:31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</row>
    <row r="197" spans="1:31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</row>
    <row r="198" spans="1:31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</row>
    <row r="199" spans="1:31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</row>
    <row r="200" spans="1:31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</row>
    <row r="201" spans="1:31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</row>
    <row r="202" spans="1:31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</row>
    <row r="203" spans="1:31" s="38" customFormat="1" ht="12.95" customHeight="1" x14ac:dyDescent="0.2">
      <c r="A203" s="37"/>
      <c r="B203" s="312"/>
      <c r="C203" s="312"/>
      <c r="D203" s="312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  <c r="P203" s="312"/>
      <c r="Q203" s="312"/>
      <c r="R203" s="312"/>
      <c r="S203" s="312"/>
      <c r="T203" s="312"/>
      <c r="U203" s="312"/>
      <c r="V203" s="312"/>
      <c r="W203" s="312"/>
      <c r="X203" s="312"/>
      <c r="Y203" s="312"/>
      <c r="Z203" s="312"/>
      <c r="AA203" s="312"/>
      <c r="AB203" s="312"/>
      <c r="AC203" s="312"/>
      <c r="AD203" s="312"/>
      <c r="AE203" s="312"/>
    </row>
    <row r="204" spans="1:31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</row>
    <row r="205" spans="1:31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</row>
    <row r="206" spans="1:31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</row>
    <row r="207" spans="1:31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</row>
    <row r="208" spans="1:31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</row>
    <row r="209" spans="1:31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</row>
    <row r="210" spans="1:31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</row>
    <row r="211" spans="1:31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</row>
    <row r="212" spans="1:31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</row>
    <row r="213" spans="1:31" s="51" customFormat="1" ht="24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</row>
    <row r="214" spans="1:31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</row>
    <row r="215" spans="1:31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</row>
    <row r="216" spans="1:31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</row>
    <row r="217" spans="1:31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</row>
    <row r="225" spans="1:31" s="38" customFormat="1" ht="12.95" customHeight="1" x14ac:dyDescent="0.2">
      <c r="A225" s="37"/>
      <c r="B225" s="312"/>
      <c r="C225" s="312"/>
      <c r="D225" s="312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  <c r="P225" s="312"/>
      <c r="Q225" s="312"/>
      <c r="R225" s="312"/>
      <c r="S225" s="312"/>
      <c r="T225" s="312"/>
      <c r="U225" s="312"/>
      <c r="V225" s="312"/>
      <c r="W225" s="312"/>
      <c r="X225" s="312"/>
      <c r="Y225" s="312"/>
      <c r="Z225" s="312"/>
      <c r="AA225" s="312"/>
      <c r="AB225" s="312"/>
      <c r="AC225" s="312"/>
      <c r="AD225" s="312"/>
      <c r="AE225" s="312"/>
    </row>
    <row r="226" spans="1:31" s="51" customFormat="1" ht="12.95" customHeight="1" x14ac:dyDescent="0.2">
      <c r="A226" s="31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</row>
    <row r="227" spans="1:31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</row>
    <row r="228" spans="1:31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</row>
    <row r="229" spans="1:31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</row>
    <row r="230" spans="1:31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</row>
    <row r="231" spans="1:31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</row>
    <row r="232" spans="1:31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</row>
    <row r="233" spans="1:31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</row>
    <row r="234" spans="1:31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</row>
    <row r="235" spans="1:31" s="51" customFormat="1" ht="24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</row>
    <row r="236" spans="1:31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</row>
    <row r="237" spans="1:31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</row>
    <row r="238" spans="1:31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</row>
    <row r="239" spans="1:31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</row>
    <row r="240" spans="1:31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</row>
    <row r="241" spans="1:31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</row>
    <row r="242" spans="1:31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</row>
    <row r="243" spans="1:31" s="38" customFormat="1" ht="12.95" customHeight="1" x14ac:dyDescent="0.2">
      <c r="A243" s="37"/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  <c r="P243" s="312"/>
      <c r="Q243" s="312"/>
      <c r="R243" s="312"/>
      <c r="S243" s="312"/>
      <c r="T243" s="312"/>
      <c r="U243" s="312"/>
      <c r="V243" s="312"/>
      <c r="W243" s="312"/>
      <c r="X243" s="312"/>
      <c r="Y243" s="312"/>
      <c r="Z243" s="312"/>
      <c r="AA243" s="312"/>
      <c r="AB243" s="312"/>
      <c r="AC243" s="312"/>
      <c r="AD243" s="312"/>
      <c r="AE243" s="312"/>
    </row>
    <row r="244" spans="1:31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</row>
    <row r="245" spans="1:31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</row>
    <row r="246" spans="1:31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</row>
    <row r="247" spans="1:31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</row>
    <row r="248" spans="1:31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</row>
    <row r="249" spans="1:31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</row>
    <row r="250" spans="1:31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</row>
    <row r="251" spans="1:31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</row>
    <row r="252" spans="1:31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</row>
    <row r="253" spans="1:31" s="51" customFormat="1" ht="24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</row>
    <row r="254" spans="1:31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</row>
    <row r="255" spans="1:31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</row>
    <row r="256" spans="1:31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</row>
    <row r="257" spans="1:31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</row>
    <row r="265" spans="1:31" s="38" customFormat="1" ht="12.95" customHeight="1" x14ac:dyDescent="0.2">
      <c r="A265" s="37"/>
      <c r="B265" s="312"/>
      <c r="C265" s="312"/>
      <c r="D265" s="312"/>
      <c r="E265" s="312"/>
      <c r="F265" s="312"/>
      <c r="G265" s="312"/>
      <c r="H265" s="312"/>
      <c r="I265" s="312"/>
      <c r="J265" s="312"/>
      <c r="K265" s="312"/>
      <c r="L265" s="312"/>
      <c r="M265" s="312"/>
      <c r="N265" s="312"/>
      <c r="O265" s="312"/>
      <c r="P265" s="312"/>
      <c r="Q265" s="312"/>
      <c r="R265" s="312"/>
      <c r="S265" s="312"/>
      <c r="T265" s="312"/>
      <c r="U265" s="312"/>
      <c r="V265" s="312"/>
      <c r="W265" s="312"/>
      <c r="X265" s="312"/>
      <c r="Y265" s="312"/>
      <c r="Z265" s="312"/>
      <c r="AA265" s="312"/>
      <c r="AB265" s="312"/>
      <c r="AC265" s="312"/>
      <c r="AD265" s="312"/>
      <c r="AE265" s="312"/>
    </row>
    <row r="266" spans="1:31" s="51" customFormat="1" ht="12.95" customHeight="1" x14ac:dyDescent="0.2">
      <c r="A266" s="31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</row>
    <row r="267" spans="1:31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</row>
    <row r="268" spans="1:31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</row>
    <row r="269" spans="1:31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</row>
    <row r="270" spans="1:31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</row>
    <row r="271" spans="1:31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</row>
    <row r="272" spans="1:31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</row>
    <row r="273" spans="1:31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</row>
    <row r="274" spans="1:31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</row>
    <row r="275" spans="1:31" s="51" customFormat="1" ht="24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</row>
    <row r="276" spans="1:31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</row>
    <row r="277" spans="1:31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</row>
    <row r="278" spans="1:31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</row>
    <row r="279" spans="1:31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</row>
    <row r="280" spans="1:31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</row>
    <row r="281" spans="1:31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</row>
    <row r="282" spans="1:31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</row>
    <row r="283" spans="1:31" s="38" customFormat="1" ht="12.95" customHeight="1" x14ac:dyDescent="0.2">
      <c r="A283" s="37"/>
      <c r="B283" s="312"/>
      <c r="C283" s="312"/>
      <c r="D283" s="312"/>
      <c r="E283" s="312"/>
      <c r="F283" s="312"/>
      <c r="G283" s="312"/>
      <c r="H283" s="312"/>
      <c r="I283" s="312"/>
      <c r="J283" s="312"/>
      <c r="K283" s="312"/>
      <c r="L283" s="312"/>
      <c r="M283" s="312"/>
      <c r="N283" s="312"/>
      <c r="O283" s="312"/>
      <c r="P283" s="312"/>
      <c r="Q283" s="312"/>
      <c r="R283" s="312"/>
      <c r="S283" s="312"/>
      <c r="T283" s="312"/>
      <c r="U283" s="312"/>
      <c r="V283" s="312"/>
      <c r="W283" s="312"/>
      <c r="X283" s="312"/>
      <c r="Y283" s="312"/>
      <c r="Z283" s="312"/>
      <c r="AA283" s="312"/>
      <c r="AB283" s="312"/>
      <c r="AC283" s="312"/>
      <c r="AD283" s="312"/>
      <c r="AE283" s="312"/>
    </row>
    <row r="284" spans="1:31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</row>
    <row r="285" spans="1:31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</row>
    <row r="286" spans="1:31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</row>
    <row r="287" spans="1:31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</row>
    <row r="288" spans="1:31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</row>
    <row r="289" spans="1:31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</row>
    <row r="290" spans="1:31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</row>
    <row r="291" spans="1:31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</row>
    <row r="292" spans="1:31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</row>
    <row r="293" spans="1:31" s="51" customFormat="1" ht="24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</row>
    <row r="294" spans="1:31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</row>
    <row r="295" spans="1:31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</row>
    <row r="296" spans="1:31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</row>
    <row r="297" spans="1:31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</row>
    <row r="305" spans="1:31" s="38" customFormat="1" ht="12.95" customHeight="1" x14ac:dyDescent="0.2">
      <c r="A305" s="37"/>
      <c r="B305" s="312"/>
      <c r="C305" s="312"/>
      <c r="D305" s="312"/>
      <c r="E305" s="312"/>
      <c r="F305" s="312"/>
      <c r="G305" s="312"/>
      <c r="H305" s="312"/>
      <c r="I305" s="312"/>
      <c r="J305" s="312"/>
      <c r="K305" s="312"/>
      <c r="L305" s="312"/>
      <c r="M305" s="312"/>
      <c r="N305" s="312"/>
      <c r="O305" s="312"/>
      <c r="P305" s="312"/>
      <c r="Q305" s="312"/>
      <c r="R305" s="312"/>
      <c r="S305" s="312"/>
      <c r="T305" s="312"/>
      <c r="U305" s="312"/>
      <c r="V305" s="312"/>
      <c r="W305" s="312"/>
      <c r="X305" s="312"/>
      <c r="Y305" s="312"/>
      <c r="Z305" s="312"/>
      <c r="AA305" s="312"/>
      <c r="AB305" s="312"/>
      <c r="AC305" s="312"/>
      <c r="AD305" s="312"/>
      <c r="AE305" s="312"/>
    </row>
    <row r="306" spans="1:31" s="51" customFormat="1" ht="12.95" customHeight="1" x14ac:dyDescent="0.2">
      <c r="A306" s="31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</row>
    <row r="307" spans="1:31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</row>
    <row r="308" spans="1:31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</row>
    <row r="309" spans="1:31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</row>
    <row r="310" spans="1:31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</row>
    <row r="311" spans="1:31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</row>
    <row r="312" spans="1:31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</row>
    <row r="313" spans="1:31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</row>
    <row r="314" spans="1:31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</row>
    <row r="315" spans="1:31" s="51" customFormat="1" ht="24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</row>
    <row r="316" spans="1:31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</row>
    <row r="317" spans="1:31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</row>
    <row r="318" spans="1:31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</row>
    <row r="319" spans="1:31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</row>
    <row r="320" spans="1:31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</row>
    <row r="321" spans="1:31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</row>
    <row r="322" spans="1:31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</row>
    <row r="323" spans="1:31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</row>
    <row r="324" spans="1:31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</row>
    <row r="325" spans="1:31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</row>
    <row r="326" spans="1:31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</row>
    <row r="327" spans="1:31" s="38" customFormat="1" ht="12.95" customHeight="1" x14ac:dyDescent="0.2">
      <c r="A327" s="37"/>
      <c r="B327" s="312"/>
      <c r="C327" s="312"/>
      <c r="D327" s="312"/>
      <c r="E327" s="312"/>
      <c r="F327" s="312"/>
      <c r="G327" s="312"/>
      <c r="H327" s="312"/>
      <c r="I327" s="312"/>
      <c r="J327" s="312"/>
      <c r="K327" s="312"/>
      <c r="L327" s="312"/>
      <c r="M327" s="312"/>
      <c r="N327" s="312"/>
      <c r="O327" s="312"/>
      <c r="P327" s="312"/>
      <c r="Q327" s="312"/>
      <c r="R327" s="312"/>
      <c r="S327" s="312"/>
      <c r="T327" s="312"/>
      <c r="U327" s="312"/>
      <c r="V327" s="312"/>
      <c r="W327" s="312"/>
      <c r="X327" s="312"/>
      <c r="Y327" s="312"/>
      <c r="Z327" s="312"/>
      <c r="AA327" s="312"/>
      <c r="AB327" s="312"/>
      <c r="AC327" s="312"/>
      <c r="AD327" s="312"/>
      <c r="AE327" s="312"/>
    </row>
    <row r="328" spans="1:31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</row>
    <row r="329" spans="1:31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</row>
    <row r="330" spans="1:31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</row>
    <row r="331" spans="1:31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</row>
    <row r="332" spans="1:31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</row>
    <row r="333" spans="1:31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</row>
    <row r="334" spans="1:31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</row>
    <row r="335" spans="1:31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</row>
    <row r="336" spans="1:31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</row>
    <row r="337" spans="1:31" s="51" customFormat="1" ht="24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</row>
    <row r="338" spans="1:31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</row>
    <row r="339" spans="1:31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</row>
    <row r="340" spans="1:31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</row>
    <row r="341" spans="1:31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</row>
    <row r="349" spans="1:31" s="38" customFormat="1" ht="12.95" customHeight="1" x14ac:dyDescent="0.2">
      <c r="A349" s="37"/>
      <c r="B349" s="312"/>
      <c r="C349" s="312"/>
      <c r="D349" s="312"/>
      <c r="E349" s="312"/>
      <c r="F349" s="312"/>
      <c r="G349" s="312"/>
      <c r="H349" s="312"/>
      <c r="I349" s="312"/>
      <c r="J349" s="312"/>
      <c r="K349" s="312"/>
      <c r="L349" s="312"/>
      <c r="M349" s="312"/>
      <c r="N349" s="312"/>
      <c r="O349" s="312"/>
      <c r="P349" s="312"/>
      <c r="Q349" s="312"/>
      <c r="R349" s="312"/>
      <c r="S349" s="312"/>
      <c r="T349" s="312"/>
      <c r="U349" s="312"/>
      <c r="V349" s="312"/>
      <c r="W349" s="312"/>
      <c r="X349" s="312"/>
      <c r="Y349" s="312"/>
      <c r="Z349" s="312"/>
      <c r="AA349" s="312"/>
      <c r="AB349" s="312"/>
      <c r="AC349" s="312"/>
      <c r="AD349" s="312"/>
      <c r="AE349" s="312"/>
    </row>
    <row r="350" spans="1:31" s="51" customFormat="1" ht="12.95" customHeight="1" x14ac:dyDescent="0.2">
      <c r="A350" s="31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</row>
    <row r="351" spans="1:31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</row>
    <row r="352" spans="1:31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</row>
    <row r="353" spans="1:31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</row>
    <row r="354" spans="1:31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</row>
    <row r="355" spans="1:31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</row>
    <row r="356" spans="1:31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</row>
    <row r="357" spans="1:31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</row>
    <row r="358" spans="1:31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</row>
    <row r="359" spans="1:31" s="51" customFormat="1" ht="24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</row>
    <row r="360" spans="1:31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</row>
    <row r="361" spans="1:31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</row>
    <row r="362" spans="1:31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</row>
    <row r="363" spans="1:31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</row>
    <row r="364" spans="1:31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</row>
    <row r="365" spans="1:31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</row>
    <row r="366" spans="1:31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</row>
    <row r="367" spans="1:31" s="38" customFormat="1" ht="12.95" customHeight="1" x14ac:dyDescent="0.2">
      <c r="A367" s="37"/>
      <c r="B367" s="312"/>
      <c r="C367" s="312"/>
      <c r="D367" s="312"/>
      <c r="E367" s="312"/>
      <c r="F367" s="312"/>
      <c r="G367" s="312"/>
      <c r="H367" s="312"/>
      <c r="I367" s="312"/>
      <c r="J367" s="312"/>
      <c r="K367" s="312"/>
      <c r="L367" s="312"/>
      <c r="M367" s="312"/>
      <c r="N367" s="312"/>
      <c r="O367" s="312"/>
      <c r="P367" s="312"/>
      <c r="Q367" s="312"/>
      <c r="R367" s="312"/>
      <c r="S367" s="312"/>
      <c r="T367" s="312"/>
      <c r="U367" s="312"/>
      <c r="V367" s="312"/>
      <c r="W367" s="312"/>
      <c r="X367" s="312"/>
      <c r="Y367" s="312"/>
      <c r="Z367" s="312"/>
      <c r="AA367" s="312"/>
      <c r="AB367" s="312"/>
      <c r="AC367" s="312"/>
      <c r="AD367" s="312"/>
      <c r="AE367" s="312"/>
    </row>
    <row r="368" spans="1:31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</row>
    <row r="369" spans="1:31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</row>
    <row r="370" spans="1:31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</row>
    <row r="371" spans="1:31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</row>
    <row r="372" spans="1:31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</row>
    <row r="373" spans="1:31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</row>
    <row r="374" spans="1:31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</row>
    <row r="375" spans="1:31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</row>
    <row r="376" spans="1:31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</row>
    <row r="377" spans="1:31" s="51" customFormat="1" ht="24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</row>
    <row r="378" spans="1:31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</row>
    <row r="379" spans="1:31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</row>
    <row r="380" spans="1:31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</row>
    <row r="381" spans="1:31" s="51" customFormat="1" ht="10.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</row>
    <row r="389" spans="1:31" s="38" customFormat="1" ht="12.95" customHeight="1" x14ac:dyDescent="0.2">
      <c r="A389" s="37"/>
      <c r="B389" s="312"/>
      <c r="C389" s="312"/>
      <c r="D389" s="312"/>
      <c r="E389" s="312"/>
      <c r="F389" s="312"/>
      <c r="G389" s="312"/>
      <c r="H389" s="312"/>
      <c r="I389" s="312"/>
      <c r="J389" s="312"/>
      <c r="K389" s="312"/>
      <c r="L389" s="312"/>
      <c r="M389" s="312"/>
      <c r="N389" s="312"/>
      <c r="O389" s="312"/>
      <c r="P389" s="312"/>
      <c r="Q389" s="312"/>
      <c r="R389" s="312"/>
      <c r="S389" s="312"/>
      <c r="T389" s="312"/>
      <c r="U389" s="312"/>
      <c r="V389" s="312"/>
      <c r="W389" s="312"/>
      <c r="X389" s="312"/>
      <c r="Y389" s="312"/>
      <c r="Z389" s="312"/>
      <c r="AA389" s="312"/>
      <c r="AB389" s="312"/>
      <c r="AC389" s="312"/>
      <c r="AD389" s="312"/>
      <c r="AE389" s="312"/>
    </row>
    <row r="390" spans="1:31" s="51" customFormat="1" ht="12.95" customHeight="1" x14ac:dyDescent="0.2">
      <c r="A390" s="31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</row>
    <row r="391" spans="1:31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</row>
    <row r="392" spans="1:31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</row>
    <row r="393" spans="1:31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</row>
    <row r="394" spans="1:31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</row>
    <row r="395" spans="1:31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</row>
    <row r="396" spans="1:31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</row>
    <row r="397" spans="1:31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</row>
    <row r="398" spans="1:31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</row>
    <row r="399" spans="1:31" s="51" customFormat="1" ht="24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</row>
    <row r="400" spans="1:31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</row>
    <row r="401" spans="1:31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</row>
    <row r="402" spans="1:31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</row>
    <row r="403" spans="1:31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</row>
    <row r="404" spans="1:31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</row>
    <row r="405" spans="1:31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</row>
    <row r="406" spans="1:31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</row>
    <row r="407" spans="1:31" s="38" customFormat="1" ht="12.95" customHeight="1" x14ac:dyDescent="0.2">
      <c r="A407" s="37"/>
      <c r="B407" s="312"/>
      <c r="C407" s="312"/>
      <c r="D407" s="312"/>
      <c r="E407" s="312"/>
      <c r="F407" s="312"/>
      <c r="G407" s="312"/>
      <c r="H407" s="312"/>
      <c r="I407" s="312"/>
      <c r="J407" s="312"/>
      <c r="K407" s="312"/>
      <c r="L407" s="312"/>
      <c r="M407" s="312"/>
      <c r="N407" s="312"/>
      <c r="O407" s="312"/>
      <c r="P407" s="312"/>
      <c r="Q407" s="312"/>
      <c r="R407" s="312"/>
      <c r="S407" s="312"/>
      <c r="T407" s="312"/>
      <c r="U407" s="312"/>
      <c r="V407" s="312"/>
      <c r="W407" s="312"/>
      <c r="X407" s="312"/>
      <c r="Y407" s="312"/>
      <c r="Z407" s="312"/>
      <c r="AA407" s="312"/>
      <c r="AB407" s="312"/>
      <c r="AC407" s="312"/>
      <c r="AD407" s="312"/>
      <c r="AE407" s="312"/>
    </row>
    <row r="408" spans="1:31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</row>
    <row r="409" spans="1:31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</row>
    <row r="410" spans="1:31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</row>
    <row r="411" spans="1:31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</row>
    <row r="412" spans="1:31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</row>
    <row r="413" spans="1:31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</row>
    <row r="414" spans="1:31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</row>
    <row r="415" spans="1:31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</row>
    <row r="416" spans="1:31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</row>
    <row r="417" spans="1:31" s="51" customFormat="1" ht="24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</row>
    <row r="418" spans="1:31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</row>
    <row r="419" spans="1:31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</row>
    <row r="420" spans="1:31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</row>
    <row r="421" spans="1:31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</row>
  </sheetData>
  <hyperlinks>
    <hyperlink ref="A1" location="Содержание!A1" display="Вернуться в СОДЕРЖАНИЕ" xr:uid="{00000000-0004-0000-94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Лист149"/>
  <dimension ref="A1:AF423"/>
  <sheetViews>
    <sheetView workbookViewId="0">
      <selection activeCell="P40" sqref="P40"/>
    </sheetView>
  </sheetViews>
  <sheetFormatPr defaultColWidth="9.28515625" defaultRowHeight="12.95" customHeight="1" x14ac:dyDescent="0.2"/>
  <cols>
    <col min="1" max="1" width="37.7109375" style="61" customWidth="1"/>
    <col min="2" max="4" width="9.28515625" style="241" hidden="1" customWidth="1"/>
    <col min="5" max="5" width="9.140625" style="241" hidden="1" customWidth="1"/>
    <col min="6" max="8" width="9.140625" style="33" hidden="1" customWidth="1"/>
    <col min="9" max="13" width="9.140625" style="33" customWidth="1"/>
    <col min="14" max="15" width="9.28515625" style="33" customWidth="1"/>
    <col min="16" max="20" width="9.28515625" style="241" customWidth="1"/>
    <col min="21" max="256" width="9.28515625" style="33"/>
    <col min="257" max="257" width="37.7109375" style="33" customWidth="1"/>
    <col min="258" max="262" width="0" style="33" hidden="1" customWidth="1"/>
    <col min="263" max="267" width="9.140625" style="33" customWidth="1"/>
    <col min="268" max="276" width="9.28515625" style="33" customWidth="1"/>
    <col min="277" max="512" width="9.28515625" style="33"/>
    <col min="513" max="513" width="37.7109375" style="33" customWidth="1"/>
    <col min="514" max="518" width="0" style="33" hidden="1" customWidth="1"/>
    <col min="519" max="523" width="9.140625" style="33" customWidth="1"/>
    <col min="524" max="532" width="9.28515625" style="33" customWidth="1"/>
    <col min="533" max="768" width="9.28515625" style="33"/>
    <col min="769" max="769" width="37.7109375" style="33" customWidth="1"/>
    <col min="770" max="774" width="0" style="33" hidden="1" customWidth="1"/>
    <col min="775" max="779" width="9.140625" style="33" customWidth="1"/>
    <col min="780" max="788" width="9.28515625" style="33" customWidth="1"/>
    <col min="789" max="1024" width="9.28515625" style="33"/>
    <col min="1025" max="1025" width="37.7109375" style="33" customWidth="1"/>
    <col min="1026" max="1030" width="0" style="33" hidden="1" customWidth="1"/>
    <col min="1031" max="1035" width="9.140625" style="33" customWidth="1"/>
    <col min="1036" max="1044" width="9.28515625" style="33" customWidth="1"/>
    <col min="1045" max="1280" width="9.28515625" style="33"/>
    <col min="1281" max="1281" width="37.7109375" style="33" customWidth="1"/>
    <col min="1282" max="1286" width="0" style="33" hidden="1" customWidth="1"/>
    <col min="1287" max="1291" width="9.140625" style="33" customWidth="1"/>
    <col min="1292" max="1300" width="9.28515625" style="33" customWidth="1"/>
    <col min="1301" max="1536" width="9.28515625" style="33"/>
    <col min="1537" max="1537" width="37.7109375" style="33" customWidth="1"/>
    <col min="1538" max="1542" width="0" style="33" hidden="1" customWidth="1"/>
    <col min="1543" max="1547" width="9.140625" style="33" customWidth="1"/>
    <col min="1548" max="1556" width="9.28515625" style="33" customWidth="1"/>
    <col min="1557" max="1792" width="9.28515625" style="33"/>
    <col min="1793" max="1793" width="37.7109375" style="33" customWidth="1"/>
    <col min="1794" max="1798" width="0" style="33" hidden="1" customWidth="1"/>
    <col min="1799" max="1803" width="9.140625" style="33" customWidth="1"/>
    <col min="1804" max="1812" width="9.28515625" style="33" customWidth="1"/>
    <col min="1813" max="2048" width="9.28515625" style="33"/>
    <col min="2049" max="2049" width="37.7109375" style="33" customWidth="1"/>
    <col min="2050" max="2054" width="0" style="33" hidden="1" customWidth="1"/>
    <col min="2055" max="2059" width="9.140625" style="33" customWidth="1"/>
    <col min="2060" max="2068" width="9.28515625" style="33" customWidth="1"/>
    <col min="2069" max="2304" width="9.28515625" style="33"/>
    <col min="2305" max="2305" width="37.7109375" style="33" customWidth="1"/>
    <col min="2306" max="2310" width="0" style="33" hidden="1" customWidth="1"/>
    <col min="2311" max="2315" width="9.140625" style="33" customWidth="1"/>
    <col min="2316" max="2324" width="9.28515625" style="33" customWidth="1"/>
    <col min="2325" max="2560" width="9.28515625" style="33"/>
    <col min="2561" max="2561" width="37.7109375" style="33" customWidth="1"/>
    <col min="2562" max="2566" width="0" style="33" hidden="1" customWidth="1"/>
    <col min="2567" max="2571" width="9.140625" style="33" customWidth="1"/>
    <col min="2572" max="2580" width="9.28515625" style="33" customWidth="1"/>
    <col min="2581" max="2816" width="9.28515625" style="33"/>
    <col min="2817" max="2817" width="37.7109375" style="33" customWidth="1"/>
    <col min="2818" max="2822" width="0" style="33" hidden="1" customWidth="1"/>
    <col min="2823" max="2827" width="9.140625" style="33" customWidth="1"/>
    <col min="2828" max="2836" width="9.28515625" style="33" customWidth="1"/>
    <col min="2837" max="3072" width="9.28515625" style="33"/>
    <col min="3073" max="3073" width="37.7109375" style="33" customWidth="1"/>
    <col min="3074" max="3078" width="0" style="33" hidden="1" customWidth="1"/>
    <col min="3079" max="3083" width="9.140625" style="33" customWidth="1"/>
    <col min="3084" max="3092" width="9.28515625" style="33" customWidth="1"/>
    <col min="3093" max="3328" width="9.28515625" style="33"/>
    <col min="3329" max="3329" width="37.7109375" style="33" customWidth="1"/>
    <col min="3330" max="3334" width="0" style="33" hidden="1" customWidth="1"/>
    <col min="3335" max="3339" width="9.140625" style="33" customWidth="1"/>
    <col min="3340" max="3348" width="9.28515625" style="33" customWidth="1"/>
    <col min="3349" max="3584" width="9.28515625" style="33"/>
    <col min="3585" max="3585" width="37.7109375" style="33" customWidth="1"/>
    <col min="3586" max="3590" width="0" style="33" hidden="1" customWidth="1"/>
    <col min="3591" max="3595" width="9.140625" style="33" customWidth="1"/>
    <col min="3596" max="3604" width="9.28515625" style="33" customWidth="1"/>
    <col min="3605" max="3840" width="9.28515625" style="33"/>
    <col min="3841" max="3841" width="37.7109375" style="33" customWidth="1"/>
    <col min="3842" max="3846" width="0" style="33" hidden="1" customWidth="1"/>
    <col min="3847" max="3851" width="9.140625" style="33" customWidth="1"/>
    <col min="3852" max="3860" width="9.28515625" style="33" customWidth="1"/>
    <col min="3861" max="4096" width="9.28515625" style="33"/>
    <col min="4097" max="4097" width="37.7109375" style="33" customWidth="1"/>
    <col min="4098" max="4102" width="0" style="33" hidden="1" customWidth="1"/>
    <col min="4103" max="4107" width="9.140625" style="33" customWidth="1"/>
    <col min="4108" max="4116" width="9.28515625" style="33" customWidth="1"/>
    <col min="4117" max="4352" width="9.28515625" style="33"/>
    <col min="4353" max="4353" width="37.7109375" style="33" customWidth="1"/>
    <col min="4354" max="4358" width="0" style="33" hidden="1" customWidth="1"/>
    <col min="4359" max="4363" width="9.140625" style="33" customWidth="1"/>
    <col min="4364" max="4372" width="9.28515625" style="33" customWidth="1"/>
    <col min="4373" max="4608" width="9.28515625" style="33"/>
    <col min="4609" max="4609" width="37.7109375" style="33" customWidth="1"/>
    <col min="4610" max="4614" width="0" style="33" hidden="1" customWidth="1"/>
    <col min="4615" max="4619" width="9.140625" style="33" customWidth="1"/>
    <col min="4620" max="4628" width="9.28515625" style="33" customWidth="1"/>
    <col min="4629" max="4864" width="9.28515625" style="33"/>
    <col min="4865" max="4865" width="37.7109375" style="33" customWidth="1"/>
    <col min="4866" max="4870" width="0" style="33" hidden="1" customWidth="1"/>
    <col min="4871" max="4875" width="9.140625" style="33" customWidth="1"/>
    <col min="4876" max="4884" width="9.28515625" style="33" customWidth="1"/>
    <col min="4885" max="5120" width="9.28515625" style="33"/>
    <col min="5121" max="5121" width="37.7109375" style="33" customWidth="1"/>
    <col min="5122" max="5126" width="0" style="33" hidden="1" customWidth="1"/>
    <col min="5127" max="5131" width="9.140625" style="33" customWidth="1"/>
    <col min="5132" max="5140" width="9.28515625" style="33" customWidth="1"/>
    <col min="5141" max="5376" width="9.28515625" style="33"/>
    <col min="5377" max="5377" width="37.7109375" style="33" customWidth="1"/>
    <col min="5378" max="5382" width="0" style="33" hidden="1" customWidth="1"/>
    <col min="5383" max="5387" width="9.140625" style="33" customWidth="1"/>
    <col min="5388" max="5396" width="9.28515625" style="33" customWidth="1"/>
    <col min="5397" max="5632" width="9.28515625" style="33"/>
    <col min="5633" max="5633" width="37.7109375" style="33" customWidth="1"/>
    <col min="5634" max="5638" width="0" style="33" hidden="1" customWidth="1"/>
    <col min="5639" max="5643" width="9.140625" style="33" customWidth="1"/>
    <col min="5644" max="5652" width="9.28515625" style="33" customWidth="1"/>
    <col min="5653" max="5888" width="9.28515625" style="33"/>
    <col min="5889" max="5889" width="37.7109375" style="33" customWidth="1"/>
    <col min="5890" max="5894" width="0" style="33" hidden="1" customWidth="1"/>
    <col min="5895" max="5899" width="9.140625" style="33" customWidth="1"/>
    <col min="5900" max="5908" width="9.28515625" style="33" customWidth="1"/>
    <col min="5909" max="6144" width="9.28515625" style="33"/>
    <col min="6145" max="6145" width="37.7109375" style="33" customWidth="1"/>
    <col min="6146" max="6150" width="0" style="33" hidden="1" customWidth="1"/>
    <col min="6151" max="6155" width="9.140625" style="33" customWidth="1"/>
    <col min="6156" max="6164" width="9.28515625" style="33" customWidth="1"/>
    <col min="6165" max="6400" width="9.28515625" style="33"/>
    <col min="6401" max="6401" width="37.7109375" style="33" customWidth="1"/>
    <col min="6402" max="6406" width="0" style="33" hidden="1" customWidth="1"/>
    <col min="6407" max="6411" width="9.140625" style="33" customWidth="1"/>
    <col min="6412" max="6420" width="9.28515625" style="33" customWidth="1"/>
    <col min="6421" max="6656" width="9.28515625" style="33"/>
    <col min="6657" max="6657" width="37.7109375" style="33" customWidth="1"/>
    <col min="6658" max="6662" width="0" style="33" hidden="1" customWidth="1"/>
    <col min="6663" max="6667" width="9.140625" style="33" customWidth="1"/>
    <col min="6668" max="6676" width="9.28515625" style="33" customWidth="1"/>
    <col min="6677" max="6912" width="9.28515625" style="33"/>
    <col min="6913" max="6913" width="37.7109375" style="33" customWidth="1"/>
    <col min="6914" max="6918" width="0" style="33" hidden="1" customWidth="1"/>
    <col min="6919" max="6923" width="9.140625" style="33" customWidth="1"/>
    <col min="6924" max="6932" width="9.28515625" style="33" customWidth="1"/>
    <col min="6933" max="7168" width="9.28515625" style="33"/>
    <col min="7169" max="7169" width="37.7109375" style="33" customWidth="1"/>
    <col min="7170" max="7174" width="0" style="33" hidden="1" customWidth="1"/>
    <col min="7175" max="7179" width="9.140625" style="33" customWidth="1"/>
    <col min="7180" max="7188" width="9.28515625" style="33" customWidth="1"/>
    <col min="7189" max="7424" width="9.28515625" style="33"/>
    <col min="7425" max="7425" width="37.7109375" style="33" customWidth="1"/>
    <col min="7426" max="7430" width="0" style="33" hidden="1" customWidth="1"/>
    <col min="7431" max="7435" width="9.140625" style="33" customWidth="1"/>
    <col min="7436" max="7444" width="9.28515625" style="33" customWidth="1"/>
    <col min="7445" max="7680" width="9.28515625" style="33"/>
    <col min="7681" max="7681" width="37.7109375" style="33" customWidth="1"/>
    <col min="7682" max="7686" width="0" style="33" hidden="1" customWidth="1"/>
    <col min="7687" max="7691" width="9.140625" style="33" customWidth="1"/>
    <col min="7692" max="7700" width="9.28515625" style="33" customWidth="1"/>
    <col min="7701" max="7936" width="9.28515625" style="33"/>
    <col min="7937" max="7937" width="37.7109375" style="33" customWidth="1"/>
    <col min="7938" max="7942" width="0" style="33" hidden="1" customWidth="1"/>
    <col min="7943" max="7947" width="9.140625" style="33" customWidth="1"/>
    <col min="7948" max="7956" width="9.28515625" style="33" customWidth="1"/>
    <col min="7957" max="8192" width="9.28515625" style="33"/>
    <col min="8193" max="8193" width="37.7109375" style="33" customWidth="1"/>
    <col min="8194" max="8198" width="0" style="33" hidden="1" customWidth="1"/>
    <col min="8199" max="8203" width="9.140625" style="33" customWidth="1"/>
    <col min="8204" max="8212" width="9.28515625" style="33" customWidth="1"/>
    <col min="8213" max="8448" width="9.28515625" style="33"/>
    <col min="8449" max="8449" width="37.7109375" style="33" customWidth="1"/>
    <col min="8450" max="8454" width="0" style="33" hidden="1" customWidth="1"/>
    <col min="8455" max="8459" width="9.140625" style="33" customWidth="1"/>
    <col min="8460" max="8468" width="9.28515625" style="33" customWidth="1"/>
    <col min="8469" max="8704" width="9.28515625" style="33"/>
    <col min="8705" max="8705" width="37.7109375" style="33" customWidth="1"/>
    <col min="8706" max="8710" width="0" style="33" hidden="1" customWidth="1"/>
    <col min="8711" max="8715" width="9.140625" style="33" customWidth="1"/>
    <col min="8716" max="8724" width="9.28515625" style="33" customWidth="1"/>
    <col min="8725" max="8960" width="9.28515625" style="33"/>
    <col min="8961" max="8961" width="37.7109375" style="33" customWidth="1"/>
    <col min="8962" max="8966" width="0" style="33" hidden="1" customWidth="1"/>
    <col min="8967" max="8971" width="9.140625" style="33" customWidth="1"/>
    <col min="8972" max="8980" width="9.28515625" style="33" customWidth="1"/>
    <col min="8981" max="9216" width="9.28515625" style="33"/>
    <col min="9217" max="9217" width="37.7109375" style="33" customWidth="1"/>
    <col min="9218" max="9222" width="0" style="33" hidden="1" customWidth="1"/>
    <col min="9223" max="9227" width="9.140625" style="33" customWidth="1"/>
    <col min="9228" max="9236" width="9.28515625" style="33" customWidth="1"/>
    <col min="9237" max="9472" width="9.28515625" style="33"/>
    <col min="9473" max="9473" width="37.7109375" style="33" customWidth="1"/>
    <col min="9474" max="9478" width="0" style="33" hidden="1" customWidth="1"/>
    <col min="9479" max="9483" width="9.140625" style="33" customWidth="1"/>
    <col min="9484" max="9492" width="9.28515625" style="33" customWidth="1"/>
    <col min="9493" max="9728" width="9.28515625" style="33"/>
    <col min="9729" max="9729" width="37.7109375" style="33" customWidth="1"/>
    <col min="9730" max="9734" width="0" style="33" hidden="1" customWidth="1"/>
    <col min="9735" max="9739" width="9.140625" style="33" customWidth="1"/>
    <col min="9740" max="9748" width="9.28515625" style="33" customWidth="1"/>
    <col min="9749" max="9984" width="9.28515625" style="33"/>
    <col min="9985" max="9985" width="37.7109375" style="33" customWidth="1"/>
    <col min="9986" max="9990" width="0" style="33" hidden="1" customWidth="1"/>
    <col min="9991" max="9995" width="9.140625" style="33" customWidth="1"/>
    <col min="9996" max="10004" width="9.28515625" style="33" customWidth="1"/>
    <col min="10005" max="10240" width="9.28515625" style="33"/>
    <col min="10241" max="10241" width="37.7109375" style="33" customWidth="1"/>
    <col min="10242" max="10246" width="0" style="33" hidden="1" customWidth="1"/>
    <col min="10247" max="10251" width="9.140625" style="33" customWidth="1"/>
    <col min="10252" max="10260" width="9.28515625" style="33" customWidth="1"/>
    <col min="10261" max="10496" width="9.28515625" style="33"/>
    <col min="10497" max="10497" width="37.7109375" style="33" customWidth="1"/>
    <col min="10498" max="10502" width="0" style="33" hidden="1" customWidth="1"/>
    <col min="10503" max="10507" width="9.140625" style="33" customWidth="1"/>
    <col min="10508" max="10516" width="9.28515625" style="33" customWidth="1"/>
    <col min="10517" max="10752" width="9.28515625" style="33"/>
    <col min="10753" max="10753" width="37.7109375" style="33" customWidth="1"/>
    <col min="10754" max="10758" width="0" style="33" hidden="1" customWidth="1"/>
    <col min="10759" max="10763" width="9.140625" style="33" customWidth="1"/>
    <col min="10764" max="10772" width="9.28515625" style="33" customWidth="1"/>
    <col min="10773" max="11008" width="9.28515625" style="33"/>
    <col min="11009" max="11009" width="37.7109375" style="33" customWidth="1"/>
    <col min="11010" max="11014" width="0" style="33" hidden="1" customWidth="1"/>
    <col min="11015" max="11019" width="9.140625" style="33" customWidth="1"/>
    <col min="11020" max="11028" width="9.28515625" style="33" customWidth="1"/>
    <col min="11029" max="11264" width="9.28515625" style="33"/>
    <col min="11265" max="11265" width="37.7109375" style="33" customWidth="1"/>
    <col min="11266" max="11270" width="0" style="33" hidden="1" customWidth="1"/>
    <col min="11271" max="11275" width="9.140625" style="33" customWidth="1"/>
    <col min="11276" max="11284" width="9.28515625" style="33" customWidth="1"/>
    <col min="11285" max="11520" width="9.28515625" style="33"/>
    <col min="11521" max="11521" width="37.7109375" style="33" customWidth="1"/>
    <col min="11522" max="11526" width="0" style="33" hidden="1" customWidth="1"/>
    <col min="11527" max="11531" width="9.140625" style="33" customWidth="1"/>
    <col min="11532" max="11540" width="9.28515625" style="33" customWidth="1"/>
    <col min="11541" max="11776" width="9.28515625" style="33"/>
    <col min="11777" max="11777" width="37.7109375" style="33" customWidth="1"/>
    <col min="11778" max="11782" width="0" style="33" hidden="1" customWidth="1"/>
    <col min="11783" max="11787" width="9.140625" style="33" customWidth="1"/>
    <col min="11788" max="11796" width="9.28515625" style="33" customWidth="1"/>
    <col min="11797" max="12032" width="9.28515625" style="33"/>
    <col min="12033" max="12033" width="37.7109375" style="33" customWidth="1"/>
    <col min="12034" max="12038" width="0" style="33" hidden="1" customWidth="1"/>
    <col min="12039" max="12043" width="9.140625" style="33" customWidth="1"/>
    <col min="12044" max="12052" width="9.28515625" style="33" customWidth="1"/>
    <col min="12053" max="12288" width="9.28515625" style="33"/>
    <col min="12289" max="12289" width="37.7109375" style="33" customWidth="1"/>
    <col min="12290" max="12294" width="0" style="33" hidden="1" customWidth="1"/>
    <col min="12295" max="12299" width="9.140625" style="33" customWidth="1"/>
    <col min="12300" max="12308" width="9.28515625" style="33" customWidth="1"/>
    <col min="12309" max="12544" width="9.28515625" style="33"/>
    <col min="12545" max="12545" width="37.7109375" style="33" customWidth="1"/>
    <col min="12546" max="12550" width="0" style="33" hidden="1" customWidth="1"/>
    <col min="12551" max="12555" width="9.140625" style="33" customWidth="1"/>
    <col min="12556" max="12564" width="9.28515625" style="33" customWidth="1"/>
    <col min="12565" max="12800" width="9.28515625" style="33"/>
    <col min="12801" max="12801" width="37.7109375" style="33" customWidth="1"/>
    <col min="12802" max="12806" width="0" style="33" hidden="1" customWidth="1"/>
    <col min="12807" max="12811" width="9.140625" style="33" customWidth="1"/>
    <col min="12812" max="12820" width="9.28515625" style="33" customWidth="1"/>
    <col min="12821" max="13056" width="9.28515625" style="33"/>
    <col min="13057" max="13057" width="37.7109375" style="33" customWidth="1"/>
    <col min="13058" max="13062" width="0" style="33" hidden="1" customWidth="1"/>
    <col min="13063" max="13067" width="9.140625" style="33" customWidth="1"/>
    <col min="13068" max="13076" width="9.28515625" style="33" customWidth="1"/>
    <col min="13077" max="13312" width="9.28515625" style="33"/>
    <col min="13313" max="13313" width="37.7109375" style="33" customWidth="1"/>
    <col min="13314" max="13318" width="0" style="33" hidden="1" customWidth="1"/>
    <col min="13319" max="13323" width="9.140625" style="33" customWidth="1"/>
    <col min="13324" max="13332" width="9.28515625" style="33" customWidth="1"/>
    <col min="13333" max="13568" width="9.28515625" style="33"/>
    <col min="13569" max="13569" width="37.7109375" style="33" customWidth="1"/>
    <col min="13570" max="13574" width="0" style="33" hidden="1" customWidth="1"/>
    <col min="13575" max="13579" width="9.140625" style="33" customWidth="1"/>
    <col min="13580" max="13588" width="9.28515625" style="33" customWidth="1"/>
    <col min="13589" max="13824" width="9.28515625" style="33"/>
    <col min="13825" max="13825" width="37.7109375" style="33" customWidth="1"/>
    <col min="13826" max="13830" width="0" style="33" hidden="1" customWidth="1"/>
    <col min="13831" max="13835" width="9.140625" style="33" customWidth="1"/>
    <col min="13836" max="13844" width="9.28515625" style="33" customWidth="1"/>
    <col min="13845" max="14080" width="9.28515625" style="33"/>
    <col min="14081" max="14081" width="37.7109375" style="33" customWidth="1"/>
    <col min="14082" max="14086" width="0" style="33" hidden="1" customWidth="1"/>
    <col min="14087" max="14091" width="9.140625" style="33" customWidth="1"/>
    <col min="14092" max="14100" width="9.28515625" style="33" customWidth="1"/>
    <col min="14101" max="14336" width="9.28515625" style="33"/>
    <col min="14337" max="14337" width="37.7109375" style="33" customWidth="1"/>
    <col min="14338" max="14342" width="0" style="33" hidden="1" customWidth="1"/>
    <col min="14343" max="14347" width="9.140625" style="33" customWidth="1"/>
    <col min="14348" max="14356" width="9.28515625" style="33" customWidth="1"/>
    <col min="14357" max="14592" width="9.28515625" style="33"/>
    <col min="14593" max="14593" width="37.7109375" style="33" customWidth="1"/>
    <col min="14594" max="14598" width="0" style="33" hidden="1" customWidth="1"/>
    <col min="14599" max="14603" width="9.140625" style="33" customWidth="1"/>
    <col min="14604" max="14612" width="9.28515625" style="33" customWidth="1"/>
    <col min="14613" max="14848" width="9.28515625" style="33"/>
    <col min="14849" max="14849" width="37.7109375" style="33" customWidth="1"/>
    <col min="14850" max="14854" width="0" style="33" hidden="1" customWidth="1"/>
    <col min="14855" max="14859" width="9.140625" style="33" customWidth="1"/>
    <col min="14860" max="14868" width="9.28515625" style="33" customWidth="1"/>
    <col min="14869" max="15104" width="9.28515625" style="33"/>
    <col min="15105" max="15105" width="37.7109375" style="33" customWidth="1"/>
    <col min="15106" max="15110" width="0" style="33" hidden="1" customWidth="1"/>
    <col min="15111" max="15115" width="9.140625" style="33" customWidth="1"/>
    <col min="15116" max="15124" width="9.28515625" style="33" customWidth="1"/>
    <col min="15125" max="15360" width="9.28515625" style="33"/>
    <col min="15361" max="15361" width="37.7109375" style="33" customWidth="1"/>
    <col min="15362" max="15366" width="0" style="33" hidden="1" customWidth="1"/>
    <col min="15367" max="15371" width="9.140625" style="33" customWidth="1"/>
    <col min="15372" max="15380" width="9.28515625" style="33" customWidth="1"/>
    <col min="15381" max="15616" width="9.28515625" style="33"/>
    <col min="15617" max="15617" width="37.7109375" style="33" customWidth="1"/>
    <col min="15618" max="15622" width="0" style="33" hidden="1" customWidth="1"/>
    <col min="15623" max="15627" width="9.140625" style="33" customWidth="1"/>
    <col min="15628" max="15636" width="9.28515625" style="33" customWidth="1"/>
    <col min="15637" max="15872" width="9.28515625" style="33"/>
    <col min="15873" max="15873" width="37.7109375" style="33" customWidth="1"/>
    <col min="15874" max="15878" width="0" style="33" hidden="1" customWidth="1"/>
    <col min="15879" max="15883" width="9.140625" style="33" customWidth="1"/>
    <col min="15884" max="15892" width="9.28515625" style="33" customWidth="1"/>
    <col min="15893" max="16128" width="9.28515625" style="33"/>
    <col min="16129" max="16129" width="37.7109375" style="33" customWidth="1"/>
    <col min="16130" max="16134" width="0" style="33" hidden="1" customWidth="1"/>
    <col min="16135" max="16139" width="9.140625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568" t="s">
        <v>530</v>
      </c>
      <c r="B2" s="568"/>
      <c r="C2" s="568"/>
      <c r="D2" s="568"/>
      <c r="E2" s="568"/>
      <c r="F2" s="568"/>
    </row>
    <row r="3" spans="1:32" ht="18" customHeight="1" x14ac:dyDescent="0.2">
      <c r="A3" s="568" t="s">
        <v>531</v>
      </c>
      <c r="B3" s="582"/>
      <c r="C3" s="582"/>
      <c r="D3" s="582"/>
      <c r="E3" s="582"/>
      <c r="F3" s="583"/>
      <c r="G3" s="583"/>
      <c r="H3" s="583"/>
      <c r="I3" s="583"/>
      <c r="J3" s="583"/>
      <c r="K3" s="583"/>
      <c r="L3" s="583"/>
      <c r="M3" s="583"/>
    </row>
    <row r="4" spans="1:32" ht="18" customHeight="1" thickBot="1" x14ac:dyDescent="0.25">
      <c r="A4" s="34" t="s">
        <v>490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2.7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5.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4.25" customHeight="1" x14ac:dyDescent="0.2">
      <c r="A9" s="315" t="s">
        <v>456</v>
      </c>
      <c r="B9" s="160">
        <v>18.5</v>
      </c>
      <c r="C9" s="160">
        <v>15.8</v>
      </c>
      <c r="D9" s="160">
        <v>22.3</v>
      </c>
      <c r="E9" s="160">
        <v>20</v>
      </c>
      <c r="F9" s="160">
        <v>21.6</v>
      </c>
      <c r="G9" s="160">
        <v>18.5</v>
      </c>
      <c r="H9" s="160">
        <v>21.6</v>
      </c>
      <c r="I9" s="160">
        <v>25.6</v>
      </c>
      <c r="J9" s="160">
        <v>27.6</v>
      </c>
      <c r="K9" s="160">
        <v>32.4</v>
      </c>
      <c r="L9" s="160">
        <v>28</v>
      </c>
      <c r="M9" s="160">
        <v>29.8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7.2" customHeight="1" x14ac:dyDescent="0.2">
      <c r="A11" s="325" t="s">
        <v>458</v>
      </c>
      <c r="B11" s="160">
        <v>5</v>
      </c>
      <c r="C11" s="160">
        <v>2.8</v>
      </c>
      <c r="D11" s="160">
        <v>9.6999999999999993</v>
      </c>
      <c r="E11" s="160">
        <v>5.5</v>
      </c>
      <c r="F11" s="160">
        <v>3.1</v>
      </c>
      <c r="G11" s="160">
        <v>4.2</v>
      </c>
      <c r="H11" s="160">
        <v>7.7</v>
      </c>
      <c r="I11" s="160">
        <v>15.5</v>
      </c>
      <c r="J11" s="160">
        <v>18.100000000000001</v>
      </c>
      <c r="K11" s="160">
        <v>23</v>
      </c>
      <c r="L11" s="160">
        <v>17.3</v>
      </c>
      <c r="M11" s="160">
        <v>19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25" t="s">
        <v>459</v>
      </c>
      <c r="B12" s="160">
        <v>1.5</v>
      </c>
      <c r="C12" s="160">
        <v>1.1000000000000001</v>
      </c>
      <c r="D12" s="160">
        <v>1.3</v>
      </c>
      <c r="E12" s="160">
        <v>1</v>
      </c>
      <c r="F12" s="160">
        <v>1.8</v>
      </c>
      <c r="G12" s="160">
        <v>1.3</v>
      </c>
      <c r="H12" s="160">
        <v>0.7</v>
      </c>
      <c r="I12" s="160">
        <v>0.5</v>
      </c>
      <c r="J12" s="160">
        <v>0.7</v>
      </c>
      <c r="K12" s="160">
        <v>0.5</v>
      </c>
      <c r="L12" s="160">
        <v>0.5</v>
      </c>
      <c r="M12" s="160">
        <v>0.4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25" t="s">
        <v>460</v>
      </c>
      <c r="B13" s="160">
        <v>5.8</v>
      </c>
      <c r="C13" s="160">
        <v>7.1</v>
      </c>
      <c r="D13" s="160">
        <v>9.5</v>
      </c>
      <c r="E13" s="160">
        <v>9.6</v>
      </c>
      <c r="F13" s="160">
        <v>9.9</v>
      </c>
      <c r="G13" s="160">
        <v>8.6999999999999993</v>
      </c>
      <c r="H13" s="160">
        <v>7.8</v>
      </c>
      <c r="I13" s="160">
        <v>8.1</v>
      </c>
      <c r="J13" s="160">
        <v>7.4</v>
      </c>
      <c r="K13" s="160">
        <v>7.2</v>
      </c>
      <c r="L13" s="160">
        <v>7</v>
      </c>
      <c r="M13" s="160">
        <v>7.5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21.7</v>
      </c>
      <c r="C14" s="160">
        <v>21.3</v>
      </c>
      <c r="D14" s="160">
        <v>20.9</v>
      </c>
      <c r="E14" s="160">
        <v>20.9</v>
      </c>
      <c r="F14" s="160">
        <v>18.600000000000001</v>
      </c>
      <c r="G14" s="160">
        <v>19</v>
      </c>
      <c r="H14" s="160">
        <v>16.100000000000001</v>
      </c>
      <c r="I14" s="160">
        <v>15.5</v>
      </c>
      <c r="J14" s="160">
        <v>13.7</v>
      </c>
      <c r="K14" s="160">
        <v>14.5</v>
      </c>
      <c r="L14" s="160">
        <v>17.2</v>
      </c>
      <c r="M14" s="160">
        <v>20.8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95" customHeight="1" x14ac:dyDescent="0.2">
      <c r="A15" s="315" t="s">
        <v>462</v>
      </c>
      <c r="B15" s="160">
        <v>3.7</v>
      </c>
      <c r="C15" s="160">
        <v>3.6</v>
      </c>
      <c r="D15" s="160">
        <v>3.5</v>
      </c>
      <c r="E15" s="160">
        <v>3.5</v>
      </c>
      <c r="F15" s="160">
        <v>3.2</v>
      </c>
      <c r="G15" s="160">
        <v>3.3</v>
      </c>
      <c r="H15" s="160">
        <v>3.1</v>
      </c>
      <c r="I15" s="160">
        <v>2.7</v>
      </c>
      <c r="J15" s="160">
        <v>2.6</v>
      </c>
      <c r="K15" s="160">
        <v>2.6</v>
      </c>
      <c r="L15" s="160">
        <v>2.1</v>
      </c>
      <c r="M15" s="160">
        <v>1.4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463</v>
      </c>
      <c r="B16" s="160">
        <v>19.7</v>
      </c>
      <c r="C16" s="160">
        <v>18.100000000000001</v>
      </c>
      <c r="D16" s="160">
        <v>17</v>
      </c>
      <c r="E16" s="160">
        <v>17.899999999999999</v>
      </c>
      <c r="F16" s="160">
        <v>20.100000000000001</v>
      </c>
      <c r="G16" s="160">
        <v>18</v>
      </c>
      <c r="H16" s="160">
        <v>21</v>
      </c>
      <c r="I16" s="160">
        <v>18.600000000000001</v>
      </c>
      <c r="J16" s="160">
        <v>18.7</v>
      </c>
      <c r="K16" s="160">
        <v>15.3</v>
      </c>
      <c r="L16" s="160">
        <v>14</v>
      </c>
      <c r="M16" s="160">
        <v>12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36.4</v>
      </c>
      <c r="C17" s="160">
        <v>41.2</v>
      </c>
      <c r="D17" s="160">
        <v>36.299999999999997</v>
      </c>
      <c r="E17" s="160">
        <v>37.799999999999997</v>
      </c>
      <c r="F17" s="160">
        <v>36.5</v>
      </c>
      <c r="G17" s="160">
        <v>41.2</v>
      </c>
      <c r="H17" s="160">
        <v>38.200000000000003</v>
      </c>
      <c r="I17" s="160">
        <v>37.5</v>
      </c>
      <c r="J17" s="160">
        <v>37.299999999999997</v>
      </c>
      <c r="K17" s="160">
        <v>35.200000000000003</v>
      </c>
      <c r="L17" s="160">
        <v>38.700000000000003</v>
      </c>
      <c r="M17" s="160">
        <v>36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3.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.95" customHeight="1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4.2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3.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s="51" customFormat="1" ht="13.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 spans="1:32" ht="18" customHeight="1" x14ac:dyDescent="0.2">
      <c r="A25" s="568" t="s">
        <v>532</v>
      </c>
      <c r="B25" s="568"/>
      <c r="C25" s="568"/>
      <c r="D25" s="568"/>
      <c r="E25" s="568"/>
      <c r="F25" s="568"/>
      <c r="G25" s="568"/>
      <c r="H25" s="568"/>
      <c r="I25" s="568"/>
      <c r="J25" s="568"/>
      <c r="K25" s="568"/>
      <c r="L25" s="568"/>
      <c r="M25" s="568"/>
    </row>
    <row r="26" spans="1:32" ht="18" customHeight="1" x14ac:dyDescent="0.2">
      <c r="A26" s="568" t="s">
        <v>329</v>
      </c>
      <c r="B26" s="568"/>
      <c r="C26" s="568"/>
      <c r="D26" s="568"/>
      <c r="E26" s="568"/>
      <c r="F26" s="568"/>
      <c r="G26" s="568"/>
      <c r="H26" s="568"/>
      <c r="I26" s="568"/>
      <c r="J26" s="568"/>
      <c r="K26" s="568"/>
      <c r="L26" s="568"/>
      <c r="M26" s="568"/>
    </row>
    <row r="27" spans="1:32" s="571" customFormat="1" ht="18" customHeight="1" thickBot="1" x14ac:dyDescent="0.25">
      <c r="A27" s="34" t="s">
        <v>482</v>
      </c>
      <c r="B27" s="575"/>
      <c r="C27" s="575"/>
      <c r="D27" s="575"/>
      <c r="E27" s="575"/>
      <c r="F27" s="575"/>
      <c r="G27" s="575"/>
      <c r="H27" s="575"/>
      <c r="I27" s="575"/>
      <c r="J27" s="575"/>
      <c r="K27" s="575"/>
      <c r="L27" s="575"/>
      <c r="M27" s="575"/>
    </row>
    <row r="28" spans="1:32" s="38" customFormat="1" ht="18" customHeight="1" thickBot="1" x14ac:dyDescent="0.25">
      <c r="A28" s="564"/>
      <c r="B28" s="564">
        <v>2014</v>
      </c>
      <c r="C28" s="564">
        <v>2015</v>
      </c>
      <c r="D28" s="564">
        <v>2015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</row>
    <row r="29" spans="1:32" s="43" customFormat="1" ht="13.5" customHeight="1" x14ac:dyDescent="0.2">
      <c r="A29" s="37"/>
      <c r="B29" s="565"/>
      <c r="C29" s="565"/>
      <c r="D29" s="565"/>
      <c r="E29" s="565"/>
      <c r="F29" s="565"/>
      <c r="G29" s="565"/>
      <c r="H29" s="565"/>
      <c r="I29" s="565"/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</row>
    <row r="30" spans="1:32" s="51" customFormat="1" ht="27.75" customHeight="1" x14ac:dyDescent="0.2">
      <c r="A30" s="41" t="s">
        <v>483</v>
      </c>
      <c r="B30" s="157">
        <v>100</v>
      </c>
      <c r="C30" s="157">
        <v>100</v>
      </c>
      <c r="D30" s="157">
        <v>100</v>
      </c>
      <c r="E30" s="157">
        <v>100</v>
      </c>
      <c r="F30" s="157">
        <v>100</v>
      </c>
      <c r="G30" s="157">
        <v>100</v>
      </c>
      <c r="H30" s="157">
        <v>100</v>
      </c>
      <c r="I30" s="157">
        <v>100</v>
      </c>
      <c r="J30" s="157">
        <v>100</v>
      </c>
      <c r="K30" s="157">
        <v>100</v>
      </c>
      <c r="L30" s="157">
        <v>100</v>
      </c>
      <c r="M30" s="157">
        <v>100</v>
      </c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 t="s">
        <v>356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456</v>
      </c>
      <c r="B32" s="160">
        <v>20.8</v>
      </c>
      <c r="C32" s="160">
        <v>15.1</v>
      </c>
      <c r="D32" s="160">
        <v>18.899999999999999</v>
      </c>
      <c r="E32" s="160">
        <v>18.7</v>
      </c>
      <c r="F32" s="160">
        <v>17.7</v>
      </c>
      <c r="G32" s="160">
        <v>22.6</v>
      </c>
      <c r="H32" s="160">
        <v>19.899999999999999</v>
      </c>
      <c r="I32" s="160">
        <v>35.200000000000003</v>
      </c>
      <c r="J32" s="160">
        <v>33.700000000000003</v>
      </c>
      <c r="K32" s="160">
        <v>23</v>
      </c>
      <c r="L32" s="160">
        <v>23.4</v>
      </c>
      <c r="M32" s="160">
        <v>24.6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27.2" customHeight="1" x14ac:dyDescent="0.2">
      <c r="A34" s="325" t="s">
        <v>458</v>
      </c>
      <c r="B34" s="160">
        <v>6.8</v>
      </c>
      <c r="C34" s="160">
        <v>5.4</v>
      </c>
      <c r="D34" s="160">
        <v>14.8</v>
      </c>
      <c r="E34" s="160">
        <v>13.5</v>
      </c>
      <c r="F34" s="160">
        <v>10.8</v>
      </c>
      <c r="G34" s="160">
        <v>12.5</v>
      </c>
      <c r="H34" s="160">
        <v>14.6</v>
      </c>
      <c r="I34" s="160">
        <v>23.9</v>
      </c>
      <c r="J34" s="160">
        <v>28.2</v>
      </c>
      <c r="K34" s="160">
        <v>16.8</v>
      </c>
      <c r="L34" s="160">
        <v>16.8</v>
      </c>
      <c r="M34" s="160">
        <v>19.5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25" t="s">
        <v>459</v>
      </c>
      <c r="B35" s="160">
        <v>5.9</v>
      </c>
      <c r="C35" s="160">
        <v>3.1</v>
      </c>
      <c r="D35" s="160">
        <v>2.4</v>
      </c>
      <c r="E35" s="160">
        <v>1.9</v>
      </c>
      <c r="F35" s="160">
        <v>1.4</v>
      </c>
      <c r="G35" s="160">
        <v>3.5</v>
      </c>
      <c r="H35" s="160">
        <v>2.2999999999999998</v>
      </c>
      <c r="I35" s="160">
        <v>0.8</v>
      </c>
      <c r="J35" s="160">
        <v>1.6</v>
      </c>
      <c r="K35" s="160">
        <v>2.7</v>
      </c>
      <c r="L35" s="160">
        <v>1.1000000000000001</v>
      </c>
      <c r="M35" s="160">
        <v>1.5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25" t="s">
        <v>460</v>
      </c>
      <c r="B36" s="160">
        <v>1.2</v>
      </c>
      <c r="C36" s="160">
        <v>0.9</v>
      </c>
      <c r="D36" s="160">
        <v>1.3</v>
      </c>
      <c r="E36" s="160">
        <v>0.6</v>
      </c>
      <c r="F36" s="160">
        <v>0.8</v>
      </c>
      <c r="G36" s="160">
        <v>0.5</v>
      </c>
      <c r="H36" s="160">
        <v>0.7</v>
      </c>
      <c r="I36" s="160">
        <v>0.9</v>
      </c>
      <c r="J36" s="160">
        <v>0.8</v>
      </c>
      <c r="K36" s="160">
        <v>0.8</v>
      </c>
      <c r="L36" s="160">
        <v>0.9</v>
      </c>
      <c r="M36" s="160">
        <v>0.7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461</v>
      </c>
      <c r="B37" s="160">
        <v>39.6</v>
      </c>
      <c r="C37" s="160">
        <v>37.1</v>
      </c>
      <c r="D37" s="160">
        <v>42.7</v>
      </c>
      <c r="E37" s="160">
        <v>31.8</v>
      </c>
      <c r="F37" s="160">
        <v>27.1</v>
      </c>
      <c r="G37" s="160">
        <v>30.1</v>
      </c>
      <c r="H37" s="160">
        <v>31.8</v>
      </c>
      <c r="I37" s="160">
        <v>33.9</v>
      </c>
      <c r="J37" s="160">
        <v>35.299999999999997</v>
      </c>
      <c r="K37" s="160">
        <v>42.4</v>
      </c>
      <c r="L37" s="160">
        <v>45.2</v>
      </c>
      <c r="M37" s="160">
        <v>43.1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462</v>
      </c>
      <c r="B38" s="160">
        <v>6</v>
      </c>
      <c r="C38" s="160">
        <v>6.5</v>
      </c>
      <c r="D38" s="160">
        <v>7.1</v>
      </c>
      <c r="E38" s="160">
        <v>4.0999999999999996</v>
      </c>
      <c r="F38" s="160">
        <v>4.0999999999999996</v>
      </c>
      <c r="G38" s="160">
        <v>5.0999999999999996</v>
      </c>
      <c r="H38" s="160">
        <v>5.4</v>
      </c>
      <c r="I38" s="160">
        <v>5.5</v>
      </c>
      <c r="J38" s="160">
        <v>5.7</v>
      </c>
      <c r="K38" s="160">
        <v>7.2</v>
      </c>
      <c r="L38" s="160">
        <v>6.7</v>
      </c>
      <c r="M38" s="160">
        <v>4.5999999999999996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463</v>
      </c>
      <c r="B39" s="160">
        <v>5.8</v>
      </c>
      <c r="C39" s="160">
        <v>4.5999999999999996</v>
      </c>
      <c r="D39" s="160">
        <v>3.3</v>
      </c>
      <c r="E39" s="160">
        <v>3</v>
      </c>
      <c r="F39" s="160">
        <v>4.4000000000000004</v>
      </c>
      <c r="G39" s="160">
        <v>5.2</v>
      </c>
      <c r="H39" s="160">
        <v>7</v>
      </c>
      <c r="I39" s="160">
        <v>4.9000000000000004</v>
      </c>
      <c r="J39" s="160">
        <v>3.9</v>
      </c>
      <c r="K39" s="160">
        <v>4.8</v>
      </c>
      <c r="L39" s="160">
        <v>4.3</v>
      </c>
      <c r="M39" s="160">
        <v>4.0999999999999996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464</v>
      </c>
      <c r="B40" s="160">
        <v>27.8</v>
      </c>
      <c r="C40" s="160">
        <v>36.799999999999997</v>
      </c>
      <c r="D40" s="160">
        <v>27.9</v>
      </c>
      <c r="E40" s="160">
        <v>42.4</v>
      </c>
      <c r="F40" s="160">
        <v>46.6</v>
      </c>
      <c r="G40" s="160">
        <v>37</v>
      </c>
      <c r="H40" s="160">
        <v>35.9</v>
      </c>
      <c r="I40" s="160">
        <v>20.5</v>
      </c>
      <c r="J40" s="160">
        <v>21.4</v>
      </c>
      <c r="K40" s="160">
        <v>22.5</v>
      </c>
      <c r="L40" s="160">
        <v>20.399999999999999</v>
      </c>
      <c r="M40" s="160">
        <v>23.5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thickBot="1" x14ac:dyDescent="0.25">
      <c r="A41" s="317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29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38" customFormat="1" ht="12.95" customHeight="1" x14ac:dyDescent="0.2">
      <c r="A45" s="37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24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24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38" customFormat="1" ht="12.95" customHeight="1" x14ac:dyDescent="0.2">
      <c r="A67" s="37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  <c r="T67" s="312"/>
      <c r="U67" s="312"/>
      <c r="V67" s="312"/>
      <c r="W67" s="312"/>
      <c r="X67" s="312"/>
      <c r="Y67" s="312"/>
      <c r="Z67" s="312"/>
      <c r="AA67" s="312"/>
      <c r="AB67" s="312"/>
      <c r="AC67" s="312"/>
      <c r="AD67" s="312"/>
      <c r="AE67" s="312"/>
      <c r="AF67" s="312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24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38" customFormat="1" ht="12.95" customHeight="1" x14ac:dyDescent="0.2">
      <c r="A85" s="37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24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51" customFormat="1" ht="24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38" customFormat="1" ht="12.95" customHeight="1" x14ac:dyDescent="0.2">
      <c r="A107" s="37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  <c r="T107" s="312"/>
      <c r="U107" s="312"/>
      <c r="V107" s="312"/>
      <c r="W107" s="312"/>
      <c r="X107" s="312"/>
      <c r="Y107" s="312"/>
      <c r="Z107" s="312"/>
      <c r="AA107" s="312"/>
      <c r="AB107" s="312"/>
      <c r="AC107" s="312"/>
      <c r="AD107" s="312"/>
      <c r="AE107" s="312"/>
      <c r="AF107" s="312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24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38" customFormat="1" ht="12.95" customHeight="1" x14ac:dyDescent="0.2">
      <c r="A125" s="37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  <c r="P125" s="312"/>
      <c r="Q125" s="312"/>
      <c r="R125" s="312"/>
      <c r="S125" s="312"/>
      <c r="T125" s="312"/>
      <c r="U125" s="312"/>
      <c r="V125" s="312"/>
      <c r="W125" s="312"/>
      <c r="X125" s="312"/>
      <c r="Y125" s="312"/>
      <c r="Z125" s="312"/>
      <c r="AA125" s="312"/>
      <c r="AB125" s="312"/>
      <c r="AC125" s="312"/>
      <c r="AD125" s="312"/>
      <c r="AE125" s="312"/>
      <c r="AF125" s="312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24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38" customFormat="1" ht="12.95" customHeight="1" x14ac:dyDescent="0.2">
      <c r="A139" s="37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2"/>
      <c r="S139" s="312"/>
      <c r="T139" s="312"/>
      <c r="U139" s="312"/>
      <c r="V139" s="312"/>
      <c r="W139" s="312"/>
      <c r="X139" s="312"/>
      <c r="Y139" s="312"/>
      <c r="Z139" s="312"/>
      <c r="AA139" s="312"/>
      <c r="AB139" s="312"/>
      <c r="AC139" s="312"/>
      <c r="AD139" s="312"/>
      <c r="AE139" s="312"/>
      <c r="AF139" s="312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38" customFormat="1" ht="12.95" customHeight="1" x14ac:dyDescent="0.2">
      <c r="A147" s="37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  <c r="P147" s="312"/>
      <c r="Q147" s="312"/>
      <c r="R147" s="312"/>
      <c r="S147" s="312"/>
      <c r="T147" s="312"/>
      <c r="U147" s="312"/>
      <c r="V147" s="312"/>
      <c r="W147" s="312"/>
      <c r="X147" s="312"/>
      <c r="Y147" s="312"/>
      <c r="Z147" s="312"/>
      <c r="AA147" s="312"/>
      <c r="AB147" s="312"/>
      <c r="AC147" s="312"/>
      <c r="AD147" s="312"/>
      <c r="AE147" s="312"/>
      <c r="AF147" s="312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24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spans="1:32" s="51" customFormat="1" ht="12.95" customHeight="1" x14ac:dyDescent="0.2">
      <c r="A164" s="31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spans="1:32" s="38" customFormat="1" ht="12.95" customHeight="1" x14ac:dyDescent="0.2">
      <c r="A165" s="37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Q165" s="312"/>
      <c r="R165" s="312"/>
      <c r="S165" s="312"/>
      <c r="T165" s="312"/>
      <c r="U165" s="312"/>
      <c r="V165" s="312"/>
      <c r="W165" s="312"/>
      <c r="X165" s="312"/>
      <c r="Y165" s="312"/>
      <c r="Z165" s="312"/>
      <c r="AA165" s="312"/>
      <c r="AB165" s="312"/>
      <c r="AC165" s="312"/>
      <c r="AD165" s="312"/>
      <c r="AE165" s="312"/>
      <c r="AF165" s="312"/>
    </row>
    <row r="166" spans="1:32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spans="1:32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spans="1:32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spans="1:32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spans="1:32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24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 spans="1:32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7" spans="1:32" s="38" customFormat="1" ht="12.95" customHeight="1" x14ac:dyDescent="0.2">
      <c r="A187" s="37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  <c r="P187" s="312"/>
      <c r="Q187" s="312"/>
      <c r="R187" s="312"/>
      <c r="S187" s="312"/>
      <c r="T187" s="312"/>
      <c r="U187" s="312"/>
      <c r="V187" s="312"/>
      <c r="W187" s="312"/>
      <c r="X187" s="312"/>
      <c r="Y187" s="312"/>
      <c r="Z187" s="312"/>
      <c r="AA187" s="312"/>
      <c r="AB187" s="312"/>
      <c r="AC187" s="312"/>
      <c r="AD187" s="312"/>
      <c r="AE187" s="312"/>
      <c r="AF187" s="312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24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 spans="1:32" s="51" customFormat="1" ht="12.95" customHeight="1" x14ac:dyDescent="0.2">
      <c r="A204" s="31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 spans="1:32" s="38" customFormat="1" ht="12.95" customHeight="1" x14ac:dyDescent="0.2">
      <c r="A205" s="37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</row>
    <row r="206" spans="1:32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 spans="1:32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 spans="1:32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 spans="1:32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 spans="1:32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24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 spans="1:32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7" spans="1:32" s="38" customFormat="1" ht="12.95" customHeight="1" x14ac:dyDescent="0.2">
      <c r="A227" s="37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  <c r="AF227" s="312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24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 spans="1:32" s="51" customFormat="1" ht="12.95" customHeight="1" x14ac:dyDescent="0.2">
      <c r="A244" s="31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 spans="1:32" s="38" customFormat="1" ht="12.95" customHeight="1" x14ac:dyDescent="0.2">
      <c r="A245" s="37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  <c r="AF245" s="312"/>
    </row>
    <row r="246" spans="1:32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 spans="1:32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 spans="1:32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 spans="1:32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 spans="1:32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24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 spans="1:32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7" spans="1:32" s="38" customFormat="1" ht="12.95" customHeight="1" x14ac:dyDescent="0.2">
      <c r="A267" s="37"/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  <c r="P267" s="312"/>
      <c r="Q267" s="312"/>
      <c r="R267" s="312"/>
      <c r="S267" s="312"/>
      <c r="T267" s="312"/>
      <c r="U267" s="312"/>
      <c r="V267" s="312"/>
      <c r="W267" s="312"/>
      <c r="X267" s="312"/>
      <c r="Y267" s="312"/>
      <c r="Z267" s="312"/>
      <c r="AA267" s="312"/>
      <c r="AB267" s="312"/>
      <c r="AC267" s="312"/>
      <c r="AD267" s="312"/>
      <c r="AE267" s="312"/>
      <c r="AF267" s="312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24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 spans="1:32" s="51" customFormat="1" ht="12.95" customHeight="1" x14ac:dyDescent="0.2">
      <c r="A284" s="31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 spans="1:32" s="38" customFormat="1" ht="12.95" customHeight="1" x14ac:dyDescent="0.2">
      <c r="A285" s="37"/>
      <c r="B285" s="312"/>
      <c r="C285" s="312"/>
      <c r="D285" s="312"/>
      <c r="E285" s="312"/>
      <c r="F285" s="312"/>
      <c r="G285" s="312"/>
      <c r="H285" s="312"/>
      <c r="I285" s="312"/>
      <c r="J285" s="312"/>
      <c r="K285" s="312"/>
      <c r="L285" s="312"/>
      <c r="M285" s="312"/>
      <c r="N285" s="312"/>
      <c r="O285" s="312"/>
      <c r="P285" s="312"/>
      <c r="Q285" s="312"/>
      <c r="R285" s="312"/>
      <c r="S285" s="312"/>
      <c r="T285" s="312"/>
      <c r="U285" s="312"/>
      <c r="V285" s="312"/>
      <c r="W285" s="312"/>
      <c r="X285" s="312"/>
      <c r="Y285" s="312"/>
      <c r="Z285" s="312"/>
      <c r="AA285" s="312"/>
      <c r="AB285" s="312"/>
      <c r="AC285" s="312"/>
      <c r="AD285" s="312"/>
      <c r="AE285" s="312"/>
      <c r="AF285" s="312"/>
    </row>
    <row r="286" spans="1:32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 spans="1:32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 spans="1:32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 spans="1:32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 spans="1:32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24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 spans="1:32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7" spans="1:32" s="38" customFormat="1" ht="12.95" customHeight="1" x14ac:dyDescent="0.2">
      <c r="A307" s="37"/>
      <c r="B307" s="312"/>
      <c r="C307" s="312"/>
      <c r="D307" s="312"/>
      <c r="E307" s="312"/>
      <c r="F307" s="312"/>
      <c r="G307" s="312"/>
      <c r="H307" s="312"/>
      <c r="I307" s="312"/>
      <c r="J307" s="312"/>
      <c r="K307" s="312"/>
      <c r="L307" s="312"/>
      <c r="M307" s="312"/>
      <c r="N307" s="312"/>
      <c r="O307" s="312"/>
      <c r="P307" s="312"/>
      <c r="Q307" s="312"/>
      <c r="R307" s="312"/>
      <c r="S307" s="312"/>
      <c r="T307" s="312"/>
      <c r="U307" s="312"/>
      <c r="V307" s="312"/>
      <c r="W307" s="312"/>
      <c r="X307" s="312"/>
      <c r="Y307" s="312"/>
      <c r="Z307" s="312"/>
      <c r="AA307" s="312"/>
      <c r="AB307" s="312"/>
      <c r="AC307" s="312"/>
      <c r="AD307" s="312"/>
      <c r="AE307" s="312"/>
      <c r="AF307" s="312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24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 spans="1:32" s="51" customFormat="1" ht="12.95" customHeight="1" x14ac:dyDescent="0.2">
      <c r="A328" s="31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 spans="1:32" s="38" customFormat="1" ht="12.95" customHeight="1" x14ac:dyDescent="0.2">
      <c r="A329" s="37"/>
      <c r="B329" s="312"/>
      <c r="C329" s="312"/>
      <c r="D329" s="312"/>
      <c r="E329" s="312"/>
      <c r="F329" s="312"/>
      <c r="G329" s="312"/>
      <c r="H329" s="312"/>
      <c r="I329" s="312"/>
      <c r="J329" s="312"/>
      <c r="K329" s="312"/>
      <c r="L329" s="312"/>
      <c r="M329" s="312"/>
      <c r="N329" s="312"/>
      <c r="O329" s="312"/>
      <c r="P329" s="312"/>
      <c r="Q329" s="312"/>
      <c r="R329" s="312"/>
      <c r="S329" s="312"/>
      <c r="T329" s="312"/>
      <c r="U329" s="312"/>
      <c r="V329" s="312"/>
      <c r="W329" s="312"/>
      <c r="X329" s="312"/>
      <c r="Y329" s="312"/>
      <c r="Z329" s="312"/>
      <c r="AA329" s="312"/>
      <c r="AB329" s="312"/>
      <c r="AC329" s="312"/>
      <c r="AD329" s="312"/>
      <c r="AE329" s="312"/>
      <c r="AF329" s="312"/>
    </row>
    <row r="330" spans="1:32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 spans="1:32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 spans="1:32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 spans="1:32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 spans="1:32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24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 spans="1:32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51" spans="1:32" s="38" customFormat="1" ht="12.95" customHeight="1" x14ac:dyDescent="0.2">
      <c r="A351" s="37"/>
      <c r="B351" s="312"/>
      <c r="C351" s="312"/>
      <c r="D351" s="312"/>
      <c r="E351" s="312"/>
      <c r="F351" s="312"/>
      <c r="G351" s="312"/>
      <c r="H351" s="312"/>
      <c r="I351" s="312"/>
      <c r="J351" s="312"/>
      <c r="K351" s="312"/>
      <c r="L351" s="312"/>
      <c r="M351" s="312"/>
      <c r="N351" s="312"/>
      <c r="O351" s="312"/>
      <c r="P351" s="312"/>
      <c r="Q351" s="312"/>
      <c r="R351" s="312"/>
      <c r="S351" s="312"/>
      <c r="T351" s="312"/>
      <c r="U351" s="312"/>
      <c r="V351" s="312"/>
      <c r="W351" s="312"/>
      <c r="X351" s="312"/>
      <c r="Y351" s="312"/>
      <c r="Z351" s="312"/>
      <c r="AA351" s="312"/>
      <c r="AB351" s="312"/>
      <c r="AC351" s="312"/>
      <c r="AD351" s="312"/>
      <c r="AE351" s="312"/>
      <c r="AF351" s="312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24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 spans="1:32" s="51" customFormat="1" ht="12.95" customHeight="1" x14ac:dyDescent="0.2">
      <c r="A368" s="31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 spans="1:32" s="38" customFormat="1" ht="12.95" customHeight="1" x14ac:dyDescent="0.2">
      <c r="A369" s="37"/>
      <c r="B369" s="312"/>
      <c r="C369" s="312"/>
      <c r="D369" s="312"/>
      <c r="E369" s="312"/>
      <c r="F369" s="312"/>
      <c r="G369" s="312"/>
      <c r="H369" s="312"/>
      <c r="I369" s="312"/>
      <c r="J369" s="312"/>
      <c r="K369" s="312"/>
      <c r="L369" s="312"/>
      <c r="M369" s="312"/>
      <c r="N369" s="312"/>
      <c r="O369" s="312"/>
      <c r="P369" s="312"/>
      <c r="Q369" s="312"/>
      <c r="R369" s="312"/>
      <c r="S369" s="312"/>
      <c r="T369" s="312"/>
      <c r="U369" s="312"/>
      <c r="V369" s="312"/>
      <c r="W369" s="312"/>
      <c r="X369" s="312"/>
      <c r="Y369" s="312"/>
      <c r="Z369" s="312"/>
      <c r="AA369" s="312"/>
      <c r="AB369" s="312"/>
      <c r="AC369" s="312"/>
      <c r="AD369" s="312"/>
      <c r="AE369" s="312"/>
      <c r="AF369" s="312"/>
    </row>
    <row r="370" spans="1:32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 spans="1:32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 spans="1:32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 spans="1:32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 spans="1:32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24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 spans="1:32" s="51" customFormat="1" ht="10.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91" spans="1:32" s="38" customFormat="1" ht="12.95" customHeight="1" x14ac:dyDescent="0.2">
      <c r="A391" s="37"/>
      <c r="B391" s="312"/>
      <c r="C391" s="312"/>
      <c r="D391" s="312"/>
      <c r="E391" s="312"/>
      <c r="F391" s="312"/>
      <c r="G391" s="312"/>
      <c r="H391" s="312"/>
      <c r="I391" s="312"/>
      <c r="J391" s="312"/>
      <c r="K391" s="312"/>
      <c r="L391" s="312"/>
      <c r="M391" s="312"/>
      <c r="N391" s="312"/>
      <c r="O391" s="312"/>
      <c r="P391" s="312"/>
      <c r="Q391" s="312"/>
      <c r="R391" s="312"/>
      <c r="S391" s="312"/>
      <c r="T391" s="312"/>
      <c r="U391" s="312"/>
      <c r="V391" s="312"/>
      <c r="W391" s="312"/>
      <c r="X391" s="312"/>
      <c r="Y391" s="312"/>
      <c r="Z391" s="312"/>
      <c r="AA391" s="312"/>
      <c r="AB391" s="312"/>
      <c r="AC391" s="312"/>
      <c r="AD391" s="312"/>
      <c r="AE391" s="312"/>
      <c r="AF391" s="312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24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  <row r="408" spans="1:32" s="51" customFormat="1" ht="12.95" customHeight="1" x14ac:dyDescent="0.2">
      <c r="A408" s="31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255"/>
      <c r="M408" s="255"/>
      <c r="N408" s="255"/>
      <c r="O408" s="255"/>
      <c r="P408" s="255"/>
      <c r="Q408" s="255"/>
      <c r="R408" s="255"/>
      <c r="S408" s="255"/>
      <c r="T408" s="255"/>
      <c r="U408" s="255"/>
      <c r="V408" s="255"/>
      <c r="W408" s="255"/>
      <c r="X408" s="255"/>
      <c r="Y408" s="255"/>
      <c r="Z408" s="255"/>
      <c r="AA408" s="255"/>
      <c r="AB408" s="255"/>
      <c r="AC408" s="255"/>
      <c r="AD408" s="255"/>
      <c r="AE408" s="255"/>
      <c r="AF408" s="255"/>
    </row>
    <row r="409" spans="1:32" s="38" customFormat="1" ht="12.95" customHeight="1" x14ac:dyDescent="0.2">
      <c r="A409" s="37"/>
      <c r="B409" s="312"/>
      <c r="C409" s="312"/>
      <c r="D409" s="312"/>
      <c r="E409" s="312"/>
      <c r="F409" s="312"/>
      <c r="G409" s="312"/>
      <c r="H409" s="312"/>
      <c r="I409" s="312"/>
      <c r="J409" s="312"/>
      <c r="K409" s="312"/>
      <c r="L409" s="312"/>
      <c r="M409" s="312"/>
      <c r="N409" s="312"/>
      <c r="O409" s="312"/>
      <c r="P409" s="312"/>
      <c r="Q409" s="312"/>
      <c r="R409" s="312"/>
      <c r="S409" s="312"/>
      <c r="T409" s="312"/>
      <c r="U409" s="312"/>
      <c r="V409" s="312"/>
      <c r="W409" s="312"/>
      <c r="X409" s="312"/>
      <c r="Y409" s="312"/>
      <c r="Z409" s="312"/>
      <c r="AA409" s="312"/>
      <c r="AB409" s="312"/>
      <c r="AC409" s="312"/>
      <c r="AD409" s="312"/>
      <c r="AE409" s="312"/>
      <c r="AF409" s="312"/>
    </row>
    <row r="410" spans="1:32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  <c r="AF410" s="255"/>
    </row>
    <row r="411" spans="1:32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  <c r="AF411" s="255"/>
    </row>
    <row r="412" spans="1:32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  <c r="AF412" s="255"/>
    </row>
    <row r="413" spans="1:32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  <c r="AF413" s="255"/>
    </row>
    <row r="414" spans="1:32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  <c r="AF414" s="255"/>
    </row>
    <row r="415" spans="1:32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  <c r="AF415" s="255"/>
    </row>
    <row r="416" spans="1:32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  <c r="AF416" s="255"/>
    </row>
    <row r="417" spans="1:32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  <c r="AF417" s="255"/>
    </row>
    <row r="418" spans="1:32" s="51" customFormat="1" ht="12.95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  <c r="AF418" s="255"/>
    </row>
    <row r="419" spans="1:32" s="51" customFormat="1" ht="24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  <c r="AF419" s="255"/>
    </row>
    <row r="420" spans="1:32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  <c r="AF420" s="255"/>
    </row>
    <row r="421" spans="1:32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  <c r="AF421" s="255"/>
    </row>
    <row r="422" spans="1:32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  <c r="AF422" s="255"/>
    </row>
    <row r="423" spans="1:32" s="51" customFormat="1" ht="12.95" customHeight="1" x14ac:dyDescent="0.2">
      <c r="A423" s="315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5"/>
      <c r="Q423" s="255"/>
      <c r="R423" s="255"/>
      <c r="S423" s="255"/>
      <c r="T423" s="255"/>
      <c r="U423" s="255"/>
      <c r="V423" s="255"/>
      <c r="W423" s="255"/>
      <c r="X423" s="255"/>
      <c r="Y423" s="255"/>
      <c r="Z423" s="255"/>
      <c r="AA423" s="255"/>
      <c r="AB423" s="255"/>
      <c r="AC423" s="255"/>
      <c r="AD423" s="255"/>
      <c r="AE423" s="255"/>
      <c r="AF423" s="255"/>
    </row>
  </sheetData>
  <hyperlinks>
    <hyperlink ref="A1" location="Содержание!A1" display="Вернуться в СОДЕРЖАНИЕ" xr:uid="{00000000-0004-0000-95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Лист150"/>
  <dimension ref="A1:AF407"/>
  <sheetViews>
    <sheetView workbookViewId="0">
      <selection activeCell="P27" sqref="P27"/>
    </sheetView>
  </sheetViews>
  <sheetFormatPr defaultColWidth="9.28515625" defaultRowHeight="12.95" customHeight="1" x14ac:dyDescent="0.2"/>
  <cols>
    <col min="1" max="1" width="37.7109375" style="61" customWidth="1"/>
    <col min="2" max="4" width="9.28515625" style="241" hidden="1" customWidth="1"/>
    <col min="5" max="5" width="9" style="241" hidden="1" customWidth="1"/>
    <col min="6" max="8" width="9" style="33" hidden="1" customWidth="1"/>
    <col min="9" max="13" width="9" style="33" customWidth="1"/>
    <col min="14" max="15" width="9.28515625" style="33" customWidth="1"/>
    <col min="16" max="20" width="9.28515625" style="241" customWidth="1"/>
    <col min="21" max="256" width="9.28515625" style="33"/>
    <col min="257" max="257" width="37.7109375" style="33" customWidth="1"/>
    <col min="258" max="262" width="0" style="33" hidden="1" customWidth="1"/>
    <col min="263" max="267" width="9" style="33" customWidth="1"/>
    <col min="268" max="276" width="9.28515625" style="33" customWidth="1"/>
    <col min="277" max="512" width="9.28515625" style="33"/>
    <col min="513" max="513" width="37.7109375" style="33" customWidth="1"/>
    <col min="514" max="518" width="0" style="33" hidden="1" customWidth="1"/>
    <col min="519" max="523" width="9" style="33" customWidth="1"/>
    <col min="524" max="532" width="9.28515625" style="33" customWidth="1"/>
    <col min="533" max="768" width="9.28515625" style="33"/>
    <col min="769" max="769" width="37.7109375" style="33" customWidth="1"/>
    <col min="770" max="774" width="0" style="33" hidden="1" customWidth="1"/>
    <col min="775" max="779" width="9" style="33" customWidth="1"/>
    <col min="780" max="788" width="9.28515625" style="33" customWidth="1"/>
    <col min="789" max="1024" width="9.28515625" style="33"/>
    <col min="1025" max="1025" width="37.7109375" style="33" customWidth="1"/>
    <col min="1026" max="1030" width="0" style="33" hidden="1" customWidth="1"/>
    <col min="1031" max="1035" width="9" style="33" customWidth="1"/>
    <col min="1036" max="1044" width="9.28515625" style="33" customWidth="1"/>
    <col min="1045" max="1280" width="9.28515625" style="33"/>
    <col min="1281" max="1281" width="37.7109375" style="33" customWidth="1"/>
    <col min="1282" max="1286" width="0" style="33" hidden="1" customWidth="1"/>
    <col min="1287" max="1291" width="9" style="33" customWidth="1"/>
    <col min="1292" max="1300" width="9.28515625" style="33" customWidth="1"/>
    <col min="1301" max="1536" width="9.28515625" style="33"/>
    <col min="1537" max="1537" width="37.7109375" style="33" customWidth="1"/>
    <col min="1538" max="1542" width="0" style="33" hidden="1" customWidth="1"/>
    <col min="1543" max="1547" width="9" style="33" customWidth="1"/>
    <col min="1548" max="1556" width="9.28515625" style="33" customWidth="1"/>
    <col min="1557" max="1792" width="9.28515625" style="33"/>
    <col min="1793" max="1793" width="37.7109375" style="33" customWidth="1"/>
    <col min="1794" max="1798" width="0" style="33" hidden="1" customWidth="1"/>
    <col min="1799" max="1803" width="9" style="33" customWidth="1"/>
    <col min="1804" max="1812" width="9.28515625" style="33" customWidth="1"/>
    <col min="1813" max="2048" width="9.28515625" style="33"/>
    <col min="2049" max="2049" width="37.7109375" style="33" customWidth="1"/>
    <col min="2050" max="2054" width="0" style="33" hidden="1" customWidth="1"/>
    <col min="2055" max="2059" width="9" style="33" customWidth="1"/>
    <col min="2060" max="2068" width="9.28515625" style="33" customWidth="1"/>
    <col min="2069" max="2304" width="9.28515625" style="33"/>
    <col min="2305" max="2305" width="37.7109375" style="33" customWidth="1"/>
    <col min="2306" max="2310" width="0" style="33" hidden="1" customWidth="1"/>
    <col min="2311" max="2315" width="9" style="33" customWidth="1"/>
    <col min="2316" max="2324" width="9.28515625" style="33" customWidth="1"/>
    <col min="2325" max="2560" width="9.28515625" style="33"/>
    <col min="2561" max="2561" width="37.7109375" style="33" customWidth="1"/>
    <col min="2562" max="2566" width="0" style="33" hidden="1" customWidth="1"/>
    <col min="2567" max="2571" width="9" style="33" customWidth="1"/>
    <col min="2572" max="2580" width="9.28515625" style="33" customWidth="1"/>
    <col min="2581" max="2816" width="9.28515625" style="33"/>
    <col min="2817" max="2817" width="37.7109375" style="33" customWidth="1"/>
    <col min="2818" max="2822" width="0" style="33" hidden="1" customWidth="1"/>
    <col min="2823" max="2827" width="9" style="33" customWidth="1"/>
    <col min="2828" max="2836" width="9.28515625" style="33" customWidth="1"/>
    <col min="2837" max="3072" width="9.28515625" style="33"/>
    <col min="3073" max="3073" width="37.7109375" style="33" customWidth="1"/>
    <col min="3074" max="3078" width="0" style="33" hidden="1" customWidth="1"/>
    <col min="3079" max="3083" width="9" style="33" customWidth="1"/>
    <col min="3084" max="3092" width="9.28515625" style="33" customWidth="1"/>
    <col min="3093" max="3328" width="9.28515625" style="33"/>
    <col min="3329" max="3329" width="37.7109375" style="33" customWidth="1"/>
    <col min="3330" max="3334" width="0" style="33" hidden="1" customWidth="1"/>
    <col min="3335" max="3339" width="9" style="33" customWidth="1"/>
    <col min="3340" max="3348" width="9.28515625" style="33" customWidth="1"/>
    <col min="3349" max="3584" width="9.28515625" style="33"/>
    <col min="3585" max="3585" width="37.7109375" style="33" customWidth="1"/>
    <col min="3586" max="3590" width="0" style="33" hidden="1" customWidth="1"/>
    <col min="3591" max="3595" width="9" style="33" customWidth="1"/>
    <col min="3596" max="3604" width="9.28515625" style="33" customWidth="1"/>
    <col min="3605" max="3840" width="9.28515625" style="33"/>
    <col min="3841" max="3841" width="37.7109375" style="33" customWidth="1"/>
    <col min="3842" max="3846" width="0" style="33" hidden="1" customWidth="1"/>
    <col min="3847" max="3851" width="9" style="33" customWidth="1"/>
    <col min="3852" max="3860" width="9.28515625" style="33" customWidth="1"/>
    <col min="3861" max="4096" width="9.28515625" style="33"/>
    <col min="4097" max="4097" width="37.7109375" style="33" customWidth="1"/>
    <col min="4098" max="4102" width="0" style="33" hidden="1" customWidth="1"/>
    <col min="4103" max="4107" width="9" style="33" customWidth="1"/>
    <col min="4108" max="4116" width="9.28515625" style="33" customWidth="1"/>
    <col min="4117" max="4352" width="9.28515625" style="33"/>
    <col min="4353" max="4353" width="37.7109375" style="33" customWidth="1"/>
    <col min="4354" max="4358" width="0" style="33" hidden="1" customWidth="1"/>
    <col min="4359" max="4363" width="9" style="33" customWidth="1"/>
    <col min="4364" max="4372" width="9.28515625" style="33" customWidth="1"/>
    <col min="4373" max="4608" width="9.28515625" style="33"/>
    <col min="4609" max="4609" width="37.7109375" style="33" customWidth="1"/>
    <col min="4610" max="4614" width="0" style="33" hidden="1" customWidth="1"/>
    <col min="4615" max="4619" width="9" style="33" customWidth="1"/>
    <col min="4620" max="4628" width="9.28515625" style="33" customWidth="1"/>
    <col min="4629" max="4864" width="9.28515625" style="33"/>
    <col min="4865" max="4865" width="37.7109375" style="33" customWidth="1"/>
    <col min="4866" max="4870" width="0" style="33" hidden="1" customWidth="1"/>
    <col min="4871" max="4875" width="9" style="33" customWidth="1"/>
    <col min="4876" max="4884" width="9.28515625" style="33" customWidth="1"/>
    <col min="4885" max="5120" width="9.28515625" style="33"/>
    <col min="5121" max="5121" width="37.7109375" style="33" customWidth="1"/>
    <col min="5122" max="5126" width="0" style="33" hidden="1" customWidth="1"/>
    <col min="5127" max="5131" width="9" style="33" customWidth="1"/>
    <col min="5132" max="5140" width="9.28515625" style="33" customWidth="1"/>
    <col min="5141" max="5376" width="9.28515625" style="33"/>
    <col min="5377" max="5377" width="37.7109375" style="33" customWidth="1"/>
    <col min="5378" max="5382" width="0" style="33" hidden="1" customWidth="1"/>
    <col min="5383" max="5387" width="9" style="33" customWidth="1"/>
    <col min="5388" max="5396" width="9.28515625" style="33" customWidth="1"/>
    <col min="5397" max="5632" width="9.28515625" style="33"/>
    <col min="5633" max="5633" width="37.7109375" style="33" customWidth="1"/>
    <col min="5634" max="5638" width="0" style="33" hidden="1" customWidth="1"/>
    <col min="5639" max="5643" width="9" style="33" customWidth="1"/>
    <col min="5644" max="5652" width="9.28515625" style="33" customWidth="1"/>
    <col min="5653" max="5888" width="9.28515625" style="33"/>
    <col min="5889" max="5889" width="37.7109375" style="33" customWidth="1"/>
    <col min="5890" max="5894" width="0" style="33" hidden="1" customWidth="1"/>
    <col min="5895" max="5899" width="9" style="33" customWidth="1"/>
    <col min="5900" max="5908" width="9.28515625" style="33" customWidth="1"/>
    <col min="5909" max="6144" width="9.28515625" style="33"/>
    <col min="6145" max="6145" width="37.7109375" style="33" customWidth="1"/>
    <col min="6146" max="6150" width="0" style="33" hidden="1" customWidth="1"/>
    <col min="6151" max="6155" width="9" style="33" customWidth="1"/>
    <col min="6156" max="6164" width="9.28515625" style="33" customWidth="1"/>
    <col min="6165" max="6400" width="9.28515625" style="33"/>
    <col min="6401" max="6401" width="37.7109375" style="33" customWidth="1"/>
    <col min="6402" max="6406" width="0" style="33" hidden="1" customWidth="1"/>
    <col min="6407" max="6411" width="9" style="33" customWidth="1"/>
    <col min="6412" max="6420" width="9.28515625" style="33" customWidth="1"/>
    <col min="6421" max="6656" width="9.28515625" style="33"/>
    <col min="6657" max="6657" width="37.7109375" style="33" customWidth="1"/>
    <col min="6658" max="6662" width="0" style="33" hidden="1" customWidth="1"/>
    <col min="6663" max="6667" width="9" style="33" customWidth="1"/>
    <col min="6668" max="6676" width="9.28515625" style="33" customWidth="1"/>
    <col min="6677" max="6912" width="9.28515625" style="33"/>
    <col min="6913" max="6913" width="37.7109375" style="33" customWidth="1"/>
    <col min="6914" max="6918" width="0" style="33" hidden="1" customWidth="1"/>
    <col min="6919" max="6923" width="9" style="33" customWidth="1"/>
    <col min="6924" max="6932" width="9.28515625" style="33" customWidth="1"/>
    <col min="6933" max="7168" width="9.28515625" style="33"/>
    <col min="7169" max="7169" width="37.7109375" style="33" customWidth="1"/>
    <col min="7170" max="7174" width="0" style="33" hidden="1" customWidth="1"/>
    <col min="7175" max="7179" width="9" style="33" customWidth="1"/>
    <col min="7180" max="7188" width="9.28515625" style="33" customWidth="1"/>
    <col min="7189" max="7424" width="9.28515625" style="33"/>
    <col min="7425" max="7425" width="37.7109375" style="33" customWidth="1"/>
    <col min="7426" max="7430" width="0" style="33" hidden="1" customWidth="1"/>
    <col min="7431" max="7435" width="9" style="33" customWidth="1"/>
    <col min="7436" max="7444" width="9.28515625" style="33" customWidth="1"/>
    <col min="7445" max="7680" width="9.28515625" style="33"/>
    <col min="7681" max="7681" width="37.7109375" style="33" customWidth="1"/>
    <col min="7682" max="7686" width="0" style="33" hidden="1" customWidth="1"/>
    <col min="7687" max="7691" width="9" style="33" customWidth="1"/>
    <col min="7692" max="7700" width="9.28515625" style="33" customWidth="1"/>
    <col min="7701" max="7936" width="9.28515625" style="33"/>
    <col min="7937" max="7937" width="37.7109375" style="33" customWidth="1"/>
    <col min="7938" max="7942" width="0" style="33" hidden="1" customWidth="1"/>
    <col min="7943" max="7947" width="9" style="33" customWidth="1"/>
    <col min="7948" max="7956" width="9.28515625" style="33" customWidth="1"/>
    <col min="7957" max="8192" width="9.28515625" style="33"/>
    <col min="8193" max="8193" width="37.7109375" style="33" customWidth="1"/>
    <col min="8194" max="8198" width="0" style="33" hidden="1" customWidth="1"/>
    <col min="8199" max="8203" width="9" style="33" customWidth="1"/>
    <col min="8204" max="8212" width="9.28515625" style="33" customWidth="1"/>
    <col min="8213" max="8448" width="9.28515625" style="33"/>
    <col min="8449" max="8449" width="37.7109375" style="33" customWidth="1"/>
    <col min="8450" max="8454" width="0" style="33" hidden="1" customWidth="1"/>
    <col min="8455" max="8459" width="9" style="33" customWidth="1"/>
    <col min="8460" max="8468" width="9.28515625" style="33" customWidth="1"/>
    <col min="8469" max="8704" width="9.28515625" style="33"/>
    <col min="8705" max="8705" width="37.7109375" style="33" customWidth="1"/>
    <col min="8706" max="8710" width="0" style="33" hidden="1" customWidth="1"/>
    <col min="8711" max="8715" width="9" style="33" customWidth="1"/>
    <col min="8716" max="8724" width="9.28515625" style="33" customWidth="1"/>
    <col min="8725" max="8960" width="9.28515625" style="33"/>
    <col min="8961" max="8961" width="37.7109375" style="33" customWidth="1"/>
    <col min="8962" max="8966" width="0" style="33" hidden="1" customWidth="1"/>
    <col min="8967" max="8971" width="9" style="33" customWidth="1"/>
    <col min="8972" max="8980" width="9.28515625" style="33" customWidth="1"/>
    <col min="8981" max="9216" width="9.28515625" style="33"/>
    <col min="9217" max="9217" width="37.7109375" style="33" customWidth="1"/>
    <col min="9218" max="9222" width="0" style="33" hidden="1" customWidth="1"/>
    <col min="9223" max="9227" width="9" style="33" customWidth="1"/>
    <col min="9228" max="9236" width="9.28515625" style="33" customWidth="1"/>
    <col min="9237" max="9472" width="9.28515625" style="33"/>
    <col min="9473" max="9473" width="37.7109375" style="33" customWidth="1"/>
    <col min="9474" max="9478" width="0" style="33" hidden="1" customWidth="1"/>
    <col min="9479" max="9483" width="9" style="33" customWidth="1"/>
    <col min="9484" max="9492" width="9.28515625" style="33" customWidth="1"/>
    <col min="9493" max="9728" width="9.28515625" style="33"/>
    <col min="9729" max="9729" width="37.7109375" style="33" customWidth="1"/>
    <col min="9730" max="9734" width="0" style="33" hidden="1" customWidth="1"/>
    <col min="9735" max="9739" width="9" style="33" customWidth="1"/>
    <col min="9740" max="9748" width="9.28515625" style="33" customWidth="1"/>
    <col min="9749" max="9984" width="9.28515625" style="33"/>
    <col min="9985" max="9985" width="37.7109375" style="33" customWidth="1"/>
    <col min="9986" max="9990" width="0" style="33" hidden="1" customWidth="1"/>
    <col min="9991" max="9995" width="9" style="33" customWidth="1"/>
    <col min="9996" max="10004" width="9.28515625" style="33" customWidth="1"/>
    <col min="10005" max="10240" width="9.28515625" style="33"/>
    <col min="10241" max="10241" width="37.7109375" style="33" customWidth="1"/>
    <col min="10242" max="10246" width="0" style="33" hidden="1" customWidth="1"/>
    <col min="10247" max="10251" width="9" style="33" customWidth="1"/>
    <col min="10252" max="10260" width="9.28515625" style="33" customWidth="1"/>
    <col min="10261" max="10496" width="9.28515625" style="33"/>
    <col min="10497" max="10497" width="37.7109375" style="33" customWidth="1"/>
    <col min="10498" max="10502" width="0" style="33" hidden="1" customWidth="1"/>
    <col min="10503" max="10507" width="9" style="33" customWidth="1"/>
    <col min="10508" max="10516" width="9.28515625" style="33" customWidth="1"/>
    <col min="10517" max="10752" width="9.28515625" style="33"/>
    <col min="10753" max="10753" width="37.7109375" style="33" customWidth="1"/>
    <col min="10754" max="10758" width="0" style="33" hidden="1" customWidth="1"/>
    <col min="10759" max="10763" width="9" style="33" customWidth="1"/>
    <col min="10764" max="10772" width="9.28515625" style="33" customWidth="1"/>
    <col min="10773" max="11008" width="9.28515625" style="33"/>
    <col min="11009" max="11009" width="37.7109375" style="33" customWidth="1"/>
    <col min="11010" max="11014" width="0" style="33" hidden="1" customWidth="1"/>
    <col min="11015" max="11019" width="9" style="33" customWidth="1"/>
    <col min="11020" max="11028" width="9.28515625" style="33" customWidth="1"/>
    <col min="11029" max="11264" width="9.28515625" style="33"/>
    <col min="11265" max="11265" width="37.7109375" style="33" customWidth="1"/>
    <col min="11266" max="11270" width="0" style="33" hidden="1" customWidth="1"/>
    <col min="11271" max="11275" width="9" style="33" customWidth="1"/>
    <col min="11276" max="11284" width="9.28515625" style="33" customWidth="1"/>
    <col min="11285" max="11520" width="9.28515625" style="33"/>
    <col min="11521" max="11521" width="37.7109375" style="33" customWidth="1"/>
    <col min="11522" max="11526" width="0" style="33" hidden="1" customWidth="1"/>
    <col min="11527" max="11531" width="9" style="33" customWidth="1"/>
    <col min="11532" max="11540" width="9.28515625" style="33" customWidth="1"/>
    <col min="11541" max="11776" width="9.28515625" style="33"/>
    <col min="11777" max="11777" width="37.7109375" style="33" customWidth="1"/>
    <col min="11778" max="11782" width="0" style="33" hidden="1" customWidth="1"/>
    <col min="11783" max="11787" width="9" style="33" customWidth="1"/>
    <col min="11788" max="11796" width="9.28515625" style="33" customWidth="1"/>
    <col min="11797" max="12032" width="9.28515625" style="33"/>
    <col min="12033" max="12033" width="37.7109375" style="33" customWidth="1"/>
    <col min="12034" max="12038" width="0" style="33" hidden="1" customWidth="1"/>
    <col min="12039" max="12043" width="9" style="33" customWidth="1"/>
    <col min="12044" max="12052" width="9.28515625" style="33" customWidth="1"/>
    <col min="12053" max="12288" width="9.28515625" style="33"/>
    <col min="12289" max="12289" width="37.7109375" style="33" customWidth="1"/>
    <col min="12290" max="12294" width="0" style="33" hidden="1" customWidth="1"/>
    <col min="12295" max="12299" width="9" style="33" customWidth="1"/>
    <col min="12300" max="12308" width="9.28515625" style="33" customWidth="1"/>
    <col min="12309" max="12544" width="9.28515625" style="33"/>
    <col min="12545" max="12545" width="37.7109375" style="33" customWidth="1"/>
    <col min="12546" max="12550" width="0" style="33" hidden="1" customWidth="1"/>
    <col min="12551" max="12555" width="9" style="33" customWidth="1"/>
    <col min="12556" max="12564" width="9.28515625" style="33" customWidth="1"/>
    <col min="12565" max="12800" width="9.28515625" style="33"/>
    <col min="12801" max="12801" width="37.7109375" style="33" customWidth="1"/>
    <col min="12802" max="12806" width="0" style="33" hidden="1" customWidth="1"/>
    <col min="12807" max="12811" width="9" style="33" customWidth="1"/>
    <col min="12812" max="12820" width="9.28515625" style="33" customWidth="1"/>
    <col min="12821" max="13056" width="9.28515625" style="33"/>
    <col min="13057" max="13057" width="37.7109375" style="33" customWidth="1"/>
    <col min="13058" max="13062" width="0" style="33" hidden="1" customWidth="1"/>
    <col min="13063" max="13067" width="9" style="33" customWidth="1"/>
    <col min="13068" max="13076" width="9.28515625" style="33" customWidth="1"/>
    <col min="13077" max="13312" width="9.28515625" style="33"/>
    <col min="13313" max="13313" width="37.7109375" style="33" customWidth="1"/>
    <col min="13314" max="13318" width="0" style="33" hidden="1" customWidth="1"/>
    <col min="13319" max="13323" width="9" style="33" customWidth="1"/>
    <col min="13324" max="13332" width="9.28515625" style="33" customWidth="1"/>
    <col min="13333" max="13568" width="9.28515625" style="33"/>
    <col min="13569" max="13569" width="37.7109375" style="33" customWidth="1"/>
    <col min="13570" max="13574" width="0" style="33" hidden="1" customWidth="1"/>
    <col min="13575" max="13579" width="9" style="33" customWidth="1"/>
    <col min="13580" max="13588" width="9.28515625" style="33" customWidth="1"/>
    <col min="13589" max="13824" width="9.28515625" style="33"/>
    <col min="13825" max="13825" width="37.7109375" style="33" customWidth="1"/>
    <col min="13826" max="13830" width="0" style="33" hidden="1" customWidth="1"/>
    <col min="13831" max="13835" width="9" style="33" customWidth="1"/>
    <col min="13836" max="13844" width="9.28515625" style="33" customWidth="1"/>
    <col min="13845" max="14080" width="9.28515625" style="33"/>
    <col min="14081" max="14081" width="37.7109375" style="33" customWidth="1"/>
    <col min="14082" max="14086" width="0" style="33" hidden="1" customWidth="1"/>
    <col min="14087" max="14091" width="9" style="33" customWidth="1"/>
    <col min="14092" max="14100" width="9.28515625" style="33" customWidth="1"/>
    <col min="14101" max="14336" width="9.28515625" style="33"/>
    <col min="14337" max="14337" width="37.7109375" style="33" customWidth="1"/>
    <col min="14338" max="14342" width="0" style="33" hidden="1" customWidth="1"/>
    <col min="14343" max="14347" width="9" style="33" customWidth="1"/>
    <col min="14348" max="14356" width="9.28515625" style="33" customWidth="1"/>
    <col min="14357" max="14592" width="9.28515625" style="33"/>
    <col min="14593" max="14593" width="37.7109375" style="33" customWidth="1"/>
    <col min="14594" max="14598" width="0" style="33" hidden="1" customWidth="1"/>
    <col min="14599" max="14603" width="9" style="33" customWidth="1"/>
    <col min="14604" max="14612" width="9.28515625" style="33" customWidth="1"/>
    <col min="14613" max="14848" width="9.28515625" style="33"/>
    <col min="14849" max="14849" width="37.7109375" style="33" customWidth="1"/>
    <col min="14850" max="14854" width="0" style="33" hidden="1" customWidth="1"/>
    <col min="14855" max="14859" width="9" style="33" customWidth="1"/>
    <col min="14860" max="14868" width="9.28515625" style="33" customWidth="1"/>
    <col min="14869" max="15104" width="9.28515625" style="33"/>
    <col min="15105" max="15105" width="37.7109375" style="33" customWidth="1"/>
    <col min="15106" max="15110" width="0" style="33" hidden="1" customWidth="1"/>
    <col min="15111" max="15115" width="9" style="33" customWidth="1"/>
    <col min="15116" max="15124" width="9.28515625" style="33" customWidth="1"/>
    <col min="15125" max="15360" width="9.28515625" style="33"/>
    <col min="15361" max="15361" width="37.7109375" style="33" customWidth="1"/>
    <col min="15362" max="15366" width="0" style="33" hidden="1" customWidth="1"/>
    <col min="15367" max="15371" width="9" style="33" customWidth="1"/>
    <col min="15372" max="15380" width="9.28515625" style="33" customWidth="1"/>
    <col min="15381" max="15616" width="9.28515625" style="33"/>
    <col min="15617" max="15617" width="37.7109375" style="33" customWidth="1"/>
    <col min="15618" max="15622" width="0" style="33" hidden="1" customWidth="1"/>
    <col min="15623" max="15627" width="9" style="33" customWidth="1"/>
    <col min="15628" max="15636" width="9.28515625" style="33" customWidth="1"/>
    <col min="15637" max="15872" width="9.28515625" style="33"/>
    <col min="15873" max="15873" width="37.7109375" style="33" customWidth="1"/>
    <col min="15874" max="15878" width="0" style="33" hidden="1" customWidth="1"/>
    <col min="15879" max="15883" width="9" style="33" customWidth="1"/>
    <col min="15884" max="15892" width="9.28515625" style="33" customWidth="1"/>
    <col min="15893" max="16128" width="9.28515625" style="33"/>
    <col min="16129" max="16129" width="37.7109375" style="33" customWidth="1"/>
    <col min="16130" max="16134" width="0" style="33" hidden="1" customWidth="1"/>
    <col min="16135" max="16139" width="9" style="33" customWidth="1"/>
    <col min="16140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533</v>
      </c>
    </row>
    <row r="3" spans="1:32" ht="18" customHeight="1" x14ac:dyDescent="0.2">
      <c r="A3" s="32" t="s">
        <v>332</v>
      </c>
    </row>
    <row r="4" spans="1:32" ht="18" customHeight="1" thickBot="1" x14ac:dyDescent="0.25">
      <c r="A4" s="34" t="s">
        <v>515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3.5" customHeight="1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7.7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.95" customHeight="1" x14ac:dyDescent="0.2">
      <c r="A8" s="315" t="s">
        <v>356</v>
      </c>
      <c r="B8" s="255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2.95" customHeight="1" x14ac:dyDescent="0.2">
      <c r="A9" s="315" t="s">
        <v>456</v>
      </c>
      <c r="B9" s="160">
        <v>21.3</v>
      </c>
      <c r="C9" s="160">
        <v>20.3</v>
      </c>
      <c r="D9" s="160">
        <v>18.2</v>
      </c>
      <c r="E9" s="160">
        <v>20.5</v>
      </c>
      <c r="F9" s="160">
        <v>19.7</v>
      </c>
      <c r="G9" s="160">
        <v>19</v>
      </c>
      <c r="H9" s="160">
        <v>19.600000000000001</v>
      </c>
      <c r="I9" s="160">
        <v>27.5</v>
      </c>
      <c r="J9" s="160">
        <v>29.4</v>
      </c>
      <c r="K9" s="160">
        <v>35.799999999999997</v>
      </c>
      <c r="L9" s="160">
        <v>38.9</v>
      </c>
      <c r="M9" s="160">
        <v>49.6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.95" customHeight="1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7.2" customHeight="1" x14ac:dyDescent="0.2">
      <c r="A11" s="325" t="s">
        <v>458</v>
      </c>
      <c r="B11" s="160">
        <v>8.6</v>
      </c>
      <c r="C11" s="160">
        <v>4.5</v>
      </c>
      <c r="D11" s="160">
        <v>14.1</v>
      </c>
      <c r="E11" s="160">
        <v>11.9</v>
      </c>
      <c r="F11" s="160">
        <v>10.1</v>
      </c>
      <c r="G11" s="160">
        <v>8.5</v>
      </c>
      <c r="H11" s="160">
        <v>7.6</v>
      </c>
      <c r="I11" s="160">
        <v>12.3</v>
      </c>
      <c r="J11" s="160">
        <v>17</v>
      </c>
      <c r="K11" s="160">
        <v>25.6</v>
      </c>
      <c r="L11" s="160">
        <v>28.1</v>
      </c>
      <c r="M11" s="160">
        <v>44.2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2.95" customHeight="1" x14ac:dyDescent="0.2">
      <c r="A12" s="315" t="s">
        <v>534</v>
      </c>
      <c r="B12" s="160">
        <v>3.4</v>
      </c>
      <c r="C12" s="160">
        <v>2.9</v>
      </c>
      <c r="D12" s="160">
        <v>2.5</v>
      </c>
      <c r="E12" s="160">
        <v>2.9</v>
      </c>
      <c r="F12" s="160">
        <v>4</v>
      </c>
      <c r="G12" s="160">
        <v>4.3</v>
      </c>
      <c r="H12" s="160">
        <v>4</v>
      </c>
      <c r="I12" s="160">
        <v>2.2999999999999998</v>
      </c>
      <c r="J12" s="160">
        <v>4.0999999999999996</v>
      </c>
      <c r="K12" s="160">
        <v>2.1</v>
      </c>
      <c r="L12" s="160">
        <v>2.2000000000000002</v>
      </c>
      <c r="M12" s="160">
        <v>2.8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2.95" customHeight="1" x14ac:dyDescent="0.2">
      <c r="A13" s="315" t="s">
        <v>535</v>
      </c>
      <c r="B13" s="160">
        <v>0.6</v>
      </c>
      <c r="C13" s="160">
        <v>1.3</v>
      </c>
      <c r="D13" s="160">
        <v>1.4</v>
      </c>
      <c r="E13" s="160">
        <v>1.2</v>
      </c>
      <c r="F13" s="160">
        <v>1.3</v>
      </c>
      <c r="G13" s="160">
        <v>1.3</v>
      </c>
      <c r="H13" s="160">
        <v>0.7</v>
      </c>
      <c r="I13" s="160">
        <v>1</v>
      </c>
      <c r="J13" s="160">
        <v>1.2</v>
      </c>
      <c r="K13" s="160">
        <v>1.3</v>
      </c>
      <c r="L13" s="160">
        <v>1</v>
      </c>
      <c r="M13" s="160">
        <v>0.6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2.95" customHeight="1" x14ac:dyDescent="0.2">
      <c r="A14" s="315" t="s">
        <v>461</v>
      </c>
      <c r="B14" s="160">
        <v>44.6</v>
      </c>
      <c r="C14" s="160">
        <v>46.3</v>
      </c>
      <c r="D14" s="160">
        <v>43.7</v>
      </c>
      <c r="E14" s="160">
        <v>40.6</v>
      </c>
      <c r="F14" s="160">
        <v>38.9</v>
      </c>
      <c r="G14" s="160">
        <v>41.8</v>
      </c>
      <c r="H14" s="160">
        <v>50.2</v>
      </c>
      <c r="I14" s="160">
        <v>37.1</v>
      </c>
      <c r="J14" s="160">
        <v>39.799999999999997</v>
      </c>
      <c r="K14" s="160">
        <v>36.200000000000003</v>
      </c>
      <c r="L14" s="160">
        <v>32.6</v>
      </c>
      <c r="M14" s="160">
        <v>33.200000000000003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2.75" customHeight="1" x14ac:dyDescent="0.2">
      <c r="A15" s="315" t="s">
        <v>462</v>
      </c>
      <c r="B15" s="160">
        <v>6.1</v>
      </c>
      <c r="C15" s="160">
        <v>6</v>
      </c>
      <c r="D15" s="160">
        <v>5.7</v>
      </c>
      <c r="E15" s="160">
        <v>5.4</v>
      </c>
      <c r="F15" s="160">
        <v>5.0999999999999996</v>
      </c>
      <c r="G15" s="160">
        <v>5.8</v>
      </c>
      <c r="H15" s="160">
        <v>6.3</v>
      </c>
      <c r="I15" s="160">
        <v>5</v>
      </c>
      <c r="J15" s="160">
        <v>4.9000000000000004</v>
      </c>
      <c r="K15" s="160">
        <v>5.4</v>
      </c>
      <c r="L15" s="160">
        <v>3.4</v>
      </c>
      <c r="M15" s="160">
        <v>1.9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2.75" customHeight="1" x14ac:dyDescent="0.2">
      <c r="A16" s="315" t="s">
        <v>463</v>
      </c>
      <c r="B16" s="160">
        <v>4.3</v>
      </c>
      <c r="C16" s="160">
        <v>3.7</v>
      </c>
      <c r="D16" s="160">
        <v>3.2</v>
      </c>
      <c r="E16" s="160">
        <v>3.1</v>
      </c>
      <c r="F16" s="160">
        <v>2.8</v>
      </c>
      <c r="G16" s="160">
        <v>3</v>
      </c>
      <c r="H16" s="160">
        <v>3.6</v>
      </c>
      <c r="I16" s="160">
        <v>4.4000000000000004</v>
      </c>
      <c r="J16" s="160">
        <v>4.0999999999999996</v>
      </c>
      <c r="K16" s="160">
        <v>1.9</v>
      </c>
      <c r="L16" s="160">
        <v>3.4</v>
      </c>
      <c r="M16" s="160">
        <v>4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2.95" customHeight="1" x14ac:dyDescent="0.2">
      <c r="A17" s="315" t="s">
        <v>464</v>
      </c>
      <c r="B17" s="160">
        <v>23.6</v>
      </c>
      <c r="C17" s="160">
        <v>23.6</v>
      </c>
      <c r="D17" s="160">
        <v>29.1</v>
      </c>
      <c r="E17" s="160">
        <v>30.4</v>
      </c>
      <c r="F17" s="160">
        <v>33.5</v>
      </c>
      <c r="G17" s="160">
        <v>30.4</v>
      </c>
      <c r="H17" s="160">
        <v>20.399999999999999</v>
      </c>
      <c r="I17" s="160">
        <v>26</v>
      </c>
      <c r="J17" s="160">
        <v>21.7</v>
      </c>
      <c r="K17" s="160">
        <v>20.6</v>
      </c>
      <c r="L17" s="160">
        <v>21.7</v>
      </c>
      <c r="M17" s="160">
        <v>11.4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95" customHeight="1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0.15" customHeight="1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4.25" customHeight="1" x14ac:dyDescent="0.2">
      <c r="A20" s="31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.95" customHeight="1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2.95" customHeight="1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.95" customHeight="1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s="51" customFormat="1" ht="12.95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 spans="1:32" s="51" customFormat="1" ht="12.95" customHeight="1" x14ac:dyDescent="0.2">
      <c r="A25" s="31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</row>
    <row r="26" spans="1:32" ht="18" customHeight="1" x14ac:dyDescent="0.2">
      <c r="A26" s="32" t="s">
        <v>536</v>
      </c>
    </row>
    <row r="27" spans="1:32" ht="17.25" customHeight="1" thickBot="1" x14ac:dyDescent="0.25">
      <c r="A27" s="34" t="s">
        <v>455</v>
      </c>
      <c r="B27" s="540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</row>
    <row r="28" spans="1:32" s="320" customFormat="1" ht="18" customHeight="1" thickBot="1" x14ac:dyDescent="0.25">
      <c r="A28" s="564"/>
      <c r="B28" s="564">
        <v>2014</v>
      </c>
      <c r="C28" s="564">
        <v>2015</v>
      </c>
      <c r="D28" s="564">
        <v>2016</v>
      </c>
      <c r="E28" s="564">
        <v>2017</v>
      </c>
      <c r="F28" s="564">
        <v>2018</v>
      </c>
      <c r="G28" s="564">
        <v>2019</v>
      </c>
      <c r="H28" s="564">
        <v>2020</v>
      </c>
      <c r="I28" s="564">
        <v>2021</v>
      </c>
      <c r="J28" s="564">
        <v>2022</v>
      </c>
      <c r="K28" s="564">
        <v>2023</v>
      </c>
      <c r="L28" s="564">
        <v>2024</v>
      </c>
      <c r="M28" s="564">
        <v>2025</v>
      </c>
    </row>
    <row r="29" spans="1:32" s="38" customFormat="1" ht="12.95" customHeight="1" x14ac:dyDescent="0.2">
      <c r="A29" s="37"/>
      <c r="B29" s="312"/>
      <c r="C29" s="312"/>
      <c r="D29" s="312"/>
      <c r="E29" s="312"/>
      <c r="F29" s="312"/>
      <c r="G29" s="312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2"/>
      <c r="Z29" s="312"/>
      <c r="AA29" s="312"/>
      <c r="AB29" s="312"/>
      <c r="AC29" s="312"/>
      <c r="AD29" s="312"/>
      <c r="AE29" s="312"/>
      <c r="AF29" s="312"/>
    </row>
    <row r="30" spans="1:32" s="43" customFormat="1" ht="24" customHeight="1" x14ac:dyDescent="0.2">
      <c r="A30" s="41" t="s">
        <v>483</v>
      </c>
      <c r="B30" s="157">
        <v>100</v>
      </c>
      <c r="C30" s="157">
        <v>100</v>
      </c>
      <c r="D30" s="157">
        <v>100</v>
      </c>
      <c r="E30" s="157">
        <v>100</v>
      </c>
      <c r="F30" s="157">
        <v>100</v>
      </c>
      <c r="G30" s="157">
        <v>100</v>
      </c>
      <c r="H30" s="157">
        <v>100</v>
      </c>
      <c r="I30" s="157">
        <v>100</v>
      </c>
      <c r="J30" s="157">
        <v>100</v>
      </c>
      <c r="K30" s="157">
        <v>100</v>
      </c>
      <c r="L30" s="157">
        <v>100</v>
      </c>
      <c r="M30" s="157">
        <v>100</v>
      </c>
      <c r="N30" s="565"/>
      <c r="O30" s="565"/>
      <c r="P30" s="565"/>
      <c r="Q30" s="565"/>
      <c r="R30" s="565"/>
      <c r="S30" s="565"/>
      <c r="T30" s="565"/>
      <c r="U30" s="565"/>
      <c r="V30" s="565"/>
      <c r="W30" s="565"/>
      <c r="X30" s="565"/>
      <c r="Y30" s="565"/>
      <c r="Z30" s="565"/>
      <c r="AA30" s="565"/>
      <c r="AB30" s="565"/>
      <c r="AC30" s="565"/>
      <c r="AD30" s="565"/>
      <c r="AE30" s="565"/>
      <c r="AF30" s="565"/>
    </row>
    <row r="31" spans="1:32" s="51" customFormat="1" ht="12.95" customHeight="1" x14ac:dyDescent="0.2">
      <c r="A31" s="315" t="s">
        <v>356</v>
      </c>
      <c r="B31" s="255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 t="s">
        <v>456</v>
      </c>
      <c r="B32" s="160">
        <v>25.7</v>
      </c>
      <c r="C32" s="160">
        <v>30.9</v>
      </c>
      <c r="D32" s="160">
        <v>30.4</v>
      </c>
      <c r="E32" s="160">
        <v>34.5</v>
      </c>
      <c r="F32" s="160">
        <v>35</v>
      </c>
      <c r="G32" s="160">
        <v>30.7</v>
      </c>
      <c r="H32" s="160">
        <v>27.4</v>
      </c>
      <c r="I32" s="160">
        <v>19.399999999999999</v>
      </c>
      <c r="J32" s="160">
        <v>29.5</v>
      </c>
      <c r="K32" s="160">
        <v>26.3</v>
      </c>
      <c r="L32" s="160">
        <v>28.4</v>
      </c>
      <c r="M32" s="160">
        <v>22.7</v>
      </c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566" t="s">
        <v>457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27.2" customHeight="1" x14ac:dyDescent="0.2">
      <c r="A34" s="325" t="s">
        <v>458</v>
      </c>
      <c r="B34" s="160">
        <v>8.6</v>
      </c>
      <c r="C34" s="160">
        <v>11.1</v>
      </c>
      <c r="D34" s="160">
        <v>26.3</v>
      </c>
      <c r="E34" s="160">
        <v>26.2</v>
      </c>
      <c r="F34" s="160">
        <v>20.100000000000001</v>
      </c>
      <c r="G34" s="160">
        <v>15.1</v>
      </c>
      <c r="H34" s="160">
        <v>15.8</v>
      </c>
      <c r="I34" s="160">
        <v>10</v>
      </c>
      <c r="J34" s="160">
        <v>20.7</v>
      </c>
      <c r="K34" s="160">
        <v>16.2</v>
      </c>
      <c r="L34" s="160">
        <v>21.3</v>
      </c>
      <c r="M34" s="160">
        <v>15.8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15" t="s">
        <v>534</v>
      </c>
      <c r="B35" s="160">
        <v>1.5</v>
      </c>
      <c r="C35" s="160">
        <v>0.9</v>
      </c>
      <c r="D35" s="160">
        <v>0.9</v>
      </c>
      <c r="E35" s="160">
        <v>0.9</v>
      </c>
      <c r="F35" s="160">
        <v>0.6</v>
      </c>
      <c r="G35" s="160">
        <v>0.6</v>
      </c>
      <c r="H35" s="160">
        <v>0.5</v>
      </c>
      <c r="I35" s="160">
        <v>0.4</v>
      </c>
      <c r="J35" s="160">
        <v>0.6</v>
      </c>
      <c r="K35" s="160">
        <v>0.6</v>
      </c>
      <c r="L35" s="160">
        <v>0.7</v>
      </c>
      <c r="M35" s="160">
        <v>0.4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15" t="s">
        <v>535</v>
      </c>
      <c r="B36" s="160">
        <v>2</v>
      </c>
      <c r="C36" s="160">
        <v>2.7</v>
      </c>
      <c r="D36" s="160">
        <v>2.9</v>
      </c>
      <c r="E36" s="160">
        <v>3.6</v>
      </c>
      <c r="F36" s="160">
        <v>3.7</v>
      </c>
      <c r="G36" s="160">
        <v>3.8</v>
      </c>
      <c r="H36" s="160">
        <v>4</v>
      </c>
      <c r="I36" s="160">
        <v>2.7</v>
      </c>
      <c r="J36" s="160">
        <v>2.6</v>
      </c>
      <c r="K36" s="160">
        <v>1.9</v>
      </c>
      <c r="L36" s="160">
        <v>3.2</v>
      </c>
      <c r="M36" s="160">
        <v>2.2999999999999998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 t="s">
        <v>461</v>
      </c>
      <c r="B37" s="160">
        <v>37.299999999999997</v>
      </c>
      <c r="C37" s="160">
        <v>35.4</v>
      </c>
      <c r="D37" s="160">
        <v>30.9</v>
      </c>
      <c r="E37" s="160">
        <v>30.6</v>
      </c>
      <c r="F37" s="160">
        <v>30.2</v>
      </c>
      <c r="G37" s="160">
        <v>34.5</v>
      </c>
      <c r="H37" s="160">
        <v>34.200000000000003</v>
      </c>
      <c r="I37" s="160">
        <v>29.4</v>
      </c>
      <c r="J37" s="160">
        <v>31.1</v>
      </c>
      <c r="K37" s="160">
        <v>29.9</v>
      </c>
      <c r="L37" s="160">
        <v>38.9</v>
      </c>
      <c r="M37" s="160">
        <v>46.7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12.95" customHeight="1" x14ac:dyDescent="0.2">
      <c r="A38" s="315" t="s">
        <v>462</v>
      </c>
      <c r="B38" s="160">
        <v>7</v>
      </c>
      <c r="C38" s="160">
        <v>6.1</v>
      </c>
      <c r="D38" s="160">
        <v>5.4</v>
      </c>
      <c r="E38" s="160">
        <v>5.3</v>
      </c>
      <c r="F38" s="160">
        <v>5.3</v>
      </c>
      <c r="G38" s="160">
        <v>5.9</v>
      </c>
      <c r="H38" s="160">
        <v>5.9</v>
      </c>
      <c r="I38" s="160">
        <v>5.0999999999999996</v>
      </c>
      <c r="J38" s="160">
        <v>6.1</v>
      </c>
      <c r="K38" s="160">
        <v>5.0999999999999996</v>
      </c>
      <c r="L38" s="160">
        <v>4.5999999999999996</v>
      </c>
      <c r="M38" s="160">
        <v>2.7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 t="s">
        <v>463</v>
      </c>
      <c r="B39" s="160">
        <v>5.5</v>
      </c>
      <c r="C39" s="160">
        <v>5.4</v>
      </c>
      <c r="D39" s="160">
        <v>11.5</v>
      </c>
      <c r="E39" s="160">
        <v>7.2</v>
      </c>
      <c r="F39" s="160">
        <v>9.1</v>
      </c>
      <c r="G39" s="160">
        <v>5.6</v>
      </c>
      <c r="H39" s="160">
        <v>4.5999999999999996</v>
      </c>
      <c r="I39" s="160">
        <v>13.9</v>
      </c>
      <c r="J39" s="160">
        <v>6.7</v>
      </c>
      <c r="K39" s="160">
        <v>5.6</v>
      </c>
      <c r="L39" s="160">
        <v>5.0999999999999996</v>
      </c>
      <c r="M39" s="160">
        <v>4.2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 t="s">
        <v>464</v>
      </c>
      <c r="B40" s="160">
        <v>24.6</v>
      </c>
      <c r="C40" s="160">
        <v>22.2</v>
      </c>
      <c r="D40" s="160">
        <v>21.9</v>
      </c>
      <c r="E40" s="160">
        <v>22.4</v>
      </c>
      <c r="F40" s="160">
        <v>20.399999999999999</v>
      </c>
      <c r="G40" s="160">
        <v>23.4</v>
      </c>
      <c r="H40" s="160">
        <v>28</v>
      </c>
      <c r="I40" s="160">
        <v>32.200000000000003</v>
      </c>
      <c r="J40" s="160">
        <v>26.5</v>
      </c>
      <c r="K40" s="160">
        <v>33.1</v>
      </c>
      <c r="L40" s="160">
        <v>23.1</v>
      </c>
      <c r="M40" s="160">
        <v>23.7</v>
      </c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thickBot="1" x14ac:dyDescent="0.25">
      <c r="A41" s="317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 spans="1:32" s="38" customFormat="1" ht="12.95" customHeight="1" x14ac:dyDescent="0.2">
      <c r="A51" s="37"/>
      <c r="B51" s="312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2"/>
      <c r="T51" s="312"/>
      <c r="U51" s="312"/>
      <c r="V51" s="312"/>
      <c r="W51" s="312"/>
      <c r="X51" s="312"/>
      <c r="Y51" s="312"/>
      <c r="Z51" s="312"/>
      <c r="AA51" s="312"/>
      <c r="AB51" s="312"/>
      <c r="AC51" s="312"/>
      <c r="AD51" s="312"/>
      <c r="AE51" s="312"/>
      <c r="AF51" s="312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24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 spans="1:32" s="38" customFormat="1" ht="12.95" customHeight="1" x14ac:dyDescent="0.2">
      <c r="A69" s="37"/>
      <c r="B69" s="312"/>
      <c r="C69" s="312"/>
      <c r="D69" s="312"/>
      <c r="E69" s="312"/>
      <c r="F69" s="312"/>
      <c r="G69" s="312"/>
      <c r="H69" s="312"/>
      <c r="I69" s="312"/>
      <c r="J69" s="312"/>
      <c r="K69" s="312"/>
      <c r="L69" s="312"/>
      <c r="M69" s="312"/>
      <c r="N69" s="312"/>
      <c r="O69" s="312"/>
      <c r="P69" s="312"/>
      <c r="Q69" s="312"/>
      <c r="R69" s="312"/>
      <c r="S69" s="312"/>
      <c r="T69" s="312"/>
      <c r="U69" s="312"/>
      <c r="V69" s="312"/>
      <c r="W69" s="312"/>
      <c r="X69" s="312"/>
      <c r="Y69" s="312"/>
      <c r="Z69" s="312"/>
      <c r="AA69" s="312"/>
      <c r="AB69" s="312"/>
      <c r="AC69" s="312"/>
      <c r="AD69" s="312"/>
      <c r="AE69" s="312"/>
      <c r="AF69" s="312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24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51" customFormat="1" ht="24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 spans="1:32" s="38" customFormat="1" ht="12.95" customHeight="1" x14ac:dyDescent="0.2">
      <c r="A91" s="37"/>
      <c r="B91" s="312"/>
      <c r="C91" s="312"/>
      <c r="D91" s="312"/>
      <c r="E91" s="312"/>
      <c r="F91" s="312"/>
      <c r="G91" s="312"/>
      <c r="H91" s="312"/>
      <c r="I91" s="312"/>
      <c r="J91" s="312"/>
      <c r="K91" s="312"/>
      <c r="L91" s="312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F91" s="312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24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51" customFormat="1" ht="12.95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 spans="1:32" s="38" customFormat="1" ht="12.95" customHeight="1" x14ac:dyDescent="0.2">
      <c r="A109" s="37"/>
      <c r="B109" s="312"/>
      <c r="C109" s="312"/>
      <c r="D109" s="312"/>
      <c r="E109" s="312"/>
      <c r="F109" s="312"/>
      <c r="G109" s="312"/>
      <c r="H109" s="312"/>
      <c r="I109" s="312"/>
      <c r="J109" s="312"/>
      <c r="K109" s="312"/>
      <c r="L109" s="312"/>
      <c r="M109" s="312"/>
      <c r="N109" s="312"/>
      <c r="O109" s="312"/>
      <c r="P109" s="312"/>
      <c r="Q109" s="312"/>
      <c r="R109" s="312"/>
      <c r="S109" s="312"/>
      <c r="T109" s="312"/>
      <c r="U109" s="312"/>
      <c r="V109" s="312"/>
      <c r="W109" s="312"/>
      <c r="X109" s="312"/>
      <c r="Y109" s="312"/>
      <c r="Z109" s="312"/>
      <c r="AA109" s="312"/>
      <c r="AB109" s="312"/>
      <c r="AC109" s="312"/>
      <c r="AD109" s="312"/>
      <c r="AE109" s="312"/>
      <c r="AF109" s="312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24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 spans="1:32" s="38" customFormat="1" ht="12.95" customHeight="1" x14ac:dyDescent="0.2">
      <c r="A123" s="37"/>
      <c r="B123" s="312"/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  <c r="N123" s="312"/>
      <c r="O123" s="312"/>
      <c r="P123" s="312"/>
      <c r="Q123" s="312"/>
      <c r="R123" s="312"/>
      <c r="S123" s="312"/>
      <c r="T123" s="312"/>
      <c r="U123" s="312"/>
      <c r="V123" s="312"/>
      <c r="W123" s="312"/>
      <c r="X123" s="312"/>
      <c r="Y123" s="312"/>
      <c r="Z123" s="312"/>
      <c r="AA123" s="312"/>
      <c r="AB123" s="312"/>
      <c r="AC123" s="312"/>
      <c r="AD123" s="312"/>
      <c r="AE123" s="312"/>
      <c r="AF123" s="312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 spans="1:32" s="38" customFormat="1" ht="12.95" customHeight="1" x14ac:dyDescent="0.2">
      <c r="A131" s="37"/>
      <c r="B131" s="312"/>
      <c r="C131" s="312"/>
      <c r="D131" s="312"/>
      <c r="E131" s="312"/>
      <c r="F131" s="312"/>
      <c r="G131" s="312"/>
      <c r="H131" s="312"/>
      <c r="I131" s="312"/>
      <c r="J131" s="312"/>
      <c r="K131" s="312"/>
      <c r="L131" s="312"/>
      <c r="M131" s="312"/>
      <c r="N131" s="312"/>
      <c r="O131" s="312"/>
      <c r="P131" s="312"/>
      <c r="Q131" s="312"/>
      <c r="R131" s="312"/>
      <c r="S131" s="312"/>
      <c r="T131" s="312"/>
      <c r="U131" s="312"/>
      <c r="V131" s="312"/>
      <c r="W131" s="312"/>
      <c r="X131" s="312"/>
      <c r="Y131" s="312"/>
      <c r="Z131" s="312"/>
      <c r="AA131" s="312"/>
      <c r="AB131" s="312"/>
      <c r="AC131" s="312"/>
      <c r="AD131" s="312"/>
      <c r="AE131" s="312"/>
      <c r="AF131" s="312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24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spans="1:32" s="38" customFormat="1" ht="12.95" customHeight="1" x14ac:dyDescent="0.2">
      <c r="A149" s="37"/>
      <c r="B149" s="312"/>
      <c r="C149" s="312"/>
      <c r="D149" s="312"/>
      <c r="E149" s="312"/>
      <c r="F149" s="312"/>
      <c r="G149" s="312"/>
      <c r="H149" s="312"/>
      <c r="I149" s="312"/>
      <c r="J149" s="312"/>
      <c r="K149" s="312"/>
      <c r="L149" s="312"/>
      <c r="M149" s="312"/>
      <c r="N149" s="312"/>
      <c r="O149" s="312"/>
      <c r="P149" s="312"/>
      <c r="Q149" s="312"/>
      <c r="R149" s="312"/>
      <c r="S149" s="312"/>
      <c r="T149" s="312"/>
      <c r="U149" s="312"/>
      <c r="V149" s="312"/>
      <c r="W149" s="312"/>
      <c r="X149" s="312"/>
      <c r="Y149" s="312"/>
      <c r="Z149" s="312"/>
      <c r="AA149" s="312"/>
      <c r="AB149" s="312"/>
      <c r="AC149" s="312"/>
      <c r="AD149" s="312"/>
      <c r="AE149" s="312"/>
      <c r="AF149" s="312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24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spans="1:32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71" spans="1:32" s="38" customFormat="1" ht="12.95" customHeight="1" x14ac:dyDescent="0.2">
      <c r="A171" s="37"/>
      <c r="B171" s="312"/>
      <c r="C171" s="312"/>
      <c r="D171" s="312"/>
      <c r="E171" s="312"/>
      <c r="F171" s="312"/>
      <c r="G171" s="312"/>
      <c r="H171" s="312"/>
      <c r="I171" s="312"/>
      <c r="J171" s="312"/>
      <c r="K171" s="312"/>
      <c r="L171" s="312"/>
      <c r="M171" s="312"/>
      <c r="N171" s="312"/>
      <c r="O171" s="312"/>
      <c r="P171" s="312"/>
      <c r="Q171" s="312"/>
      <c r="R171" s="312"/>
      <c r="S171" s="312"/>
      <c r="T171" s="312"/>
      <c r="U171" s="312"/>
      <c r="V171" s="312"/>
      <c r="W171" s="312"/>
      <c r="X171" s="312"/>
      <c r="Y171" s="312"/>
      <c r="Z171" s="312"/>
      <c r="AA171" s="312"/>
      <c r="AB171" s="312"/>
      <c r="AC171" s="312"/>
      <c r="AD171" s="312"/>
      <c r="AE171" s="312"/>
      <c r="AF171" s="312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 spans="1:32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0" spans="1:32" s="51" customFormat="1" ht="12.95" customHeight="1" x14ac:dyDescent="0.2">
      <c r="A180" s="31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</row>
    <row r="181" spans="1:32" s="51" customFormat="1" ht="24" customHeight="1" x14ac:dyDescent="0.2">
      <c r="A181" s="315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</row>
    <row r="182" spans="1:32" s="51" customFormat="1" ht="12.95" customHeight="1" x14ac:dyDescent="0.2">
      <c r="A182" s="315"/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</row>
    <row r="183" spans="1:32" s="51" customFormat="1" ht="12.95" customHeight="1" x14ac:dyDescent="0.2">
      <c r="A183" s="315"/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</row>
    <row r="184" spans="1:32" s="51" customFormat="1" ht="12.95" customHeight="1" x14ac:dyDescent="0.2">
      <c r="A184" s="315"/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</row>
    <row r="185" spans="1:32" s="51" customFormat="1" ht="12.95" customHeight="1" x14ac:dyDescent="0.2">
      <c r="A185" s="315"/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</row>
    <row r="186" spans="1:32" s="51" customFormat="1" ht="12.95" customHeight="1" x14ac:dyDescent="0.2">
      <c r="A186" s="31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 spans="1:32" s="38" customFormat="1" ht="12.95" customHeight="1" x14ac:dyDescent="0.2">
      <c r="A189" s="37"/>
      <c r="B189" s="312"/>
      <c r="C189" s="312"/>
      <c r="D189" s="312"/>
      <c r="E189" s="312"/>
      <c r="F189" s="312"/>
      <c r="G189" s="312"/>
      <c r="H189" s="312"/>
      <c r="I189" s="312"/>
      <c r="J189" s="312"/>
      <c r="K189" s="312"/>
      <c r="L189" s="312"/>
      <c r="M189" s="312"/>
      <c r="N189" s="312"/>
      <c r="O189" s="312"/>
      <c r="P189" s="312"/>
      <c r="Q189" s="312"/>
      <c r="R189" s="312"/>
      <c r="S189" s="312"/>
      <c r="T189" s="312"/>
      <c r="U189" s="312"/>
      <c r="V189" s="312"/>
      <c r="W189" s="312"/>
      <c r="X189" s="312"/>
      <c r="Y189" s="312"/>
      <c r="Z189" s="312"/>
      <c r="AA189" s="312"/>
      <c r="AB189" s="312"/>
      <c r="AC189" s="312"/>
      <c r="AD189" s="312"/>
      <c r="AE189" s="312"/>
      <c r="AF189" s="312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24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 spans="1:32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11" spans="1:32" s="38" customFormat="1" ht="12.95" customHeight="1" x14ac:dyDescent="0.2">
      <c r="A211" s="37"/>
      <c r="B211" s="312"/>
      <c r="C211" s="312"/>
      <c r="D211" s="312"/>
      <c r="E211" s="312"/>
      <c r="F211" s="312"/>
      <c r="G211" s="312"/>
      <c r="H211" s="312"/>
      <c r="I211" s="312"/>
      <c r="J211" s="312"/>
      <c r="K211" s="312"/>
      <c r="L211" s="312"/>
      <c r="M211" s="312"/>
      <c r="N211" s="312"/>
      <c r="O211" s="312"/>
      <c r="P211" s="312"/>
      <c r="Q211" s="312"/>
      <c r="R211" s="312"/>
      <c r="S211" s="312"/>
      <c r="T211" s="312"/>
      <c r="U211" s="312"/>
      <c r="V211" s="312"/>
      <c r="W211" s="312"/>
      <c r="X211" s="312"/>
      <c r="Y211" s="312"/>
      <c r="Z211" s="312"/>
      <c r="AA211" s="312"/>
      <c r="AB211" s="312"/>
      <c r="AC211" s="312"/>
      <c r="AD211" s="312"/>
      <c r="AE211" s="312"/>
      <c r="AF211" s="312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 spans="1:32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0" spans="1:32" s="51" customFormat="1" ht="12.95" customHeight="1" x14ac:dyDescent="0.2">
      <c r="A220" s="31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</row>
    <row r="221" spans="1:32" s="51" customFormat="1" ht="24" customHeight="1" x14ac:dyDescent="0.2">
      <c r="A221" s="315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</row>
    <row r="222" spans="1:32" s="51" customFormat="1" ht="12.95" customHeight="1" x14ac:dyDescent="0.2">
      <c r="A222" s="315"/>
      <c r="B222" s="255"/>
      <c r="C222" s="255"/>
      <c r="D222" s="255"/>
      <c r="E222" s="255"/>
      <c r="F222" s="255"/>
      <c r="G222" s="255"/>
      <c r="H222" s="255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</row>
    <row r="223" spans="1:32" s="51" customFormat="1" ht="12.95" customHeight="1" x14ac:dyDescent="0.2">
      <c r="A223" s="315"/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</row>
    <row r="224" spans="1:32" s="51" customFormat="1" ht="12.95" customHeight="1" x14ac:dyDescent="0.2">
      <c r="A224" s="315"/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</row>
    <row r="225" spans="1:32" s="51" customFormat="1" ht="12.95" customHeight="1" x14ac:dyDescent="0.2">
      <c r="A225" s="315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</row>
    <row r="226" spans="1:32" s="51" customFormat="1" ht="12.95" customHeight="1" x14ac:dyDescent="0.2">
      <c r="A226" s="31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 spans="1:32" s="38" customFormat="1" ht="12.95" customHeight="1" x14ac:dyDescent="0.2">
      <c r="A229" s="37"/>
      <c r="B229" s="312"/>
      <c r="C229" s="312"/>
      <c r="D229" s="312"/>
      <c r="E229" s="312"/>
      <c r="F229" s="312"/>
      <c r="G229" s="312"/>
      <c r="H229" s="312"/>
      <c r="I229" s="312"/>
      <c r="J229" s="312"/>
      <c r="K229" s="312"/>
      <c r="L229" s="312"/>
      <c r="M229" s="312"/>
      <c r="N229" s="312"/>
      <c r="O229" s="312"/>
      <c r="P229" s="312"/>
      <c r="Q229" s="312"/>
      <c r="R229" s="312"/>
      <c r="S229" s="312"/>
      <c r="T229" s="312"/>
      <c r="U229" s="312"/>
      <c r="V229" s="312"/>
      <c r="W229" s="312"/>
      <c r="X229" s="312"/>
      <c r="Y229" s="312"/>
      <c r="Z229" s="312"/>
      <c r="AA229" s="312"/>
      <c r="AB229" s="312"/>
      <c r="AC229" s="312"/>
      <c r="AD229" s="312"/>
      <c r="AE229" s="312"/>
      <c r="AF229" s="312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24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 spans="1:32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51" spans="1:32" s="38" customFormat="1" ht="12.95" customHeight="1" x14ac:dyDescent="0.2">
      <c r="A251" s="37"/>
      <c r="B251" s="312"/>
      <c r="C251" s="312"/>
      <c r="D251" s="312"/>
      <c r="E251" s="312"/>
      <c r="F251" s="312"/>
      <c r="G251" s="312"/>
      <c r="H251" s="312"/>
      <c r="I251" s="312"/>
      <c r="J251" s="312"/>
      <c r="K251" s="312"/>
      <c r="L251" s="312"/>
      <c r="M251" s="312"/>
      <c r="N251" s="312"/>
      <c r="O251" s="312"/>
      <c r="P251" s="312"/>
      <c r="Q251" s="312"/>
      <c r="R251" s="312"/>
      <c r="S251" s="312"/>
      <c r="T251" s="312"/>
      <c r="U251" s="312"/>
      <c r="V251" s="312"/>
      <c r="W251" s="312"/>
      <c r="X251" s="312"/>
      <c r="Y251" s="312"/>
      <c r="Z251" s="312"/>
      <c r="AA251" s="312"/>
      <c r="AB251" s="312"/>
      <c r="AC251" s="312"/>
      <c r="AD251" s="312"/>
      <c r="AE251" s="312"/>
      <c r="AF251" s="312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 spans="1:32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0" spans="1:32" s="51" customFormat="1" ht="12.95" customHeight="1" x14ac:dyDescent="0.2">
      <c r="A260" s="315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</row>
    <row r="261" spans="1:32" s="51" customFormat="1" ht="24" customHeight="1" x14ac:dyDescent="0.2">
      <c r="A261" s="315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</row>
    <row r="262" spans="1:32" s="51" customFormat="1" ht="12.95" customHeight="1" x14ac:dyDescent="0.2">
      <c r="A262" s="315"/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</row>
    <row r="263" spans="1:32" s="51" customFormat="1" ht="12.95" customHeight="1" x14ac:dyDescent="0.2">
      <c r="A263" s="315"/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</row>
    <row r="264" spans="1:32" s="51" customFormat="1" ht="12.95" customHeight="1" x14ac:dyDescent="0.2">
      <c r="A264" s="315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</row>
    <row r="265" spans="1:32" s="51" customFormat="1" ht="12.95" customHeight="1" x14ac:dyDescent="0.2">
      <c r="A265" s="315"/>
      <c r="B265" s="255"/>
      <c r="C265" s="255"/>
      <c r="D265" s="255"/>
      <c r="E265" s="255"/>
      <c r="F265" s="255"/>
      <c r="G265" s="255"/>
      <c r="H265" s="255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</row>
    <row r="266" spans="1:32" s="51" customFormat="1" ht="12.95" customHeight="1" x14ac:dyDescent="0.2">
      <c r="A266" s="31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 spans="1:32" s="38" customFormat="1" ht="12.95" customHeight="1" x14ac:dyDescent="0.2">
      <c r="A269" s="37"/>
      <c r="B269" s="312"/>
      <c r="C269" s="312"/>
      <c r="D269" s="312"/>
      <c r="E269" s="312"/>
      <c r="F269" s="312"/>
      <c r="G269" s="312"/>
      <c r="H269" s="312"/>
      <c r="I269" s="312"/>
      <c r="J269" s="312"/>
      <c r="K269" s="312"/>
      <c r="L269" s="312"/>
      <c r="M269" s="312"/>
      <c r="N269" s="312"/>
      <c r="O269" s="312"/>
      <c r="P269" s="312"/>
      <c r="Q269" s="312"/>
      <c r="R269" s="312"/>
      <c r="S269" s="312"/>
      <c r="T269" s="312"/>
      <c r="U269" s="312"/>
      <c r="V269" s="312"/>
      <c r="W269" s="312"/>
      <c r="X269" s="312"/>
      <c r="Y269" s="312"/>
      <c r="Z269" s="312"/>
      <c r="AA269" s="312"/>
      <c r="AB269" s="312"/>
      <c r="AC269" s="312"/>
      <c r="AD269" s="312"/>
      <c r="AE269" s="312"/>
      <c r="AF269" s="312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24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 spans="1:32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91" spans="1:32" s="38" customFormat="1" ht="12.95" customHeight="1" x14ac:dyDescent="0.2">
      <c r="A291" s="37"/>
      <c r="B291" s="312"/>
      <c r="C291" s="312"/>
      <c r="D291" s="312"/>
      <c r="E291" s="312"/>
      <c r="F291" s="312"/>
      <c r="G291" s="312"/>
      <c r="H291" s="312"/>
      <c r="I291" s="312"/>
      <c r="J291" s="312"/>
      <c r="K291" s="312"/>
      <c r="L291" s="312"/>
      <c r="M291" s="312"/>
      <c r="N291" s="312"/>
      <c r="O291" s="312"/>
      <c r="P291" s="312"/>
      <c r="Q291" s="312"/>
      <c r="R291" s="312"/>
      <c r="S291" s="312"/>
      <c r="T291" s="312"/>
      <c r="U291" s="312"/>
      <c r="V291" s="312"/>
      <c r="W291" s="312"/>
      <c r="X291" s="312"/>
      <c r="Y291" s="312"/>
      <c r="Z291" s="312"/>
      <c r="AA291" s="312"/>
      <c r="AB291" s="312"/>
      <c r="AC291" s="312"/>
      <c r="AD291" s="312"/>
      <c r="AE291" s="312"/>
      <c r="AF291" s="312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 spans="1:32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0" spans="1:32" s="51" customFormat="1" ht="12.95" customHeight="1" x14ac:dyDescent="0.2">
      <c r="A300" s="315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</row>
    <row r="301" spans="1:32" s="51" customFormat="1" ht="24" customHeight="1" x14ac:dyDescent="0.2">
      <c r="A301" s="315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</row>
    <row r="302" spans="1:32" s="51" customFormat="1" ht="12.95" customHeight="1" x14ac:dyDescent="0.2">
      <c r="A302" s="315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</row>
    <row r="303" spans="1:32" s="51" customFormat="1" ht="12.95" customHeight="1" x14ac:dyDescent="0.2">
      <c r="A303" s="315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</row>
    <row r="304" spans="1:32" s="51" customFormat="1" ht="12.95" customHeight="1" x14ac:dyDescent="0.2">
      <c r="A304" s="315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</row>
    <row r="305" spans="1:32" s="51" customFormat="1" ht="12.95" customHeight="1" x14ac:dyDescent="0.2">
      <c r="A305" s="315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</row>
    <row r="306" spans="1:32" s="51" customFormat="1" ht="12.95" customHeight="1" x14ac:dyDescent="0.2">
      <c r="A306" s="31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 spans="1:32" s="38" customFormat="1" ht="12.95" customHeight="1" x14ac:dyDescent="0.2">
      <c r="A313" s="37"/>
      <c r="B313" s="312"/>
      <c r="C313" s="312"/>
      <c r="D313" s="312"/>
      <c r="E313" s="312"/>
      <c r="F313" s="312"/>
      <c r="G313" s="312"/>
      <c r="H313" s="312"/>
      <c r="I313" s="312"/>
      <c r="J313" s="312"/>
      <c r="K313" s="312"/>
      <c r="L313" s="312"/>
      <c r="M313" s="312"/>
      <c r="N313" s="312"/>
      <c r="O313" s="312"/>
      <c r="P313" s="312"/>
      <c r="Q313" s="312"/>
      <c r="R313" s="312"/>
      <c r="S313" s="312"/>
      <c r="T313" s="312"/>
      <c r="U313" s="312"/>
      <c r="V313" s="312"/>
      <c r="W313" s="312"/>
      <c r="X313" s="312"/>
      <c r="Y313" s="312"/>
      <c r="Z313" s="312"/>
      <c r="AA313" s="312"/>
      <c r="AB313" s="312"/>
      <c r="AC313" s="312"/>
      <c r="AD313" s="312"/>
      <c r="AE313" s="312"/>
      <c r="AF313" s="312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24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 spans="1:32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35" spans="1:32" s="38" customFormat="1" ht="12.95" customHeight="1" x14ac:dyDescent="0.2">
      <c r="A335" s="37"/>
      <c r="B335" s="312"/>
      <c r="C335" s="312"/>
      <c r="D335" s="312"/>
      <c r="E335" s="312"/>
      <c r="F335" s="312"/>
      <c r="G335" s="312"/>
      <c r="H335" s="312"/>
      <c r="I335" s="312"/>
      <c r="J335" s="312"/>
      <c r="K335" s="312"/>
      <c r="L335" s="312"/>
      <c r="M335" s="312"/>
      <c r="N335" s="312"/>
      <c r="O335" s="312"/>
      <c r="P335" s="312"/>
      <c r="Q335" s="312"/>
      <c r="R335" s="312"/>
      <c r="S335" s="312"/>
      <c r="T335" s="312"/>
      <c r="U335" s="312"/>
      <c r="V335" s="312"/>
      <c r="W335" s="312"/>
      <c r="X335" s="312"/>
      <c r="Y335" s="312"/>
      <c r="Z335" s="312"/>
      <c r="AA335" s="312"/>
      <c r="AB335" s="312"/>
      <c r="AC335" s="312"/>
      <c r="AD335" s="312"/>
      <c r="AE335" s="312"/>
      <c r="AF335" s="312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 spans="1:32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44" spans="1:32" s="51" customFormat="1" ht="12.95" customHeight="1" x14ac:dyDescent="0.2">
      <c r="A344" s="31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</row>
    <row r="345" spans="1:32" s="51" customFormat="1" ht="24" customHeight="1" x14ac:dyDescent="0.2">
      <c r="A345" s="315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</row>
    <row r="346" spans="1:32" s="51" customFormat="1" ht="12.95" customHeight="1" x14ac:dyDescent="0.2">
      <c r="A346" s="315"/>
      <c r="B346" s="255"/>
      <c r="C346" s="255"/>
      <c r="D346" s="255"/>
      <c r="E346" s="255"/>
      <c r="F346" s="255"/>
      <c r="G346" s="255"/>
      <c r="H346" s="255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</row>
    <row r="347" spans="1:32" s="51" customFormat="1" ht="12.95" customHeight="1" x14ac:dyDescent="0.2">
      <c r="A347" s="315"/>
      <c r="B347" s="255"/>
      <c r="C347" s="255"/>
      <c r="D347" s="255"/>
      <c r="E347" s="255"/>
      <c r="F347" s="255"/>
      <c r="G347" s="255"/>
      <c r="H347" s="255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</row>
    <row r="348" spans="1:32" s="51" customFormat="1" ht="12.95" customHeight="1" x14ac:dyDescent="0.2">
      <c r="A348" s="315"/>
      <c r="B348" s="255"/>
      <c r="C348" s="255"/>
      <c r="D348" s="255"/>
      <c r="E348" s="255"/>
      <c r="F348" s="255"/>
      <c r="G348" s="255"/>
      <c r="H348" s="255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</row>
    <row r="349" spans="1:32" s="51" customFormat="1" ht="12.95" customHeight="1" x14ac:dyDescent="0.2">
      <c r="A349" s="315"/>
      <c r="B349" s="255"/>
      <c r="C349" s="255"/>
      <c r="D349" s="255"/>
      <c r="E349" s="255"/>
      <c r="F349" s="255"/>
      <c r="G349" s="255"/>
      <c r="H349" s="255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</row>
    <row r="350" spans="1:32" s="51" customFormat="1" ht="12.95" customHeight="1" x14ac:dyDescent="0.2">
      <c r="A350" s="31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 spans="1:32" s="38" customFormat="1" ht="12.95" customHeight="1" x14ac:dyDescent="0.2">
      <c r="A353" s="37"/>
      <c r="B353" s="312"/>
      <c r="C353" s="312"/>
      <c r="D353" s="312"/>
      <c r="E353" s="312"/>
      <c r="F353" s="312"/>
      <c r="G353" s="312"/>
      <c r="H353" s="312"/>
      <c r="I353" s="312"/>
      <c r="J353" s="312"/>
      <c r="K353" s="312"/>
      <c r="L353" s="312"/>
      <c r="M353" s="312"/>
      <c r="N353" s="312"/>
      <c r="O353" s="312"/>
      <c r="P353" s="312"/>
      <c r="Q353" s="312"/>
      <c r="R353" s="312"/>
      <c r="S353" s="312"/>
      <c r="T353" s="312"/>
      <c r="U353" s="312"/>
      <c r="V353" s="312"/>
      <c r="W353" s="312"/>
      <c r="X353" s="312"/>
      <c r="Y353" s="312"/>
      <c r="Z353" s="312"/>
      <c r="AA353" s="312"/>
      <c r="AB353" s="312"/>
      <c r="AC353" s="312"/>
      <c r="AD353" s="312"/>
      <c r="AE353" s="312"/>
      <c r="AF353" s="312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24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 spans="1:32" s="51" customFormat="1" ht="10.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75" spans="1:32" s="38" customFormat="1" ht="12.95" customHeight="1" x14ac:dyDescent="0.2">
      <c r="A375" s="37"/>
      <c r="B375" s="312"/>
      <c r="C375" s="312"/>
      <c r="D375" s="312"/>
      <c r="E375" s="312"/>
      <c r="F375" s="312"/>
      <c r="G375" s="312"/>
      <c r="H375" s="312"/>
      <c r="I375" s="312"/>
      <c r="J375" s="312"/>
      <c r="K375" s="312"/>
      <c r="L375" s="312"/>
      <c r="M375" s="312"/>
      <c r="N375" s="312"/>
      <c r="O375" s="312"/>
      <c r="P375" s="312"/>
      <c r="Q375" s="312"/>
      <c r="R375" s="312"/>
      <c r="S375" s="312"/>
      <c r="T375" s="312"/>
      <c r="U375" s="312"/>
      <c r="V375" s="312"/>
      <c r="W375" s="312"/>
      <c r="X375" s="312"/>
      <c r="Y375" s="312"/>
      <c r="Z375" s="312"/>
      <c r="AA375" s="312"/>
      <c r="AB375" s="312"/>
      <c r="AC375" s="312"/>
      <c r="AD375" s="312"/>
      <c r="AE375" s="312"/>
      <c r="AF375" s="312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 spans="1:32" s="51" customFormat="1" ht="12.9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84" spans="1:32" s="51" customFormat="1" ht="12.95" customHeight="1" x14ac:dyDescent="0.2">
      <c r="A384" s="315"/>
      <c r="B384" s="255"/>
      <c r="C384" s="255"/>
      <c r="D384" s="255"/>
      <c r="E384" s="255"/>
      <c r="F384" s="255"/>
      <c r="G384" s="255"/>
      <c r="H384" s="255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</row>
    <row r="385" spans="1:32" s="51" customFormat="1" ht="24" customHeight="1" x14ac:dyDescent="0.2">
      <c r="A385" s="315"/>
      <c r="B385" s="255"/>
      <c r="C385" s="255"/>
      <c r="D385" s="255"/>
      <c r="E385" s="255"/>
      <c r="F385" s="255"/>
      <c r="G385" s="255"/>
      <c r="H385" s="255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</row>
    <row r="386" spans="1:32" s="51" customFormat="1" ht="12.95" customHeight="1" x14ac:dyDescent="0.2">
      <c r="A386" s="315"/>
      <c r="B386" s="255"/>
      <c r="C386" s="255"/>
      <c r="D386" s="255"/>
      <c r="E386" s="255"/>
      <c r="F386" s="255"/>
      <c r="G386" s="255"/>
      <c r="H386" s="255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</row>
    <row r="387" spans="1:32" s="51" customFormat="1" ht="12.95" customHeight="1" x14ac:dyDescent="0.2">
      <c r="A387" s="315"/>
      <c r="B387" s="255"/>
      <c r="C387" s="255"/>
      <c r="D387" s="255"/>
      <c r="E387" s="255"/>
      <c r="F387" s="255"/>
      <c r="G387" s="255"/>
      <c r="H387" s="255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</row>
    <row r="388" spans="1:32" s="51" customFormat="1" ht="12.95" customHeight="1" x14ac:dyDescent="0.2">
      <c r="A388" s="315"/>
      <c r="B388" s="255"/>
      <c r="C388" s="255"/>
      <c r="D388" s="255"/>
      <c r="E388" s="255"/>
      <c r="F388" s="255"/>
      <c r="G388" s="255"/>
      <c r="H388" s="255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</row>
    <row r="389" spans="1:32" s="51" customFormat="1" ht="12.95" customHeight="1" x14ac:dyDescent="0.2">
      <c r="A389" s="315"/>
      <c r="B389" s="255"/>
      <c r="C389" s="255"/>
      <c r="D389" s="255"/>
      <c r="E389" s="255"/>
      <c r="F389" s="255"/>
      <c r="G389" s="255"/>
      <c r="H389" s="255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</row>
    <row r="390" spans="1:32" s="51" customFormat="1" ht="12.95" customHeight="1" x14ac:dyDescent="0.2">
      <c r="A390" s="31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 spans="1:32" s="38" customFormat="1" ht="12.95" customHeight="1" x14ac:dyDescent="0.2">
      <c r="A393" s="37"/>
      <c r="B393" s="312"/>
      <c r="C393" s="312"/>
      <c r="D393" s="312"/>
      <c r="E393" s="312"/>
      <c r="F393" s="312"/>
      <c r="G393" s="312"/>
      <c r="H393" s="312"/>
      <c r="I393" s="312"/>
      <c r="J393" s="312"/>
      <c r="K393" s="312"/>
      <c r="L393" s="312"/>
      <c r="M393" s="312"/>
      <c r="N393" s="312"/>
      <c r="O393" s="312"/>
      <c r="P393" s="312"/>
      <c r="Q393" s="312"/>
      <c r="R393" s="312"/>
      <c r="S393" s="312"/>
      <c r="T393" s="312"/>
      <c r="U393" s="312"/>
      <c r="V393" s="312"/>
      <c r="W393" s="312"/>
      <c r="X393" s="312"/>
      <c r="Y393" s="312"/>
      <c r="Z393" s="312"/>
      <c r="AA393" s="312"/>
      <c r="AB393" s="312"/>
      <c r="AC393" s="312"/>
      <c r="AD393" s="312"/>
      <c r="AE393" s="312"/>
      <c r="AF393" s="312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24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  <row r="407" spans="1:32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  <c r="AF407" s="255"/>
    </row>
  </sheetData>
  <hyperlinks>
    <hyperlink ref="A1" location="Содержание!A1" display="Вернуться в СОДЕРЖАНИЕ" xr:uid="{00000000-0004-0000-96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Лист151"/>
  <dimension ref="A1:AE422"/>
  <sheetViews>
    <sheetView workbookViewId="0">
      <selection activeCell="O42" sqref="O42"/>
    </sheetView>
  </sheetViews>
  <sheetFormatPr defaultColWidth="9.28515625" defaultRowHeight="12.95" customHeight="1" x14ac:dyDescent="0.2"/>
  <cols>
    <col min="1" max="1" width="38.28515625" style="61" customWidth="1"/>
    <col min="2" max="5" width="9.28515625" style="241" hidden="1" customWidth="1"/>
    <col min="6" max="8" width="9.28515625" style="33" hidden="1" customWidth="1"/>
    <col min="9" max="14" width="9.28515625" style="33" customWidth="1"/>
    <col min="15" max="19" width="9.28515625" style="241" customWidth="1"/>
    <col min="20" max="256" width="9.28515625" style="33"/>
    <col min="257" max="257" width="38.28515625" style="33" customWidth="1"/>
    <col min="258" max="262" width="0" style="33" hidden="1" customWidth="1"/>
    <col min="263" max="275" width="9.28515625" style="33" customWidth="1"/>
    <col min="276" max="512" width="9.28515625" style="33"/>
    <col min="513" max="513" width="38.28515625" style="33" customWidth="1"/>
    <col min="514" max="518" width="0" style="33" hidden="1" customWidth="1"/>
    <col min="519" max="531" width="9.28515625" style="33" customWidth="1"/>
    <col min="532" max="768" width="9.28515625" style="33"/>
    <col min="769" max="769" width="38.28515625" style="33" customWidth="1"/>
    <col min="770" max="774" width="0" style="33" hidden="1" customWidth="1"/>
    <col min="775" max="787" width="9.28515625" style="33" customWidth="1"/>
    <col min="788" max="1024" width="9.28515625" style="33"/>
    <col min="1025" max="1025" width="38.28515625" style="33" customWidth="1"/>
    <col min="1026" max="1030" width="0" style="33" hidden="1" customWidth="1"/>
    <col min="1031" max="1043" width="9.28515625" style="33" customWidth="1"/>
    <col min="1044" max="1280" width="9.28515625" style="33"/>
    <col min="1281" max="1281" width="38.28515625" style="33" customWidth="1"/>
    <col min="1282" max="1286" width="0" style="33" hidden="1" customWidth="1"/>
    <col min="1287" max="1299" width="9.28515625" style="33" customWidth="1"/>
    <col min="1300" max="1536" width="9.28515625" style="33"/>
    <col min="1537" max="1537" width="38.28515625" style="33" customWidth="1"/>
    <col min="1538" max="1542" width="0" style="33" hidden="1" customWidth="1"/>
    <col min="1543" max="1555" width="9.28515625" style="33" customWidth="1"/>
    <col min="1556" max="1792" width="9.28515625" style="33"/>
    <col min="1793" max="1793" width="38.28515625" style="33" customWidth="1"/>
    <col min="1794" max="1798" width="0" style="33" hidden="1" customWidth="1"/>
    <col min="1799" max="1811" width="9.28515625" style="33" customWidth="1"/>
    <col min="1812" max="2048" width="9.28515625" style="33"/>
    <col min="2049" max="2049" width="38.28515625" style="33" customWidth="1"/>
    <col min="2050" max="2054" width="0" style="33" hidden="1" customWidth="1"/>
    <col min="2055" max="2067" width="9.28515625" style="33" customWidth="1"/>
    <col min="2068" max="2304" width="9.28515625" style="33"/>
    <col min="2305" max="2305" width="38.28515625" style="33" customWidth="1"/>
    <col min="2306" max="2310" width="0" style="33" hidden="1" customWidth="1"/>
    <col min="2311" max="2323" width="9.28515625" style="33" customWidth="1"/>
    <col min="2324" max="2560" width="9.28515625" style="33"/>
    <col min="2561" max="2561" width="38.28515625" style="33" customWidth="1"/>
    <col min="2562" max="2566" width="0" style="33" hidden="1" customWidth="1"/>
    <col min="2567" max="2579" width="9.28515625" style="33" customWidth="1"/>
    <col min="2580" max="2816" width="9.28515625" style="33"/>
    <col min="2817" max="2817" width="38.28515625" style="33" customWidth="1"/>
    <col min="2818" max="2822" width="0" style="33" hidden="1" customWidth="1"/>
    <col min="2823" max="2835" width="9.28515625" style="33" customWidth="1"/>
    <col min="2836" max="3072" width="9.28515625" style="33"/>
    <col min="3073" max="3073" width="38.28515625" style="33" customWidth="1"/>
    <col min="3074" max="3078" width="0" style="33" hidden="1" customWidth="1"/>
    <col min="3079" max="3091" width="9.28515625" style="33" customWidth="1"/>
    <col min="3092" max="3328" width="9.28515625" style="33"/>
    <col min="3329" max="3329" width="38.28515625" style="33" customWidth="1"/>
    <col min="3330" max="3334" width="0" style="33" hidden="1" customWidth="1"/>
    <col min="3335" max="3347" width="9.28515625" style="33" customWidth="1"/>
    <col min="3348" max="3584" width="9.28515625" style="33"/>
    <col min="3585" max="3585" width="38.28515625" style="33" customWidth="1"/>
    <col min="3586" max="3590" width="0" style="33" hidden="1" customWidth="1"/>
    <col min="3591" max="3603" width="9.28515625" style="33" customWidth="1"/>
    <col min="3604" max="3840" width="9.28515625" style="33"/>
    <col min="3841" max="3841" width="38.28515625" style="33" customWidth="1"/>
    <col min="3842" max="3846" width="0" style="33" hidden="1" customWidth="1"/>
    <col min="3847" max="3859" width="9.28515625" style="33" customWidth="1"/>
    <col min="3860" max="4096" width="9.28515625" style="33"/>
    <col min="4097" max="4097" width="38.28515625" style="33" customWidth="1"/>
    <col min="4098" max="4102" width="0" style="33" hidden="1" customWidth="1"/>
    <col min="4103" max="4115" width="9.28515625" style="33" customWidth="1"/>
    <col min="4116" max="4352" width="9.28515625" style="33"/>
    <col min="4353" max="4353" width="38.28515625" style="33" customWidth="1"/>
    <col min="4354" max="4358" width="0" style="33" hidden="1" customWidth="1"/>
    <col min="4359" max="4371" width="9.28515625" style="33" customWidth="1"/>
    <col min="4372" max="4608" width="9.28515625" style="33"/>
    <col min="4609" max="4609" width="38.28515625" style="33" customWidth="1"/>
    <col min="4610" max="4614" width="0" style="33" hidden="1" customWidth="1"/>
    <col min="4615" max="4627" width="9.28515625" style="33" customWidth="1"/>
    <col min="4628" max="4864" width="9.28515625" style="33"/>
    <col min="4865" max="4865" width="38.28515625" style="33" customWidth="1"/>
    <col min="4866" max="4870" width="0" style="33" hidden="1" customWidth="1"/>
    <col min="4871" max="4883" width="9.28515625" style="33" customWidth="1"/>
    <col min="4884" max="5120" width="9.28515625" style="33"/>
    <col min="5121" max="5121" width="38.28515625" style="33" customWidth="1"/>
    <col min="5122" max="5126" width="0" style="33" hidden="1" customWidth="1"/>
    <col min="5127" max="5139" width="9.28515625" style="33" customWidth="1"/>
    <col min="5140" max="5376" width="9.28515625" style="33"/>
    <col min="5377" max="5377" width="38.28515625" style="33" customWidth="1"/>
    <col min="5378" max="5382" width="0" style="33" hidden="1" customWidth="1"/>
    <col min="5383" max="5395" width="9.28515625" style="33" customWidth="1"/>
    <col min="5396" max="5632" width="9.28515625" style="33"/>
    <col min="5633" max="5633" width="38.28515625" style="33" customWidth="1"/>
    <col min="5634" max="5638" width="0" style="33" hidden="1" customWidth="1"/>
    <col min="5639" max="5651" width="9.28515625" style="33" customWidth="1"/>
    <col min="5652" max="5888" width="9.28515625" style="33"/>
    <col min="5889" max="5889" width="38.28515625" style="33" customWidth="1"/>
    <col min="5890" max="5894" width="0" style="33" hidden="1" customWidth="1"/>
    <col min="5895" max="5907" width="9.28515625" style="33" customWidth="1"/>
    <col min="5908" max="6144" width="9.28515625" style="33"/>
    <col min="6145" max="6145" width="38.28515625" style="33" customWidth="1"/>
    <col min="6146" max="6150" width="0" style="33" hidden="1" customWidth="1"/>
    <col min="6151" max="6163" width="9.28515625" style="33" customWidth="1"/>
    <col min="6164" max="6400" width="9.28515625" style="33"/>
    <col min="6401" max="6401" width="38.28515625" style="33" customWidth="1"/>
    <col min="6402" max="6406" width="0" style="33" hidden="1" customWidth="1"/>
    <col min="6407" max="6419" width="9.28515625" style="33" customWidth="1"/>
    <col min="6420" max="6656" width="9.28515625" style="33"/>
    <col min="6657" max="6657" width="38.28515625" style="33" customWidth="1"/>
    <col min="6658" max="6662" width="0" style="33" hidden="1" customWidth="1"/>
    <col min="6663" max="6675" width="9.28515625" style="33" customWidth="1"/>
    <col min="6676" max="6912" width="9.28515625" style="33"/>
    <col min="6913" max="6913" width="38.28515625" style="33" customWidth="1"/>
    <col min="6914" max="6918" width="0" style="33" hidden="1" customWidth="1"/>
    <col min="6919" max="6931" width="9.28515625" style="33" customWidth="1"/>
    <col min="6932" max="7168" width="9.28515625" style="33"/>
    <col min="7169" max="7169" width="38.28515625" style="33" customWidth="1"/>
    <col min="7170" max="7174" width="0" style="33" hidden="1" customWidth="1"/>
    <col min="7175" max="7187" width="9.28515625" style="33" customWidth="1"/>
    <col min="7188" max="7424" width="9.28515625" style="33"/>
    <col min="7425" max="7425" width="38.28515625" style="33" customWidth="1"/>
    <col min="7426" max="7430" width="0" style="33" hidden="1" customWidth="1"/>
    <col min="7431" max="7443" width="9.28515625" style="33" customWidth="1"/>
    <col min="7444" max="7680" width="9.28515625" style="33"/>
    <col min="7681" max="7681" width="38.28515625" style="33" customWidth="1"/>
    <col min="7682" max="7686" width="0" style="33" hidden="1" customWidth="1"/>
    <col min="7687" max="7699" width="9.28515625" style="33" customWidth="1"/>
    <col min="7700" max="7936" width="9.28515625" style="33"/>
    <col min="7937" max="7937" width="38.28515625" style="33" customWidth="1"/>
    <col min="7938" max="7942" width="0" style="33" hidden="1" customWidth="1"/>
    <col min="7943" max="7955" width="9.28515625" style="33" customWidth="1"/>
    <col min="7956" max="8192" width="9.28515625" style="33"/>
    <col min="8193" max="8193" width="38.28515625" style="33" customWidth="1"/>
    <col min="8194" max="8198" width="0" style="33" hidden="1" customWidth="1"/>
    <col min="8199" max="8211" width="9.28515625" style="33" customWidth="1"/>
    <col min="8212" max="8448" width="9.28515625" style="33"/>
    <col min="8449" max="8449" width="38.28515625" style="33" customWidth="1"/>
    <col min="8450" max="8454" width="0" style="33" hidden="1" customWidth="1"/>
    <col min="8455" max="8467" width="9.28515625" style="33" customWidth="1"/>
    <col min="8468" max="8704" width="9.28515625" style="33"/>
    <col min="8705" max="8705" width="38.28515625" style="33" customWidth="1"/>
    <col min="8706" max="8710" width="0" style="33" hidden="1" customWidth="1"/>
    <col min="8711" max="8723" width="9.28515625" style="33" customWidth="1"/>
    <col min="8724" max="8960" width="9.28515625" style="33"/>
    <col min="8961" max="8961" width="38.28515625" style="33" customWidth="1"/>
    <col min="8962" max="8966" width="0" style="33" hidden="1" customWidth="1"/>
    <col min="8967" max="8979" width="9.28515625" style="33" customWidth="1"/>
    <col min="8980" max="9216" width="9.28515625" style="33"/>
    <col min="9217" max="9217" width="38.28515625" style="33" customWidth="1"/>
    <col min="9218" max="9222" width="0" style="33" hidden="1" customWidth="1"/>
    <col min="9223" max="9235" width="9.28515625" style="33" customWidth="1"/>
    <col min="9236" max="9472" width="9.28515625" style="33"/>
    <col min="9473" max="9473" width="38.28515625" style="33" customWidth="1"/>
    <col min="9474" max="9478" width="0" style="33" hidden="1" customWidth="1"/>
    <col min="9479" max="9491" width="9.28515625" style="33" customWidth="1"/>
    <col min="9492" max="9728" width="9.28515625" style="33"/>
    <col min="9729" max="9729" width="38.28515625" style="33" customWidth="1"/>
    <col min="9730" max="9734" width="0" style="33" hidden="1" customWidth="1"/>
    <col min="9735" max="9747" width="9.28515625" style="33" customWidth="1"/>
    <col min="9748" max="9984" width="9.28515625" style="33"/>
    <col min="9985" max="9985" width="38.28515625" style="33" customWidth="1"/>
    <col min="9986" max="9990" width="0" style="33" hidden="1" customWidth="1"/>
    <col min="9991" max="10003" width="9.28515625" style="33" customWidth="1"/>
    <col min="10004" max="10240" width="9.28515625" style="33"/>
    <col min="10241" max="10241" width="38.28515625" style="33" customWidth="1"/>
    <col min="10242" max="10246" width="0" style="33" hidden="1" customWidth="1"/>
    <col min="10247" max="10259" width="9.28515625" style="33" customWidth="1"/>
    <col min="10260" max="10496" width="9.28515625" style="33"/>
    <col min="10497" max="10497" width="38.28515625" style="33" customWidth="1"/>
    <col min="10498" max="10502" width="0" style="33" hidden="1" customWidth="1"/>
    <col min="10503" max="10515" width="9.28515625" style="33" customWidth="1"/>
    <col min="10516" max="10752" width="9.28515625" style="33"/>
    <col min="10753" max="10753" width="38.28515625" style="33" customWidth="1"/>
    <col min="10754" max="10758" width="0" style="33" hidden="1" customWidth="1"/>
    <col min="10759" max="10771" width="9.28515625" style="33" customWidth="1"/>
    <col min="10772" max="11008" width="9.28515625" style="33"/>
    <col min="11009" max="11009" width="38.28515625" style="33" customWidth="1"/>
    <col min="11010" max="11014" width="0" style="33" hidden="1" customWidth="1"/>
    <col min="11015" max="11027" width="9.28515625" style="33" customWidth="1"/>
    <col min="11028" max="11264" width="9.28515625" style="33"/>
    <col min="11265" max="11265" width="38.28515625" style="33" customWidth="1"/>
    <col min="11266" max="11270" width="0" style="33" hidden="1" customWidth="1"/>
    <col min="11271" max="11283" width="9.28515625" style="33" customWidth="1"/>
    <col min="11284" max="11520" width="9.28515625" style="33"/>
    <col min="11521" max="11521" width="38.28515625" style="33" customWidth="1"/>
    <col min="11522" max="11526" width="0" style="33" hidden="1" customWidth="1"/>
    <col min="11527" max="11539" width="9.28515625" style="33" customWidth="1"/>
    <col min="11540" max="11776" width="9.28515625" style="33"/>
    <col min="11777" max="11777" width="38.28515625" style="33" customWidth="1"/>
    <col min="11778" max="11782" width="0" style="33" hidden="1" customWidth="1"/>
    <col min="11783" max="11795" width="9.28515625" style="33" customWidth="1"/>
    <col min="11796" max="12032" width="9.28515625" style="33"/>
    <col min="12033" max="12033" width="38.28515625" style="33" customWidth="1"/>
    <col min="12034" max="12038" width="0" style="33" hidden="1" customWidth="1"/>
    <col min="12039" max="12051" width="9.28515625" style="33" customWidth="1"/>
    <col min="12052" max="12288" width="9.28515625" style="33"/>
    <col min="12289" max="12289" width="38.28515625" style="33" customWidth="1"/>
    <col min="12290" max="12294" width="0" style="33" hidden="1" customWidth="1"/>
    <col min="12295" max="12307" width="9.28515625" style="33" customWidth="1"/>
    <col min="12308" max="12544" width="9.28515625" style="33"/>
    <col min="12545" max="12545" width="38.28515625" style="33" customWidth="1"/>
    <col min="12546" max="12550" width="0" style="33" hidden="1" customWidth="1"/>
    <col min="12551" max="12563" width="9.28515625" style="33" customWidth="1"/>
    <col min="12564" max="12800" width="9.28515625" style="33"/>
    <col min="12801" max="12801" width="38.28515625" style="33" customWidth="1"/>
    <col min="12802" max="12806" width="0" style="33" hidden="1" customWidth="1"/>
    <col min="12807" max="12819" width="9.28515625" style="33" customWidth="1"/>
    <col min="12820" max="13056" width="9.28515625" style="33"/>
    <col min="13057" max="13057" width="38.28515625" style="33" customWidth="1"/>
    <col min="13058" max="13062" width="0" style="33" hidden="1" customWidth="1"/>
    <col min="13063" max="13075" width="9.28515625" style="33" customWidth="1"/>
    <col min="13076" max="13312" width="9.28515625" style="33"/>
    <col min="13313" max="13313" width="38.28515625" style="33" customWidth="1"/>
    <col min="13314" max="13318" width="0" style="33" hidden="1" customWidth="1"/>
    <col min="13319" max="13331" width="9.28515625" style="33" customWidth="1"/>
    <col min="13332" max="13568" width="9.28515625" style="33"/>
    <col min="13569" max="13569" width="38.28515625" style="33" customWidth="1"/>
    <col min="13570" max="13574" width="0" style="33" hidden="1" customWidth="1"/>
    <col min="13575" max="13587" width="9.28515625" style="33" customWidth="1"/>
    <col min="13588" max="13824" width="9.28515625" style="33"/>
    <col min="13825" max="13825" width="38.28515625" style="33" customWidth="1"/>
    <col min="13826" max="13830" width="0" style="33" hidden="1" customWidth="1"/>
    <col min="13831" max="13843" width="9.28515625" style="33" customWidth="1"/>
    <col min="13844" max="14080" width="9.28515625" style="33"/>
    <col min="14081" max="14081" width="38.28515625" style="33" customWidth="1"/>
    <col min="14082" max="14086" width="0" style="33" hidden="1" customWidth="1"/>
    <col min="14087" max="14099" width="9.28515625" style="33" customWidth="1"/>
    <col min="14100" max="14336" width="9.28515625" style="33"/>
    <col min="14337" max="14337" width="38.28515625" style="33" customWidth="1"/>
    <col min="14338" max="14342" width="0" style="33" hidden="1" customWidth="1"/>
    <col min="14343" max="14355" width="9.28515625" style="33" customWidth="1"/>
    <col min="14356" max="14592" width="9.28515625" style="33"/>
    <col min="14593" max="14593" width="38.28515625" style="33" customWidth="1"/>
    <col min="14594" max="14598" width="0" style="33" hidden="1" customWidth="1"/>
    <col min="14599" max="14611" width="9.28515625" style="33" customWidth="1"/>
    <col min="14612" max="14848" width="9.28515625" style="33"/>
    <col min="14849" max="14849" width="38.28515625" style="33" customWidth="1"/>
    <col min="14850" max="14854" width="0" style="33" hidden="1" customWidth="1"/>
    <col min="14855" max="14867" width="9.28515625" style="33" customWidth="1"/>
    <col min="14868" max="15104" width="9.28515625" style="33"/>
    <col min="15105" max="15105" width="38.28515625" style="33" customWidth="1"/>
    <col min="15106" max="15110" width="0" style="33" hidden="1" customWidth="1"/>
    <col min="15111" max="15123" width="9.28515625" style="33" customWidth="1"/>
    <col min="15124" max="15360" width="9.28515625" style="33"/>
    <col min="15361" max="15361" width="38.28515625" style="33" customWidth="1"/>
    <col min="15362" max="15366" width="0" style="33" hidden="1" customWidth="1"/>
    <col min="15367" max="15379" width="9.28515625" style="33" customWidth="1"/>
    <col min="15380" max="15616" width="9.28515625" style="33"/>
    <col min="15617" max="15617" width="38.28515625" style="33" customWidth="1"/>
    <col min="15618" max="15622" width="0" style="33" hidden="1" customWidth="1"/>
    <col min="15623" max="15635" width="9.28515625" style="33" customWidth="1"/>
    <col min="15636" max="15872" width="9.28515625" style="33"/>
    <col min="15873" max="15873" width="38.28515625" style="33" customWidth="1"/>
    <col min="15874" max="15878" width="0" style="33" hidden="1" customWidth="1"/>
    <col min="15879" max="15891" width="9.28515625" style="33" customWidth="1"/>
    <col min="15892" max="16128" width="9.28515625" style="33"/>
    <col min="16129" max="16129" width="38.28515625" style="33" customWidth="1"/>
    <col min="16130" max="16134" width="0" style="33" hidden="1" customWidth="1"/>
    <col min="16135" max="16147" width="9.28515625" style="33" customWidth="1"/>
    <col min="16148" max="16384" width="9.28515625" style="33"/>
  </cols>
  <sheetData>
    <row r="1" spans="1:31" ht="12.95" customHeight="1" x14ac:dyDescent="0.2">
      <c r="A1" s="950" t="s">
        <v>1346</v>
      </c>
      <c r="O1" s="33"/>
      <c r="T1" s="241"/>
    </row>
    <row r="2" spans="1:31" ht="18" customHeight="1" x14ac:dyDescent="0.2">
      <c r="A2" s="32" t="s">
        <v>537</v>
      </c>
    </row>
    <row r="3" spans="1:31" ht="18" customHeight="1" x14ac:dyDescent="0.2">
      <c r="A3" s="32" t="s">
        <v>538</v>
      </c>
    </row>
    <row r="4" spans="1:31" ht="18" customHeight="1" thickBot="1" x14ac:dyDescent="0.25">
      <c r="A4" s="34" t="s">
        <v>490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1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1" s="38" customFormat="1" ht="12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</row>
    <row r="7" spans="1:31" s="43" customFormat="1" ht="25.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</row>
    <row r="8" spans="1:31" s="51" customFormat="1" ht="12" x14ac:dyDescent="0.2">
      <c r="A8" s="315" t="s">
        <v>356</v>
      </c>
      <c r="B8" s="255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</row>
    <row r="9" spans="1:31" s="51" customFormat="1" ht="13.5" customHeight="1" x14ac:dyDescent="0.2">
      <c r="A9" s="315" t="s">
        <v>456</v>
      </c>
      <c r="B9" s="160">
        <v>37.299999999999997</v>
      </c>
      <c r="C9" s="160">
        <v>38.799999999999997</v>
      </c>
      <c r="D9" s="160">
        <v>41.5</v>
      </c>
      <c r="E9" s="160">
        <v>43.9</v>
      </c>
      <c r="F9" s="160">
        <v>52.7</v>
      </c>
      <c r="G9" s="160">
        <v>51.9</v>
      </c>
      <c r="H9" s="160">
        <v>57.5</v>
      </c>
      <c r="I9" s="160">
        <v>50</v>
      </c>
      <c r="J9" s="160">
        <v>48.4</v>
      </c>
      <c r="K9" s="160">
        <v>44.7</v>
      </c>
      <c r="L9" s="160">
        <v>46.2</v>
      </c>
      <c r="M9" s="160">
        <v>43.5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</row>
    <row r="10" spans="1:31" s="51" customFormat="1" ht="12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</row>
    <row r="11" spans="1:31" s="51" customFormat="1" ht="24" customHeight="1" x14ac:dyDescent="0.2">
      <c r="A11" s="325" t="s">
        <v>458</v>
      </c>
      <c r="B11" s="160">
        <v>24.9</v>
      </c>
      <c r="C11" s="160">
        <v>23.1</v>
      </c>
      <c r="D11" s="160">
        <v>36.6</v>
      </c>
      <c r="E11" s="160">
        <v>35</v>
      </c>
      <c r="F11" s="160">
        <v>44.8</v>
      </c>
      <c r="G11" s="160">
        <v>44.8</v>
      </c>
      <c r="H11" s="160">
        <v>48.4</v>
      </c>
      <c r="I11" s="160">
        <v>42.7</v>
      </c>
      <c r="J11" s="160">
        <v>40.5</v>
      </c>
      <c r="K11" s="160">
        <v>38.299999999999997</v>
      </c>
      <c r="L11" s="160">
        <v>40.1</v>
      </c>
      <c r="M11" s="160">
        <v>37.5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</row>
    <row r="12" spans="1:31" s="51" customFormat="1" ht="13.5" customHeight="1" x14ac:dyDescent="0.2">
      <c r="A12" s="325" t="s">
        <v>459</v>
      </c>
      <c r="B12" s="160">
        <v>1.3</v>
      </c>
      <c r="C12" s="160">
        <v>1.3</v>
      </c>
      <c r="D12" s="160">
        <v>0.8</v>
      </c>
      <c r="E12" s="160">
        <v>1.2</v>
      </c>
      <c r="F12" s="160">
        <v>0.7</v>
      </c>
      <c r="G12" s="160">
        <v>0.6</v>
      </c>
      <c r="H12" s="160">
        <v>0.5</v>
      </c>
      <c r="I12" s="160">
        <v>0.4</v>
      </c>
      <c r="J12" s="160">
        <v>0.4</v>
      </c>
      <c r="K12" s="160">
        <v>0.5</v>
      </c>
      <c r="L12" s="160">
        <v>0.5</v>
      </c>
      <c r="M12" s="160">
        <v>0.5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</row>
    <row r="13" spans="1:31" s="51" customFormat="1" ht="13.5" customHeight="1" x14ac:dyDescent="0.2">
      <c r="A13" s="325" t="s">
        <v>460</v>
      </c>
      <c r="B13" s="160">
        <v>3.5</v>
      </c>
      <c r="C13" s="160">
        <v>4.2</v>
      </c>
      <c r="D13" s="160">
        <v>3.9</v>
      </c>
      <c r="E13" s="160">
        <v>4.0999999999999996</v>
      </c>
      <c r="F13" s="160">
        <v>3.5</v>
      </c>
      <c r="G13" s="160">
        <v>2.9</v>
      </c>
      <c r="H13" s="160">
        <v>2.2000000000000002</v>
      </c>
      <c r="I13" s="160">
        <v>1.5</v>
      </c>
      <c r="J13" s="160">
        <v>1.7</v>
      </c>
      <c r="K13" s="160">
        <v>1.8</v>
      </c>
      <c r="L13" s="160">
        <v>2</v>
      </c>
      <c r="M13" s="160">
        <v>2.1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</row>
    <row r="14" spans="1:31" s="51" customFormat="1" ht="13.5" customHeight="1" x14ac:dyDescent="0.2">
      <c r="A14" s="315" t="s">
        <v>461</v>
      </c>
      <c r="B14" s="160">
        <v>25.6</v>
      </c>
      <c r="C14" s="160">
        <v>24.1</v>
      </c>
      <c r="D14" s="160">
        <v>22.8</v>
      </c>
      <c r="E14" s="160">
        <v>20.8</v>
      </c>
      <c r="F14" s="160">
        <v>20</v>
      </c>
      <c r="G14" s="160">
        <v>18.3</v>
      </c>
      <c r="H14" s="160">
        <v>15.8</v>
      </c>
      <c r="I14" s="160">
        <v>16.3</v>
      </c>
      <c r="J14" s="160">
        <v>18.100000000000001</v>
      </c>
      <c r="K14" s="160">
        <v>20</v>
      </c>
      <c r="L14" s="160">
        <v>23.7</v>
      </c>
      <c r="M14" s="160">
        <v>27.7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</row>
    <row r="15" spans="1:31" s="51" customFormat="1" ht="13.5" customHeight="1" x14ac:dyDescent="0.2">
      <c r="A15" s="315" t="s">
        <v>462</v>
      </c>
      <c r="B15" s="160">
        <v>4.3</v>
      </c>
      <c r="C15" s="160">
        <v>4.0999999999999996</v>
      </c>
      <c r="D15" s="160">
        <v>3.9</v>
      </c>
      <c r="E15" s="160">
        <v>3.6</v>
      </c>
      <c r="F15" s="160">
        <v>3.2</v>
      </c>
      <c r="G15" s="160">
        <v>3.1</v>
      </c>
      <c r="H15" s="160">
        <v>2.7</v>
      </c>
      <c r="I15" s="160">
        <v>3.3</v>
      </c>
      <c r="J15" s="160">
        <v>3.7</v>
      </c>
      <c r="K15" s="160">
        <v>3.6</v>
      </c>
      <c r="L15" s="160">
        <v>3.1</v>
      </c>
      <c r="M15" s="160">
        <v>1.8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</row>
    <row r="16" spans="1:31" s="51" customFormat="1" ht="13.5" customHeight="1" x14ac:dyDescent="0.2">
      <c r="A16" s="315" t="s">
        <v>463</v>
      </c>
      <c r="B16" s="160">
        <v>6.4</v>
      </c>
      <c r="C16" s="160">
        <v>7.9</v>
      </c>
      <c r="D16" s="160">
        <v>7.1</v>
      </c>
      <c r="E16" s="160">
        <v>9.3000000000000007</v>
      </c>
      <c r="F16" s="160">
        <v>7.9</v>
      </c>
      <c r="G16" s="160">
        <v>7.7</v>
      </c>
      <c r="H16" s="160">
        <v>8.6</v>
      </c>
      <c r="I16" s="160">
        <v>7.3</v>
      </c>
      <c r="J16" s="160">
        <v>10</v>
      </c>
      <c r="K16" s="160">
        <v>10.6</v>
      </c>
      <c r="L16" s="160">
        <v>6.7</v>
      </c>
      <c r="M16" s="160">
        <v>7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</row>
    <row r="17" spans="1:31" s="51" customFormat="1" ht="13.5" customHeight="1" x14ac:dyDescent="0.2">
      <c r="A17" s="315" t="s">
        <v>464</v>
      </c>
      <c r="B17" s="160">
        <v>26.4</v>
      </c>
      <c r="C17" s="160">
        <v>25.1</v>
      </c>
      <c r="D17" s="160">
        <v>24.6</v>
      </c>
      <c r="E17" s="160">
        <v>22.3</v>
      </c>
      <c r="F17" s="160">
        <v>16.2</v>
      </c>
      <c r="G17" s="160">
        <v>19</v>
      </c>
      <c r="H17" s="160">
        <v>15.4</v>
      </c>
      <c r="I17" s="160">
        <v>23.1</v>
      </c>
      <c r="J17" s="160">
        <v>19.899999999999999</v>
      </c>
      <c r="K17" s="160">
        <v>21.1</v>
      </c>
      <c r="L17" s="160">
        <v>20.399999999999999</v>
      </c>
      <c r="M17" s="160">
        <v>20.100000000000001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</row>
    <row r="18" spans="1:31" s="51" customFormat="1" ht="12.75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</row>
    <row r="19" spans="1:31" s="51" customFormat="1" ht="12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</row>
    <row r="20" spans="1:31" s="51" customFormat="1" ht="12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</row>
    <row r="21" spans="1:31" s="51" customFormat="1" ht="12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</row>
    <row r="22" spans="1:31" s="51" customFormat="1" ht="12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</row>
    <row r="23" spans="1:31" s="51" customFormat="1" ht="12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</row>
    <row r="24" spans="1:31" s="51" customFormat="1" ht="18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</row>
    <row r="25" spans="1:31" ht="18" customHeight="1" x14ac:dyDescent="0.2">
      <c r="A25" s="32" t="s">
        <v>539</v>
      </c>
    </row>
    <row r="26" spans="1:31" s="571" customFormat="1" ht="18" customHeight="1" thickBot="1" x14ac:dyDescent="0.25">
      <c r="A26" s="34" t="s">
        <v>490</v>
      </c>
      <c r="B26" s="575"/>
      <c r="C26" s="575"/>
      <c r="D26" s="575"/>
      <c r="E26" s="575"/>
      <c r="F26" s="575"/>
      <c r="G26" s="575"/>
      <c r="H26" s="575"/>
      <c r="I26" s="575"/>
      <c r="J26" s="575"/>
      <c r="K26" s="575"/>
      <c r="L26" s="575"/>
      <c r="M26" s="575"/>
    </row>
    <row r="27" spans="1:31" s="38" customFormat="1" ht="18" customHeight="1" thickBot="1" x14ac:dyDescent="0.25">
      <c r="A27" s="564"/>
      <c r="B27" s="564">
        <v>2014</v>
      </c>
      <c r="C27" s="564">
        <v>2015</v>
      </c>
      <c r="D27" s="564">
        <v>2016</v>
      </c>
      <c r="E27" s="564">
        <v>2017</v>
      </c>
      <c r="F27" s="564">
        <v>2018</v>
      </c>
      <c r="G27" s="564">
        <v>2019</v>
      </c>
      <c r="H27" s="564">
        <v>2020</v>
      </c>
      <c r="I27" s="564">
        <v>2021</v>
      </c>
      <c r="J27" s="564">
        <v>2022</v>
      </c>
      <c r="K27" s="564">
        <v>2023</v>
      </c>
      <c r="L27" s="564">
        <v>2024</v>
      </c>
      <c r="M27" s="564">
        <v>2025</v>
      </c>
      <c r="N27" s="312"/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2"/>
      <c r="Z27" s="312"/>
      <c r="AA27" s="312"/>
      <c r="AB27" s="312"/>
      <c r="AC27" s="312"/>
      <c r="AD27" s="312"/>
      <c r="AE27" s="312"/>
    </row>
    <row r="28" spans="1:31" s="43" customFormat="1" ht="12.75" customHeight="1" x14ac:dyDescent="0.2">
      <c r="A28" s="37"/>
      <c r="B28" s="565"/>
      <c r="C28" s="565"/>
      <c r="D28" s="565"/>
      <c r="E28" s="565"/>
      <c r="F28" s="565"/>
      <c r="G28" s="565"/>
      <c r="H28" s="565"/>
      <c r="I28" s="565"/>
      <c r="J28" s="565"/>
      <c r="K28" s="565"/>
      <c r="L28" s="565"/>
      <c r="M28" s="565"/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</row>
    <row r="29" spans="1:31" s="51" customFormat="1" ht="24.75" customHeight="1" x14ac:dyDescent="0.2">
      <c r="A29" s="41" t="s">
        <v>483</v>
      </c>
      <c r="B29" s="157">
        <v>100</v>
      </c>
      <c r="C29" s="157">
        <v>100</v>
      </c>
      <c r="D29" s="157">
        <v>100</v>
      </c>
      <c r="E29" s="157">
        <v>100</v>
      </c>
      <c r="F29" s="157">
        <v>100</v>
      </c>
      <c r="G29" s="157">
        <v>100</v>
      </c>
      <c r="H29" s="157">
        <v>100</v>
      </c>
      <c r="I29" s="157">
        <v>100</v>
      </c>
      <c r="J29" s="157">
        <v>100</v>
      </c>
      <c r="K29" s="157">
        <v>100</v>
      </c>
      <c r="L29" s="157">
        <v>100</v>
      </c>
      <c r="M29" s="157">
        <v>100</v>
      </c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</row>
    <row r="30" spans="1:31" s="51" customFormat="1" ht="12.95" customHeight="1" x14ac:dyDescent="0.2">
      <c r="A30" s="315" t="s">
        <v>356</v>
      </c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</row>
    <row r="31" spans="1:31" s="51" customFormat="1" ht="13.5" customHeight="1" x14ac:dyDescent="0.2">
      <c r="A31" s="315" t="s">
        <v>456</v>
      </c>
      <c r="B31" s="160">
        <v>32.799999999999997</v>
      </c>
      <c r="C31" s="160">
        <v>20.7</v>
      </c>
      <c r="D31" s="160">
        <v>28.7</v>
      </c>
      <c r="E31" s="160">
        <v>23.6</v>
      </c>
      <c r="F31" s="160">
        <v>24</v>
      </c>
      <c r="G31" s="160">
        <v>22.5</v>
      </c>
      <c r="H31" s="160">
        <v>22.8</v>
      </c>
      <c r="I31" s="160">
        <v>25.8</v>
      </c>
      <c r="J31" s="160">
        <v>16.5</v>
      </c>
      <c r="K31" s="160">
        <v>25.2</v>
      </c>
      <c r="L31" s="160">
        <v>32.700000000000003</v>
      </c>
      <c r="M31" s="160">
        <v>33.299999999999997</v>
      </c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</row>
    <row r="32" spans="1:31" s="51" customFormat="1" ht="12.95" customHeight="1" x14ac:dyDescent="0.2">
      <c r="A32" s="566" t="s">
        <v>457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</row>
    <row r="33" spans="1:31" s="51" customFormat="1" ht="26.25" customHeight="1" x14ac:dyDescent="0.2">
      <c r="A33" s="325" t="s">
        <v>458</v>
      </c>
      <c r="B33" s="160">
        <v>14.5</v>
      </c>
      <c r="C33" s="160">
        <v>0.5</v>
      </c>
      <c r="D33" s="160">
        <v>16.8</v>
      </c>
      <c r="E33" s="160">
        <v>6.8</v>
      </c>
      <c r="F33" s="160">
        <v>8.3000000000000007</v>
      </c>
      <c r="G33" s="160">
        <v>9.1999999999999993</v>
      </c>
      <c r="H33" s="160">
        <v>7.7</v>
      </c>
      <c r="I33" s="160">
        <v>12.3</v>
      </c>
      <c r="J33" s="160">
        <v>7.8</v>
      </c>
      <c r="K33" s="160">
        <v>16.600000000000001</v>
      </c>
      <c r="L33" s="160">
        <v>24.2</v>
      </c>
      <c r="M33" s="160">
        <v>24.6</v>
      </c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</row>
    <row r="34" spans="1:31" s="51" customFormat="1" ht="13.5" customHeight="1" x14ac:dyDescent="0.2">
      <c r="A34" s="325" t="s">
        <v>459</v>
      </c>
      <c r="B34" s="160">
        <v>3.1</v>
      </c>
      <c r="C34" s="160">
        <v>0.9</v>
      </c>
      <c r="D34" s="160">
        <v>3.3</v>
      </c>
      <c r="E34" s="160">
        <v>2.4</v>
      </c>
      <c r="F34" s="160">
        <v>1.8</v>
      </c>
      <c r="G34" s="160">
        <v>2</v>
      </c>
      <c r="H34" s="160">
        <v>3.6</v>
      </c>
      <c r="I34" s="160">
        <v>2.5</v>
      </c>
      <c r="J34" s="160">
        <v>1.8</v>
      </c>
      <c r="K34" s="160">
        <v>0.8</v>
      </c>
      <c r="L34" s="160">
        <v>0.7</v>
      </c>
      <c r="M34" s="160">
        <v>0.4</v>
      </c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</row>
    <row r="35" spans="1:31" s="51" customFormat="1" ht="13.5" customHeight="1" x14ac:dyDescent="0.2">
      <c r="A35" s="325" t="s">
        <v>460</v>
      </c>
      <c r="B35" s="160">
        <v>3</v>
      </c>
      <c r="C35" s="160">
        <v>4.5999999999999996</v>
      </c>
      <c r="D35" s="160">
        <v>8</v>
      </c>
      <c r="E35" s="160">
        <v>6.4</v>
      </c>
      <c r="F35" s="160">
        <v>6.2</v>
      </c>
      <c r="G35" s="160">
        <v>5.0999999999999996</v>
      </c>
      <c r="H35" s="160">
        <v>4.9000000000000004</v>
      </c>
      <c r="I35" s="160">
        <v>4.8</v>
      </c>
      <c r="J35" s="160">
        <v>4.2</v>
      </c>
      <c r="K35" s="160">
        <v>2.7</v>
      </c>
      <c r="L35" s="160">
        <v>2.4</v>
      </c>
      <c r="M35" s="160">
        <v>2.2999999999999998</v>
      </c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</row>
    <row r="36" spans="1:31" s="51" customFormat="1" ht="13.5" customHeight="1" x14ac:dyDescent="0.2">
      <c r="A36" s="315" t="s">
        <v>461</v>
      </c>
      <c r="B36" s="160">
        <v>29.5</v>
      </c>
      <c r="C36" s="160">
        <v>28.2</v>
      </c>
      <c r="D36" s="160">
        <v>34.9</v>
      </c>
      <c r="E36" s="160">
        <v>31.5</v>
      </c>
      <c r="F36" s="160">
        <v>31.3</v>
      </c>
      <c r="G36" s="160">
        <v>29.1</v>
      </c>
      <c r="H36" s="160">
        <v>30</v>
      </c>
      <c r="I36" s="160">
        <v>24.3</v>
      </c>
      <c r="J36" s="160">
        <v>34.9</v>
      </c>
      <c r="K36" s="160">
        <v>27</v>
      </c>
      <c r="L36" s="160">
        <v>28.4</v>
      </c>
      <c r="M36" s="160">
        <v>25.2</v>
      </c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</row>
    <row r="37" spans="1:31" s="51" customFormat="1" ht="13.5" customHeight="1" x14ac:dyDescent="0.2">
      <c r="A37" s="315" t="s">
        <v>462</v>
      </c>
      <c r="B37" s="160">
        <v>4.2</v>
      </c>
      <c r="C37" s="160">
        <v>4.7</v>
      </c>
      <c r="D37" s="160">
        <v>6.6</v>
      </c>
      <c r="E37" s="160">
        <v>6</v>
      </c>
      <c r="F37" s="160">
        <v>5.3</v>
      </c>
      <c r="G37" s="160">
        <v>5.4</v>
      </c>
      <c r="H37" s="160">
        <v>5.6</v>
      </c>
      <c r="I37" s="160">
        <v>4.7</v>
      </c>
      <c r="J37" s="160">
        <v>6.3</v>
      </c>
      <c r="K37" s="160">
        <v>4</v>
      </c>
      <c r="L37" s="160">
        <v>3.8</v>
      </c>
      <c r="M37" s="160">
        <v>2.7</v>
      </c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</row>
    <row r="38" spans="1:31" s="51" customFormat="1" ht="13.5" customHeight="1" x14ac:dyDescent="0.2">
      <c r="A38" s="315" t="s">
        <v>463</v>
      </c>
      <c r="B38" s="160">
        <v>7.5</v>
      </c>
      <c r="C38" s="160">
        <v>7.7</v>
      </c>
      <c r="D38" s="160">
        <v>9.6999999999999993</v>
      </c>
      <c r="E38" s="160">
        <v>12.6</v>
      </c>
      <c r="F38" s="160">
        <v>14.3</v>
      </c>
      <c r="G38" s="160">
        <v>14.7</v>
      </c>
      <c r="H38" s="160">
        <v>23.2</v>
      </c>
      <c r="I38" s="160">
        <v>14.5</v>
      </c>
      <c r="J38" s="160">
        <v>10.5</v>
      </c>
      <c r="K38" s="160">
        <v>8.3000000000000007</v>
      </c>
      <c r="L38" s="160">
        <v>5.9</v>
      </c>
      <c r="M38" s="160">
        <v>6.1</v>
      </c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</row>
    <row r="39" spans="1:31" s="51" customFormat="1" ht="13.5" customHeight="1" x14ac:dyDescent="0.2">
      <c r="A39" s="315" t="s">
        <v>464</v>
      </c>
      <c r="B39" s="160">
        <v>25.9</v>
      </c>
      <c r="C39" s="160">
        <v>38.700000000000003</v>
      </c>
      <c r="D39" s="160">
        <v>20</v>
      </c>
      <c r="E39" s="160">
        <v>26.4</v>
      </c>
      <c r="F39" s="160">
        <v>25.1</v>
      </c>
      <c r="G39" s="160">
        <v>28.2</v>
      </c>
      <c r="H39" s="160">
        <v>18.399999999999999</v>
      </c>
      <c r="I39" s="160">
        <v>30.7</v>
      </c>
      <c r="J39" s="160">
        <v>31.9</v>
      </c>
      <c r="K39" s="160">
        <v>35.5</v>
      </c>
      <c r="L39" s="160">
        <v>29.2</v>
      </c>
      <c r="M39" s="160">
        <v>32.700000000000003</v>
      </c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</row>
    <row r="40" spans="1:31" s="51" customFormat="1" ht="12.95" customHeight="1" thickBot="1" x14ac:dyDescent="0.25">
      <c r="A40" s="317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</row>
    <row r="41" spans="1:31" s="51" customFormat="1" ht="12.95" customHeight="1" x14ac:dyDescent="0.2">
      <c r="A41" s="31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</row>
    <row r="42" spans="1:31" s="51" customFormat="1" ht="12.95" customHeight="1" x14ac:dyDescent="0.2">
      <c r="A42" s="299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</row>
    <row r="43" spans="1:31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</row>
    <row r="44" spans="1:31" s="38" customFormat="1" ht="12.95" customHeight="1" x14ac:dyDescent="0.2">
      <c r="A44" s="37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</row>
    <row r="45" spans="1:31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</row>
    <row r="46" spans="1:31" s="51" customFormat="1" ht="12.95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</row>
    <row r="47" spans="1:31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</row>
    <row r="48" spans="1:31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</row>
    <row r="49" spans="1:31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</row>
    <row r="50" spans="1:31" s="51" customFormat="1" ht="12.95" customHeight="1" x14ac:dyDescent="0.2">
      <c r="A50" s="31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</row>
    <row r="51" spans="1:31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</row>
    <row r="52" spans="1:31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</row>
    <row r="53" spans="1:31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</row>
    <row r="54" spans="1:31" s="51" customFormat="1" ht="24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</row>
    <row r="55" spans="1:31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</row>
    <row r="56" spans="1:31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</row>
    <row r="57" spans="1:31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</row>
    <row r="58" spans="1:31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</row>
    <row r="59" spans="1:31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</row>
    <row r="60" spans="1:31" s="51" customFormat="1" ht="12.95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</row>
    <row r="61" spans="1:31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</row>
    <row r="62" spans="1:31" s="51" customFormat="1" ht="24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</row>
    <row r="63" spans="1:31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</row>
    <row r="64" spans="1:31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</row>
    <row r="65" spans="1:31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</row>
    <row r="66" spans="1:31" s="38" customFormat="1" ht="12.95" customHeight="1" x14ac:dyDescent="0.2">
      <c r="A66" s="37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  <c r="T66" s="312"/>
      <c r="U66" s="312"/>
      <c r="V66" s="312"/>
      <c r="W66" s="312"/>
      <c r="X66" s="312"/>
      <c r="Y66" s="312"/>
      <c r="Z66" s="312"/>
      <c r="AA66" s="312"/>
      <c r="AB66" s="312"/>
      <c r="AC66" s="312"/>
      <c r="AD66" s="312"/>
      <c r="AE66" s="312"/>
    </row>
    <row r="67" spans="1:31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</row>
    <row r="68" spans="1:31" s="51" customFormat="1" ht="12.95" customHeight="1" x14ac:dyDescent="0.2">
      <c r="A68" s="31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</row>
    <row r="69" spans="1:31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</row>
    <row r="70" spans="1:31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</row>
    <row r="71" spans="1:31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</row>
    <row r="72" spans="1:31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</row>
    <row r="73" spans="1:31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</row>
    <row r="74" spans="1:31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</row>
    <row r="75" spans="1:31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</row>
    <row r="76" spans="1:31" s="51" customFormat="1" ht="24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</row>
    <row r="77" spans="1:31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</row>
    <row r="78" spans="1:31" s="51" customFormat="1" ht="12.95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</row>
    <row r="79" spans="1:31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</row>
    <row r="80" spans="1:31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</row>
    <row r="81" spans="1:31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</row>
    <row r="82" spans="1:31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</row>
    <row r="83" spans="1:31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</row>
    <row r="84" spans="1:31" s="38" customFormat="1" ht="12.95" customHeight="1" x14ac:dyDescent="0.2">
      <c r="A84" s="37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Q84" s="312"/>
      <c r="R84" s="312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</row>
    <row r="85" spans="1:31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</row>
    <row r="86" spans="1:31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</row>
    <row r="87" spans="1:31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</row>
    <row r="88" spans="1:31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</row>
    <row r="89" spans="1:31" s="51" customFormat="1" ht="12.95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</row>
    <row r="90" spans="1:31" s="51" customFormat="1" ht="12.95" customHeight="1" x14ac:dyDescent="0.2">
      <c r="A90" s="31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</row>
    <row r="91" spans="1:31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</row>
    <row r="92" spans="1:31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</row>
    <row r="93" spans="1:31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</row>
    <row r="94" spans="1:31" s="51" customFormat="1" ht="24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</row>
    <row r="95" spans="1:31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</row>
    <row r="96" spans="1:31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</row>
    <row r="97" spans="1:31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</row>
    <row r="98" spans="1:31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</row>
    <row r="99" spans="1:31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</row>
    <row r="100" spans="1:31" s="51" customFormat="1" ht="12.95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</row>
    <row r="101" spans="1:31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</row>
    <row r="102" spans="1:31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</row>
    <row r="103" spans="1:31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</row>
    <row r="104" spans="1:31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</row>
    <row r="105" spans="1:31" s="51" customFormat="1" ht="24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</row>
    <row r="106" spans="1:31" s="38" customFormat="1" ht="12.95" customHeight="1" x14ac:dyDescent="0.2">
      <c r="A106" s="37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  <c r="T106" s="312"/>
      <c r="U106" s="312"/>
      <c r="V106" s="312"/>
      <c r="W106" s="312"/>
      <c r="X106" s="312"/>
      <c r="Y106" s="312"/>
      <c r="Z106" s="312"/>
      <c r="AA106" s="312"/>
      <c r="AB106" s="312"/>
      <c r="AC106" s="312"/>
      <c r="AD106" s="312"/>
      <c r="AE106" s="312"/>
    </row>
    <row r="107" spans="1:31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</row>
    <row r="108" spans="1:31" s="51" customFormat="1" ht="12.95" customHeight="1" x14ac:dyDescent="0.2">
      <c r="A108" s="31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</row>
    <row r="109" spans="1:31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</row>
    <row r="110" spans="1:31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</row>
    <row r="111" spans="1:31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</row>
    <row r="112" spans="1:31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</row>
    <row r="113" spans="1:31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</row>
    <row r="114" spans="1:31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</row>
    <row r="115" spans="1:31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</row>
    <row r="116" spans="1:31" s="51" customFormat="1" ht="24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</row>
    <row r="117" spans="1:31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</row>
    <row r="118" spans="1:31" s="51" customFormat="1" ht="12.95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</row>
    <row r="119" spans="1:31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</row>
    <row r="120" spans="1:31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</row>
    <row r="121" spans="1:31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</row>
    <row r="122" spans="1:31" s="51" customFormat="1" ht="12.95" customHeight="1" x14ac:dyDescent="0.2">
      <c r="A122" s="31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</row>
    <row r="123" spans="1:31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</row>
    <row r="124" spans="1:31" s="38" customFormat="1" ht="12.95" customHeight="1" x14ac:dyDescent="0.2">
      <c r="A124" s="37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</row>
    <row r="125" spans="1:31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</row>
    <row r="126" spans="1:31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</row>
    <row r="127" spans="1:31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</row>
    <row r="128" spans="1:31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</row>
    <row r="129" spans="1:31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</row>
    <row r="130" spans="1:31" s="51" customFormat="1" ht="12.95" customHeight="1" x14ac:dyDescent="0.2">
      <c r="A130" s="31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</row>
    <row r="131" spans="1:31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</row>
    <row r="132" spans="1:31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</row>
    <row r="133" spans="1:31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</row>
    <row r="134" spans="1:31" s="51" customFormat="1" ht="24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</row>
    <row r="135" spans="1:31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</row>
    <row r="136" spans="1:31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</row>
    <row r="137" spans="1:31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</row>
    <row r="138" spans="1:31" s="38" customFormat="1" ht="12.95" customHeight="1" x14ac:dyDescent="0.2">
      <c r="A138" s="37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  <c r="T138" s="312"/>
      <c r="U138" s="312"/>
      <c r="V138" s="312"/>
      <c r="W138" s="312"/>
      <c r="X138" s="312"/>
      <c r="Y138" s="312"/>
      <c r="Z138" s="312"/>
      <c r="AA138" s="312"/>
      <c r="AB138" s="312"/>
      <c r="AC138" s="312"/>
      <c r="AD138" s="312"/>
      <c r="AE138" s="312"/>
    </row>
    <row r="139" spans="1:31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</row>
    <row r="140" spans="1:31" s="51" customFormat="1" ht="12.95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</row>
    <row r="141" spans="1:31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</row>
    <row r="142" spans="1:31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</row>
    <row r="143" spans="1:31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</row>
    <row r="144" spans="1:31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</row>
    <row r="145" spans="1:31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</row>
    <row r="146" spans="1:31" s="38" customFormat="1" ht="12.95" customHeight="1" x14ac:dyDescent="0.2">
      <c r="A146" s="37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  <c r="T146" s="312"/>
      <c r="U146" s="312"/>
      <c r="V146" s="312"/>
      <c r="W146" s="312"/>
      <c r="X146" s="312"/>
      <c r="Y146" s="312"/>
      <c r="Z146" s="312"/>
      <c r="AA146" s="312"/>
      <c r="AB146" s="312"/>
      <c r="AC146" s="312"/>
      <c r="AD146" s="312"/>
      <c r="AE146" s="312"/>
    </row>
    <row r="147" spans="1:31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</row>
    <row r="148" spans="1:31" s="51" customFormat="1" ht="12.95" customHeight="1" x14ac:dyDescent="0.2">
      <c r="A148" s="31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</row>
    <row r="149" spans="1:31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</row>
    <row r="150" spans="1:31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</row>
    <row r="151" spans="1:31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</row>
    <row r="152" spans="1:31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</row>
    <row r="153" spans="1:31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</row>
    <row r="154" spans="1:31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</row>
    <row r="155" spans="1:31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</row>
    <row r="156" spans="1:31" s="51" customFormat="1" ht="24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</row>
    <row r="157" spans="1:31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</row>
    <row r="158" spans="1:31" s="51" customFormat="1" ht="12.95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</row>
    <row r="159" spans="1:31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</row>
    <row r="160" spans="1:31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</row>
    <row r="161" spans="1:31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</row>
    <row r="162" spans="1:31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</row>
    <row r="163" spans="1:31" s="51" customFormat="1" ht="12.95" customHeight="1" x14ac:dyDescent="0.2">
      <c r="A163" s="31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</row>
    <row r="164" spans="1:31" s="38" customFormat="1" ht="12.95" customHeight="1" x14ac:dyDescent="0.2">
      <c r="A164" s="37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2"/>
      <c r="AE164" s="312"/>
    </row>
    <row r="165" spans="1:31" s="51" customFormat="1" ht="12.95" customHeight="1" x14ac:dyDescent="0.2">
      <c r="A165" s="31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</row>
    <row r="166" spans="1:31" s="51" customFormat="1" ht="12.95" customHeight="1" x14ac:dyDescent="0.2">
      <c r="A166" s="31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</row>
    <row r="167" spans="1:31" s="51" customFormat="1" ht="12.95" customHeight="1" x14ac:dyDescent="0.2">
      <c r="A167" s="31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</row>
    <row r="168" spans="1:31" s="51" customFormat="1" ht="12.95" customHeight="1" x14ac:dyDescent="0.2">
      <c r="A168" s="31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</row>
    <row r="169" spans="1:31" s="51" customFormat="1" ht="12.95" customHeight="1" x14ac:dyDescent="0.2">
      <c r="A169" s="31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</row>
    <row r="170" spans="1:31" s="51" customFormat="1" ht="12.95" customHeight="1" x14ac:dyDescent="0.2">
      <c r="A170" s="31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</row>
    <row r="171" spans="1:31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</row>
    <row r="172" spans="1:31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</row>
    <row r="173" spans="1:31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</row>
    <row r="174" spans="1:31" s="51" customFormat="1" ht="24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</row>
    <row r="175" spans="1:31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</row>
    <row r="176" spans="1:31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</row>
    <row r="177" spans="1:31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</row>
    <row r="178" spans="1:31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</row>
    <row r="186" spans="1:31" s="38" customFormat="1" ht="12.95" customHeight="1" x14ac:dyDescent="0.2">
      <c r="A186" s="37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</row>
    <row r="187" spans="1:31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</row>
    <row r="188" spans="1:31" s="51" customFormat="1" ht="12.95" customHeight="1" x14ac:dyDescent="0.2">
      <c r="A188" s="31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</row>
    <row r="189" spans="1:31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</row>
    <row r="190" spans="1:31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</row>
    <row r="191" spans="1:31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</row>
    <row r="192" spans="1:31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</row>
    <row r="193" spans="1:31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</row>
    <row r="194" spans="1:31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</row>
    <row r="195" spans="1:31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</row>
    <row r="196" spans="1:31" s="51" customFormat="1" ht="24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</row>
    <row r="197" spans="1:31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</row>
    <row r="198" spans="1:31" s="51" customFormat="1" ht="12.95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</row>
    <row r="199" spans="1:31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</row>
    <row r="200" spans="1:31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</row>
    <row r="201" spans="1:31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</row>
    <row r="202" spans="1:31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</row>
    <row r="203" spans="1:31" s="51" customFormat="1" ht="12.95" customHeight="1" x14ac:dyDescent="0.2">
      <c r="A203" s="31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</row>
    <row r="204" spans="1:31" s="38" customFormat="1" ht="12.95" customHeight="1" x14ac:dyDescent="0.2">
      <c r="A204" s="37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</row>
    <row r="205" spans="1:31" s="51" customFormat="1" ht="12.95" customHeight="1" x14ac:dyDescent="0.2">
      <c r="A205" s="31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</row>
    <row r="206" spans="1:31" s="51" customFormat="1" ht="12.95" customHeight="1" x14ac:dyDescent="0.2">
      <c r="A206" s="31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</row>
    <row r="207" spans="1:31" s="51" customFormat="1" ht="12.95" customHeight="1" x14ac:dyDescent="0.2">
      <c r="A207" s="31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</row>
    <row r="208" spans="1:31" s="51" customFormat="1" ht="12.95" customHeight="1" x14ac:dyDescent="0.2">
      <c r="A208" s="31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</row>
    <row r="209" spans="1:31" s="51" customFormat="1" ht="12.95" customHeight="1" x14ac:dyDescent="0.2">
      <c r="A209" s="31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</row>
    <row r="210" spans="1:31" s="51" customFormat="1" ht="12.95" customHeight="1" x14ac:dyDescent="0.2">
      <c r="A210" s="31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</row>
    <row r="211" spans="1:31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</row>
    <row r="212" spans="1:31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</row>
    <row r="213" spans="1:31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</row>
    <row r="214" spans="1:31" s="51" customFormat="1" ht="24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</row>
    <row r="215" spans="1:31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</row>
    <row r="216" spans="1:31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</row>
    <row r="217" spans="1:31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</row>
    <row r="218" spans="1:31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</row>
    <row r="226" spans="1:31" s="38" customFormat="1" ht="12.95" customHeight="1" x14ac:dyDescent="0.2">
      <c r="A226" s="37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</row>
    <row r="227" spans="1:31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</row>
    <row r="228" spans="1:31" s="51" customFormat="1" ht="12.95" customHeight="1" x14ac:dyDescent="0.2">
      <c r="A228" s="31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</row>
    <row r="229" spans="1:31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</row>
    <row r="230" spans="1:31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</row>
    <row r="231" spans="1:31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</row>
    <row r="232" spans="1:31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</row>
    <row r="233" spans="1:31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</row>
    <row r="234" spans="1:31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</row>
    <row r="235" spans="1:31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</row>
    <row r="236" spans="1:31" s="51" customFormat="1" ht="24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</row>
    <row r="237" spans="1:31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</row>
    <row r="238" spans="1:31" s="51" customFormat="1" ht="12.95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</row>
    <row r="239" spans="1:31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</row>
    <row r="240" spans="1:31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</row>
    <row r="241" spans="1:31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</row>
    <row r="242" spans="1:31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</row>
    <row r="243" spans="1:31" s="51" customFormat="1" ht="12.95" customHeight="1" x14ac:dyDescent="0.2">
      <c r="A243" s="31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</row>
    <row r="244" spans="1:31" s="38" customFormat="1" ht="12.95" customHeight="1" x14ac:dyDescent="0.2">
      <c r="A244" s="37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</row>
    <row r="245" spans="1:31" s="51" customFormat="1" ht="12.95" customHeight="1" x14ac:dyDescent="0.2">
      <c r="A245" s="31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</row>
    <row r="246" spans="1:31" s="51" customFormat="1" ht="12.95" customHeight="1" x14ac:dyDescent="0.2">
      <c r="A246" s="31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</row>
    <row r="247" spans="1:31" s="51" customFormat="1" ht="12.95" customHeight="1" x14ac:dyDescent="0.2">
      <c r="A247" s="31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</row>
    <row r="248" spans="1:31" s="51" customFormat="1" ht="12.95" customHeight="1" x14ac:dyDescent="0.2">
      <c r="A248" s="31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</row>
    <row r="249" spans="1:31" s="51" customFormat="1" ht="12.95" customHeight="1" x14ac:dyDescent="0.2">
      <c r="A249" s="31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</row>
    <row r="250" spans="1:31" s="51" customFormat="1" ht="12.95" customHeight="1" x14ac:dyDescent="0.2">
      <c r="A250" s="31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</row>
    <row r="251" spans="1:31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</row>
    <row r="252" spans="1:31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</row>
    <row r="253" spans="1:31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</row>
    <row r="254" spans="1:31" s="51" customFormat="1" ht="24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</row>
    <row r="255" spans="1:31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</row>
    <row r="256" spans="1:31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</row>
    <row r="257" spans="1:31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</row>
    <row r="258" spans="1:31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</row>
    <row r="266" spans="1:31" s="38" customFormat="1" ht="12.95" customHeight="1" x14ac:dyDescent="0.2">
      <c r="A266" s="37"/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  <c r="P266" s="312"/>
      <c r="Q266" s="312"/>
      <c r="R266" s="312"/>
      <c r="S266" s="312"/>
      <c r="T266" s="312"/>
      <c r="U266" s="312"/>
      <c r="V266" s="312"/>
      <c r="W266" s="312"/>
      <c r="X266" s="312"/>
      <c r="Y266" s="312"/>
      <c r="Z266" s="312"/>
      <c r="AA266" s="312"/>
      <c r="AB266" s="312"/>
      <c r="AC266" s="312"/>
      <c r="AD266" s="312"/>
      <c r="AE266" s="312"/>
    </row>
    <row r="267" spans="1:31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</row>
    <row r="268" spans="1:31" s="51" customFormat="1" ht="12.95" customHeight="1" x14ac:dyDescent="0.2">
      <c r="A268" s="31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</row>
    <row r="269" spans="1:31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</row>
    <row r="270" spans="1:31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</row>
    <row r="271" spans="1:31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</row>
    <row r="272" spans="1:31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</row>
    <row r="273" spans="1:31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</row>
    <row r="274" spans="1:31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</row>
    <row r="275" spans="1:31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</row>
    <row r="276" spans="1:31" s="51" customFormat="1" ht="24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</row>
    <row r="277" spans="1:31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</row>
    <row r="278" spans="1:31" s="51" customFormat="1" ht="12.95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</row>
    <row r="279" spans="1:31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</row>
    <row r="280" spans="1:31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</row>
    <row r="281" spans="1:31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</row>
    <row r="282" spans="1:31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</row>
    <row r="283" spans="1:31" s="51" customFormat="1" ht="12.95" customHeight="1" x14ac:dyDescent="0.2">
      <c r="A283" s="31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</row>
    <row r="284" spans="1:31" s="38" customFormat="1" ht="12.95" customHeight="1" x14ac:dyDescent="0.2">
      <c r="A284" s="37"/>
      <c r="B284" s="312"/>
      <c r="C284" s="312"/>
      <c r="D284" s="312"/>
      <c r="E284" s="312"/>
      <c r="F284" s="312"/>
      <c r="G284" s="312"/>
      <c r="H284" s="312"/>
      <c r="I284" s="312"/>
      <c r="J284" s="312"/>
      <c r="K284" s="312"/>
      <c r="L284" s="312"/>
      <c r="M284" s="312"/>
      <c r="N284" s="312"/>
      <c r="O284" s="312"/>
      <c r="P284" s="312"/>
      <c r="Q284" s="312"/>
      <c r="R284" s="312"/>
      <c r="S284" s="312"/>
      <c r="T284" s="312"/>
      <c r="U284" s="312"/>
      <c r="V284" s="312"/>
      <c r="W284" s="312"/>
      <c r="X284" s="312"/>
      <c r="Y284" s="312"/>
      <c r="Z284" s="312"/>
      <c r="AA284" s="312"/>
      <c r="AB284" s="312"/>
      <c r="AC284" s="312"/>
      <c r="AD284" s="312"/>
      <c r="AE284" s="312"/>
    </row>
    <row r="285" spans="1:31" s="51" customFormat="1" ht="12.95" customHeight="1" x14ac:dyDescent="0.2">
      <c r="A285" s="31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</row>
    <row r="286" spans="1:31" s="51" customFormat="1" ht="12.95" customHeight="1" x14ac:dyDescent="0.2">
      <c r="A286" s="31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</row>
    <row r="287" spans="1:31" s="51" customFormat="1" ht="12.95" customHeight="1" x14ac:dyDescent="0.2">
      <c r="A287" s="31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</row>
    <row r="288" spans="1:31" s="51" customFormat="1" ht="12.95" customHeight="1" x14ac:dyDescent="0.2">
      <c r="A288" s="31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</row>
    <row r="289" spans="1:31" s="51" customFormat="1" ht="12.95" customHeight="1" x14ac:dyDescent="0.2">
      <c r="A289" s="31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</row>
    <row r="290" spans="1:31" s="51" customFormat="1" ht="12.95" customHeight="1" x14ac:dyDescent="0.2">
      <c r="A290" s="31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</row>
    <row r="291" spans="1:31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</row>
    <row r="292" spans="1:31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</row>
    <row r="293" spans="1:31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</row>
    <row r="294" spans="1:31" s="51" customFormat="1" ht="24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</row>
    <row r="295" spans="1:31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</row>
    <row r="296" spans="1:31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</row>
    <row r="297" spans="1:31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</row>
    <row r="298" spans="1:31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</row>
    <row r="306" spans="1:31" s="38" customFormat="1" ht="12.95" customHeight="1" x14ac:dyDescent="0.2">
      <c r="A306" s="37"/>
      <c r="B306" s="312"/>
      <c r="C306" s="312"/>
      <c r="D306" s="312"/>
      <c r="E306" s="312"/>
      <c r="F306" s="312"/>
      <c r="G306" s="312"/>
      <c r="H306" s="312"/>
      <c r="I306" s="312"/>
      <c r="J306" s="312"/>
      <c r="K306" s="312"/>
      <c r="L306" s="312"/>
      <c r="M306" s="312"/>
      <c r="N306" s="312"/>
      <c r="O306" s="312"/>
      <c r="P306" s="312"/>
      <c r="Q306" s="312"/>
      <c r="R306" s="312"/>
      <c r="S306" s="312"/>
      <c r="T306" s="312"/>
      <c r="U306" s="312"/>
      <c r="V306" s="312"/>
      <c r="W306" s="312"/>
      <c r="X306" s="312"/>
      <c r="Y306" s="312"/>
      <c r="Z306" s="312"/>
      <c r="AA306" s="312"/>
      <c r="AB306" s="312"/>
      <c r="AC306" s="312"/>
      <c r="AD306" s="312"/>
      <c r="AE306" s="312"/>
    </row>
    <row r="307" spans="1:31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</row>
    <row r="308" spans="1:31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</row>
    <row r="309" spans="1:31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</row>
    <row r="310" spans="1:31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</row>
    <row r="311" spans="1:31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</row>
    <row r="312" spans="1:31" s="51" customFormat="1" ht="12.95" customHeight="1" x14ac:dyDescent="0.2">
      <c r="A312" s="31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</row>
    <row r="313" spans="1:31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</row>
    <row r="314" spans="1:31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</row>
    <row r="315" spans="1:31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</row>
    <row r="316" spans="1:31" s="51" customFormat="1" ht="24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</row>
    <row r="317" spans="1:31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</row>
    <row r="318" spans="1:31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</row>
    <row r="319" spans="1:31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</row>
    <row r="320" spans="1:31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</row>
    <row r="321" spans="1:31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</row>
    <row r="322" spans="1:31" s="51" customFormat="1" ht="12.95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</row>
    <row r="323" spans="1:31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</row>
    <row r="324" spans="1:31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</row>
    <row r="325" spans="1:31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</row>
    <row r="326" spans="1:31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</row>
    <row r="327" spans="1:31" s="51" customFormat="1" ht="12.95" customHeight="1" x14ac:dyDescent="0.2">
      <c r="A327" s="31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</row>
    <row r="328" spans="1:31" s="38" customFormat="1" ht="12.95" customHeight="1" x14ac:dyDescent="0.2">
      <c r="A328" s="37"/>
      <c r="B328" s="312"/>
      <c r="C328" s="312"/>
      <c r="D328" s="312"/>
      <c r="E328" s="312"/>
      <c r="F328" s="312"/>
      <c r="G328" s="312"/>
      <c r="H328" s="312"/>
      <c r="I328" s="312"/>
      <c r="J328" s="312"/>
      <c r="K328" s="312"/>
      <c r="L328" s="312"/>
      <c r="M328" s="312"/>
      <c r="N328" s="312"/>
      <c r="O328" s="312"/>
      <c r="P328" s="312"/>
      <c r="Q328" s="312"/>
      <c r="R328" s="312"/>
      <c r="S328" s="312"/>
      <c r="T328" s="312"/>
      <c r="U328" s="312"/>
      <c r="V328" s="312"/>
      <c r="W328" s="312"/>
      <c r="X328" s="312"/>
      <c r="Y328" s="312"/>
      <c r="Z328" s="312"/>
      <c r="AA328" s="312"/>
      <c r="AB328" s="312"/>
      <c r="AC328" s="312"/>
      <c r="AD328" s="312"/>
      <c r="AE328" s="312"/>
    </row>
    <row r="329" spans="1:31" s="51" customFormat="1" ht="12.95" customHeight="1" x14ac:dyDescent="0.2">
      <c r="A329" s="31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</row>
    <row r="330" spans="1:31" s="51" customFormat="1" ht="12.95" customHeight="1" x14ac:dyDescent="0.2">
      <c r="A330" s="31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</row>
    <row r="331" spans="1:31" s="51" customFormat="1" ht="12.95" customHeight="1" x14ac:dyDescent="0.2">
      <c r="A331" s="31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</row>
    <row r="332" spans="1:31" s="51" customFormat="1" ht="12.95" customHeight="1" x14ac:dyDescent="0.2">
      <c r="A332" s="31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</row>
    <row r="333" spans="1:31" s="51" customFormat="1" ht="12.95" customHeight="1" x14ac:dyDescent="0.2">
      <c r="A333" s="31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</row>
    <row r="334" spans="1:31" s="51" customFormat="1" ht="12.95" customHeight="1" x14ac:dyDescent="0.2">
      <c r="A334" s="31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</row>
    <row r="335" spans="1:31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</row>
    <row r="336" spans="1:31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</row>
    <row r="337" spans="1:31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</row>
    <row r="338" spans="1:31" s="51" customFormat="1" ht="24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</row>
    <row r="339" spans="1:31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</row>
    <row r="340" spans="1:31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</row>
    <row r="341" spans="1:31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</row>
    <row r="342" spans="1:31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</row>
    <row r="350" spans="1:31" s="38" customFormat="1" ht="12.95" customHeight="1" x14ac:dyDescent="0.2">
      <c r="A350" s="37"/>
      <c r="B350" s="312"/>
      <c r="C350" s="312"/>
      <c r="D350" s="312"/>
      <c r="E350" s="312"/>
      <c r="F350" s="312"/>
      <c r="G350" s="312"/>
      <c r="H350" s="312"/>
      <c r="I350" s="312"/>
      <c r="J350" s="312"/>
      <c r="K350" s="312"/>
      <c r="L350" s="312"/>
      <c r="M350" s="312"/>
      <c r="N350" s="312"/>
      <c r="O350" s="312"/>
      <c r="P350" s="312"/>
      <c r="Q350" s="312"/>
      <c r="R350" s="312"/>
      <c r="S350" s="312"/>
      <c r="T350" s="312"/>
      <c r="U350" s="312"/>
      <c r="V350" s="312"/>
      <c r="W350" s="312"/>
      <c r="X350" s="312"/>
      <c r="Y350" s="312"/>
      <c r="Z350" s="312"/>
      <c r="AA350" s="312"/>
      <c r="AB350" s="312"/>
      <c r="AC350" s="312"/>
      <c r="AD350" s="312"/>
      <c r="AE350" s="312"/>
    </row>
    <row r="351" spans="1:31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</row>
    <row r="352" spans="1:31" s="51" customFormat="1" ht="12.95" customHeight="1" x14ac:dyDescent="0.2">
      <c r="A352" s="31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</row>
    <row r="353" spans="1:31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</row>
    <row r="354" spans="1:31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</row>
    <row r="355" spans="1:31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</row>
    <row r="356" spans="1:31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</row>
    <row r="357" spans="1:31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</row>
    <row r="358" spans="1:31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</row>
    <row r="359" spans="1:31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</row>
    <row r="360" spans="1:31" s="51" customFormat="1" ht="24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</row>
    <row r="361" spans="1:31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</row>
    <row r="362" spans="1:31" s="51" customFormat="1" ht="12.95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</row>
    <row r="363" spans="1:31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</row>
    <row r="364" spans="1:31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</row>
    <row r="365" spans="1:31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</row>
    <row r="366" spans="1:31" s="51" customFormat="1" ht="12.9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</row>
    <row r="367" spans="1:31" s="51" customFormat="1" ht="12.95" customHeight="1" x14ac:dyDescent="0.2">
      <c r="A367" s="31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</row>
    <row r="368" spans="1:31" s="38" customFormat="1" ht="12.95" customHeight="1" x14ac:dyDescent="0.2">
      <c r="A368" s="37"/>
      <c r="B368" s="312"/>
      <c r="C368" s="312"/>
      <c r="D368" s="312"/>
      <c r="E368" s="312"/>
      <c r="F368" s="312"/>
      <c r="G368" s="312"/>
      <c r="H368" s="312"/>
      <c r="I368" s="312"/>
      <c r="J368" s="312"/>
      <c r="K368" s="312"/>
      <c r="L368" s="312"/>
      <c r="M368" s="312"/>
      <c r="N368" s="312"/>
      <c r="O368" s="312"/>
      <c r="P368" s="312"/>
      <c r="Q368" s="312"/>
      <c r="R368" s="312"/>
      <c r="S368" s="312"/>
      <c r="T368" s="312"/>
      <c r="U368" s="312"/>
      <c r="V368" s="312"/>
      <c r="W368" s="312"/>
      <c r="X368" s="312"/>
      <c r="Y368" s="312"/>
      <c r="Z368" s="312"/>
      <c r="AA368" s="312"/>
      <c r="AB368" s="312"/>
      <c r="AC368" s="312"/>
      <c r="AD368" s="312"/>
      <c r="AE368" s="312"/>
    </row>
    <row r="369" spans="1:31" s="51" customFormat="1" ht="12.95" customHeight="1" x14ac:dyDescent="0.2">
      <c r="A369" s="31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</row>
    <row r="370" spans="1:31" s="51" customFormat="1" ht="12.95" customHeight="1" x14ac:dyDescent="0.2">
      <c r="A370" s="31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</row>
    <row r="371" spans="1:31" s="51" customFormat="1" ht="12.95" customHeight="1" x14ac:dyDescent="0.2">
      <c r="A371" s="31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</row>
    <row r="372" spans="1:31" s="51" customFormat="1" ht="12.95" customHeight="1" x14ac:dyDescent="0.2">
      <c r="A372" s="31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</row>
    <row r="373" spans="1:31" s="51" customFormat="1" ht="12.95" customHeight="1" x14ac:dyDescent="0.2">
      <c r="A373" s="31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</row>
    <row r="374" spans="1:31" s="51" customFormat="1" ht="12.95" customHeight="1" x14ac:dyDescent="0.2">
      <c r="A374" s="31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</row>
    <row r="375" spans="1:31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</row>
    <row r="376" spans="1:31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</row>
    <row r="377" spans="1:31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</row>
    <row r="378" spans="1:31" s="51" customFormat="1" ht="24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</row>
    <row r="379" spans="1:31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</row>
    <row r="380" spans="1:31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</row>
    <row r="381" spans="1:31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</row>
    <row r="382" spans="1:31" s="51" customFormat="1" ht="10.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</row>
    <row r="390" spans="1:31" s="38" customFormat="1" ht="12.95" customHeight="1" x14ac:dyDescent="0.2">
      <c r="A390" s="37"/>
      <c r="B390" s="312"/>
      <c r="C390" s="312"/>
      <c r="D390" s="312"/>
      <c r="E390" s="312"/>
      <c r="F390" s="312"/>
      <c r="G390" s="312"/>
      <c r="H390" s="312"/>
      <c r="I390" s="312"/>
      <c r="J390" s="312"/>
      <c r="K390" s="312"/>
      <c r="L390" s="312"/>
      <c r="M390" s="312"/>
      <c r="N390" s="312"/>
      <c r="O390" s="312"/>
      <c r="P390" s="312"/>
      <c r="Q390" s="312"/>
      <c r="R390" s="312"/>
      <c r="S390" s="312"/>
      <c r="T390" s="312"/>
      <c r="U390" s="312"/>
      <c r="V390" s="312"/>
      <c r="W390" s="312"/>
      <c r="X390" s="312"/>
      <c r="Y390" s="312"/>
      <c r="Z390" s="312"/>
      <c r="AA390" s="312"/>
      <c r="AB390" s="312"/>
      <c r="AC390" s="312"/>
      <c r="AD390" s="312"/>
      <c r="AE390" s="312"/>
    </row>
    <row r="391" spans="1:31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</row>
    <row r="392" spans="1:31" s="51" customFormat="1" ht="12.95" customHeight="1" x14ac:dyDescent="0.2">
      <c r="A392" s="31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</row>
    <row r="393" spans="1:31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</row>
    <row r="394" spans="1:31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</row>
    <row r="395" spans="1:31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</row>
    <row r="396" spans="1:31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</row>
    <row r="397" spans="1:31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</row>
    <row r="398" spans="1:31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</row>
    <row r="399" spans="1:31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</row>
    <row r="400" spans="1:31" s="51" customFormat="1" ht="24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</row>
    <row r="401" spans="1:31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</row>
    <row r="402" spans="1:31" s="51" customFormat="1" ht="12.95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</row>
    <row r="403" spans="1:31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</row>
    <row r="404" spans="1:31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</row>
    <row r="405" spans="1:31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</row>
    <row r="406" spans="1:31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</row>
    <row r="407" spans="1:31" s="51" customFormat="1" ht="12.95" customHeight="1" x14ac:dyDescent="0.2">
      <c r="A407" s="315"/>
      <c r="B407" s="255"/>
      <c r="C407" s="255"/>
      <c r="D407" s="255"/>
      <c r="E407" s="255"/>
      <c r="F407" s="255"/>
      <c r="G407" s="255"/>
      <c r="H407" s="255"/>
      <c r="I407" s="255"/>
      <c r="J407" s="255"/>
      <c r="K407" s="255"/>
      <c r="L407" s="255"/>
      <c r="M407" s="255"/>
      <c r="N407" s="255"/>
      <c r="O407" s="255"/>
      <c r="P407" s="255"/>
      <c r="Q407" s="255"/>
      <c r="R407" s="255"/>
      <c r="S407" s="255"/>
      <c r="T407" s="255"/>
      <c r="U407" s="255"/>
      <c r="V407" s="255"/>
      <c r="W407" s="255"/>
      <c r="X407" s="255"/>
      <c r="Y407" s="255"/>
      <c r="Z407" s="255"/>
      <c r="AA407" s="255"/>
      <c r="AB407" s="255"/>
      <c r="AC407" s="255"/>
      <c r="AD407" s="255"/>
      <c r="AE407" s="255"/>
    </row>
    <row r="408" spans="1:31" s="38" customFormat="1" ht="12.95" customHeight="1" x14ac:dyDescent="0.2">
      <c r="A408" s="37"/>
      <c r="B408" s="312"/>
      <c r="C408" s="312"/>
      <c r="D408" s="312"/>
      <c r="E408" s="312"/>
      <c r="F408" s="312"/>
      <c r="G408" s="312"/>
      <c r="H408" s="312"/>
      <c r="I408" s="312"/>
      <c r="J408" s="312"/>
      <c r="K408" s="312"/>
      <c r="L408" s="312"/>
      <c r="M408" s="312"/>
      <c r="N408" s="312"/>
      <c r="O408" s="312"/>
      <c r="P408" s="312"/>
      <c r="Q408" s="312"/>
      <c r="R408" s="312"/>
      <c r="S408" s="312"/>
      <c r="T408" s="312"/>
      <c r="U408" s="312"/>
      <c r="V408" s="312"/>
      <c r="W408" s="312"/>
      <c r="X408" s="312"/>
      <c r="Y408" s="312"/>
      <c r="Z408" s="312"/>
      <c r="AA408" s="312"/>
      <c r="AB408" s="312"/>
      <c r="AC408" s="312"/>
      <c r="AD408" s="312"/>
      <c r="AE408" s="312"/>
    </row>
    <row r="409" spans="1:31" s="51" customFormat="1" ht="12.95" customHeight="1" x14ac:dyDescent="0.2">
      <c r="A409" s="31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255"/>
      <c r="M409" s="255"/>
      <c r="N409" s="255"/>
      <c r="O409" s="255"/>
      <c r="P409" s="255"/>
      <c r="Q409" s="255"/>
      <c r="R409" s="255"/>
      <c r="S409" s="255"/>
      <c r="T409" s="255"/>
      <c r="U409" s="255"/>
      <c r="V409" s="255"/>
      <c r="W409" s="255"/>
      <c r="X409" s="255"/>
      <c r="Y409" s="255"/>
      <c r="Z409" s="255"/>
      <c r="AA409" s="255"/>
      <c r="AB409" s="255"/>
      <c r="AC409" s="255"/>
      <c r="AD409" s="255"/>
      <c r="AE409" s="255"/>
    </row>
    <row r="410" spans="1:31" s="51" customFormat="1" ht="12.95" customHeight="1" x14ac:dyDescent="0.2">
      <c r="A410" s="315"/>
      <c r="B410" s="255"/>
      <c r="C410" s="255"/>
      <c r="D410" s="255"/>
      <c r="E410" s="255"/>
      <c r="F410" s="255"/>
      <c r="G410" s="255"/>
      <c r="H410" s="255"/>
      <c r="I410" s="255"/>
      <c r="J410" s="255"/>
      <c r="K410" s="255"/>
      <c r="L410" s="255"/>
      <c r="M410" s="255"/>
      <c r="N410" s="255"/>
      <c r="O410" s="255"/>
      <c r="P410" s="255"/>
      <c r="Q410" s="255"/>
      <c r="R410" s="255"/>
      <c r="S410" s="255"/>
      <c r="T410" s="255"/>
      <c r="U410" s="255"/>
      <c r="V410" s="255"/>
      <c r="W410" s="255"/>
      <c r="X410" s="255"/>
      <c r="Y410" s="255"/>
      <c r="Z410" s="255"/>
      <c r="AA410" s="255"/>
      <c r="AB410" s="255"/>
      <c r="AC410" s="255"/>
      <c r="AD410" s="255"/>
      <c r="AE410" s="255"/>
    </row>
    <row r="411" spans="1:31" s="51" customFormat="1" ht="12.95" customHeight="1" x14ac:dyDescent="0.2">
      <c r="A411" s="315"/>
      <c r="B411" s="255"/>
      <c r="C411" s="255"/>
      <c r="D411" s="255"/>
      <c r="E411" s="255"/>
      <c r="F411" s="255"/>
      <c r="G411" s="255"/>
      <c r="H411" s="255"/>
      <c r="I411" s="255"/>
      <c r="J411" s="255"/>
      <c r="K411" s="255"/>
      <c r="L411" s="255"/>
      <c r="M411" s="255"/>
      <c r="N411" s="255"/>
      <c r="O411" s="255"/>
      <c r="P411" s="255"/>
      <c r="Q411" s="255"/>
      <c r="R411" s="255"/>
      <c r="S411" s="255"/>
      <c r="T411" s="255"/>
      <c r="U411" s="255"/>
      <c r="V411" s="255"/>
      <c r="W411" s="255"/>
      <c r="X411" s="255"/>
      <c r="Y411" s="255"/>
      <c r="Z411" s="255"/>
      <c r="AA411" s="255"/>
      <c r="AB411" s="255"/>
      <c r="AC411" s="255"/>
      <c r="AD411" s="255"/>
      <c r="AE411" s="255"/>
    </row>
    <row r="412" spans="1:31" s="51" customFormat="1" ht="12.95" customHeight="1" x14ac:dyDescent="0.2">
      <c r="A412" s="315"/>
      <c r="B412" s="255"/>
      <c r="C412" s="255"/>
      <c r="D412" s="255"/>
      <c r="E412" s="255"/>
      <c r="F412" s="255"/>
      <c r="G412" s="255"/>
      <c r="H412" s="255"/>
      <c r="I412" s="255"/>
      <c r="J412" s="255"/>
      <c r="K412" s="255"/>
      <c r="L412" s="255"/>
      <c r="M412" s="255"/>
      <c r="N412" s="255"/>
      <c r="O412" s="255"/>
      <c r="P412" s="255"/>
      <c r="Q412" s="255"/>
      <c r="R412" s="255"/>
      <c r="S412" s="255"/>
      <c r="T412" s="255"/>
      <c r="U412" s="255"/>
      <c r="V412" s="255"/>
      <c r="W412" s="255"/>
      <c r="X412" s="255"/>
      <c r="Y412" s="255"/>
      <c r="Z412" s="255"/>
      <c r="AA412" s="255"/>
      <c r="AB412" s="255"/>
      <c r="AC412" s="255"/>
      <c r="AD412" s="255"/>
      <c r="AE412" s="255"/>
    </row>
    <row r="413" spans="1:31" s="51" customFormat="1" ht="12.95" customHeight="1" x14ac:dyDescent="0.2">
      <c r="A413" s="315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5"/>
      <c r="Q413" s="255"/>
      <c r="R413" s="255"/>
      <c r="S413" s="255"/>
      <c r="T413" s="255"/>
      <c r="U413" s="255"/>
      <c r="V413" s="255"/>
      <c r="W413" s="255"/>
      <c r="X413" s="255"/>
      <c r="Y413" s="255"/>
      <c r="Z413" s="255"/>
      <c r="AA413" s="255"/>
      <c r="AB413" s="255"/>
      <c r="AC413" s="255"/>
      <c r="AD413" s="255"/>
      <c r="AE413" s="255"/>
    </row>
    <row r="414" spans="1:31" s="51" customFormat="1" ht="12.95" customHeight="1" x14ac:dyDescent="0.2">
      <c r="A414" s="315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5"/>
      <c r="Q414" s="255"/>
      <c r="R414" s="255"/>
      <c r="S414" s="255"/>
      <c r="T414" s="255"/>
      <c r="U414" s="255"/>
      <c r="V414" s="255"/>
      <c r="W414" s="255"/>
      <c r="X414" s="255"/>
      <c r="Y414" s="255"/>
      <c r="Z414" s="255"/>
      <c r="AA414" s="255"/>
      <c r="AB414" s="255"/>
      <c r="AC414" s="255"/>
      <c r="AD414" s="255"/>
      <c r="AE414" s="255"/>
    </row>
    <row r="415" spans="1:31" s="51" customFormat="1" ht="12.95" customHeight="1" x14ac:dyDescent="0.2">
      <c r="A415" s="315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5"/>
      <c r="Q415" s="255"/>
      <c r="R415" s="255"/>
      <c r="S415" s="255"/>
      <c r="T415" s="255"/>
      <c r="U415" s="255"/>
      <c r="V415" s="255"/>
      <c r="W415" s="255"/>
      <c r="X415" s="255"/>
      <c r="Y415" s="255"/>
      <c r="Z415" s="255"/>
      <c r="AA415" s="255"/>
      <c r="AB415" s="255"/>
      <c r="AC415" s="255"/>
      <c r="AD415" s="255"/>
      <c r="AE415" s="255"/>
    </row>
    <row r="416" spans="1:31" s="51" customFormat="1" ht="12.95" customHeight="1" x14ac:dyDescent="0.2">
      <c r="A416" s="315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5"/>
      <c r="Q416" s="255"/>
      <c r="R416" s="255"/>
      <c r="S416" s="255"/>
      <c r="T416" s="255"/>
      <c r="U416" s="255"/>
      <c r="V416" s="255"/>
      <c r="W416" s="255"/>
      <c r="X416" s="255"/>
      <c r="Y416" s="255"/>
      <c r="Z416" s="255"/>
      <c r="AA416" s="255"/>
      <c r="AB416" s="255"/>
      <c r="AC416" s="255"/>
      <c r="AD416" s="255"/>
      <c r="AE416" s="255"/>
    </row>
    <row r="417" spans="1:31" s="51" customFormat="1" ht="12.95" customHeight="1" x14ac:dyDescent="0.2">
      <c r="A417" s="315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5"/>
      <c r="Q417" s="255"/>
      <c r="R417" s="255"/>
      <c r="S417" s="255"/>
      <c r="T417" s="255"/>
      <c r="U417" s="255"/>
      <c r="V417" s="255"/>
      <c r="W417" s="255"/>
      <c r="X417" s="255"/>
      <c r="Y417" s="255"/>
      <c r="Z417" s="255"/>
      <c r="AA417" s="255"/>
      <c r="AB417" s="255"/>
      <c r="AC417" s="255"/>
      <c r="AD417" s="255"/>
      <c r="AE417" s="255"/>
    </row>
    <row r="418" spans="1:31" s="51" customFormat="1" ht="24" customHeight="1" x14ac:dyDescent="0.2">
      <c r="A418" s="315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5"/>
      <c r="Z418" s="255"/>
      <c r="AA418" s="255"/>
      <c r="AB418" s="255"/>
      <c r="AC418" s="255"/>
      <c r="AD418" s="255"/>
      <c r="AE418" s="255"/>
    </row>
    <row r="419" spans="1:31" s="51" customFormat="1" ht="12.95" customHeight="1" x14ac:dyDescent="0.2">
      <c r="A419" s="315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5"/>
      <c r="Q419" s="255"/>
      <c r="R419" s="255"/>
      <c r="S419" s="255"/>
      <c r="T419" s="255"/>
      <c r="U419" s="255"/>
      <c r="V419" s="255"/>
      <c r="W419" s="255"/>
      <c r="X419" s="255"/>
      <c r="Y419" s="255"/>
      <c r="Z419" s="255"/>
      <c r="AA419" s="255"/>
      <c r="AB419" s="255"/>
      <c r="AC419" s="255"/>
      <c r="AD419" s="255"/>
      <c r="AE419" s="255"/>
    </row>
    <row r="420" spans="1:31" s="51" customFormat="1" ht="12.95" customHeight="1" x14ac:dyDescent="0.2">
      <c r="A420" s="315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5"/>
      <c r="Q420" s="255"/>
      <c r="R420" s="255"/>
      <c r="S420" s="255"/>
      <c r="T420" s="255"/>
      <c r="U420" s="255"/>
      <c r="V420" s="255"/>
      <c r="W420" s="255"/>
      <c r="X420" s="255"/>
      <c r="Y420" s="255"/>
      <c r="Z420" s="255"/>
      <c r="AA420" s="255"/>
      <c r="AB420" s="255"/>
      <c r="AC420" s="255"/>
      <c r="AD420" s="255"/>
      <c r="AE420" s="255"/>
    </row>
    <row r="421" spans="1:31" s="51" customFormat="1" ht="12.95" customHeight="1" x14ac:dyDescent="0.2">
      <c r="A421" s="31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5"/>
      <c r="Z421" s="255"/>
      <c r="AA421" s="255"/>
      <c r="AB421" s="255"/>
      <c r="AC421" s="255"/>
      <c r="AD421" s="255"/>
      <c r="AE421" s="255"/>
    </row>
    <row r="422" spans="1:31" s="51" customFormat="1" ht="12.95" customHeight="1" x14ac:dyDescent="0.2">
      <c r="A422" s="31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5"/>
      <c r="Q422" s="255"/>
      <c r="R422" s="255"/>
      <c r="S422" s="255"/>
      <c r="T422" s="255"/>
      <c r="U422" s="255"/>
      <c r="V422" s="255"/>
      <c r="W422" s="255"/>
      <c r="X422" s="255"/>
      <c r="Y422" s="255"/>
      <c r="Z422" s="255"/>
      <c r="AA422" s="255"/>
      <c r="AB422" s="255"/>
      <c r="AC422" s="255"/>
      <c r="AD422" s="255"/>
      <c r="AE422" s="255"/>
    </row>
  </sheetData>
  <hyperlinks>
    <hyperlink ref="A1" location="Содержание!A1" display="Вернуться в СОДЕРЖАНИЕ" xr:uid="{00000000-0004-0000-97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Лист152"/>
  <dimension ref="A1:AF406"/>
  <sheetViews>
    <sheetView workbookViewId="0">
      <selection activeCell="N28" sqref="N28"/>
    </sheetView>
  </sheetViews>
  <sheetFormatPr defaultColWidth="9.28515625" defaultRowHeight="12.95" customHeight="1" x14ac:dyDescent="0.2"/>
  <cols>
    <col min="1" max="1" width="37.7109375" style="61" customWidth="1"/>
    <col min="2" max="5" width="9.28515625" style="241" hidden="1" customWidth="1"/>
    <col min="6" max="8" width="9.28515625" style="33" hidden="1" customWidth="1"/>
    <col min="9" max="15" width="9.28515625" style="33" customWidth="1"/>
    <col min="16" max="20" width="9.28515625" style="241" customWidth="1"/>
    <col min="21" max="256" width="9.28515625" style="33"/>
    <col min="257" max="257" width="37.7109375" style="33" customWidth="1"/>
    <col min="258" max="262" width="0" style="33" hidden="1" customWidth="1"/>
    <col min="263" max="276" width="9.28515625" style="33" customWidth="1"/>
    <col min="277" max="512" width="9.28515625" style="33"/>
    <col min="513" max="513" width="37.7109375" style="33" customWidth="1"/>
    <col min="514" max="518" width="0" style="33" hidden="1" customWidth="1"/>
    <col min="519" max="532" width="9.28515625" style="33" customWidth="1"/>
    <col min="533" max="768" width="9.28515625" style="33"/>
    <col min="769" max="769" width="37.7109375" style="33" customWidth="1"/>
    <col min="770" max="774" width="0" style="33" hidden="1" customWidth="1"/>
    <col min="775" max="788" width="9.28515625" style="33" customWidth="1"/>
    <col min="789" max="1024" width="9.28515625" style="33"/>
    <col min="1025" max="1025" width="37.7109375" style="33" customWidth="1"/>
    <col min="1026" max="1030" width="0" style="33" hidden="1" customWidth="1"/>
    <col min="1031" max="1044" width="9.28515625" style="33" customWidth="1"/>
    <col min="1045" max="1280" width="9.28515625" style="33"/>
    <col min="1281" max="1281" width="37.7109375" style="33" customWidth="1"/>
    <col min="1282" max="1286" width="0" style="33" hidden="1" customWidth="1"/>
    <col min="1287" max="1300" width="9.28515625" style="33" customWidth="1"/>
    <col min="1301" max="1536" width="9.28515625" style="33"/>
    <col min="1537" max="1537" width="37.7109375" style="33" customWidth="1"/>
    <col min="1538" max="1542" width="0" style="33" hidden="1" customWidth="1"/>
    <col min="1543" max="1556" width="9.28515625" style="33" customWidth="1"/>
    <col min="1557" max="1792" width="9.28515625" style="33"/>
    <col min="1793" max="1793" width="37.7109375" style="33" customWidth="1"/>
    <col min="1794" max="1798" width="0" style="33" hidden="1" customWidth="1"/>
    <col min="1799" max="1812" width="9.28515625" style="33" customWidth="1"/>
    <col min="1813" max="2048" width="9.28515625" style="33"/>
    <col min="2049" max="2049" width="37.7109375" style="33" customWidth="1"/>
    <col min="2050" max="2054" width="0" style="33" hidden="1" customWidth="1"/>
    <col min="2055" max="2068" width="9.28515625" style="33" customWidth="1"/>
    <col min="2069" max="2304" width="9.28515625" style="33"/>
    <col min="2305" max="2305" width="37.7109375" style="33" customWidth="1"/>
    <col min="2306" max="2310" width="0" style="33" hidden="1" customWidth="1"/>
    <col min="2311" max="2324" width="9.28515625" style="33" customWidth="1"/>
    <col min="2325" max="2560" width="9.28515625" style="33"/>
    <col min="2561" max="2561" width="37.7109375" style="33" customWidth="1"/>
    <col min="2562" max="2566" width="0" style="33" hidden="1" customWidth="1"/>
    <col min="2567" max="2580" width="9.28515625" style="33" customWidth="1"/>
    <col min="2581" max="2816" width="9.28515625" style="33"/>
    <col min="2817" max="2817" width="37.7109375" style="33" customWidth="1"/>
    <col min="2818" max="2822" width="0" style="33" hidden="1" customWidth="1"/>
    <col min="2823" max="2836" width="9.28515625" style="33" customWidth="1"/>
    <col min="2837" max="3072" width="9.28515625" style="33"/>
    <col min="3073" max="3073" width="37.7109375" style="33" customWidth="1"/>
    <col min="3074" max="3078" width="0" style="33" hidden="1" customWidth="1"/>
    <col min="3079" max="3092" width="9.28515625" style="33" customWidth="1"/>
    <col min="3093" max="3328" width="9.28515625" style="33"/>
    <col min="3329" max="3329" width="37.7109375" style="33" customWidth="1"/>
    <col min="3330" max="3334" width="0" style="33" hidden="1" customWidth="1"/>
    <col min="3335" max="3348" width="9.28515625" style="33" customWidth="1"/>
    <col min="3349" max="3584" width="9.28515625" style="33"/>
    <col min="3585" max="3585" width="37.7109375" style="33" customWidth="1"/>
    <col min="3586" max="3590" width="0" style="33" hidden="1" customWidth="1"/>
    <col min="3591" max="3604" width="9.28515625" style="33" customWidth="1"/>
    <col min="3605" max="3840" width="9.28515625" style="33"/>
    <col min="3841" max="3841" width="37.7109375" style="33" customWidth="1"/>
    <col min="3842" max="3846" width="0" style="33" hidden="1" customWidth="1"/>
    <col min="3847" max="3860" width="9.28515625" style="33" customWidth="1"/>
    <col min="3861" max="4096" width="9.28515625" style="33"/>
    <col min="4097" max="4097" width="37.7109375" style="33" customWidth="1"/>
    <col min="4098" max="4102" width="0" style="33" hidden="1" customWidth="1"/>
    <col min="4103" max="4116" width="9.28515625" style="33" customWidth="1"/>
    <col min="4117" max="4352" width="9.28515625" style="33"/>
    <col min="4353" max="4353" width="37.7109375" style="33" customWidth="1"/>
    <col min="4354" max="4358" width="0" style="33" hidden="1" customWidth="1"/>
    <col min="4359" max="4372" width="9.28515625" style="33" customWidth="1"/>
    <col min="4373" max="4608" width="9.28515625" style="33"/>
    <col min="4609" max="4609" width="37.7109375" style="33" customWidth="1"/>
    <col min="4610" max="4614" width="0" style="33" hidden="1" customWidth="1"/>
    <col min="4615" max="4628" width="9.28515625" style="33" customWidth="1"/>
    <col min="4629" max="4864" width="9.28515625" style="33"/>
    <col min="4865" max="4865" width="37.7109375" style="33" customWidth="1"/>
    <col min="4866" max="4870" width="0" style="33" hidden="1" customWidth="1"/>
    <col min="4871" max="4884" width="9.28515625" style="33" customWidth="1"/>
    <col min="4885" max="5120" width="9.28515625" style="33"/>
    <col min="5121" max="5121" width="37.7109375" style="33" customWidth="1"/>
    <col min="5122" max="5126" width="0" style="33" hidden="1" customWidth="1"/>
    <col min="5127" max="5140" width="9.28515625" style="33" customWidth="1"/>
    <col min="5141" max="5376" width="9.28515625" style="33"/>
    <col min="5377" max="5377" width="37.7109375" style="33" customWidth="1"/>
    <col min="5378" max="5382" width="0" style="33" hidden="1" customWidth="1"/>
    <col min="5383" max="5396" width="9.28515625" style="33" customWidth="1"/>
    <col min="5397" max="5632" width="9.28515625" style="33"/>
    <col min="5633" max="5633" width="37.7109375" style="33" customWidth="1"/>
    <col min="5634" max="5638" width="0" style="33" hidden="1" customWidth="1"/>
    <col min="5639" max="5652" width="9.28515625" style="33" customWidth="1"/>
    <col min="5653" max="5888" width="9.28515625" style="33"/>
    <col min="5889" max="5889" width="37.7109375" style="33" customWidth="1"/>
    <col min="5890" max="5894" width="0" style="33" hidden="1" customWidth="1"/>
    <col min="5895" max="5908" width="9.28515625" style="33" customWidth="1"/>
    <col min="5909" max="6144" width="9.28515625" style="33"/>
    <col min="6145" max="6145" width="37.7109375" style="33" customWidth="1"/>
    <col min="6146" max="6150" width="0" style="33" hidden="1" customWidth="1"/>
    <col min="6151" max="6164" width="9.28515625" style="33" customWidth="1"/>
    <col min="6165" max="6400" width="9.28515625" style="33"/>
    <col min="6401" max="6401" width="37.7109375" style="33" customWidth="1"/>
    <col min="6402" max="6406" width="0" style="33" hidden="1" customWidth="1"/>
    <col min="6407" max="6420" width="9.28515625" style="33" customWidth="1"/>
    <col min="6421" max="6656" width="9.28515625" style="33"/>
    <col min="6657" max="6657" width="37.7109375" style="33" customWidth="1"/>
    <col min="6658" max="6662" width="0" style="33" hidden="1" customWidth="1"/>
    <col min="6663" max="6676" width="9.28515625" style="33" customWidth="1"/>
    <col min="6677" max="6912" width="9.28515625" style="33"/>
    <col min="6913" max="6913" width="37.7109375" style="33" customWidth="1"/>
    <col min="6914" max="6918" width="0" style="33" hidden="1" customWidth="1"/>
    <col min="6919" max="6932" width="9.28515625" style="33" customWidth="1"/>
    <col min="6933" max="7168" width="9.28515625" style="33"/>
    <col min="7169" max="7169" width="37.7109375" style="33" customWidth="1"/>
    <col min="7170" max="7174" width="0" style="33" hidden="1" customWidth="1"/>
    <col min="7175" max="7188" width="9.28515625" style="33" customWidth="1"/>
    <col min="7189" max="7424" width="9.28515625" style="33"/>
    <col min="7425" max="7425" width="37.7109375" style="33" customWidth="1"/>
    <col min="7426" max="7430" width="0" style="33" hidden="1" customWidth="1"/>
    <col min="7431" max="7444" width="9.28515625" style="33" customWidth="1"/>
    <col min="7445" max="7680" width="9.28515625" style="33"/>
    <col min="7681" max="7681" width="37.7109375" style="33" customWidth="1"/>
    <col min="7682" max="7686" width="0" style="33" hidden="1" customWidth="1"/>
    <col min="7687" max="7700" width="9.28515625" style="33" customWidth="1"/>
    <col min="7701" max="7936" width="9.28515625" style="33"/>
    <col min="7937" max="7937" width="37.7109375" style="33" customWidth="1"/>
    <col min="7938" max="7942" width="0" style="33" hidden="1" customWidth="1"/>
    <col min="7943" max="7956" width="9.28515625" style="33" customWidth="1"/>
    <col min="7957" max="8192" width="9.28515625" style="33"/>
    <col min="8193" max="8193" width="37.7109375" style="33" customWidth="1"/>
    <col min="8194" max="8198" width="0" style="33" hidden="1" customWidth="1"/>
    <col min="8199" max="8212" width="9.28515625" style="33" customWidth="1"/>
    <col min="8213" max="8448" width="9.28515625" style="33"/>
    <col min="8449" max="8449" width="37.7109375" style="33" customWidth="1"/>
    <col min="8450" max="8454" width="0" style="33" hidden="1" customWidth="1"/>
    <col min="8455" max="8468" width="9.28515625" style="33" customWidth="1"/>
    <col min="8469" max="8704" width="9.28515625" style="33"/>
    <col min="8705" max="8705" width="37.7109375" style="33" customWidth="1"/>
    <col min="8706" max="8710" width="0" style="33" hidden="1" customWidth="1"/>
    <col min="8711" max="8724" width="9.28515625" style="33" customWidth="1"/>
    <col min="8725" max="8960" width="9.28515625" style="33"/>
    <col min="8961" max="8961" width="37.7109375" style="33" customWidth="1"/>
    <col min="8962" max="8966" width="0" style="33" hidden="1" customWidth="1"/>
    <col min="8967" max="8980" width="9.28515625" style="33" customWidth="1"/>
    <col min="8981" max="9216" width="9.28515625" style="33"/>
    <col min="9217" max="9217" width="37.7109375" style="33" customWidth="1"/>
    <col min="9218" max="9222" width="0" style="33" hidden="1" customWidth="1"/>
    <col min="9223" max="9236" width="9.28515625" style="33" customWidth="1"/>
    <col min="9237" max="9472" width="9.28515625" style="33"/>
    <col min="9473" max="9473" width="37.7109375" style="33" customWidth="1"/>
    <col min="9474" max="9478" width="0" style="33" hidden="1" customWidth="1"/>
    <col min="9479" max="9492" width="9.28515625" style="33" customWidth="1"/>
    <col min="9493" max="9728" width="9.28515625" style="33"/>
    <col min="9729" max="9729" width="37.7109375" style="33" customWidth="1"/>
    <col min="9730" max="9734" width="0" style="33" hidden="1" customWidth="1"/>
    <col min="9735" max="9748" width="9.28515625" style="33" customWidth="1"/>
    <col min="9749" max="9984" width="9.28515625" style="33"/>
    <col min="9985" max="9985" width="37.7109375" style="33" customWidth="1"/>
    <col min="9986" max="9990" width="0" style="33" hidden="1" customWidth="1"/>
    <col min="9991" max="10004" width="9.28515625" style="33" customWidth="1"/>
    <col min="10005" max="10240" width="9.28515625" style="33"/>
    <col min="10241" max="10241" width="37.7109375" style="33" customWidth="1"/>
    <col min="10242" max="10246" width="0" style="33" hidden="1" customWidth="1"/>
    <col min="10247" max="10260" width="9.28515625" style="33" customWidth="1"/>
    <col min="10261" max="10496" width="9.28515625" style="33"/>
    <col min="10497" max="10497" width="37.7109375" style="33" customWidth="1"/>
    <col min="10498" max="10502" width="0" style="33" hidden="1" customWidth="1"/>
    <col min="10503" max="10516" width="9.28515625" style="33" customWidth="1"/>
    <col min="10517" max="10752" width="9.28515625" style="33"/>
    <col min="10753" max="10753" width="37.7109375" style="33" customWidth="1"/>
    <col min="10754" max="10758" width="0" style="33" hidden="1" customWidth="1"/>
    <col min="10759" max="10772" width="9.28515625" style="33" customWidth="1"/>
    <col min="10773" max="11008" width="9.28515625" style="33"/>
    <col min="11009" max="11009" width="37.7109375" style="33" customWidth="1"/>
    <col min="11010" max="11014" width="0" style="33" hidden="1" customWidth="1"/>
    <col min="11015" max="11028" width="9.28515625" style="33" customWidth="1"/>
    <col min="11029" max="11264" width="9.28515625" style="33"/>
    <col min="11265" max="11265" width="37.7109375" style="33" customWidth="1"/>
    <col min="11266" max="11270" width="0" style="33" hidden="1" customWidth="1"/>
    <col min="11271" max="11284" width="9.28515625" style="33" customWidth="1"/>
    <col min="11285" max="11520" width="9.28515625" style="33"/>
    <col min="11521" max="11521" width="37.7109375" style="33" customWidth="1"/>
    <col min="11522" max="11526" width="0" style="33" hidden="1" customWidth="1"/>
    <col min="11527" max="11540" width="9.28515625" style="33" customWidth="1"/>
    <col min="11541" max="11776" width="9.28515625" style="33"/>
    <col min="11777" max="11777" width="37.7109375" style="33" customWidth="1"/>
    <col min="11778" max="11782" width="0" style="33" hidden="1" customWidth="1"/>
    <col min="11783" max="11796" width="9.28515625" style="33" customWidth="1"/>
    <col min="11797" max="12032" width="9.28515625" style="33"/>
    <col min="12033" max="12033" width="37.7109375" style="33" customWidth="1"/>
    <col min="12034" max="12038" width="0" style="33" hidden="1" customWidth="1"/>
    <col min="12039" max="12052" width="9.28515625" style="33" customWidth="1"/>
    <col min="12053" max="12288" width="9.28515625" style="33"/>
    <col min="12289" max="12289" width="37.7109375" style="33" customWidth="1"/>
    <col min="12290" max="12294" width="0" style="33" hidden="1" customWidth="1"/>
    <col min="12295" max="12308" width="9.28515625" style="33" customWidth="1"/>
    <col min="12309" max="12544" width="9.28515625" style="33"/>
    <col min="12545" max="12545" width="37.7109375" style="33" customWidth="1"/>
    <col min="12546" max="12550" width="0" style="33" hidden="1" customWidth="1"/>
    <col min="12551" max="12564" width="9.28515625" style="33" customWidth="1"/>
    <col min="12565" max="12800" width="9.28515625" style="33"/>
    <col min="12801" max="12801" width="37.7109375" style="33" customWidth="1"/>
    <col min="12802" max="12806" width="0" style="33" hidden="1" customWidth="1"/>
    <col min="12807" max="12820" width="9.28515625" style="33" customWidth="1"/>
    <col min="12821" max="13056" width="9.28515625" style="33"/>
    <col min="13057" max="13057" width="37.7109375" style="33" customWidth="1"/>
    <col min="13058" max="13062" width="0" style="33" hidden="1" customWidth="1"/>
    <col min="13063" max="13076" width="9.28515625" style="33" customWidth="1"/>
    <col min="13077" max="13312" width="9.28515625" style="33"/>
    <col min="13313" max="13313" width="37.7109375" style="33" customWidth="1"/>
    <col min="13314" max="13318" width="0" style="33" hidden="1" customWidth="1"/>
    <col min="13319" max="13332" width="9.28515625" style="33" customWidth="1"/>
    <col min="13333" max="13568" width="9.28515625" style="33"/>
    <col min="13569" max="13569" width="37.7109375" style="33" customWidth="1"/>
    <col min="13570" max="13574" width="0" style="33" hidden="1" customWidth="1"/>
    <col min="13575" max="13588" width="9.28515625" style="33" customWidth="1"/>
    <col min="13589" max="13824" width="9.28515625" style="33"/>
    <col min="13825" max="13825" width="37.7109375" style="33" customWidth="1"/>
    <col min="13826" max="13830" width="0" style="33" hidden="1" customWidth="1"/>
    <col min="13831" max="13844" width="9.28515625" style="33" customWidth="1"/>
    <col min="13845" max="14080" width="9.28515625" style="33"/>
    <col min="14081" max="14081" width="37.7109375" style="33" customWidth="1"/>
    <col min="14082" max="14086" width="0" style="33" hidden="1" customWidth="1"/>
    <col min="14087" max="14100" width="9.28515625" style="33" customWidth="1"/>
    <col min="14101" max="14336" width="9.28515625" style="33"/>
    <col min="14337" max="14337" width="37.7109375" style="33" customWidth="1"/>
    <col min="14338" max="14342" width="0" style="33" hidden="1" customWidth="1"/>
    <col min="14343" max="14356" width="9.28515625" style="33" customWidth="1"/>
    <col min="14357" max="14592" width="9.28515625" style="33"/>
    <col min="14593" max="14593" width="37.7109375" style="33" customWidth="1"/>
    <col min="14594" max="14598" width="0" style="33" hidden="1" customWidth="1"/>
    <col min="14599" max="14612" width="9.28515625" style="33" customWidth="1"/>
    <col min="14613" max="14848" width="9.28515625" style="33"/>
    <col min="14849" max="14849" width="37.7109375" style="33" customWidth="1"/>
    <col min="14850" max="14854" width="0" style="33" hidden="1" customWidth="1"/>
    <col min="14855" max="14868" width="9.28515625" style="33" customWidth="1"/>
    <col min="14869" max="15104" width="9.28515625" style="33"/>
    <col min="15105" max="15105" width="37.7109375" style="33" customWidth="1"/>
    <col min="15106" max="15110" width="0" style="33" hidden="1" customWidth="1"/>
    <col min="15111" max="15124" width="9.28515625" style="33" customWidth="1"/>
    <col min="15125" max="15360" width="9.28515625" style="33"/>
    <col min="15361" max="15361" width="37.7109375" style="33" customWidth="1"/>
    <col min="15362" max="15366" width="0" style="33" hidden="1" customWidth="1"/>
    <col min="15367" max="15380" width="9.28515625" style="33" customWidth="1"/>
    <col min="15381" max="15616" width="9.28515625" style="33"/>
    <col min="15617" max="15617" width="37.7109375" style="33" customWidth="1"/>
    <col min="15618" max="15622" width="0" style="33" hidden="1" customWidth="1"/>
    <col min="15623" max="15636" width="9.28515625" style="33" customWidth="1"/>
    <col min="15637" max="15872" width="9.28515625" style="33"/>
    <col min="15873" max="15873" width="37.7109375" style="33" customWidth="1"/>
    <col min="15874" max="15878" width="0" style="33" hidden="1" customWidth="1"/>
    <col min="15879" max="15892" width="9.28515625" style="33" customWidth="1"/>
    <col min="15893" max="16128" width="9.28515625" style="33"/>
    <col min="16129" max="16129" width="37.7109375" style="33" customWidth="1"/>
    <col min="16130" max="16134" width="0" style="33" hidden="1" customWidth="1"/>
    <col min="16135" max="16148" width="9.28515625" style="33" customWidth="1"/>
    <col min="16149" max="16384" width="9.28515625" style="33"/>
  </cols>
  <sheetData>
    <row r="1" spans="1:32" ht="12.95" customHeight="1" x14ac:dyDescent="0.2">
      <c r="A1" s="950" t="s">
        <v>1346</v>
      </c>
    </row>
    <row r="2" spans="1:32" ht="18" customHeight="1" x14ac:dyDescent="0.2">
      <c r="A2" s="32" t="s">
        <v>540</v>
      </c>
    </row>
    <row r="3" spans="1:32" ht="18" customHeight="1" x14ac:dyDescent="0.2">
      <c r="A3" s="32" t="s">
        <v>541</v>
      </c>
    </row>
    <row r="4" spans="1:32" ht="18" customHeight="1" thickBot="1" x14ac:dyDescent="0.25">
      <c r="A4" s="34" t="s">
        <v>542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</row>
    <row r="5" spans="1:32" s="320" customFormat="1" ht="18" customHeight="1" thickBot="1" x14ac:dyDescent="0.25">
      <c r="A5" s="564"/>
      <c r="B5" s="564">
        <v>2014</v>
      </c>
      <c r="C5" s="564">
        <v>2015</v>
      </c>
      <c r="D5" s="564">
        <v>2016</v>
      </c>
      <c r="E5" s="564">
        <v>2017</v>
      </c>
      <c r="F5" s="564">
        <v>2018</v>
      </c>
      <c r="G5" s="564">
        <v>2019</v>
      </c>
      <c r="H5" s="564">
        <v>2020</v>
      </c>
      <c r="I5" s="564">
        <v>2021</v>
      </c>
      <c r="J5" s="564">
        <v>2022</v>
      </c>
      <c r="K5" s="564">
        <v>2023</v>
      </c>
      <c r="L5" s="564">
        <v>2024</v>
      </c>
      <c r="M5" s="564">
        <v>2025</v>
      </c>
    </row>
    <row r="6" spans="1:32" s="38" customFormat="1" ht="12" x14ac:dyDescent="0.2">
      <c r="A6" s="37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s="43" customFormat="1" ht="26.25" customHeight="1" x14ac:dyDescent="0.2">
      <c r="A7" s="41" t="s">
        <v>483</v>
      </c>
      <c r="B7" s="157">
        <v>100</v>
      </c>
      <c r="C7" s="157">
        <v>100</v>
      </c>
      <c r="D7" s="157">
        <v>100</v>
      </c>
      <c r="E7" s="157">
        <v>100</v>
      </c>
      <c r="F7" s="157">
        <v>100</v>
      </c>
      <c r="G7" s="157">
        <v>100</v>
      </c>
      <c r="H7" s="157">
        <v>100</v>
      </c>
      <c r="I7" s="157">
        <v>100</v>
      </c>
      <c r="J7" s="157">
        <v>100</v>
      </c>
      <c r="K7" s="157">
        <v>100</v>
      </c>
      <c r="L7" s="157">
        <v>100</v>
      </c>
      <c r="M7" s="157">
        <v>100</v>
      </c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</row>
    <row r="8" spans="1:32" s="51" customFormat="1" ht="12" x14ac:dyDescent="0.2">
      <c r="A8" s="315" t="s">
        <v>356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 spans="1:32" s="51" customFormat="1" ht="13.5" customHeight="1" x14ac:dyDescent="0.2">
      <c r="A9" s="315" t="s">
        <v>456</v>
      </c>
      <c r="B9" s="160">
        <v>54.7</v>
      </c>
      <c r="C9" s="160">
        <v>51.5</v>
      </c>
      <c r="D9" s="160">
        <v>45.1</v>
      </c>
      <c r="E9" s="160">
        <v>49.9</v>
      </c>
      <c r="F9" s="160">
        <v>42.5</v>
      </c>
      <c r="G9" s="160">
        <v>35.6</v>
      </c>
      <c r="H9" s="160">
        <v>32.5</v>
      </c>
      <c r="I9" s="160">
        <v>34.4</v>
      </c>
      <c r="J9" s="160">
        <v>41</v>
      </c>
      <c r="K9" s="160">
        <v>45.4</v>
      </c>
      <c r="L9" s="160">
        <v>34.299999999999997</v>
      </c>
      <c r="M9" s="160">
        <v>35</v>
      </c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 spans="1:32" s="51" customFormat="1" ht="12" x14ac:dyDescent="0.2">
      <c r="A10" s="566" t="s">
        <v>457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 spans="1:32" s="51" customFormat="1" ht="24" x14ac:dyDescent="0.2">
      <c r="A11" s="325" t="s">
        <v>458</v>
      </c>
      <c r="B11" s="160">
        <v>44.3</v>
      </c>
      <c r="C11" s="160">
        <v>36.1</v>
      </c>
      <c r="D11" s="160">
        <v>36.200000000000003</v>
      </c>
      <c r="E11" s="160">
        <v>31.6</v>
      </c>
      <c r="F11" s="160">
        <v>25.2</v>
      </c>
      <c r="G11" s="160">
        <v>17.899999999999999</v>
      </c>
      <c r="H11" s="160">
        <v>16.3</v>
      </c>
      <c r="I11" s="160">
        <v>18.3</v>
      </c>
      <c r="J11" s="160">
        <v>21.2</v>
      </c>
      <c r="K11" s="160">
        <v>28.4</v>
      </c>
      <c r="L11" s="160">
        <v>13</v>
      </c>
      <c r="M11" s="160">
        <v>25.5</v>
      </c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 spans="1:32" s="51" customFormat="1" ht="13.5" customHeight="1" x14ac:dyDescent="0.2">
      <c r="A12" s="325" t="s">
        <v>459</v>
      </c>
      <c r="B12" s="160">
        <v>2.8</v>
      </c>
      <c r="C12" s="160">
        <v>2.2999999999999998</v>
      </c>
      <c r="D12" s="160">
        <v>2.2000000000000002</v>
      </c>
      <c r="E12" s="160">
        <v>2</v>
      </c>
      <c r="F12" s="160">
        <v>1.9</v>
      </c>
      <c r="G12" s="160">
        <v>1.6</v>
      </c>
      <c r="H12" s="160">
        <v>1.7</v>
      </c>
      <c r="I12" s="160">
        <v>2.5</v>
      </c>
      <c r="J12" s="160">
        <v>2.8</v>
      </c>
      <c r="K12" s="160">
        <v>2.8</v>
      </c>
      <c r="L12" s="160">
        <v>3</v>
      </c>
      <c r="M12" s="160">
        <v>2.2999999999999998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 spans="1:32" s="51" customFormat="1" ht="13.5" customHeight="1" x14ac:dyDescent="0.2">
      <c r="A13" s="325" t="s">
        <v>460</v>
      </c>
      <c r="B13" s="160">
        <v>3.1</v>
      </c>
      <c r="C13" s="160">
        <v>5.3</v>
      </c>
      <c r="D13" s="160">
        <v>6.5</v>
      </c>
      <c r="E13" s="160">
        <v>6.5</v>
      </c>
      <c r="F13" s="160">
        <v>7.3</v>
      </c>
      <c r="G13" s="160">
        <v>9.1999999999999993</v>
      </c>
      <c r="H13" s="160">
        <v>9.3000000000000007</v>
      </c>
      <c r="I13" s="160">
        <v>7</v>
      </c>
      <c r="J13" s="160">
        <v>9</v>
      </c>
      <c r="K13" s="160">
        <v>7.8</v>
      </c>
      <c r="L13" s="160">
        <v>8</v>
      </c>
      <c r="M13" s="160">
        <v>5.9</v>
      </c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s="51" customFormat="1" ht="13.5" customHeight="1" x14ac:dyDescent="0.2">
      <c r="A14" s="315" t="s">
        <v>461</v>
      </c>
      <c r="B14" s="160">
        <v>25.2</v>
      </c>
      <c r="C14" s="160">
        <v>23.5</v>
      </c>
      <c r="D14" s="160">
        <v>27.5</v>
      </c>
      <c r="E14" s="160">
        <v>23.7</v>
      </c>
      <c r="F14" s="160">
        <v>26.5</v>
      </c>
      <c r="G14" s="160">
        <v>30.6</v>
      </c>
      <c r="H14" s="160">
        <v>29</v>
      </c>
      <c r="I14" s="160">
        <v>30.3</v>
      </c>
      <c r="J14" s="160">
        <v>27.5</v>
      </c>
      <c r="K14" s="160">
        <v>28.7</v>
      </c>
      <c r="L14" s="160">
        <v>44.7</v>
      </c>
      <c r="M14" s="160">
        <v>36.200000000000003</v>
      </c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 spans="1:32" s="51" customFormat="1" ht="13.5" customHeight="1" x14ac:dyDescent="0.2">
      <c r="A15" s="315" t="s">
        <v>462</v>
      </c>
      <c r="B15" s="160">
        <v>4.4000000000000004</v>
      </c>
      <c r="C15" s="160">
        <v>4.0999999999999996</v>
      </c>
      <c r="D15" s="160">
        <v>4.8</v>
      </c>
      <c r="E15" s="160">
        <v>4.2</v>
      </c>
      <c r="F15" s="160">
        <v>4.2</v>
      </c>
      <c r="G15" s="160">
        <v>5.3</v>
      </c>
      <c r="H15" s="160">
        <v>4.8</v>
      </c>
      <c r="I15" s="160">
        <v>5.3</v>
      </c>
      <c r="J15" s="160">
        <v>4.7</v>
      </c>
      <c r="K15" s="160">
        <v>3.6</v>
      </c>
      <c r="L15" s="160">
        <v>3.4</v>
      </c>
      <c r="M15" s="160">
        <v>2</v>
      </c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 spans="1:32" s="51" customFormat="1" ht="13.5" customHeight="1" x14ac:dyDescent="0.2">
      <c r="A16" s="315" t="s">
        <v>463</v>
      </c>
      <c r="B16" s="160">
        <v>2.7</v>
      </c>
      <c r="C16" s="160">
        <v>2.9</v>
      </c>
      <c r="D16" s="160">
        <v>3.4</v>
      </c>
      <c r="E16" s="160">
        <v>2.9</v>
      </c>
      <c r="F16" s="160">
        <v>6.9</v>
      </c>
      <c r="G16" s="160">
        <v>14.7</v>
      </c>
      <c r="H16" s="160">
        <v>19</v>
      </c>
      <c r="I16" s="160">
        <v>12.3</v>
      </c>
      <c r="J16" s="160">
        <v>10.5</v>
      </c>
      <c r="K16" s="160">
        <v>7.5</v>
      </c>
      <c r="L16" s="160">
        <v>5.3</v>
      </c>
      <c r="M16" s="160">
        <v>3.7</v>
      </c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 spans="1:32" s="51" customFormat="1" ht="13.5" customHeight="1" x14ac:dyDescent="0.2">
      <c r="A17" s="315" t="s">
        <v>464</v>
      </c>
      <c r="B17" s="160">
        <v>12.9</v>
      </c>
      <c r="C17" s="160">
        <v>17.899999999999999</v>
      </c>
      <c r="D17" s="160">
        <v>19.3</v>
      </c>
      <c r="E17" s="160">
        <v>19.3</v>
      </c>
      <c r="F17" s="160">
        <v>19.899999999999999</v>
      </c>
      <c r="G17" s="160">
        <v>13.8</v>
      </c>
      <c r="H17" s="160">
        <v>14.8</v>
      </c>
      <c r="I17" s="160">
        <v>17.8</v>
      </c>
      <c r="J17" s="160">
        <v>16.3</v>
      </c>
      <c r="K17" s="160">
        <v>14.8</v>
      </c>
      <c r="L17" s="160">
        <v>12.2</v>
      </c>
      <c r="M17" s="160">
        <v>23.1</v>
      </c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 spans="1:32" s="51" customFormat="1" ht="12.75" thickBot="1" x14ac:dyDescent="0.25">
      <c r="A18" s="317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 spans="1:32" s="51" customFormat="1" ht="12" x14ac:dyDescent="0.2">
      <c r="A19" s="31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 spans="1:32" s="51" customFormat="1" ht="12" x14ac:dyDescent="0.2">
      <c r="A20" s="299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s="51" customFormat="1" ht="12" x14ac:dyDescent="0.2">
      <c r="A21" s="31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 spans="1:32" s="51" customFormat="1" ht="12" x14ac:dyDescent="0.2">
      <c r="A22" s="31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 spans="1:32" s="51" customFormat="1" ht="12" x14ac:dyDescent="0.2">
      <c r="A23" s="31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 spans="1:32" s="51" customFormat="1" ht="18" customHeight="1" x14ac:dyDescent="0.2">
      <c r="A24" s="31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 spans="1:32" s="51" customFormat="1" ht="12.95" customHeight="1" x14ac:dyDescent="0.2">
      <c r="A25" s="31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</row>
    <row r="26" spans="1:32" s="51" customFormat="1" ht="12.95" customHeight="1" x14ac:dyDescent="0.2">
      <c r="A26" s="299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</row>
    <row r="27" spans="1:32" s="51" customFormat="1" ht="12.95" customHeight="1" x14ac:dyDescent="0.2">
      <c r="A27" s="31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</row>
    <row r="28" spans="1:32" s="38" customFormat="1" ht="12.95" customHeight="1" x14ac:dyDescent="0.2">
      <c r="A28" s="37"/>
      <c r="B28" s="312"/>
      <c r="C28" s="312"/>
      <c r="D28" s="312"/>
      <c r="E28" s="312"/>
      <c r="F28" s="312"/>
      <c r="G28" s="312"/>
      <c r="H28" s="312"/>
      <c r="I28" s="312"/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</row>
    <row r="29" spans="1:32" s="51" customFormat="1" ht="12.95" customHeight="1" x14ac:dyDescent="0.2">
      <c r="A29" s="31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 spans="1:32" s="51" customFormat="1" ht="12.95" customHeight="1" x14ac:dyDescent="0.2">
      <c r="A30" s="31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 spans="1:32" s="51" customFormat="1" ht="12.95" customHeight="1" x14ac:dyDescent="0.2">
      <c r="A31" s="31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 spans="1:32" s="51" customFormat="1" ht="12.95" customHeight="1" x14ac:dyDescent="0.2">
      <c r="A32" s="31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 spans="1:32" s="51" customFormat="1" ht="12.95" customHeight="1" x14ac:dyDescent="0.2">
      <c r="A33" s="31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 spans="1:32" s="51" customFormat="1" ht="12.95" customHeight="1" x14ac:dyDescent="0.2">
      <c r="A34" s="31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 spans="1:32" s="51" customFormat="1" ht="12.95" customHeight="1" x14ac:dyDescent="0.2">
      <c r="A35" s="31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 spans="1:32" s="51" customFormat="1" ht="12.95" customHeight="1" x14ac:dyDescent="0.2">
      <c r="A36" s="31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 spans="1:32" s="51" customFormat="1" ht="12.95" customHeight="1" x14ac:dyDescent="0.2">
      <c r="A37" s="31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s="51" customFormat="1" ht="24" customHeight="1" x14ac:dyDescent="0.2">
      <c r="A38" s="31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 spans="1:32" s="51" customFormat="1" ht="12.95" customHeight="1" x14ac:dyDescent="0.2">
      <c r="A39" s="31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 spans="1:32" s="51" customFormat="1" ht="12.95" customHeight="1" x14ac:dyDescent="0.2">
      <c r="A40" s="31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 spans="1:32" s="51" customFormat="1" ht="12.95" customHeight="1" x14ac:dyDescent="0.2">
      <c r="A41" s="31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 spans="1:32" s="51" customFormat="1" ht="12.95" customHeight="1" x14ac:dyDescent="0.2">
      <c r="A42" s="31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 spans="1:32" s="51" customFormat="1" ht="12.95" customHeight="1" x14ac:dyDescent="0.2">
      <c r="A43" s="31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 spans="1:32" s="51" customFormat="1" ht="12.95" customHeight="1" x14ac:dyDescent="0.2">
      <c r="A44" s="31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 spans="1:32" s="51" customFormat="1" ht="12.95" customHeight="1" x14ac:dyDescent="0.2">
      <c r="A45" s="31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 spans="1:32" s="51" customFormat="1" ht="24" customHeight="1" x14ac:dyDescent="0.2">
      <c r="A46" s="31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 spans="1:32" s="51" customFormat="1" ht="12.95" customHeight="1" x14ac:dyDescent="0.2">
      <c r="A47" s="31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 spans="1:32" s="51" customFormat="1" ht="12.95" customHeight="1" x14ac:dyDescent="0.2">
      <c r="A48" s="31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 spans="1:32" s="51" customFormat="1" ht="12.95" customHeight="1" x14ac:dyDescent="0.2">
      <c r="A49" s="31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 spans="1:32" s="38" customFormat="1" ht="12.95" customHeight="1" x14ac:dyDescent="0.2">
      <c r="A50" s="37"/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  <c r="W50" s="312"/>
      <c r="X50" s="312"/>
      <c r="Y50" s="312"/>
      <c r="Z50" s="312"/>
      <c r="AA50" s="312"/>
      <c r="AB50" s="312"/>
      <c r="AC50" s="312"/>
      <c r="AD50" s="312"/>
      <c r="AE50" s="312"/>
      <c r="AF50" s="312"/>
    </row>
    <row r="51" spans="1:32" s="51" customFormat="1" ht="12.95" customHeight="1" x14ac:dyDescent="0.2">
      <c r="A51" s="31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 spans="1:32" s="51" customFormat="1" ht="12.95" customHeight="1" x14ac:dyDescent="0.2">
      <c r="A52" s="31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 spans="1:32" s="51" customFormat="1" ht="12.95" customHeight="1" x14ac:dyDescent="0.2">
      <c r="A53" s="31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 spans="1:32" s="51" customFormat="1" ht="12.95" customHeight="1" x14ac:dyDescent="0.2">
      <c r="A54" s="31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 spans="1:32" s="51" customFormat="1" ht="12.95" customHeight="1" x14ac:dyDescent="0.2">
      <c r="A55" s="31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 spans="1:32" s="51" customFormat="1" ht="12.95" customHeight="1" x14ac:dyDescent="0.2">
      <c r="A56" s="31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 spans="1:32" s="51" customFormat="1" ht="12.95" customHeight="1" x14ac:dyDescent="0.2">
      <c r="A57" s="31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 spans="1:32" s="51" customFormat="1" ht="12.95" customHeight="1" x14ac:dyDescent="0.2">
      <c r="A58" s="31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 spans="1:32" s="51" customFormat="1" ht="12.95" customHeight="1" x14ac:dyDescent="0.2">
      <c r="A59" s="31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 spans="1:32" s="51" customFormat="1" ht="24" customHeight="1" x14ac:dyDescent="0.2">
      <c r="A60" s="31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 spans="1:32" s="51" customFormat="1" ht="12.95" customHeight="1" x14ac:dyDescent="0.2">
      <c r="A61" s="31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 spans="1:32" s="51" customFormat="1" ht="12.95" customHeight="1" x14ac:dyDescent="0.2">
      <c r="A62" s="31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 spans="1:32" s="51" customFormat="1" ht="12.95" customHeight="1" x14ac:dyDescent="0.2">
      <c r="A63" s="31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 spans="1:32" s="51" customFormat="1" ht="12.95" customHeight="1" x14ac:dyDescent="0.2">
      <c r="A64" s="31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 spans="1:32" s="51" customFormat="1" ht="12.95" customHeight="1" x14ac:dyDescent="0.2">
      <c r="A65" s="31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 spans="1:32" s="51" customFormat="1" ht="12.95" customHeight="1" x14ac:dyDescent="0.2">
      <c r="A66" s="31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 spans="1:32" s="51" customFormat="1" ht="12.95" customHeight="1" x14ac:dyDescent="0.2">
      <c r="A67" s="31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 spans="1:32" s="38" customFormat="1" ht="12.95" customHeight="1" x14ac:dyDescent="0.2">
      <c r="A68" s="37"/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  <c r="O68" s="312"/>
      <c r="P68" s="312"/>
      <c r="Q68" s="312"/>
      <c r="R68" s="312"/>
      <c r="S68" s="312"/>
      <c r="T68" s="312"/>
      <c r="U68" s="312"/>
      <c r="V68" s="312"/>
      <c r="W68" s="312"/>
      <c r="X68" s="312"/>
      <c r="Y68" s="312"/>
      <c r="Z68" s="312"/>
      <c r="AA68" s="312"/>
      <c r="AB68" s="312"/>
      <c r="AC68" s="312"/>
      <c r="AD68" s="312"/>
      <c r="AE68" s="312"/>
      <c r="AF68" s="312"/>
    </row>
    <row r="69" spans="1:32" s="51" customFormat="1" ht="12.95" customHeight="1" x14ac:dyDescent="0.2">
      <c r="A69" s="31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 spans="1:32" s="51" customFormat="1" ht="12.95" customHeight="1" x14ac:dyDescent="0.2">
      <c r="A70" s="31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 spans="1:32" s="51" customFormat="1" ht="12.95" customHeight="1" x14ac:dyDescent="0.2">
      <c r="A71" s="31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 spans="1:32" s="51" customFormat="1" ht="12.95" customHeight="1" x14ac:dyDescent="0.2">
      <c r="A72" s="31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 spans="1:32" s="51" customFormat="1" ht="12.95" customHeight="1" x14ac:dyDescent="0.2">
      <c r="A73" s="31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 spans="1:32" s="51" customFormat="1" ht="12.95" customHeight="1" x14ac:dyDescent="0.2">
      <c r="A74" s="31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 spans="1:32" s="51" customFormat="1" ht="12.95" customHeight="1" x14ac:dyDescent="0.2">
      <c r="A75" s="31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 spans="1:32" s="51" customFormat="1" ht="12.95" customHeight="1" x14ac:dyDescent="0.2">
      <c r="A76" s="31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 spans="1:32" s="51" customFormat="1" ht="12.95" customHeight="1" x14ac:dyDescent="0.2">
      <c r="A77" s="31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 spans="1:32" s="51" customFormat="1" ht="24" customHeight="1" x14ac:dyDescent="0.2">
      <c r="A78" s="31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 spans="1:32" s="51" customFormat="1" ht="12.95" customHeight="1" x14ac:dyDescent="0.2">
      <c r="A79" s="31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 spans="1:32" s="51" customFormat="1" ht="12.95" customHeight="1" x14ac:dyDescent="0.2">
      <c r="A80" s="31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 spans="1:32" s="51" customFormat="1" ht="12.95" customHeight="1" x14ac:dyDescent="0.2">
      <c r="A81" s="31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 spans="1:32" s="51" customFormat="1" ht="12.95" customHeight="1" x14ac:dyDescent="0.2">
      <c r="A82" s="31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 spans="1:32" s="51" customFormat="1" ht="12.95" customHeight="1" x14ac:dyDescent="0.2">
      <c r="A83" s="31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 spans="1:32" s="51" customFormat="1" ht="12.95" customHeight="1" x14ac:dyDescent="0.2">
      <c r="A84" s="31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 spans="1:32" s="51" customFormat="1" ht="12.95" customHeight="1" x14ac:dyDescent="0.2">
      <c r="A85" s="31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 spans="1:32" s="51" customFormat="1" ht="12.95" customHeight="1" x14ac:dyDescent="0.2">
      <c r="A86" s="31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 spans="1:32" s="51" customFormat="1" ht="12.95" customHeight="1" x14ac:dyDescent="0.2">
      <c r="A87" s="31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 spans="1:32" s="51" customFormat="1" ht="12.95" customHeight="1" x14ac:dyDescent="0.2">
      <c r="A88" s="31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 spans="1:32" s="51" customFormat="1" ht="24" customHeight="1" x14ac:dyDescent="0.2">
      <c r="A89" s="31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 spans="1:32" s="38" customFormat="1" ht="12.95" customHeight="1" x14ac:dyDescent="0.2">
      <c r="A90" s="37"/>
      <c r="B90" s="312"/>
      <c r="C90" s="312"/>
      <c r="D90" s="312"/>
      <c r="E90" s="312"/>
      <c r="F90" s="312"/>
      <c r="G90" s="312"/>
      <c r="H90" s="312"/>
      <c r="I90" s="312"/>
      <c r="J90" s="312"/>
      <c r="K90" s="312"/>
      <c r="L90" s="31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F90" s="312"/>
    </row>
    <row r="91" spans="1:32" s="51" customFormat="1" ht="12.95" customHeight="1" x14ac:dyDescent="0.2">
      <c r="A91" s="31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 spans="1:32" s="51" customFormat="1" ht="12.95" customHeight="1" x14ac:dyDescent="0.2">
      <c r="A92" s="31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 spans="1:32" s="51" customFormat="1" ht="12.95" customHeight="1" x14ac:dyDescent="0.2">
      <c r="A93" s="31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 spans="1:32" s="51" customFormat="1" ht="12.95" customHeight="1" x14ac:dyDescent="0.2">
      <c r="A94" s="31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 spans="1:32" s="51" customFormat="1" ht="12.95" customHeight="1" x14ac:dyDescent="0.2">
      <c r="A95" s="31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 spans="1:32" s="51" customFormat="1" ht="12.95" customHeight="1" x14ac:dyDescent="0.2">
      <c r="A96" s="31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 spans="1:32" s="51" customFormat="1" ht="12.95" customHeight="1" x14ac:dyDescent="0.2">
      <c r="A97" s="31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 spans="1:32" s="51" customFormat="1" ht="12.95" customHeight="1" x14ac:dyDescent="0.2">
      <c r="A98" s="31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 spans="1:32" s="51" customFormat="1" ht="12.95" customHeight="1" x14ac:dyDescent="0.2">
      <c r="A99" s="31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 spans="1:32" s="51" customFormat="1" ht="24" customHeight="1" x14ac:dyDescent="0.2">
      <c r="A100" s="31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 spans="1:32" s="51" customFormat="1" ht="12.95" customHeight="1" x14ac:dyDescent="0.2">
      <c r="A101" s="31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 spans="1:32" s="51" customFormat="1" ht="12.95" customHeight="1" x14ac:dyDescent="0.2">
      <c r="A102" s="31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 spans="1:32" s="51" customFormat="1" ht="12.95" customHeight="1" x14ac:dyDescent="0.2">
      <c r="A103" s="31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 spans="1:32" s="51" customFormat="1" ht="12.95" customHeight="1" x14ac:dyDescent="0.2">
      <c r="A104" s="31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 spans="1:32" s="51" customFormat="1" ht="12.95" customHeight="1" x14ac:dyDescent="0.2">
      <c r="A105" s="31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 spans="1:32" s="51" customFormat="1" ht="12.95" customHeight="1" x14ac:dyDescent="0.2">
      <c r="A106" s="31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 spans="1:32" s="51" customFormat="1" ht="12.95" customHeight="1" x14ac:dyDescent="0.2">
      <c r="A107" s="31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 spans="1:32" s="38" customFormat="1" ht="12.95" customHeight="1" x14ac:dyDescent="0.2">
      <c r="A108" s="37"/>
      <c r="B108" s="312"/>
      <c r="C108" s="312"/>
      <c r="D108" s="312"/>
      <c r="E108" s="312"/>
      <c r="F108" s="312"/>
      <c r="G108" s="312"/>
      <c r="H108" s="312"/>
      <c r="I108" s="312"/>
      <c r="J108" s="312"/>
      <c r="K108" s="312"/>
      <c r="L108" s="312"/>
      <c r="M108" s="312"/>
      <c r="N108" s="312"/>
      <c r="O108" s="312"/>
      <c r="P108" s="312"/>
      <c r="Q108" s="312"/>
      <c r="R108" s="312"/>
      <c r="S108" s="312"/>
      <c r="T108" s="312"/>
      <c r="U108" s="312"/>
      <c r="V108" s="312"/>
      <c r="W108" s="312"/>
      <c r="X108" s="312"/>
      <c r="Y108" s="312"/>
      <c r="Z108" s="312"/>
      <c r="AA108" s="312"/>
      <c r="AB108" s="312"/>
      <c r="AC108" s="312"/>
      <c r="AD108" s="312"/>
      <c r="AE108" s="312"/>
      <c r="AF108" s="312"/>
    </row>
    <row r="109" spans="1:32" s="51" customFormat="1" ht="12.95" customHeight="1" x14ac:dyDescent="0.2">
      <c r="A109" s="31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 spans="1:32" s="51" customFormat="1" ht="12.95" customHeight="1" x14ac:dyDescent="0.2">
      <c r="A110" s="31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 spans="1:32" s="51" customFormat="1" ht="12.95" customHeight="1" x14ac:dyDescent="0.2">
      <c r="A111" s="31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 spans="1:32" s="51" customFormat="1" ht="12.95" customHeight="1" x14ac:dyDescent="0.2">
      <c r="A112" s="31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 spans="1:32" s="51" customFormat="1" ht="12.95" customHeight="1" x14ac:dyDescent="0.2">
      <c r="A113" s="31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 spans="1:32" s="51" customFormat="1" ht="12.95" customHeight="1" x14ac:dyDescent="0.2">
      <c r="A114" s="31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 spans="1:32" s="51" customFormat="1" ht="12.95" customHeight="1" x14ac:dyDescent="0.2">
      <c r="A115" s="31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 spans="1:32" s="51" customFormat="1" ht="12.95" customHeight="1" x14ac:dyDescent="0.2">
      <c r="A116" s="31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 spans="1:32" s="51" customFormat="1" ht="12.95" customHeight="1" x14ac:dyDescent="0.2">
      <c r="A117" s="31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 spans="1:32" s="51" customFormat="1" ht="24" customHeight="1" x14ac:dyDescent="0.2">
      <c r="A118" s="31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 spans="1:32" s="51" customFormat="1" ht="12.95" customHeight="1" x14ac:dyDescent="0.2">
      <c r="A119" s="31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 spans="1:32" s="51" customFormat="1" ht="12.95" customHeight="1" x14ac:dyDescent="0.2">
      <c r="A120" s="31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 spans="1:32" s="51" customFormat="1" ht="12.95" customHeight="1" x14ac:dyDescent="0.2">
      <c r="A121" s="31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 spans="1:32" s="38" customFormat="1" ht="12.95" customHeight="1" x14ac:dyDescent="0.2">
      <c r="A122" s="37"/>
      <c r="B122" s="312"/>
      <c r="C122" s="312"/>
      <c r="D122" s="312"/>
      <c r="E122" s="312"/>
      <c r="F122" s="312"/>
      <c r="G122" s="312"/>
      <c r="H122" s="312"/>
      <c r="I122" s="312"/>
      <c r="J122" s="312"/>
      <c r="K122" s="312"/>
      <c r="L122" s="312"/>
      <c r="M122" s="312"/>
      <c r="N122" s="312"/>
      <c r="O122" s="312"/>
      <c r="P122" s="312"/>
      <c r="Q122" s="312"/>
      <c r="R122" s="312"/>
      <c r="S122" s="312"/>
      <c r="T122" s="312"/>
      <c r="U122" s="312"/>
      <c r="V122" s="312"/>
      <c r="W122" s="312"/>
      <c r="X122" s="312"/>
      <c r="Y122" s="312"/>
      <c r="Z122" s="312"/>
      <c r="AA122" s="312"/>
      <c r="AB122" s="312"/>
      <c r="AC122" s="312"/>
      <c r="AD122" s="312"/>
      <c r="AE122" s="312"/>
      <c r="AF122" s="312"/>
    </row>
    <row r="123" spans="1:32" s="51" customFormat="1" ht="12.95" customHeight="1" x14ac:dyDescent="0.2">
      <c r="A123" s="31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 spans="1:32" s="51" customFormat="1" ht="12.95" customHeight="1" x14ac:dyDescent="0.2">
      <c r="A124" s="31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 spans="1:32" s="51" customFormat="1" ht="12.95" customHeight="1" x14ac:dyDescent="0.2">
      <c r="A125" s="31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 spans="1:32" s="51" customFormat="1" ht="12.95" customHeight="1" x14ac:dyDescent="0.2">
      <c r="A126" s="31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 spans="1:32" s="51" customFormat="1" ht="12.95" customHeight="1" x14ac:dyDescent="0.2">
      <c r="A127" s="31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 spans="1:32" s="51" customFormat="1" ht="12.95" customHeight="1" x14ac:dyDescent="0.2">
      <c r="A128" s="31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 spans="1:32" s="51" customFormat="1" ht="12.95" customHeight="1" x14ac:dyDescent="0.2">
      <c r="A129" s="31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 spans="1:32" s="38" customFormat="1" ht="12.95" customHeight="1" x14ac:dyDescent="0.2">
      <c r="A130" s="37"/>
      <c r="B130" s="312"/>
      <c r="C130" s="312"/>
      <c r="D130" s="312"/>
      <c r="E130" s="312"/>
      <c r="F130" s="312"/>
      <c r="G130" s="312"/>
      <c r="H130" s="312"/>
      <c r="I130" s="312"/>
      <c r="J130" s="312"/>
      <c r="K130" s="312"/>
      <c r="L130" s="312"/>
      <c r="M130" s="312"/>
      <c r="N130" s="312"/>
      <c r="O130" s="312"/>
      <c r="P130" s="312"/>
      <c r="Q130" s="312"/>
      <c r="R130" s="312"/>
      <c r="S130" s="312"/>
      <c r="T130" s="312"/>
      <c r="U130" s="312"/>
      <c r="V130" s="312"/>
      <c r="W130" s="312"/>
      <c r="X130" s="312"/>
      <c r="Y130" s="312"/>
      <c r="Z130" s="312"/>
      <c r="AA130" s="312"/>
      <c r="AB130" s="312"/>
      <c r="AC130" s="312"/>
      <c r="AD130" s="312"/>
      <c r="AE130" s="312"/>
      <c r="AF130" s="312"/>
    </row>
    <row r="131" spans="1:32" s="51" customFormat="1" ht="12.95" customHeight="1" x14ac:dyDescent="0.2">
      <c r="A131" s="31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 spans="1:32" s="51" customFormat="1" ht="12.95" customHeight="1" x14ac:dyDescent="0.2">
      <c r="A132" s="31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 spans="1:32" s="51" customFormat="1" ht="12.95" customHeight="1" x14ac:dyDescent="0.2">
      <c r="A133" s="31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 spans="1:32" s="51" customFormat="1" ht="12.95" customHeight="1" x14ac:dyDescent="0.2">
      <c r="A134" s="31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 spans="1:32" s="51" customFormat="1" ht="12.95" customHeight="1" x14ac:dyDescent="0.2">
      <c r="A135" s="31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 spans="1:32" s="51" customFormat="1" ht="12.95" customHeight="1" x14ac:dyDescent="0.2">
      <c r="A136" s="31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 spans="1:32" s="51" customFormat="1" ht="12.95" customHeight="1" x14ac:dyDescent="0.2">
      <c r="A137" s="31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 spans="1:32" s="51" customFormat="1" ht="12.95" customHeight="1" x14ac:dyDescent="0.2">
      <c r="A138" s="31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spans="1:32" s="51" customFormat="1" ht="12.95" customHeight="1" x14ac:dyDescent="0.2">
      <c r="A139" s="31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spans="1:32" s="51" customFormat="1" ht="24" customHeight="1" x14ac:dyDescent="0.2">
      <c r="A140" s="31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spans="1:32" s="51" customFormat="1" ht="12.95" customHeight="1" x14ac:dyDescent="0.2">
      <c r="A141" s="31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spans="1:32" s="51" customFormat="1" ht="12.95" customHeight="1" x14ac:dyDescent="0.2">
      <c r="A142" s="31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spans="1:32" s="51" customFormat="1" ht="12.95" customHeight="1" x14ac:dyDescent="0.2">
      <c r="A143" s="31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spans="1:32" s="51" customFormat="1" ht="12.95" customHeight="1" x14ac:dyDescent="0.2">
      <c r="A144" s="31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spans="1:32" s="51" customFormat="1" ht="12.95" customHeight="1" x14ac:dyDescent="0.2">
      <c r="A145" s="31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spans="1:32" s="51" customFormat="1" ht="12.95" customHeight="1" x14ac:dyDescent="0.2">
      <c r="A146" s="31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spans="1:32" s="51" customFormat="1" ht="12.95" customHeight="1" x14ac:dyDescent="0.2">
      <c r="A147" s="31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spans="1:32" s="38" customFormat="1" ht="12.95" customHeight="1" x14ac:dyDescent="0.2">
      <c r="A148" s="37"/>
      <c r="B148" s="312"/>
      <c r="C148" s="312"/>
      <c r="D148" s="312"/>
      <c r="E148" s="312"/>
      <c r="F148" s="312"/>
      <c r="G148" s="312"/>
      <c r="H148" s="312"/>
      <c r="I148" s="312"/>
      <c r="J148" s="312"/>
      <c r="K148" s="312"/>
      <c r="L148" s="312"/>
      <c r="M148" s="312"/>
      <c r="N148" s="312"/>
      <c r="O148" s="312"/>
      <c r="P148" s="312"/>
      <c r="Q148" s="312"/>
      <c r="R148" s="312"/>
      <c r="S148" s="312"/>
      <c r="T148" s="312"/>
      <c r="U148" s="312"/>
      <c r="V148" s="312"/>
      <c r="W148" s="312"/>
      <c r="X148" s="312"/>
      <c r="Y148" s="312"/>
      <c r="Z148" s="312"/>
      <c r="AA148" s="312"/>
      <c r="AB148" s="312"/>
      <c r="AC148" s="312"/>
      <c r="AD148" s="312"/>
      <c r="AE148" s="312"/>
      <c r="AF148" s="312"/>
    </row>
    <row r="149" spans="1:32" s="51" customFormat="1" ht="12.95" customHeight="1" x14ac:dyDescent="0.2">
      <c r="A149" s="31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spans="1:32" s="51" customFormat="1" ht="12.95" customHeight="1" x14ac:dyDescent="0.2">
      <c r="A150" s="31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spans="1:32" s="51" customFormat="1" ht="12.95" customHeight="1" x14ac:dyDescent="0.2">
      <c r="A151" s="31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spans="1:32" s="51" customFormat="1" ht="12.95" customHeight="1" x14ac:dyDescent="0.2">
      <c r="A152" s="31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spans="1:32" s="51" customFormat="1" ht="12.95" customHeight="1" x14ac:dyDescent="0.2">
      <c r="A153" s="31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spans="1:32" s="51" customFormat="1" ht="12.95" customHeight="1" x14ac:dyDescent="0.2">
      <c r="A154" s="31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spans="1:32" s="51" customFormat="1" ht="12.95" customHeight="1" x14ac:dyDescent="0.2">
      <c r="A155" s="31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spans="1:32" s="51" customFormat="1" ht="12.95" customHeight="1" x14ac:dyDescent="0.2">
      <c r="A156" s="31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spans="1:32" s="51" customFormat="1" ht="12.95" customHeight="1" x14ac:dyDescent="0.2">
      <c r="A157" s="31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spans="1:32" s="51" customFormat="1" ht="24" customHeight="1" x14ac:dyDescent="0.2">
      <c r="A158" s="31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spans="1:32" s="51" customFormat="1" ht="12.95" customHeight="1" x14ac:dyDescent="0.2">
      <c r="A159" s="31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spans="1:32" s="51" customFormat="1" ht="12.95" customHeight="1" x14ac:dyDescent="0.2">
      <c r="A160" s="31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spans="1:32" s="51" customFormat="1" ht="12.95" customHeight="1" x14ac:dyDescent="0.2">
      <c r="A161" s="31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spans="1:32" s="51" customFormat="1" ht="12.95" customHeight="1" x14ac:dyDescent="0.2">
      <c r="A162" s="31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70" spans="1:32" s="38" customFormat="1" ht="12.95" customHeight="1" x14ac:dyDescent="0.2">
      <c r="A170" s="37"/>
      <c r="B170" s="312"/>
      <c r="C170" s="312"/>
      <c r="D170" s="312"/>
      <c r="E170" s="312"/>
      <c r="F170" s="312"/>
      <c r="G170" s="312"/>
      <c r="H170" s="312"/>
      <c r="I170" s="312"/>
      <c r="J170" s="312"/>
      <c r="K170" s="312"/>
      <c r="L170" s="312"/>
      <c r="M170" s="312"/>
      <c r="N170" s="312"/>
      <c r="O170" s="312"/>
      <c r="P170" s="312"/>
      <c r="Q170" s="312"/>
      <c r="R170" s="312"/>
      <c r="S170" s="312"/>
      <c r="T170" s="312"/>
      <c r="U170" s="312"/>
      <c r="V170" s="312"/>
      <c r="W170" s="312"/>
      <c r="X170" s="312"/>
      <c r="Y170" s="312"/>
      <c r="Z170" s="312"/>
      <c r="AA170" s="312"/>
      <c r="AB170" s="312"/>
      <c r="AC170" s="312"/>
      <c r="AD170" s="312"/>
      <c r="AE170" s="312"/>
      <c r="AF170" s="312"/>
    </row>
    <row r="171" spans="1:32" s="51" customFormat="1" ht="12.95" customHeight="1" x14ac:dyDescent="0.2">
      <c r="A171" s="31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spans="1:32" s="51" customFormat="1" ht="12.95" customHeight="1" x14ac:dyDescent="0.2">
      <c r="A172" s="31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spans="1:32" s="51" customFormat="1" ht="12.95" customHeight="1" x14ac:dyDescent="0.2">
      <c r="A173" s="31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spans="1:32" s="51" customFormat="1" ht="12.95" customHeight="1" x14ac:dyDescent="0.2">
      <c r="A174" s="31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spans="1:32" s="51" customFormat="1" ht="12.95" customHeight="1" x14ac:dyDescent="0.2">
      <c r="A175" s="31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spans="1:32" s="51" customFormat="1" ht="12.95" customHeight="1" x14ac:dyDescent="0.2">
      <c r="A176" s="31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spans="1:32" s="51" customFormat="1" ht="12.95" customHeight="1" x14ac:dyDescent="0.2">
      <c r="A177" s="31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 spans="1:32" s="51" customFormat="1" ht="12.95" customHeight="1" x14ac:dyDescent="0.2">
      <c r="A178" s="31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 spans="1:32" s="51" customFormat="1" ht="12.95" customHeight="1" x14ac:dyDescent="0.2">
      <c r="A179" s="31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0" spans="1:32" s="51" customFormat="1" ht="24" customHeight="1" x14ac:dyDescent="0.2">
      <c r="A180" s="31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</row>
    <row r="181" spans="1:32" s="51" customFormat="1" ht="12.95" customHeight="1" x14ac:dyDescent="0.2">
      <c r="A181" s="315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</row>
    <row r="182" spans="1:32" s="51" customFormat="1" ht="12.95" customHeight="1" x14ac:dyDescent="0.2">
      <c r="A182" s="315"/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</row>
    <row r="183" spans="1:32" s="51" customFormat="1" ht="12.95" customHeight="1" x14ac:dyDescent="0.2">
      <c r="A183" s="315"/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</row>
    <row r="184" spans="1:32" s="51" customFormat="1" ht="12.95" customHeight="1" x14ac:dyDescent="0.2">
      <c r="A184" s="315"/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</row>
    <row r="185" spans="1:32" s="51" customFormat="1" ht="12.95" customHeight="1" x14ac:dyDescent="0.2">
      <c r="A185" s="315"/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</row>
    <row r="186" spans="1:32" s="51" customFormat="1" ht="12.95" customHeight="1" x14ac:dyDescent="0.2">
      <c r="A186" s="31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</row>
    <row r="187" spans="1:32" s="51" customFormat="1" ht="12.95" customHeight="1" x14ac:dyDescent="0.2">
      <c r="A187" s="31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 spans="1:32" s="38" customFormat="1" ht="12.95" customHeight="1" x14ac:dyDescent="0.2">
      <c r="A188" s="37"/>
      <c r="B188" s="312"/>
      <c r="C188" s="312"/>
      <c r="D188" s="312"/>
      <c r="E188" s="312"/>
      <c r="F188" s="312"/>
      <c r="G188" s="312"/>
      <c r="H188" s="312"/>
      <c r="I188" s="312"/>
      <c r="J188" s="312"/>
      <c r="K188" s="312"/>
      <c r="L188" s="312"/>
      <c r="M188" s="312"/>
      <c r="N188" s="312"/>
      <c r="O188" s="312"/>
      <c r="P188" s="312"/>
      <c r="Q188" s="312"/>
      <c r="R188" s="312"/>
      <c r="S188" s="312"/>
      <c r="T188" s="312"/>
      <c r="U188" s="312"/>
      <c r="V188" s="312"/>
      <c r="W188" s="312"/>
      <c r="X188" s="312"/>
      <c r="Y188" s="312"/>
      <c r="Z188" s="312"/>
      <c r="AA188" s="312"/>
      <c r="AB188" s="312"/>
      <c r="AC188" s="312"/>
      <c r="AD188" s="312"/>
      <c r="AE188" s="312"/>
      <c r="AF188" s="312"/>
    </row>
    <row r="189" spans="1:32" s="51" customFormat="1" ht="12.95" customHeight="1" x14ac:dyDescent="0.2">
      <c r="A189" s="31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 spans="1:32" s="51" customFormat="1" ht="12.95" customHeight="1" x14ac:dyDescent="0.2">
      <c r="A190" s="31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 spans="1:32" s="51" customFormat="1" ht="12.95" customHeight="1" x14ac:dyDescent="0.2">
      <c r="A191" s="31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 spans="1:32" s="51" customFormat="1" ht="12.95" customHeight="1" x14ac:dyDescent="0.2">
      <c r="A192" s="31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 spans="1:32" s="51" customFormat="1" ht="12.95" customHeight="1" x14ac:dyDescent="0.2">
      <c r="A193" s="31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 spans="1:32" s="51" customFormat="1" ht="12.95" customHeight="1" x14ac:dyDescent="0.2">
      <c r="A194" s="31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 spans="1:32" s="51" customFormat="1" ht="12.95" customHeight="1" x14ac:dyDescent="0.2">
      <c r="A195" s="31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 spans="1:32" s="51" customFormat="1" ht="12.95" customHeight="1" x14ac:dyDescent="0.2">
      <c r="A196" s="31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 spans="1:32" s="51" customFormat="1" ht="12.95" customHeight="1" x14ac:dyDescent="0.2">
      <c r="A197" s="31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 spans="1:32" s="51" customFormat="1" ht="24" customHeight="1" x14ac:dyDescent="0.2">
      <c r="A198" s="31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 spans="1:32" s="51" customFormat="1" ht="12.95" customHeight="1" x14ac:dyDescent="0.2">
      <c r="A199" s="31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 spans="1:32" s="51" customFormat="1" ht="12.95" customHeight="1" x14ac:dyDescent="0.2">
      <c r="A200" s="31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 spans="1:32" s="51" customFormat="1" ht="12.95" customHeight="1" x14ac:dyDescent="0.2">
      <c r="A201" s="31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s="51" customFormat="1" ht="12.95" customHeight="1" x14ac:dyDescent="0.2">
      <c r="A202" s="31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10" spans="1:32" s="38" customFormat="1" ht="12.95" customHeight="1" x14ac:dyDescent="0.2">
      <c r="A210" s="37"/>
      <c r="B210" s="312"/>
      <c r="C210" s="312"/>
      <c r="D210" s="312"/>
      <c r="E210" s="312"/>
      <c r="F210" s="312"/>
      <c r="G210" s="312"/>
      <c r="H210" s="312"/>
      <c r="I210" s="312"/>
      <c r="J210" s="312"/>
      <c r="K210" s="312"/>
      <c r="L210" s="312"/>
      <c r="M210" s="312"/>
      <c r="N210" s="312"/>
      <c r="O210" s="312"/>
      <c r="P210" s="312"/>
      <c r="Q210" s="312"/>
      <c r="R210" s="312"/>
      <c r="S210" s="312"/>
      <c r="T210" s="312"/>
      <c r="U210" s="312"/>
      <c r="V210" s="312"/>
      <c r="W210" s="312"/>
      <c r="X210" s="312"/>
      <c r="Y210" s="312"/>
      <c r="Z210" s="312"/>
      <c r="AA210" s="312"/>
      <c r="AB210" s="312"/>
      <c r="AC210" s="312"/>
      <c r="AD210" s="312"/>
      <c r="AE210" s="312"/>
      <c r="AF210" s="312"/>
    </row>
    <row r="211" spans="1:32" s="51" customFormat="1" ht="12.95" customHeight="1" x14ac:dyDescent="0.2">
      <c r="A211" s="31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 spans="1:32" s="51" customFormat="1" ht="12.95" customHeight="1" x14ac:dyDescent="0.2">
      <c r="A212" s="31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 spans="1:32" s="51" customFormat="1" ht="12.95" customHeight="1" x14ac:dyDescent="0.2">
      <c r="A213" s="31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 spans="1:32" s="51" customFormat="1" ht="12.95" customHeight="1" x14ac:dyDescent="0.2">
      <c r="A214" s="31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 spans="1:32" s="51" customFormat="1" ht="12.95" customHeight="1" x14ac:dyDescent="0.2">
      <c r="A215" s="31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 spans="1:32" s="51" customFormat="1" ht="12.95" customHeight="1" x14ac:dyDescent="0.2">
      <c r="A216" s="31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 spans="1:32" s="51" customFormat="1" ht="12.95" customHeight="1" x14ac:dyDescent="0.2">
      <c r="A217" s="31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 spans="1:32" s="51" customFormat="1" ht="12.95" customHeight="1" x14ac:dyDescent="0.2">
      <c r="A218" s="31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 spans="1:32" s="51" customFormat="1" ht="12.95" customHeight="1" x14ac:dyDescent="0.2">
      <c r="A219" s="31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0" spans="1:32" s="51" customFormat="1" ht="24" customHeight="1" x14ac:dyDescent="0.2">
      <c r="A220" s="31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</row>
    <row r="221" spans="1:32" s="51" customFormat="1" ht="12.95" customHeight="1" x14ac:dyDescent="0.2">
      <c r="A221" s="315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</row>
    <row r="222" spans="1:32" s="51" customFormat="1" ht="12.95" customHeight="1" x14ac:dyDescent="0.2">
      <c r="A222" s="315"/>
      <c r="B222" s="255"/>
      <c r="C222" s="255"/>
      <c r="D222" s="255"/>
      <c r="E222" s="255"/>
      <c r="F222" s="255"/>
      <c r="G222" s="255"/>
      <c r="H222" s="255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</row>
    <row r="223" spans="1:32" s="51" customFormat="1" ht="12.95" customHeight="1" x14ac:dyDescent="0.2">
      <c r="A223" s="315"/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</row>
    <row r="224" spans="1:32" s="51" customFormat="1" ht="12.95" customHeight="1" x14ac:dyDescent="0.2">
      <c r="A224" s="315"/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</row>
    <row r="225" spans="1:32" s="51" customFormat="1" ht="12.95" customHeight="1" x14ac:dyDescent="0.2">
      <c r="A225" s="315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</row>
    <row r="226" spans="1:32" s="51" customFormat="1" ht="12.95" customHeight="1" x14ac:dyDescent="0.2">
      <c r="A226" s="31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</row>
    <row r="227" spans="1:32" s="51" customFormat="1" ht="12.95" customHeight="1" x14ac:dyDescent="0.2">
      <c r="A227" s="31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 spans="1:32" s="38" customFormat="1" ht="12.95" customHeight="1" x14ac:dyDescent="0.2">
      <c r="A228" s="37"/>
      <c r="B228" s="312"/>
      <c r="C228" s="312"/>
      <c r="D228" s="312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2"/>
      <c r="P228" s="312"/>
      <c r="Q228" s="312"/>
      <c r="R228" s="312"/>
      <c r="S228" s="312"/>
      <c r="T228" s="312"/>
      <c r="U228" s="312"/>
      <c r="V228" s="312"/>
      <c r="W228" s="312"/>
      <c r="X228" s="312"/>
      <c r="Y228" s="312"/>
      <c r="Z228" s="312"/>
      <c r="AA228" s="312"/>
      <c r="AB228" s="312"/>
      <c r="AC228" s="312"/>
      <c r="AD228" s="312"/>
      <c r="AE228" s="312"/>
      <c r="AF228" s="312"/>
    </row>
    <row r="229" spans="1:32" s="51" customFormat="1" ht="12.95" customHeight="1" x14ac:dyDescent="0.2">
      <c r="A229" s="31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 spans="1:32" s="51" customFormat="1" ht="12.95" customHeight="1" x14ac:dyDescent="0.2">
      <c r="A230" s="31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 spans="1:32" s="51" customFormat="1" ht="12.95" customHeight="1" x14ac:dyDescent="0.2">
      <c r="A231" s="31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 spans="1:32" s="51" customFormat="1" ht="12.95" customHeight="1" x14ac:dyDescent="0.2">
      <c r="A232" s="31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 spans="1:32" s="51" customFormat="1" ht="12.95" customHeight="1" x14ac:dyDescent="0.2">
      <c r="A233" s="31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 spans="1:32" s="51" customFormat="1" ht="12.95" customHeight="1" x14ac:dyDescent="0.2">
      <c r="A234" s="31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 spans="1:32" s="51" customFormat="1" ht="12.95" customHeight="1" x14ac:dyDescent="0.2">
      <c r="A235" s="31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 spans="1:32" s="51" customFormat="1" ht="12.95" customHeight="1" x14ac:dyDescent="0.2">
      <c r="A236" s="31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 spans="1:32" s="51" customFormat="1" ht="12.95" customHeight="1" x14ac:dyDescent="0.2">
      <c r="A237" s="31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 spans="1:32" s="51" customFormat="1" ht="24" customHeight="1" x14ac:dyDescent="0.2">
      <c r="A238" s="31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 spans="1:32" s="51" customFormat="1" ht="12.95" customHeight="1" x14ac:dyDescent="0.2">
      <c r="A239" s="31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 spans="1:32" s="51" customFormat="1" ht="12.95" customHeight="1" x14ac:dyDescent="0.2">
      <c r="A240" s="31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 spans="1:32" s="51" customFormat="1" ht="12.95" customHeight="1" x14ac:dyDescent="0.2">
      <c r="A241" s="31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 spans="1:32" s="51" customFormat="1" ht="12.95" customHeight="1" x14ac:dyDescent="0.2">
      <c r="A242" s="31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50" spans="1:32" s="38" customFormat="1" ht="12.95" customHeight="1" x14ac:dyDescent="0.2">
      <c r="A250" s="37"/>
      <c r="B250" s="312"/>
      <c r="C250" s="312"/>
      <c r="D250" s="312"/>
      <c r="E250" s="312"/>
      <c r="F250" s="312"/>
      <c r="G250" s="312"/>
      <c r="H250" s="312"/>
      <c r="I250" s="312"/>
      <c r="J250" s="312"/>
      <c r="K250" s="312"/>
      <c r="L250" s="312"/>
      <c r="M250" s="312"/>
      <c r="N250" s="312"/>
      <c r="O250" s="312"/>
      <c r="P250" s="312"/>
      <c r="Q250" s="312"/>
      <c r="R250" s="312"/>
      <c r="S250" s="312"/>
      <c r="T250" s="312"/>
      <c r="U250" s="312"/>
      <c r="V250" s="312"/>
      <c r="W250" s="312"/>
      <c r="X250" s="312"/>
      <c r="Y250" s="312"/>
      <c r="Z250" s="312"/>
      <c r="AA250" s="312"/>
      <c r="AB250" s="312"/>
      <c r="AC250" s="312"/>
      <c r="AD250" s="312"/>
      <c r="AE250" s="312"/>
      <c r="AF250" s="312"/>
    </row>
    <row r="251" spans="1:32" s="51" customFormat="1" ht="12.95" customHeight="1" x14ac:dyDescent="0.2">
      <c r="A251" s="31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 spans="1:32" s="51" customFormat="1" ht="12.95" customHeight="1" x14ac:dyDescent="0.2">
      <c r="A252" s="31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 spans="1:32" s="51" customFormat="1" ht="12.95" customHeight="1" x14ac:dyDescent="0.2">
      <c r="A253" s="31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 spans="1:32" s="51" customFormat="1" ht="12.95" customHeight="1" x14ac:dyDescent="0.2">
      <c r="A254" s="31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 spans="1:32" s="51" customFormat="1" ht="12.95" customHeight="1" x14ac:dyDescent="0.2">
      <c r="A255" s="31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 spans="1:32" s="51" customFormat="1" ht="12.95" customHeight="1" x14ac:dyDescent="0.2">
      <c r="A256" s="31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 spans="1:32" s="51" customFormat="1" ht="12.95" customHeight="1" x14ac:dyDescent="0.2">
      <c r="A257" s="31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 spans="1:32" s="51" customFormat="1" ht="12.95" customHeight="1" x14ac:dyDescent="0.2">
      <c r="A258" s="31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 spans="1:32" s="51" customFormat="1" ht="12.95" customHeight="1" x14ac:dyDescent="0.2">
      <c r="A259" s="31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0" spans="1:32" s="51" customFormat="1" ht="24" customHeight="1" x14ac:dyDescent="0.2">
      <c r="A260" s="315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</row>
    <row r="261" spans="1:32" s="51" customFormat="1" ht="12.95" customHeight="1" x14ac:dyDescent="0.2">
      <c r="A261" s="315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</row>
    <row r="262" spans="1:32" s="51" customFormat="1" ht="12.95" customHeight="1" x14ac:dyDescent="0.2">
      <c r="A262" s="315"/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</row>
    <row r="263" spans="1:32" s="51" customFormat="1" ht="12.95" customHeight="1" x14ac:dyDescent="0.2">
      <c r="A263" s="315"/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</row>
    <row r="264" spans="1:32" s="51" customFormat="1" ht="12.95" customHeight="1" x14ac:dyDescent="0.2">
      <c r="A264" s="315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</row>
    <row r="265" spans="1:32" s="51" customFormat="1" ht="12.95" customHeight="1" x14ac:dyDescent="0.2">
      <c r="A265" s="315"/>
      <c r="B265" s="255"/>
      <c r="C265" s="255"/>
      <c r="D265" s="255"/>
      <c r="E265" s="255"/>
      <c r="F265" s="255"/>
      <c r="G265" s="255"/>
      <c r="H265" s="255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</row>
    <row r="266" spans="1:32" s="51" customFormat="1" ht="12.95" customHeight="1" x14ac:dyDescent="0.2">
      <c r="A266" s="31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</row>
    <row r="267" spans="1:32" s="51" customFormat="1" ht="12.95" customHeight="1" x14ac:dyDescent="0.2">
      <c r="A267" s="31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 spans="1:32" s="38" customFormat="1" ht="12.95" customHeight="1" x14ac:dyDescent="0.2">
      <c r="A268" s="37"/>
      <c r="B268" s="312"/>
      <c r="C268" s="312"/>
      <c r="D268" s="312"/>
      <c r="E268" s="312"/>
      <c r="F268" s="312"/>
      <c r="G268" s="312"/>
      <c r="H268" s="312"/>
      <c r="I268" s="312"/>
      <c r="J268" s="312"/>
      <c r="K268" s="312"/>
      <c r="L268" s="312"/>
      <c r="M268" s="312"/>
      <c r="N268" s="312"/>
      <c r="O268" s="312"/>
      <c r="P268" s="312"/>
      <c r="Q268" s="312"/>
      <c r="R268" s="312"/>
      <c r="S268" s="312"/>
      <c r="T268" s="312"/>
      <c r="U268" s="312"/>
      <c r="V268" s="312"/>
      <c r="W268" s="312"/>
      <c r="X268" s="312"/>
      <c r="Y268" s="312"/>
      <c r="Z268" s="312"/>
      <c r="AA268" s="312"/>
      <c r="AB268" s="312"/>
      <c r="AC268" s="312"/>
      <c r="AD268" s="312"/>
      <c r="AE268" s="312"/>
      <c r="AF268" s="312"/>
    </row>
    <row r="269" spans="1:32" s="51" customFormat="1" ht="12.95" customHeight="1" x14ac:dyDescent="0.2">
      <c r="A269" s="31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 spans="1:32" s="51" customFormat="1" ht="12.95" customHeight="1" x14ac:dyDescent="0.2">
      <c r="A270" s="31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 spans="1:32" s="51" customFormat="1" ht="12.95" customHeight="1" x14ac:dyDescent="0.2">
      <c r="A271" s="31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 spans="1:32" s="51" customFormat="1" ht="12.95" customHeight="1" x14ac:dyDescent="0.2">
      <c r="A272" s="31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 spans="1:32" s="51" customFormat="1" ht="12.95" customHeight="1" x14ac:dyDescent="0.2">
      <c r="A273" s="31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 spans="1:32" s="51" customFormat="1" ht="12.95" customHeight="1" x14ac:dyDescent="0.2">
      <c r="A274" s="31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 spans="1:32" s="51" customFormat="1" ht="12.95" customHeight="1" x14ac:dyDescent="0.2">
      <c r="A275" s="31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 spans="1:32" s="51" customFormat="1" ht="12.95" customHeight="1" x14ac:dyDescent="0.2">
      <c r="A276" s="31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 spans="1:32" s="51" customFormat="1" ht="12.95" customHeight="1" x14ac:dyDescent="0.2">
      <c r="A277" s="31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 spans="1:32" s="51" customFormat="1" ht="24" customHeight="1" x14ac:dyDescent="0.2">
      <c r="A278" s="31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 spans="1:32" s="51" customFormat="1" ht="12.95" customHeight="1" x14ac:dyDescent="0.2">
      <c r="A279" s="31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 spans="1:32" s="51" customFormat="1" ht="12.95" customHeight="1" x14ac:dyDescent="0.2">
      <c r="A280" s="31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 spans="1:32" s="51" customFormat="1" ht="12.95" customHeight="1" x14ac:dyDescent="0.2">
      <c r="A281" s="31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 spans="1:32" s="51" customFormat="1" ht="12.95" customHeight="1" x14ac:dyDescent="0.2">
      <c r="A282" s="31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90" spans="1:32" s="38" customFormat="1" ht="12.95" customHeight="1" x14ac:dyDescent="0.2">
      <c r="A290" s="37"/>
      <c r="B290" s="312"/>
      <c r="C290" s="312"/>
      <c r="D290" s="312"/>
      <c r="E290" s="312"/>
      <c r="F290" s="312"/>
      <c r="G290" s="312"/>
      <c r="H290" s="312"/>
      <c r="I290" s="312"/>
      <c r="J290" s="312"/>
      <c r="K290" s="312"/>
      <c r="L290" s="312"/>
      <c r="M290" s="312"/>
      <c r="N290" s="312"/>
      <c r="O290" s="312"/>
      <c r="P290" s="312"/>
      <c r="Q290" s="312"/>
      <c r="R290" s="312"/>
      <c r="S290" s="312"/>
      <c r="T290" s="312"/>
      <c r="U290" s="312"/>
      <c r="V290" s="312"/>
      <c r="W290" s="312"/>
      <c r="X290" s="312"/>
      <c r="Y290" s="312"/>
      <c r="Z290" s="312"/>
      <c r="AA290" s="312"/>
      <c r="AB290" s="312"/>
      <c r="AC290" s="312"/>
      <c r="AD290" s="312"/>
      <c r="AE290" s="312"/>
      <c r="AF290" s="312"/>
    </row>
    <row r="291" spans="1:32" s="51" customFormat="1" ht="12.95" customHeight="1" x14ac:dyDescent="0.2">
      <c r="A291" s="31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 spans="1:32" s="51" customFormat="1" ht="12.95" customHeight="1" x14ac:dyDescent="0.2">
      <c r="A292" s="31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 spans="1:32" s="51" customFormat="1" ht="12.95" customHeight="1" x14ac:dyDescent="0.2">
      <c r="A293" s="31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 spans="1:32" s="51" customFormat="1" ht="12.95" customHeight="1" x14ac:dyDescent="0.2">
      <c r="A294" s="31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 spans="1:32" s="51" customFormat="1" ht="12.95" customHeight="1" x14ac:dyDescent="0.2">
      <c r="A295" s="31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 spans="1:32" s="51" customFormat="1" ht="12.95" customHeight="1" x14ac:dyDescent="0.2">
      <c r="A296" s="31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 spans="1:32" s="51" customFormat="1" ht="12.95" customHeight="1" x14ac:dyDescent="0.2">
      <c r="A297" s="31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 spans="1:32" s="51" customFormat="1" ht="12.95" customHeight="1" x14ac:dyDescent="0.2">
      <c r="A298" s="31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 spans="1:32" s="51" customFormat="1" ht="12.95" customHeight="1" x14ac:dyDescent="0.2">
      <c r="A299" s="31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0" spans="1:32" s="51" customFormat="1" ht="24" customHeight="1" x14ac:dyDescent="0.2">
      <c r="A300" s="315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</row>
    <row r="301" spans="1:32" s="51" customFormat="1" ht="12.95" customHeight="1" x14ac:dyDescent="0.2">
      <c r="A301" s="315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</row>
    <row r="302" spans="1:32" s="51" customFormat="1" ht="12.95" customHeight="1" x14ac:dyDescent="0.2">
      <c r="A302" s="315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</row>
    <row r="303" spans="1:32" s="51" customFormat="1" ht="12.95" customHeight="1" x14ac:dyDescent="0.2">
      <c r="A303" s="315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</row>
    <row r="304" spans="1:32" s="51" customFormat="1" ht="12.95" customHeight="1" x14ac:dyDescent="0.2">
      <c r="A304" s="315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</row>
    <row r="305" spans="1:32" s="51" customFormat="1" ht="12.95" customHeight="1" x14ac:dyDescent="0.2">
      <c r="A305" s="315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</row>
    <row r="306" spans="1:32" s="51" customFormat="1" ht="12.95" customHeight="1" x14ac:dyDescent="0.2">
      <c r="A306" s="31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</row>
    <row r="307" spans="1:32" s="51" customFormat="1" ht="12.95" customHeight="1" x14ac:dyDescent="0.2">
      <c r="A307" s="31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 spans="1:32" s="51" customFormat="1" ht="12.95" customHeight="1" x14ac:dyDescent="0.2">
      <c r="A308" s="31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 spans="1:32" s="51" customFormat="1" ht="12.95" customHeight="1" x14ac:dyDescent="0.2">
      <c r="A309" s="31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 spans="1:32" s="51" customFormat="1" ht="12.95" customHeight="1" x14ac:dyDescent="0.2">
      <c r="A310" s="31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 spans="1:32" s="51" customFormat="1" ht="12.95" customHeight="1" x14ac:dyDescent="0.2">
      <c r="A311" s="31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 spans="1:32" s="38" customFormat="1" ht="12.95" customHeight="1" x14ac:dyDescent="0.2">
      <c r="A312" s="37"/>
      <c r="B312" s="312"/>
      <c r="C312" s="312"/>
      <c r="D312" s="312"/>
      <c r="E312" s="312"/>
      <c r="F312" s="312"/>
      <c r="G312" s="312"/>
      <c r="H312" s="312"/>
      <c r="I312" s="312"/>
      <c r="J312" s="312"/>
      <c r="K312" s="312"/>
      <c r="L312" s="312"/>
      <c r="M312" s="312"/>
      <c r="N312" s="312"/>
      <c r="O312" s="312"/>
      <c r="P312" s="312"/>
      <c r="Q312" s="312"/>
      <c r="R312" s="312"/>
      <c r="S312" s="312"/>
      <c r="T312" s="312"/>
      <c r="U312" s="312"/>
      <c r="V312" s="312"/>
      <c r="W312" s="312"/>
      <c r="X312" s="312"/>
      <c r="Y312" s="312"/>
      <c r="Z312" s="312"/>
      <c r="AA312" s="312"/>
      <c r="AB312" s="312"/>
      <c r="AC312" s="312"/>
      <c r="AD312" s="312"/>
      <c r="AE312" s="312"/>
      <c r="AF312" s="312"/>
    </row>
    <row r="313" spans="1:32" s="51" customFormat="1" ht="12.95" customHeight="1" x14ac:dyDescent="0.2">
      <c r="A313" s="31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 spans="1:32" s="51" customFormat="1" ht="12.95" customHeight="1" x14ac:dyDescent="0.2">
      <c r="A314" s="31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 spans="1:32" s="51" customFormat="1" ht="12.95" customHeight="1" x14ac:dyDescent="0.2">
      <c r="A315" s="31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 spans="1:32" s="51" customFormat="1" ht="12.95" customHeight="1" x14ac:dyDescent="0.2">
      <c r="A316" s="31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 spans="1:32" s="51" customFormat="1" ht="12.95" customHeight="1" x14ac:dyDescent="0.2">
      <c r="A317" s="31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 spans="1:32" s="51" customFormat="1" ht="12.95" customHeight="1" x14ac:dyDescent="0.2">
      <c r="A318" s="31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 spans="1:32" s="51" customFormat="1" ht="12.95" customHeight="1" x14ac:dyDescent="0.2">
      <c r="A319" s="31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 spans="1:32" s="51" customFormat="1" ht="12.95" customHeight="1" x14ac:dyDescent="0.2">
      <c r="A320" s="31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 spans="1:32" s="51" customFormat="1" ht="12.95" customHeight="1" x14ac:dyDescent="0.2">
      <c r="A321" s="31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 spans="1:32" s="51" customFormat="1" ht="24" customHeight="1" x14ac:dyDescent="0.2">
      <c r="A322" s="31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 spans="1:32" s="51" customFormat="1" ht="12.95" customHeight="1" x14ac:dyDescent="0.2">
      <c r="A323" s="31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 spans="1:32" s="51" customFormat="1" ht="12.95" customHeight="1" x14ac:dyDescent="0.2">
      <c r="A324" s="31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 spans="1:32" s="51" customFormat="1" ht="12.95" customHeight="1" x14ac:dyDescent="0.2">
      <c r="A325" s="31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 spans="1:32" s="51" customFormat="1" ht="12.95" customHeight="1" x14ac:dyDescent="0.2">
      <c r="A326" s="31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34" spans="1:32" s="38" customFormat="1" ht="12.95" customHeight="1" x14ac:dyDescent="0.2">
      <c r="A334" s="37"/>
      <c r="B334" s="312"/>
      <c r="C334" s="312"/>
      <c r="D334" s="312"/>
      <c r="E334" s="312"/>
      <c r="F334" s="312"/>
      <c r="G334" s="312"/>
      <c r="H334" s="312"/>
      <c r="I334" s="312"/>
      <c r="J334" s="312"/>
      <c r="K334" s="312"/>
      <c r="L334" s="312"/>
      <c r="M334" s="312"/>
      <c r="N334" s="312"/>
      <c r="O334" s="312"/>
      <c r="P334" s="312"/>
      <c r="Q334" s="312"/>
      <c r="R334" s="312"/>
      <c r="S334" s="312"/>
      <c r="T334" s="312"/>
      <c r="U334" s="312"/>
      <c r="V334" s="312"/>
      <c r="W334" s="312"/>
      <c r="X334" s="312"/>
      <c r="Y334" s="312"/>
      <c r="Z334" s="312"/>
      <c r="AA334" s="312"/>
      <c r="AB334" s="312"/>
      <c r="AC334" s="312"/>
      <c r="AD334" s="312"/>
      <c r="AE334" s="312"/>
      <c r="AF334" s="312"/>
    </row>
    <row r="335" spans="1:32" s="51" customFormat="1" ht="12.95" customHeight="1" x14ac:dyDescent="0.2">
      <c r="A335" s="31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 spans="1:32" s="51" customFormat="1" ht="12.95" customHeight="1" x14ac:dyDescent="0.2">
      <c r="A336" s="31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 spans="1:32" s="51" customFormat="1" ht="12.95" customHeight="1" x14ac:dyDescent="0.2">
      <c r="A337" s="31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 spans="1:32" s="51" customFormat="1" ht="12.95" customHeight="1" x14ac:dyDescent="0.2">
      <c r="A338" s="31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 spans="1:32" s="51" customFormat="1" ht="12.95" customHeight="1" x14ac:dyDescent="0.2">
      <c r="A339" s="31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 spans="1:32" s="51" customFormat="1" ht="12.95" customHeight="1" x14ac:dyDescent="0.2">
      <c r="A340" s="31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 spans="1:32" s="51" customFormat="1" ht="12.95" customHeight="1" x14ac:dyDescent="0.2">
      <c r="A341" s="31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 spans="1:32" s="51" customFormat="1" ht="12.95" customHeight="1" x14ac:dyDescent="0.2">
      <c r="A342" s="31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 spans="1:32" s="51" customFormat="1" ht="12.95" customHeight="1" x14ac:dyDescent="0.2">
      <c r="A343" s="31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44" spans="1:32" s="51" customFormat="1" ht="24" customHeight="1" x14ac:dyDescent="0.2">
      <c r="A344" s="31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</row>
    <row r="345" spans="1:32" s="51" customFormat="1" ht="12.95" customHeight="1" x14ac:dyDescent="0.2">
      <c r="A345" s="315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</row>
    <row r="346" spans="1:32" s="51" customFormat="1" ht="12.95" customHeight="1" x14ac:dyDescent="0.2">
      <c r="A346" s="315"/>
      <c r="B346" s="255"/>
      <c r="C346" s="255"/>
      <c r="D346" s="255"/>
      <c r="E346" s="255"/>
      <c r="F346" s="255"/>
      <c r="G346" s="255"/>
      <c r="H346" s="255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</row>
    <row r="347" spans="1:32" s="51" customFormat="1" ht="12.95" customHeight="1" x14ac:dyDescent="0.2">
      <c r="A347" s="315"/>
      <c r="B347" s="255"/>
      <c r="C347" s="255"/>
      <c r="D347" s="255"/>
      <c r="E347" s="255"/>
      <c r="F347" s="255"/>
      <c r="G347" s="255"/>
      <c r="H347" s="255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</row>
    <row r="348" spans="1:32" s="51" customFormat="1" ht="12.95" customHeight="1" x14ac:dyDescent="0.2">
      <c r="A348" s="315"/>
      <c r="B348" s="255"/>
      <c r="C348" s="255"/>
      <c r="D348" s="255"/>
      <c r="E348" s="255"/>
      <c r="F348" s="255"/>
      <c r="G348" s="255"/>
      <c r="H348" s="255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</row>
    <row r="349" spans="1:32" s="51" customFormat="1" ht="12.95" customHeight="1" x14ac:dyDescent="0.2">
      <c r="A349" s="315"/>
      <c r="B349" s="255"/>
      <c r="C349" s="255"/>
      <c r="D349" s="255"/>
      <c r="E349" s="255"/>
      <c r="F349" s="255"/>
      <c r="G349" s="255"/>
      <c r="H349" s="255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</row>
    <row r="350" spans="1:32" s="51" customFormat="1" ht="12.95" customHeight="1" x14ac:dyDescent="0.2">
      <c r="A350" s="31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</row>
    <row r="351" spans="1:32" s="51" customFormat="1" ht="12.95" customHeight="1" x14ac:dyDescent="0.2">
      <c r="A351" s="31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 spans="1:32" s="38" customFormat="1" ht="12.95" customHeight="1" x14ac:dyDescent="0.2">
      <c r="A352" s="37"/>
      <c r="B352" s="312"/>
      <c r="C352" s="312"/>
      <c r="D352" s="312"/>
      <c r="E352" s="312"/>
      <c r="F352" s="312"/>
      <c r="G352" s="312"/>
      <c r="H352" s="312"/>
      <c r="I352" s="312"/>
      <c r="J352" s="312"/>
      <c r="K352" s="312"/>
      <c r="L352" s="312"/>
      <c r="M352" s="312"/>
      <c r="N352" s="312"/>
      <c r="O352" s="312"/>
      <c r="P352" s="312"/>
      <c r="Q352" s="312"/>
      <c r="R352" s="312"/>
      <c r="S352" s="312"/>
      <c r="T352" s="312"/>
      <c r="U352" s="312"/>
      <c r="V352" s="312"/>
      <c r="W352" s="312"/>
      <c r="X352" s="312"/>
      <c r="Y352" s="312"/>
      <c r="Z352" s="312"/>
      <c r="AA352" s="312"/>
      <c r="AB352" s="312"/>
      <c r="AC352" s="312"/>
      <c r="AD352" s="312"/>
      <c r="AE352" s="312"/>
      <c r="AF352" s="312"/>
    </row>
    <row r="353" spans="1:32" s="51" customFormat="1" ht="12.95" customHeight="1" x14ac:dyDescent="0.2">
      <c r="A353" s="31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 spans="1:32" s="51" customFormat="1" ht="12.95" customHeight="1" x14ac:dyDescent="0.2">
      <c r="A354" s="31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 spans="1:32" s="51" customFormat="1" ht="12.95" customHeight="1" x14ac:dyDescent="0.2">
      <c r="A355" s="31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 spans="1:32" s="51" customFormat="1" ht="12.95" customHeight="1" x14ac:dyDescent="0.2">
      <c r="A356" s="31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 spans="1:32" s="51" customFormat="1" ht="12.95" customHeight="1" x14ac:dyDescent="0.2">
      <c r="A357" s="31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 spans="1:32" s="51" customFormat="1" ht="12.95" customHeight="1" x14ac:dyDescent="0.2">
      <c r="A358" s="31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 spans="1:32" s="51" customFormat="1" ht="12.95" customHeight="1" x14ac:dyDescent="0.2">
      <c r="A359" s="31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 spans="1:32" s="51" customFormat="1" ht="12.95" customHeight="1" x14ac:dyDescent="0.2">
      <c r="A360" s="31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 spans="1:32" s="51" customFormat="1" ht="12.95" customHeight="1" x14ac:dyDescent="0.2">
      <c r="A361" s="31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 spans="1:32" s="51" customFormat="1" ht="24" customHeight="1" x14ac:dyDescent="0.2">
      <c r="A362" s="31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 spans="1:32" s="51" customFormat="1" ht="12.95" customHeight="1" x14ac:dyDescent="0.2">
      <c r="A363" s="31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 spans="1:32" s="51" customFormat="1" ht="12.95" customHeight="1" x14ac:dyDescent="0.2">
      <c r="A364" s="31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 spans="1:32" s="51" customFormat="1" ht="12.95" customHeight="1" x14ac:dyDescent="0.2">
      <c r="A365" s="31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 spans="1:32" s="51" customFormat="1" ht="10.5" customHeight="1" x14ac:dyDescent="0.2">
      <c r="A366" s="31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74" spans="1:32" s="38" customFormat="1" ht="12.95" customHeight="1" x14ac:dyDescent="0.2">
      <c r="A374" s="37"/>
      <c r="B374" s="312"/>
      <c r="C374" s="312"/>
      <c r="D374" s="312"/>
      <c r="E374" s="312"/>
      <c r="F374" s="312"/>
      <c r="G374" s="312"/>
      <c r="H374" s="312"/>
      <c r="I374" s="312"/>
      <c r="J374" s="312"/>
      <c r="K374" s="312"/>
      <c r="L374" s="312"/>
      <c r="M374" s="312"/>
      <c r="N374" s="312"/>
      <c r="O374" s="312"/>
      <c r="P374" s="312"/>
      <c r="Q374" s="312"/>
      <c r="R374" s="312"/>
      <c r="S374" s="312"/>
      <c r="T374" s="312"/>
      <c r="U374" s="312"/>
      <c r="V374" s="312"/>
      <c r="W374" s="312"/>
      <c r="X374" s="312"/>
      <c r="Y374" s="312"/>
      <c r="Z374" s="312"/>
      <c r="AA374" s="312"/>
      <c r="AB374" s="312"/>
      <c r="AC374" s="312"/>
      <c r="AD374" s="312"/>
      <c r="AE374" s="312"/>
      <c r="AF374" s="312"/>
    </row>
    <row r="375" spans="1:32" s="51" customFormat="1" ht="12.95" customHeight="1" x14ac:dyDescent="0.2">
      <c r="A375" s="31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 spans="1:32" s="51" customFormat="1" ht="12.95" customHeight="1" x14ac:dyDescent="0.2">
      <c r="A376" s="31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 spans="1:32" s="51" customFormat="1" ht="12.95" customHeight="1" x14ac:dyDescent="0.2">
      <c r="A377" s="31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 spans="1:32" s="51" customFormat="1" ht="12.95" customHeight="1" x14ac:dyDescent="0.2">
      <c r="A378" s="31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 spans="1:32" s="51" customFormat="1" ht="12.95" customHeight="1" x14ac:dyDescent="0.2">
      <c r="A379" s="31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 spans="1:32" s="51" customFormat="1" ht="12.95" customHeight="1" x14ac:dyDescent="0.2">
      <c r="A380" s="31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 spans="1:32" s="51" customFormat="1" ht="12.95" customHeight="1" x14ac:dyDescent="0.2">
      <c r="A381" s="31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 spans="1:32" s="51" customFormat="1" ht="12.95" customHeight="1" x14ac:dyDescent="0.2">
      <c r="A382" s="31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 spans="1:32" s="51" customFormat="1" ht="12.95" customHeight="1" x14ac:dyDescent="0.2">
      <c r="A383" s="31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84" spans="1:32" s="51" customFormat="1" ht="24" customHeight="1" x14ac:dyDescent="0.2">
      <c r="A384" s="315"/>
      <c r="B384" s="255"/>
      <c r="C384" s="255"/>
      <c r="D384" s="255"/>
      <c r="E384" s="255"/>
      <c r="F384" s="255"/>
      <c r="G384" s="255"/>
      <c r="H384" s="255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</row>
    <row r="385" spans="1:32" s="51" customFormat="1" ht="12.95" customHeight="1" x14ac:dyDescent="0.2">
      <c r="A385" s="315"/>
      <c r="B385" s="255"/>
      <c r="C385" s="255"/>
      <c r="D385" s="255"/>
      <c r="E385" s="255"/>
      <c r="F385" s="255"/>
      <c r="G385" s="255"/>
      <c r="H385" s="255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</row>
    <row r="386" spans="1:32" s="51" customFormat="1" ht="12.95" customHeight="1" x14ac:dyDescent="0.2">
      <c r="A386" s="315"/>
      <c r="B386" s="255"/>
      <c r="C386" s="255"/>
      <c r="D386" s="255"/>
      <c r="E386" s="255"/>
      <c r="F386" s="255"/>
      <c r="G386" s="255"/>
      <c r="H386" s="255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</row>
    <row r="387" spans="1:32" s="51" customFormat="1" ht="12.95" customHeight="1" x14ac:dyDescent="0.2">
      <c r="A387" s="315"/>
      <c r="B387" s="255"/>
      <c r="C387" s="255"/>
      <c r="D387" s="255"/>
      <c r="E387" s="255"/>
      <c r="F387" s="255"/>
      <c r="G387" s="255"/>
      <c r="H387" s="255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</row>
    <row r="388" spans="1:32" s="51" customFormat="1" ht="12.95" customHeight="1" x14ac:dyDescent="0.2">
      <c r="A388" s="315"/>
      <c r="B388" s="255"/>
      <c r="C388" s="255"/>
      <c r="D388" s="255"/>
      <c r="E388" s="255"/>
      <c r="F388" s="255"/>
      <c r="G388" s="255"/>
      <c r="H388" s="255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</row>
    <row r="389" spans="1:32" s="51" customFormat="1" ht="12.95" customHeight="1" x14ac:dyDescent="0.2">
      <c r="A389" s="315"/>
      <c r="B389" s="255"/>
      <c r="C389" s="255"/>
      <c r="D389" s="255"/>
      <c r="E389" s="255"/>
      <c r="F389" s="255"/>
      <c r="G389" s="255"/>
      <c r="H389" s="255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</row>
    <row r="390" spans="1:32" s="51" customFormat="1" ht="12.95" customHeight="1" x14ac:dyDescent="0.2">
      <c r="A390" s="31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</row>
    <row r="391" spans="1:32" s="51" customFormat="1" ht="12.95" customHeight="1" x14ac:dyDescent="0.2">
      <c r="A391" s="31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 spans="1:32" s="38" customFormat="1" ht="12.95" customHeight="1" x14ac:dyDescent="0.2">
      <c r="A392" s="37"/>
      <c r="B392" s="312"/>
      <c r="C392" s="312"/>
      <c r="D392" s="312"/>
      <c r="E392" s="312"/>
      <c r="F392" s="312"/>
      <c r="G392" s="312"/>
      <c r="H392" s="312"/>
      <c r="I392" s="312"/>
      <c r="J392" s="312"/>
      <c r="K392" s="312"/>
      <c r="L392" s="312"/>
      <c r="M392" s="312"/>
      <c r="N392" s="312"/>
      <c r="O392" s="312"/>
      <c r="P392" s="312"/>
      <c r="Q392" s="312"/>
      <c r="R392" s="312"/>
      <c r="S392" s="312"/>
      <c r="T392" s="312"/>
      <c r="U392" s="312"/>
      <c r="V392" s="312"/>
      <c r="W392" s="312"/>
      <c r="X392" s="312"/>
      <c r="Y392" s="312"/>
      <c r="Z392" s="312"/>
      <c r="AA392" s="312"/>
      <c r="AB392" s="312"/>
      <c r="AC392" s="312"/>
      <c r="AD392" s="312"/>
      <c r="AE392" s="312"/>
      <c r="AF392" s="312"/>
    </row>
    <row r="393" spans="1:32" s="51" customFormat="1" ht="12.95" customHeight="1" x14ac:dyDescent="0.2">
      <c r="A393" s="31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 spans="1:32" s="51" customFormat="1" ht="12.95" customHeight="1" x14ac:dyDescent="0.2">
      <c r="A394" s="31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 spans="1:32" s="51" customFormat="1" ht="12.95" customHeight="1" x14ac:dyDescent="0.2">
      <c r="A395" s="31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 spans="1:32" s="51" customFormat="1" ht="12.95" customHeight="1" x14ac:dyDescent="0.2">
      <c r="A396" s="31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 spans="1:32" s="51" customFormat="1" ht="12.95" customHeight="1" x14ac:dyDescent="0.2">
      <c r="A397" s="31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 spans="1:32" s="51" customFormat="1" ht="12.95" customHeight="1" x14ac:dyDescent="0.2">
      <c r="A398" s="31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 spans="1:32" s="51" customFormat="1" ht="12.95" customHeight="1" x14ac:dyDescent="0.2">
      <c r="A399" s="31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 spans="1:32" s="51" customFormat="1" ht="12.95" customHeight="1" x14ac:dyDescent="0.2">
      <c r="A400" s="31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  <row r="401" spans="1:32" s="51" customFormat="1" ht="12.95" customHeight="1" x14ac:dyDescent="0.2">
      <c r="A401" s="31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255"/>
      <c r="M401" s="255"/>
      <c r="N401" s="255"/>
      <c r="O401" s="255"/>
      <c r="P401" s="255"/>
      <c r="Q401" s="255"/>
      <c r="R401" s="255"/>
      <c r="S401" s="255"/>
      <c r="T401" s="255"/>
      <c r="U401" s="255"/>
      <c r="V401" s="255"/>
      <c r="W401" s="255"/>
      <c r="X401" s="255"/>
      <c r="Y401" s="255"/>
      <c r="Z401" s="255"/>
      <c r="AA401" s="255"/>
      <c r="AB401" s="255"/>
      <c r="AC401" s="255"/>
      <c r="AD401" s="255"/>
      <c r="AE401" s="255"/>
      <c r="AF401" s="255"/>
    </row>
    <row r="402" spans="1:32" s="51" customFormat="1" ht="24" customHeight="1" x14ac:dyDescent="0.2">
      <c r="A402" s="315"/>
      <c r="B402" s="255"/>
      <c r="C402" s="255"/>
      <c r="D402" s="255"/>
      <c r="E402" s="255"/>
      <c r="F402" s="255"/>
      <c r="G402" s="255"/>
      <c r="H402" s="255"/>
      <c r="I402" s="255"/>
      <c r="J402" s="255"/>
      <c r="K402" s="255"/>
      <c r="L402" s="255"/>
      <c r="M402" s="255"/>
      <c r="N402" s="255"/>
      <c r="O402" s="255"/>
      <c r="P402" s="255"/>
      <c r="Q402" s="255"/>
      <c r="R402" s="255"/>
      <c r="S402" s="255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</row>
    <row r="403" spans="1:32" s="51" customFormat="1" ht="12.95" customHeight="1" x14ac:dyDescent="0.2">
      <c r="A403" s="315"/>
      <c r="B403" s="255"/>
      <c r="C403" s="255"/>
      <c r="D403" s="255"/>
      <c r="E403" s="255"/>
      <c r="F403" s="255"/>
      <c r="G403" s="255"/>
      <c r="H403" s="255"/>
      <c r="I403" s="255"/>
      <c r="J403" s="255"/>
      <c r="K403" s="255"/>
      <c r="L403" s="255"/>
      <c r="M403" s="255"/>
      <c r="N403" s="255"/>
      <c r="O403" s="255"/>
      <c r="P403" s="255"/>
      <c r="Q403" s="255"/>
      <c r="R403" s="255"/>
      <c r="S403" s="255"/>
      <c r="T403" s="255"/>
      <c r="U403" s="255"/>
      <c r="V403" s="255"/>
      <c r="W403" s="255"/>
      <c r="X403" s="255"/>
      <c r="Y403" s="255"/>
      <c r="Z403" s="255"/>
      <c r="AA403" s="255"/>
      <c r="AB403" s="255"/>
      <c r="AC403" s="255"/>
      <c r="AD403" s="255"/>
      <c r="AE403" s="255"/>
      <c r="AF403" s="255"/>
    </row>
    <row r="404" spans="1:32" s="51" customFormat="1" ht="12.95" customHeight="1" x14ac:dyDescent="0.2">
      <c r="A404" s="31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  <c r="N404" s="255"/>
      <c r="O404" s="25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</row>
    <row r="405" spans="1:32" s="51" customFormat="1" ht="12.95" customHeight="1" x14ac:dyDescent="0.2">
      <c r="A405" s="31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255"/>
      <c r="M405" s="255"/>
      <c r="N405" s="255"/>
      <c r="O405" s="25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5"/>
      <c r="Z405" s="255"/>
      <c r="AA405" s="255"/>
      <c r="AB405" s="255"/>
      <c r="AC405" s="255"/>
      <c r="AD405" s="255"/>
      <c r="AE405" s="255"/>
      <c r="AF405" s="255"/>
    </row>
    <row r="406" spans="1:32" s="51" customFormat="1" ht="12.95" customHeight="1" x14ac:dyDescent="0.2">
      <c r="A406" s="315"/>
      <c r="B406" s="255"/>
      <c r="C406" s="255"/>
      <c r="D406" s="255"/>
      <c r="E406" s="255"/>
      <c r="F406" s="255"/>
      <c r="G406" s="255"/>
      <c r="H406" s="255"/>
      <c r="I406" s="255"/>
      <c r="J406" s="255"/>
      <c r="K406" s="255"/>
      <c r="L406" s="255"/>
      <c r="M406" s="255"/>
      <c r="N406" s="255"/>
      <c r="O406" s="255"/>
      <c r="P406" s="255"/>
      <c r="Q406" s="255"/>
      <c r="R406" s="255"/>
      <c r="S406" s="255"/>
      <c r="T406" s="255"/>
      <c r="U406" s="255"/>
      <c r="V406" s="255"/>
      <c r="W406" s="255"/>
      <c r="X406" s="255"/>
      <c r="Y406" s="255"/>
      <c r="Z406" s="255"/>
      <c r="AA406" s="255"/>
      <c r="AB406" s="255"/>
      <c r="AC406" s="255"/>
      <c r="AD406" s="255"/>
      <c r="AE406" s="255"/>
      <c r="AF406" s="255"/>
    </row>
  </sheetData>
  <hyperlinks>
    <hyperlink ref="A1" location="Содержание!A1" display="Вернуться в СОДЕРЖАНИЕ" xr:uid="{00000000-0004-0000-98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Лист157"/>
  <dimension ref="A1:T52"/>
  <sheetViews>
    <sheetView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O33" sqref="O33"/>
    </sheetView>
  </sheetViews>
  <sheetFormatPr defaultColWidth="9.28515625" defaultRowHeight="12.95" customHeight="1" x14ac:dyDescent="0.2"/>
  <cols>
    <col min="1" max="1" width="38.7109375" style="25" customWidth="1"/>
    <col min="2" max="5" width="9.28515625" style="2" hidden="1" customWidth="1"/>
    <col min="6" max="8" width="0" style="2" hidden="1" customWidth="1"/>
    <col min="9" max="16384" width="9.28515625" style="2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5">
      <c r="A2" s="199" t="s">
        <v>545</v>
      </c>
    </row>
    <row r="3" spans="1:20" ht="18" customHeight="1" x14ac:dyDescent="0.25">
      <c r="A3" s="199" t="s">
        <v>151</v>
      </c>
      <c r="E3" s="102"/>
      <c r="F3" s="102"/>
      <c r="G3" s="102"/>
      <c r="H3" s="102"/>
      <c r="I3" s="102"/>
      <c r="J3" s="102"/>
      <c r="K3" s="102"/>
      <c r="L3" s="102"/>
      <c r="M3" s="102"/>
    </row>
    <row r="4" spans="1:20" s="128" customFormat="1" ht="18" customHeight="1" thickBot="1" x14ac:dyDescent="0.25">
      <c r="A4" s="3" t="s">
        <v>152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0" s="585" customFormat="1" ht="18" customHeight="1" thickBot="1" x14ac:dyDescent="0.25">
      <c r="A5" s="584"/>
      <c r="B5" s="6">
        <v>2014</v>
      </c>
      <c r="C5" s="6">
        <v>2015</v>
      </c>
      <c r="D5" s="6">
        <v>2016</v>
      </c>
      <c r="E5" s="6">
        <v>2017</v>
      </c>
      <c r="F5" s="6">
        <v>2018</v>
      </c>
      <c r="G5" s="6">
        <v>2019</v>
      </c>
      <c r="H5" s="6">
        <v>2020</v>
      </c>
      <c r="I5" s="6">
        <v>2021</v>
      </c>
      <c r="J5" s="6">
        <v>2022</v>
      </c>
      <c r="K5" s="6">
        <v>2023</v>
      </c>
      <c r="L5" s="6">
        <v>2024</v>
      </c>
      <c r="M5" s="6">
        <v>2025</v>
      </c>
    </row>
    <row r="6" spans="1:20" s="21" customFormat="1" ht="12.95" customHeight="1" x14ac:dyDescent="0.2">
      <c r="A6" s="586"/>
    </row>
    <row r="7" spans="1:20" s="587" customFormat="1" ht="12.95" customHeight="1" x14ac:dyDescent="0.2">
      <c r="A7" s="11" t="s">
        <v>546</v>
      </c>
      <c r="B7" s="127">
        <v>33015</v>
      </c>
      <c r="C7" s="127">
        <v>38828.800000000003</v>
      </c>
      <c r="D7" s="127">
        <v>34722.300000000003</v>
      </c>
      <c r="E7" s="127">
        <v>34111.800000000003</v>
      </c>
      <c r="F7" s="127">
        <v>38348.199999999997</v>
      </c>
      <c r="G7" s="127">
        <v>43171</v>
      </c>
      <c r="H7" s="127">
        <v>53054.2</v>
      </c>
      <c r="I7" s="127">
        <v>63838</v>
      </c>
      <c r="J7" s="127">
        <v>105870.7</v>
      </c>
      <c r="K7" s="127">
        <v>124545.7</v>
      </c>
      <c r="L7" s="127">
        <v>198158.7</v>
      </c>
      <c r="M7" s="127">
        <v>252641.8</v>
      </c>
    </row>
    <row r="8" spans="1:20" s="587" customFormat="1" ht="12.95" customHeight="1" x14ac:dyDescent="0.2">
      <c r="A8" s="18" t="s">
        <v>3</v>
      </c>
      <c r="B8" s="127">
        <v>66.400000000000006</v>
      </c>
      <c r="C8" s="127">
        <v>216.5</v>
      </c>
      <c r="D8" s="127">
        <v>-29.4</v>
      </c>
      <c r="E8" s="127">
        <v>40.6</v>
      </c>
      <c r="F8" s="127">
        <v>49.7</v>
      </c>
      <c r="G8" s="127">
        <v>101.1</v>
      </c>
      <c r="H8" s="127">
        <v>204.9</v>
      </c>
      <c r="I8" s="127">
        <v>128.80000000000001</v>
      </c>
      <c r="J8" s="127">
        <v>127</v>
      </c>
      <c r="K8" s="127">
        <v>208.5</v>
      </c>
      <c r="L8" s="127">
        <v>540.29999999999995</v>
      </c>
      <c r="M8" s="127">
        <v>600.6</v>
      </c>
    </row>
    <row r="9" spans="1:20" s="587" customFormat="1" ht="24" x14ac:dyDescent="0.2">
      <c r="A9" s="11" t="s">
        <v>4</v>
      </c>
      <c r="B9" s="127">
        <v>9949.9</v>
      </c>
      <c r="C9" s="127">
        <v>10302.4</v>
      </c>
      <c r="D9" s="127">
        <v>6315.5</v>
      </c>
      <c r="E9" s="127">
        <v>6375.3</v>
      </c>
      <c r="F9" s="127">
        <v>7639.3</v>
      </c>
      <c r="G9" s="127">
        <v>8741.7000000000007</v>
      </c>
      <c r="H9" s="127">
        <v>14133.8</v>
      </c>
      <c r="I9" s="127">
        <v>20501.900000000001</v>
      </c>
      <c r="J9" s="127">
        <v>38846.9</v>
      </c>
      <c r="K9" s="127">
        <v>43725.1</v>
      </c>
      <c r="L9" s="127">
        <v>85456.3</v>
      </c>
      <c r="M9" s="127">
        <v>105165.1</v>
      </c>
    </row>
    <row r="10" spans="1:20" s="587" customFormat="1" ht="12.95" customHeight="1" x14ac:dyDescent="0.2">
      <c r="A10" s="11" t="s">
        <v>153</v>
      </c>
      <c r="B10" s="127">
        <v>10280.299999999999</v>
      </c>
      <c r="C10" s="127">
        <v>10699</v>
      </c>
      <c r="D10" s="127">
        <v>7218.8</v>
      </c>
      <c r="E10" s="127">
        <v>7104.1</v>
      </c>
      <c r="F10" s="127">
        <v>8256.7999999999993</v>
      </c>
      <c r="G10" s="127">
        <v>9783.7999999999993</v>
      </c>
      <c r="H10" s="127">
        <v>15853.6</v>
      </c>
      <c r="I10" s="127">
        <v>20743</v>
      </c>
      <c r="J10" s="127">
        <v>39025.800000000003</v>
      </c>
      <c r="K10" s="127">
        <v>44030.3</v>
      </c>
      <c r="L10" s="127">
        <v>85935</v>
      </c>
      <c r="M10" s="127">
        <v>106132.5</v>
      </c>
    </row>
    <row r="11" spans="1:20" s="587" customFormat="1" ht="12.95" customHeight="1" x14ac:dyDescent="0.2">
      <c r="A11" s="11" t="s">
        <v>6</v>
      </c>
      <c r="B11" s="127">
        <v>330.4</v>
      </c>
      <c r="C11" s="127">
        <v>396.6</v>
      </c>
      <c r="D11" s="127">
        <v>903.3</v>
      </c>
      <c r="E11" s="127">
        <v>728.8</v>
      </c>
      <c r="F11" s="127">
        <v>617.5</v>
      </c>
      <c r="G11" s="127">
        <v>1042.0999999999999</v>
      </c>
      <c r="H11" s="127">
        <v>1719.8</v>
      </c>
      <c r="I11" s="127">
        <v>241.1</v>
      </c>
      <c r="J11" s="127">
        <v>178.9</v>
      </c>
      <c r="K11" s="127">
        <v>305.3</v>
      </c>
      <c r="L11" s="127">
        <v>478.6</v>
      </c>
      <c r="M11" s="127">
        <v>967.4</v>
      </c>
    </row>
    <row r="12" spans="1:20" s="587" customFormat="1" ht="12.95" customHeight="1" x14ac:dyDescent="0.2">
      <c r="A12" s="11" t="s">
        <v>547</v>
      </c>
      <c r="B12" s="127">
        <v>23131.3</v>
      </c>
      <c r="C12" s="127">
        <v>28742.9</v>
      </c>
      <c r="D12" s="127">
        <v>28392.799999999999</v>
      </c>
      <c r="E12" s="127">
        <v>27792</v>
      </c>
      <c r="F12" s="127">
        <v>30755.599999999999</v>
      </c>
      <c r="G12" s="127">
        <v>34507.9</v>
      </c>
      <c r="H12" s="127">
        <v>39125.1</v>
      </c>
      <c r="I12" s="127">
        <v>43461.4</v>
      </c>
      <c r="J12" s="127">
        <v>67107.399999999994</v>
      </c>
      <c r="K12" s="127">
        <v>81033.399999999994</v>
      </c>
      <c r="L12" s="127">
        <v>113147.7</v>
      </c>
      <c r="M12" s="127">
        <v>147998.79999999999</v>
      </c>
    </row>
    <row r="13" spans="1:20" s="587" customFormat="1" ht="12.95" customHeight="1" x14ac:dyDescent="0.2">
      <c r="A13" s="11" t="s">
        <v>19</v>
      </c>
      <c r="B13" s="127">
        <v>7643.2</v>
      </c>
      <c r="C13" s="127">
        <v>8421.7999999999993</v>
      </c>
      <c r="D13" s="127">
        <v>9188.5</v>
      </c>
      <c r="E13" s="127">
        <v>9524.4</v>
      </c>
      <c r="F13" s="127">
        <v>9926</v>
      </c>
      <c r="G13" s="127">
        <v>10616.4</v>
      </c>
      <c r="H13" s="127">
        <v>11448</v>
      </c>
      <c r="I13" s="127">
        <v>12447.1</v>
      </c>
      <c r="J13" s="127">
        <v>13810.7</v>
      </c>
      <c r="K13" s="127">
        <v>16470</v>
      </c>
      <c r="L13" s="127">
        <v>21990.799999999999</v>
      </c>
      <c r="M13" s="127">
        <v>28493.7</v>
      </c>
    </row>
    <row r="14" spans="1:20" s="128" customFormat="1" ht="12.95" customHeight="1" thickBot="1" x14ac:dyDescent="0.25">
      <c r="A14" s="588"/>
      <c r="B14" s="589"/>
      <c r="C14" s="589"/>
      <c r="D14" s="589"/>
      <c r="E14" s="589"/>
      <c r="F14" s="589"/>
      <c r="G14" s="589"/>
      <c r="H14" s="589"/>
      <c r="I14" s="589"/>
      <c r="J14" s="589"/>
      <c r="K14" s="589"/>
      <c r="L14" s="589"/>
      <c r="M14" s="589"/>
    </row>
    <row r="15" spans="1:20" s="128" customFormat="1" ht="12.95" customHeight="1" x14ac:dyDescent="0.2">
      <c r="A15" s="101"/>
    </row>
    <row r="16" spans="1:20" s="128" customFormat="1" ht="12.95" customHeight="1" x14ac:dyDescent="0.2">
      <c r="A16" s="21" t="s">
        <v>22</v>
      </c>
      <c r="O16" s="243"/>
    </row>
    <row r="17" spans="1:15" s="128" customFormat="1" ht="12.95" customHeight="1" x14ac:dyDescent="0.2">
      <c r="A17" s="11" t="s">
        <v>23</v>
      </c>
      <c r="B17" s="590">
        <v>792</v>
      </c>
      <c r="C17" s="590">
        <v>714</v>
      </c>
      <c r="D17" s="590">
        <v>676</v>
      </c>
      <c r="E17" s="590">
        <v>668</v>
      </c>
      <c r="F17" s="590">
        <v>683</v>
      </c>
      <c r="G17" s="590">
        <v>662</v>
      </c>
      <c r="H17" s="590">
        <v>645</v>
      </c>
      <c r="I17" s="590">
        <v>623</v>
      </c>
      <c r="J17" s="590">
        <v>638</v>
      </c>
      <c r="K17" s="590">
        <v>666</v>
      </c>
      <c r="L17" s="590">
        <v>629</v>
      </c>
      <c r="M17" s="590">
        <v>579</v>
      </c>
      <c r="O17" s="244"/>
    </row>
    <row r="18" spans="1:15" s="128" customFormat="1" ht="12.95" customHeight="1" x14ac:dyDescent="0.2">
      <c r="A18" s="11" t="s">
        <v>24</v>
      </c>
      <c r="B18" s="590">
        <v>132</v>
      </c>
      <c r="C18" s="590">
        <v>143</v>
      </c>
      <c r="D18" s="590">
        <v>137</v>
      </c>
      <c r="E18" s="590">
        <v>124</v>
      </c>
      <c r="F18" s="590">
        <v>120</v>
      </c>
      <c r="G18" s="590">
        <v>106</v>
      </c>
      <c r="H18" s="590">
        <v>122</v>
      </c>
      <c r="I18" s="590">
        <v>97</v>
      </c>
      <c r="J18" s="590">
        <v>92</v>
      </c>
      <c r="K18" s="590">
        <v>90</v>
      </c>
      <c r="L18" s="590">
        <v>100</v>
      </c>
      <c r="M18" s="590">
        <v>85</v>
      </c>
    </row>
    <row r="19" spans="1:15" s="128" customFormat="1" ht="15.6" customHeight="1" x14ac:dyDescent="0.2">
      <c r="A19" s="240" t="s">
        <v>548</v>
      </c>
    </row>
    <row r="20" spans="1:15" s="128" customFormat="1" ht="12.95" customHeight="1" x14ac:dyDescent="0.2">
      <c r="A20" s="240" t="s">
        <v>147</v>
      </c>
    </row>
    <row r="21" spans="1:15" s="128" customFormat="1" ht="12.95" customHeight="1" x14ac:dyDescent="0.2">
      <c r="A21" s="241" t="s">
        <v>145</v>
      </c>
      <c r="B21" s="591">
        <v>130.19999999999999</v>
      </c>
      <c r="C21" s="591">
        <v>122.3</v>
      </c>
      <c r="D21" s="591">
        <v>68.7</v>
      </c>
      <c r="E21" s="591">
        <v>66.900000000000006</v>
      </c>
      <c r="F21" s="591">
        <v>77</v>
      </c>
      <c r="G21" s="591">
        <v>82.3</v>
      </c>
      <c r="H21" s="591">
        <v>123.5</v>
      </c>
      <c r="I21" s="591">
        <v>164.7</v>
      </c>
      <c r="J21" s="591">
        <v>281.3</v>
      </c>
      <c r="K21" s="591">
        <v>265.5</v>
      </c>
      <c r="L21" s="591">
        <v>388.6</v>
      </c>
      <c r="M21" s="591">
        <v>369.1</v>
      </c>
    </row>
    <row r="22" spans="1:15" s="128" customFormat="1" ht="16.149999999999999" customHeight="1" x14ac:dyDescent="0.2">
      <c r="A22" s="11" t="s">
        <v>549</v>
      </c>
    </row>
    <row r="23" spans="1:15" s="128" customFormat="1" ht="12.95" customHeight="1" x14ac:dyDescent="0.2">
      <c r="A23" s="11" t="s">
        <v>550</v>
      </c>
      <c r="B23" s="591">
        <v>43</v>
      </c>
      <c r="C23" s="591">
        <v>35.799999999999997</v>
      </c>
      <c r="D23" s="591">
        <v>22.2</v>
      </c>
      <c r="E23" s="591">
        <v>22.9</v>
      </c>
      <c r="F23" s="591">
        <v>24.8</v>
      </c>
      <c r="G23" s="591">
        <v>25.3</v>
      </c>
      <c r="H23" s="591">
        <v>36.1</v>
      </c>
      <c r="I23" s="591">
        <v>47.2</v>
      </c>
      <c r="J23" s="591">
        <v>57.9</v>
      </c>
      <c r="K23" s="591">
        <v>54</v>
      </c>
      <c r="L23" s="591">
        <v>75.5</v>
      </c>
      <c r="M23" s="591">
        <v>71.099999999999994</v>
      </c>
    </row>
    <row r="24" spans="1:15" s="128" customFormat="1" ht="16.149999999999999" customHeight="1" x14ac:dyDescent="0.2">
      <c r="A24" s="18" t="s">
        <v>27</v>
      </c>
    </row>
    <row r="25" spans="1:15" s="128" customFormat="1" ht="12.95" customHeight="1" x14ac:dyDescent="0.2">
      <c r="A25" s="18" t="s">
        <v>28</v>
      </c>
      <c r="B25" s="592">
        <v>144.80000000000001</v>
      </c>
      <c r="C25" s="592">
        <v>117.6</v>
      </c>
      <c r="D25" s="592">
        <v>89.4</v>
      </c>
      <c r="E25" s="592">
        <v>98.2</v>
      </c>
      <c r="F25" s="592">
        <v>112.4</v>
      </c>
      <c r="G25" s="592">
        <v>112.6</v>
      </c>
      <c r="H25" s="592">
        <v>122.9</v>
      </c>
      <c r="I25" s="592">
        <v>120.3</v>
      </c>
      <c r="J25" s="592">
        <v>165.8</v>
      </c>
      <c r="K25" s="592">
        <v>117.6</v>
      </c>
      <c r="L25" s="592">
        <v>159.1</v>
      </c>
      <c r="M25" s="592">
        <v>127.5</v>
      </c>
    </row>
    <row r="26" spans="1:15" s="128" customFormat="1" ht="12.95" customHeight="1" x14ac:dyDescent="0.2">
      <c r="A26" s="18" t="s">
        <v>29</v>
      </c>
      <c r="B26" s="592">
        <v>1.3</v>
      </c>
      <c r="C26" s="592">
        <v>0.8</v>
      </c>
      <c r="D26" s="592">
        <v>0.8</v>
      </c>
      <c r="E26" s="592">
        <v>1.1000000000000001</v>
      </c>
      <c r="F26" s="592">
        <v>1.1000000000000001</v>
      </c>
      <c r="G26" s="592">
        <v>1</v>
      </c>
      <c r="H26" s="592">
        <v>1.1000000000000001</v>
      </c>
      <c r="I26" s="592">
        <v>1</v>
      </c>
      <c r="J26" s="592">
        <v>1.4</v>
      </c>
      <c r="K26" s="592">
        <v>0.7</v>
      </c>
      <c r="L26" s="592">
        <v>1.4</v>
      </c>
      <c r="M26" s="592">
        <v>0.8</v>
      </c>
    </row>
    <row r="27" spans="1:15" ht="12.95" customHeight="1" x14ac:dyDescent="0.2">
      <c r="M27" s="594"/>
    </row>
    <row r="28" spans="1:15" ht="39.75" hidden="1" customHeight="1" x14ac:dyDescent="0.2">
      <c r="A28" s="593" t="s">
        <v>551</v>
      </c>
      <c r="K28" s="594"/>
      <c r="L28" s="594"/>
    </row>
    <row r="29" spans="1:15" s="594" customFormat="1" ht="12.95" customHeight="1" x14ac:dyDescent="0.2">
      <c r="A29" s="595"/>
      <c r="K29" s="2"/>
      <c r="L29" s="2"/>
      <c r="M29" s="2"/>
    </row>
    <row r="30" spans="1:15" ht="12.95" customHeight="1" x14ac:dyDescent="0.2">
      <c r="A30" s="593"/>
    </row>
    <row r="31" spans="1:15" ht="12.95" customHeight="1" x14ac:dyDescent="0.2">
      <c r="A31" s="596"/>
    </row>
    <row r="32" spans="1:15" ht="12.95" customHeight="1" x14ac:dyDescent="0.2">
      <c r="A32" s="596"/>
    </row>
    <row r="33" spans="1:13" ht="18" customHeight="1" x14ac:dyDescent="0.2">
      <c r="A33" s="1" t="s">
        <v>552</v>
      </c>
    </row>
    <row r="34" spans="1:13" ht="18" customHeight="1" thickBot="1" x14ac:dyDescent="0.25">
      <c r="A34" s="3" t="s">
        <v>131</v>
      </c>
    </row>
    <row r="35" spans="1:13" s="205" customFormat="1" ht="18" customHeight="1" thickBot="1" x14ac:dyDescent="0.25">
      <c r="A35" s="597"/>
      <c r="B35" s="131">
        <v>2014</v>
      </c>
      <c r="C35" s="131">
        <v>2015</v>
      </c>
      <c r="D35" s="131">
        <v>2016</v>
      </c>
      <c r="E35" s="131">
        <v>2017</v>
      </c>
      <c r="F35" s="131">
        <v>2018</v>
      </c>
      <c r="G35" s="131">
        <v>2019</v>
      </c>
      <c r="H35" s="131">
        <v>2020</v>
      </c>
      <c r="I35" s="131">
        <v>2021</v>
      </c>
      <c r="J35" s="131">
        <v>2022</v>
      </c>
      <c r="K35" s="131">
        <v>2023</v>
      </c>
      <c r="L35" s="131">
        <v>2024</v>
      </c>
      <c r="M35" s="131">
        <v>2025</v>
      </c>
    </row>
    <row r="36" spans="1:13" ht="12.95" customHeight="1" x14ac:dyDescent="0.2">
      <c r="A36" s="598"/>
    </row>
    <row r="37" spans="1:13" ht="12.95" customHeight="1" x14ac:dyDescent="0.2">
      <c r="A37" s="599" t="s">
        <v>546</v>
      </c>
      <c r="B37" s="15">
        <v>24702.3</v>
      </c>
      <c r="C37" s="15">
        <v>32403</v>
      </c>
      <c r="D37" s="15">
        <v>29569.200000000001</v>
      </c>
      <c r="E37" s="15">
        <v>28565.9</v>
      </c>
      <c r="F37" s="15">
        <v>31468.7</v>
      </c>
      <c r="G37" s="15">
        <v>34304.300000000003</v>
      </c>
      <c r="H37" s="15">
        <v>43870.9</v>
      </c>
      <c r="I37" s="15">
        <v>52677.599999999999</v>
      </c>
      <c r="J37" s="15">
        <v>92597.6</v>
      </c>
      <c r="K37" s="15">
        <v>107372.8</v>
      </c>
      <c r="L37" s="14">
        <v>174188.1</v>
      </c>
      <c r="M37" s="14">
        <v>220178.7</v>
      </c>
    </row>
    <row r="38" spans="1:13" ht="24" x14ac:dyDescent="0.2">
      <c r="A38" s="11" t="s">
        <v>4</v>
      </c>
      <c r="B38" s="15">
        <v>8882.7000000000007</v>
      </c>
      <c r="C38" s="15">
        <v>9119</v>
      </c>
      <c r="D38" s="15">
        <v>4935.7</v>
      </c>
      <c r="E38" s="15">
        <v>4679.5</v>
      </c>
      <c r="F38" s="15">
        <v>5389.9</v>
      </c>
      <c r="G38" s="15">
        <v>5794.7</v>
      </c>
      <c r="H38" s="15">
        <v>11057.5</v>
      </c>
      <c r="I38" s="15">
        <v>16995.900000000001</v>
      </c>
      <c r="J38" s="15">
        <v>34715.199999999997</v>
      </c>
      <c r="K38" s="15">
        <v>38741.5</v>
      </c>
      <c r="L38" s="14">
        <v>79196.3</v>
      </c>
      <c r="M38" s="14">
        <v>96344.6</v>
      </c>
    </row>
    <row r="39" spans="1:13" ht="12.95" customHeight="1" x14ac:dyDescent="0.2">
      <c r="A39" s="599" t="s">
        <v>5</v>
      </c>
      <c r="B39" s="15">
        <v>8926.4</v>
      </c>
      <c r="C39" s="15">
        <v>9342.2000000000007</v>
      </c>
      <c r="D39" s="15">
        <v>5654.6</v>
      </c>
      <c r="E39" s="15">
        <v>5322.3</v>
      </c>
      <c r="F39" s="15">
        <v>5919</v>
      </c>
      <c r="G39" s="15">
        <v>6714.3</v>
      </c>
      <c r="H39" s="15">
        <v>12609.1</v>
      </c>
      <c r="I39" s="15">
        <v>17065</v>
      </c>
      <c r="J39" s="15">
        <v>34826.400000000001</v>
      </c>
      <c r="K39" s="15">
        <v>38764.1</v>
      </c>
      <c r="L39" s="14">
        <v>79196.3</v>
      </c>
      <c r="M39" s="14">
        <v>96719.6</v>
      </c>
    </row>
    <row r="40" spans="1:13" ht="12.95" customHeight="1" x14ac:dyDescent="0.2">
      <c r="A40" s="599" t="s">
        <v>6</v>
      </c>
      <c r="B40" s="15">
        <v>43.7</v>
      </c>
      <c r="C40" s="15">
        <v>223.2</v>
      </c>
      <c r="D40" s="15">
        <v>718.9</v>
      </c>
      <c r="E40" s="15">
        <v>642.79999999999995</v>
      </c>
      <c r="F40" s="15">
        <v>529.1</v>
      </c>
      <c r="G40" s="15">
        <v>919.6</v>
      </c>
      <c r="H40" s="15">
        <v>1551.5</v>
      </c>
      <c r="I40" s="15">
        <v>69</v>
      </c>
      <c r="J40" s="15">
        <v>111.1</v>
      </c>
      <c r="K40" s="15">
        <v>22.6</v>
      </c>
      <c r="L40" s="14" t="s">
        <v>26</v>
      </c>
      <c r="M40" s="14">
        <v>374.9</v>
      </c>
    </row>
    <row r="41" spans="1:13" ht="12.95" customHeight="1" x14ac:dyDescent="0.2">
      <c r="A41" s="599" t="s">
        <v>547</v>
      </c>
      <c r="B41" s="15">
        <v>15819.6</v>
      </c>
      <c r="C41" s="15">
        <v>23284</v>
      </c>
      <c r="D41" s="15">
        <v>24649.3</v>
      </c>
      <c r="E41" s="15">
        <v>23902.6</v>
      </c>
      <c r="F41" s="15">
        <v>26079.3</v>
      </c>
      <c r="G41" s="15">
        <v>28510.2</v>
      </c>
      <c r="H41" s="15">
        <v>32813.599999999999</v>
      </c>
      <c r="I41" s="15">
        <v>35677.599999999999</v>
      </c>
      <c r="J41" s="15">
        <v>57844.4</v>
      </c>
      <c r="K41" s="15">
        <v>68640.100000000006</v>
      </c>
      <c r="L41" s="14">
        <v>94914.6</v>
      </c>
      <c r="M41" s="14">
        <v>123762.3</v>
      </c>
    </row>
    <row r="42" spans="1:13" ht="12.95" customHeight="1" x14ac:dyDescent="0.2">
      <c r="A42" s="599" t="s">
        <v>19</v>
      </c>
      <c r="B42" s="15">
        <v>6590.9</v>
      </c>
      <c r="C42" s="15">
        <v>7553.1</v>
      </c>
      <c r="D42" s="15">
        <v>8581.7000000000007</v>
      </c>
      <c r="E42" s="15">
        <v>8886.1</v>
      </c>
      <c r="F42" s="15">
        <v>9165.2000000000007</v>
      </c>
      <c r="G42" s="15">
        <v>9715.2999999999993</v>
      </c>
      <c r="H42" s="15">
        <v>10436.5</v>
      </c>
      <c r="I42" s="15">
        <v>11385.9</v>
      </c>
      <c r="J42" s="15">
        <v>12692.8</v>
      </c>
      <c r="K42" s="15">
        <v>15147.3</v>
      </c>
      <c r="L42" s="14">
        <v>20296.3</v>
      </c>
      <c r="M42" s="14">
        <v>26397.3</v>
      </c>
    </row>
    <row r="43" spans="1:13" ht="12.95" customHeight="1" x14ac:dyDescent="0.2">
      <c r="A43" s="24" t="s">
        <v>265</v>
      </c>
      <c r="B43" s="15">
        <v>11969.5</v>
      </c>
      <c r="C43" s="15">
        <v>16788.400000000001</v>
      </c>
      <c r="D43" s="15">
        <v>19642.099999999999</v>
      </c>
      <c r="E43" s="15">
        <v>23426.2</v>
      </c>
      <c r="F43" s="15">
        <v>24900.7</v>
      </c>
      <c r="G43" s="15">
        <v>30049.4</v>
      </c>
      <c r="H43" s="15">
        <v>32617.1</v>
      </c>
      <c r="I43" s="15">
        <v>38355</v>
      </c>
      <c r="J43" s="15">
        <v>47022.2</v>
      </c>
      <c r="K43" s="15">
        <v>63518.7</v>
      </c>
      <c r="L43" s="15">
        <v>76941.8</v>
      </c>
      <c r="M43" s="15">
        <v>166463.1</v>
      </c>
    </row>
    <row r="44" spans="1:13" ht="12.95" customHeight="1" thickBot="1" x14ac:dyDescent="0.25">
      <c r="A44" s="115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954"/>
      <c r="M44" s="954"/>
    </row>
    <row r="45" spans="1:13" ht="12.95" customHeight="1" x14ac:dyDescent="0.2">
      <c r="L45" s="205"/>
      <c r="M45" s="205"/>
    </row>
    <row r="46" spans="1:13" ht="12.95" customHeight="1" x14ac:dyDescent="0.2">
      <c r="A46" s="25" t="s">
        <v>22</v>
      </c>
      <c r="L46" s="205"/>
      <c r="M46" s="205"/>
    </row>
    <row r="47" spans="1:13" ht="12.95" customHeight="1" x14ac:dyDescent="0.2">
      <c r="A47" s="24" t="s">
        <v>553</v>
      </c>
      <c r="B47" s="2">
        <v>25</v>
      </c>
      <c r="C47" s="2">
        <v>25</v>
      </c>
      <c r="D47" s="2">
        <v>26</v>
      </c>
      <c r="E47" s="2">
        <v>26</v>
      </c>
      <c r="F47" s="2">
        <v>26</v>
      </c>
      <c r="G47" s="2">
        <v>25</v>
      </c>
      <c r="H47" s="2">
        <v>24</v>
      </c>
      <c r="I47" s="2">
        <v>24</v>
      </c>
      <c r="J47" s="2">
        <v>24</v>
      </c>
      <c r="K47" s="2">
        <v>24</v>
      </c>
      <c r="L47" s="205">
        <v>22</v>
      </c>
      <c r="M47" s="205">
        <v>23</v>
      </c>
    </row>
    <row r="48" spans="1:13" ht="12.95" customHeight="1" x14ac:dyDescent="0.2">
      <c r="A48" s="24" t="s">
        <v>160</v>
      </c>
      <c r="B48" s="2">
        <v>2</v>
      </c>
      <c r="C48" s="2">
        <v>7</v>
      </c>
      <c r="D48" s="2">
        <v>8</v>
      </c>
      <c r="E48" s="2">
        <v>5</v>
      </c>
      <c r="F48" s="2">
        <v>4</v>
      </c>
      <c r="G48" s="2">
        <v>5</v>
      </c>
      <c r="H48" s="2">
        <v>1</v>
      </c>
      <c r="I48" s="2">
        <v>3</v>
      </c>
      <c r="J48" s="2">
        <v>1</v>
      </c>
      <c r="K48" s="2">
        <v>1</v>
      </c>
      <c r="L48" s="205" t="s">
        <v>26</v>
      </c>
      <c r="M48" s="205">
        <v>2</v>
      </c>
    </row>
    <row r="49" spans="1:1" ht="17.45" customHeight="1" x14ac:dyDescent="0.2">
      <c r="A49" s="24"/>
    </row>
    <row r="50" spans="1:1" ht="16.149999999999999" customHeight="1" x14ac:dyDescent="0.2">
      <c r="A50" s="600" t="s">
        <v>554</v>
      </c>
    </row>
    <row r="51" spans="1:1" ht="17.45" customHeight="1" x14ac:dyDescent="0.2">
      <c r="A51" s="601"/>
    </row>
    <row r="52" spans="1:1" ht="12.95" customHeight="1" x14ac:dyDescent="0.2">
      <c r="A52" s="130"/>
    </row>
  </sheetData>
  <hyperlinks>
    <hyperlink ref="A1" location="Содержание!A1" display="Вернуться в СОДЕРЖАНИЕ" xr:uid="{00000000-0004-0000-9900-000000000000}"/>
  </hyperlinks>
  <pageMargins left="0.98425196850393704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Лист158"/>
  <dimension ref="A1:T58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38.140625" style="25" customWidth="1"/>
    <col min="2" max="2" width="8.28515625" style="2" hidden="1" customWidth="1"/>
    <col min="3" max="8" width="9.140625" style="2" hidden="1" customWidth="1"/>
    <col min="9" max="13" width="9.140625" style="2" customWidth="1"/>
    <col min="14" max="16384" width="9.28515625" style="2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">
      <c r="A2" s="1" t="s">
        <v>555</v>
      </c>
    </row>
    <row r="3" spans="1:20" ht="18" customHeight="1" thickBot="1" x14ac:dyDescent="0.25">
      <c r="A3" s="122" t="s">
        <v>131</v>
      </c>
    </row>
    <row r="4" spans="1:20" s="129" customFormat="1" ht="18" customHeight="1" thickBot="1" x14ac:dyDescent="0.25">
      <c r="A4" s="602"/>
      <c r="B4" s="131">
        <v>2014</v>
      </c>
      <c r="C4" s="131">
        <v>2015</v>
      </c>
      <c r="D4" s="131">
        <v>2016</v>
      </c>
      <c r="E4" s="131">
        <v>2017</v>
      </c>
      <c r="F4" s="131">
        <v>2018</v>
      </c>
      <c r="G4" s="131">
        <v>2019</v>
      </c>
      <c r="H4" s="131">
        <v>2020</v>
      </c>
      <c r="I4" s="131">
        <v>2021</v>
      </c>
      <c r="J4" s="131">
        <v>2022</v>
      </c>
      <c r="K4" s="131">
        <v>2023</v>
      </c>
      <c r="L4" s="131">
        <v>2024</v>
      </c>
      <c r="M4" s="131">
        <v>2025</v>
      </c>
    </row>
    <row r="5" spans="1:20" s="129" customFormat="1" ht="8.4499999999999993" customHeight="1" x14ac:dyDescent="0.2">
      <c r="A5" s="598"/>
    </row>
    <row r="6" spans="1:20" ht="12.95" customHeight="1" x14ac:dyDescent="0.2">
      <c r="A6" s="24" t="s">
        <v>556</v>
      </c>
      <c r="B6" s="15">
        <v>1195.5</v>
      </c>
      <c r="C6" s="15">
        <v>1156.3</v>
      </c>
      <c r="D6" s="15">
        <v>1113</v>
      </c>
      <c r="E6" s="15">
        <v>1209.5999999999999</v>
      </c>
      <c r="F6" s="15">
        <v>1281.5</v>
      </c>
      <c r="G6" s="15">
        <v>1537</v>
      </c>
      <c r="H6" s="15">
        <v>1532.4</v>
      </c>
      <c r="I6" s="15">
        <v>1461.5</v>
      </c>
      <c r="J6" s="15">
        <v>2730.1</v>
      </c>
      <c r="K6" s="15">
        <v>3576.9</v>
      </c>
      <c r="L6" s="15">
        <v>6634.8</v>
      </c>
      <c r="M6" s="15">
        <v>11626.2</v>
      </c>
    </row>
    <row r="7" spans="1:20" ht="12.95" customHeight="1" x14ac:dyDescent="0.2">
      <c r="A7" s="24" t="s">
        <v>3</v>
      </c>
      <c r="B7" s="15">
        <v>64.099999999999994</v>
      </c>
      <c r="C7" s="15">
        <v>215.6</v>
      </c>
      <c r="D7" s="15">
        <v>-31.1</v>
      </c>
      <c r="E7" s="15">
        <v>40</v>
      </c>
      <c r="F7" s="15">
        <v>47.9</v>
      </c>
      <c r="G7" s="15">
        <v>99.1</v>
      </c>
      <c r="H7" s="15">
        <v>207.3</v>
      </c>
      <c r="I7" s="15">
        <v>127.1</v>
      </c>
      <c r="J7" s="15">
        <v>127.4</v>
      </c>
      <c r="K7" s="15">
        <v>207.6</v>
      </c>
      <c r="L7" s="15">
        <v>538.20000000000005</v>
      </c>
      <c r="M7" s="15">
        <v>578.79999999999995</v>
      </c>
    </row>
    <row r="8" spans="1:20" ht="24" x14ac:dyDescent="0.2">
      <c r="A8" s="11" t="s">
        <v>4</v>
      </c>
      <c r="B8" s="12">
        <v>192.6</v>
      </c>
      <c r="C8" s="12">
        <v>351.1</v>
      </c>
      <c r="D8" s="12">
        <v>66.2</v>
      </c>
      <c r="E8" s="12">
        <v>131.69999999999999</v>
      </c>
      <c r="F8" s="12">
        <v>177.6</v>
      </c>
      <c r="G8" s="12">
        <v>195.4</v>
      </c>
      <c r="H8" s="12">
        <v>274.8</v>
      </c>
      <c r="I8" s="12">
        <v>256.60000000000002</v>
      </c>
      <c r="J8" s="12">
        <v>378.3</v>
      </c>
      <c r="K8" s="12">
        <v>418.8</v>
      </c>
      <c r="L8" s="14">
        <v>1253.4000000000001</v>
      </c>
      <c r="M8" s="14">
        <v>2090.9</v>
      </c>
    </row>
    <row r="9" spans="1:20" s="16" customFormat="1" ht="12.95" customHeight="1" x14ac:dyDescent="0.2">
      <c r="A9" s="117" t="s">
        <v>5</v>
      </c>
      <c r="B9" s="12">
        <v>222.9</v>
      </c>
      <c r="C9" s="12">
        <v>375.2</v>
      </c>
      <c r="D9" s="12">
        <v>132.5</v>
      </c>
      <c r="E9" s="12">
        <v>151.69999999999999</v>
      </c>
      <c r="F9" s="12">
        <v>205.9</v>
      </c>
      <c r="G9" s="12">
        <v>219.7</v>
      </c>
      <c r="H9" s="12">
        <v>284.8</v>
      </c>
      <c r="I9" s="12">
        <v>257</v>
      </c>
      <c r="J9" s="12">
        <v>380.6</v>
      </c>
      <c r="K9" s="12">
        <v>424.4</v>
      </c>
      <c r="L9" s="14">
        <v>1257.4000000000001</v>
      </c>
      <c r="M9" s="14">
        <v>2103.1</v>
      </c>
    </row>
    <row r="10" spans="1:20" ht="12.95" customHeight="1" x14ac:dyDescent="0.2">
      <c r="A10" s="24" t="s">
        <v>6</v>
      </c>
      <c r="B10" s="12">
        <v>30.3</v>
      </c>
      <c r="C10" s="12">
        <v>24.1</v>
      </c>
      <c r="D10" s="12">
        <v>66.3</v>
      </c>
      <c r="E10" s="12">
        <v>20</v>
      </c>
      <c r="F10" s="12">
        <v>28.3</v>
      </c>
      <c r="G10" s="12">
        <v>24.2</v>
      </c>
      <c r="H10" s="12">
        <v>10</v>
      </c>
      <c r="I10" s="12">
        <v>0.4</v>
      </c>
      <c r="J10" s="12">
        <v>2.2999999999999998</v>
      </c>
      <c r="K10" s="12">
        <v>5.7</v>
      </c>
      <c r="L10" s="14">
        <v>4</v>
      </c>
      <c r="M10" s="14">
        <v>12.2</v>
      </c>
    </row>
    <row r="11" spans="1:20" ht="12.95" customHeight="1" x14ac:dyDescent="0.2">
      <c r="A11" s="24" t="s">
        <v>547</v>
      </c>
      <c r="B11" s="14">
        <v>1067</v>
      </c>
      <c r="C11" s="14">
        <v>1020.8</v>
      </c>
      <c r="D11" s="14">
        <v>1015.7</v>
      </c>
      <c r="E11" s="14">
        <v>1117.9000000000001</v>
      </c>
      <c r="F11" s="14">
        <v>1151.8</v>
      </c>
      <c r="G11" s="14">
        <v>1440.6</v>
      </c>
      <c r="H11" s="14">
        <v>1464.8</v>
      </c>
      <c r="I11" s="14">
        <v>1331.9</v>
      </c>
      <c r="J11" s="14">
        <v>2479.1999999999998</v>
      </c>
      <c r="K11" s="14">
        <v>3365.8</v>
      </c>
      <c r="L11" s="14">
        <v>5919.6</v>
      </c>
      <c r="M11" s="14">
        <v>10114.1</v>
      </c>
    </row>
    <row r="12" spans="1:20" ht="12.95" customHeight="1" x14ac:dyDescent="0.2">
      <c r="A12" s="24" t="s">
        <v>19</v>
      </c>
      <c r="B12" s="15">
        <v>244.6</v>
      </c>
      <c r="C12" s="15">
        <v>259.60000000000002</v>
      </c>
      <c r="D12" s="15">
        <v>295</v>
      </c>
      <c r="E12" s="15">
        <v>306.3</v>
      </c>
      <c r="F12" s="15">
        <v>396.3</v>
      </c>
      <c r="G12" s="15">
        <v>469.9</v>
      </c>
      <c r="H12" s="15">
        <v>547.79999999999995</v>
      </c>
      <c r="I12" s="15">
        <v>563.4</v>
      </c>
      <c r="J12" s="15">
        <v>479.5</v>
      </c>
      <c r="K12" s="15">
        <v>529.9</v>
      </c>
      <c r="L12" s="15">
        <v>676.4</v>
      </c>
      <c r="M12" s="15">
        <v>882.7</v>
      </c>
    </row>
    <row r="13" spans="1:20" ht="13.9" customHeight="1" x14ac:dyDescent="0.2">
      <c r="A13" s="24" t="s">
        <v>265</v>
      </c>
      <c r="B13" s="15">
        <v>1945.2</v>
      </c>
      <c r="C13" s="15">
        <v>2389.3000000000002</v>
      </c>
      <c r="D13" s="15">
        <v>2522.9</v>
      </c>
      <c r="E13" s="15">
        <v>3027.9</v>
      </c>
      <c r="F13" s="15">
        <v>3112.3</v>
      </c>
      <c r="G13" s="15">
        <v>3103.9</v>
      </c>
      <c r="H13" s="15">
        <v>3063.6</v>
      </c>
      <c r="I13" s="15">
        <v>3035.8</v>
      </c>
      <c r="J13" s="15">
        <v>3013.6</v>
      </c>
      <c r="K13" s="15">
        <v>3970.4</v>
      </c>
      <c r="L13" s="15">
        <v>4165.8</v>
      </c>
      <c r="M13" s="15">
        <v>4502.8</v>
      </c>
    </row>
    <row r="14" spans="1:20" customFormat="1" ht="9.75" customHeight="1" thickBot="1" x14ac:dyDescent="0.25">
      <c r="A14" s="603"/>
      <c r="B14" s="604"/>
      <c r="C14" s="604"/>
      <c r="D14" s="604"/>
      <c r="E14" s="604"/>
      <c r="F14" s="604"/>
      <c r="G14" s="604"/>
      <c r="H14" s="604"/>
      <c r="I14" s="604"/>
      <c r="J14" s="604"/>
      <c r="K14" s="604"/>
      <c r="L14" s="604"/>
      <c r="M14" s="604"/>
    </row>
    <row r="15" spans="1:20" customFormat="1" ht="8.4499999999999993" customHeight="1" x14ac:dyDescent="0.2"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</row>
    <row r="16" spans="1:20" customFormat="1" ht="12.95" customHeight="1" x14ac:dyDescent="0.2">
      <c r="A16" s="605" t="s">
        <v>22</v>
      </c>
      <c r="B16" s="606"/>
      <c r="C16" s="606"/>
      <c r="D16" s="606"/>
      <c r="E16" s="606"/>
      <c r="F16" s="606"/>
      <c r="G16" s="606"/>
      <c r="H16" s="606"/>
      <c r="I16" s="606"/>
      <c r="J16" s="606"/>
      <c r="K16" s="606"/>
      <c r="L16" s="606"/>
      <c r="M16" s="606"/>
    </row>
    <row r="17" spans="1:13" s="26" customFormat="1" ht="12.95" customHeight="1" x14ac:dyDescent="0.2">
      <c r="A17" s="607" t="s">
        <v>557</v>
      </c>
      <c r="B17" s="608">
        <v>21</v>
      </c>
      <c r="C17" s="608">
        <v>22</v>
      </c>
      <c r="D17" s="608">
        <v>24</v>
      </c>
      <c r="E17" s="608">
        <v>23</v>
      </c>
      <c r="F17" s="608">
        <v>22</v>
      </c>
      <c r="G17" s="608">
        <v>20</v>
      </c>
      <c r="H17" s="608">
        <v>15</v>
      </c>
      <c r="I17" s="608">
        <v>14</v>
      </c>
      <c r="J17" s="608">
        <v>15</v>
      </c>
      <c r="K17" s="608">
        <v>16</v>
      </c>
      <c r="L17" s="608">
        <v>16</v>
      </c>
      <c r="M17" s="608">
        <v>19</v>
      </c>
    </row>
    <row r="18" spans="1:13" s="26" customFormat="1" ht="12.95" customHeight="1" x14ac:dyDescent="0.2">
      <c r="A18" s="609" t="s">
        <v>558</v>
      </c>
      <c r="B18" s="608">
        <v>2</v>
      </c>
      <c r="C18" s="608">
        <v>5</v>
      </c>
      <c r="D18" s="608">
        <v>8</v>
      </c>
      <c r="E18" s="608">
        <v>4</v>
      </c>
      <c r="F18" s="608">
        <v>7</v>
      </c>
      <c r="G18" s="608">
        <v>4</v>
      </c>
      <c r="H18" s="608">
        <v>1</v>
      </c>
      <c r="I18" s="608">
        <v>1</v>
      </c>
      <c r="J18" s="608">
        <v>2</v>
      </c>
      <c r="K18" s="608">
        <v>2</v>
      </c>
      <c r="L18" s="608">
        <v>2</v>
      </c>
      <c r="M18" s="608">
        <v>2</v>
      </c>
    </row>
    <row r="19" spans="1:13" customFormat="1" ht="9.75" customHeight="1" x14ac:dyDescent="0.2"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</row>
    <row r="20" spans="1:13" customFormat="1" ht="6" customHeight="1" x14ac:dyDescent="0.2"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</row>
    <row r="21" spans="1:13" ht="18" customHeight="1" x14ac:dyDescent="0.2">
      <c r="A21" s="1" t="s">
        <v>559</v>
      </c>
    </row>
    <row r="22" spans="1:13" ht="18" customHeight="1" thickBot="1" x14ac:dyDescent="0.25">
      <c r="A22" s="610" t="s">
        <v>158</v>
      </c>
    </row>
    <row r="23" spans="1:13" s="129" customFormat="1" ht="18" customHeight="1" thickBot="1" x14ac:dyDescent="0.25">
      <c r="A23" s="602"/>
      <c r="B23" s="131">
        <v>2014</v>
      </c>
      <c r="C23" s="131">
        <v>2015</v>
      </c>
      <c r="D23" s="131">
        <v>2016</v>
      </c>
      <c r="E23" s="131">
        <v>2017</v>
      </c>
      <c r="F23" s="131">
        <v>2018</v>
      </c>
      <c r="G23" s="131">
        <v>2019</v>
      </c>
      <c r="H23" s="131">
        <v>2020</v>
      </c>
      <c r="I23" s="131">
        <v>2021</v>
      </c>
      <c r="J23" s="131">
        <v>2022</v>
      </c>
      <c r="K23" s="131">
        <v>2023</v>
      </c>
      <c r="L23" s="131">
        <v>2024</v>
      </c>
      <c r="M23" s="131">
        <v>2025</v>
      </c>
    </row>
    <row r="24" spans="1:13" s="129" customFormat="1" ht="9.1999999999999993" customHeight="1" x14ac:dyDescent="0.2">
      <c r="A24" s="598"/>
    </row>
    <row r="25" spans="1:13" s="26" customFormat="1" ht="12.95" customHeight="1" x14ac:dyDescent="0.2">
      <c r="A25" s="611" t="s">
        <v>560</v>
      </c>
      <c r="B25" s="612">
        <v>5.5</v>
      </c>
      <c r="C25" s="612">
        <v>12.2</v>
      </c>
      <c r="D25" s="612">
        <v>8.1999999999999993</v>
      </c>
      <c r="E25" s="612">
        <v>5.7</v>
      </c>
      <c r="F25" s="612">
        <v>7.8</v>
      </c>
      <c r="G25" s="612">
        <v>8.1999999999999993</v>
      </c>
      <c r="H25" s="612">
        <v>8.6</v>
      </c>
      <c r="I25" s="612">
        <v>5.9</v>
      </c>
      <c r="J25" s="612">
        <v>6</v>
      </c>
      <c r="K25" s="612">
        <v>7.2</v>
      </c>
      <c r="L25" s="612">
        <v>7.4</v>
      </c>
      <c r="M25" s="612">
        <v>11</v>
      </c>
    </row>
    <row r="26" spans="1:13" s="26" customFormat="1" ht="12.95" customHeight="1" x14ac:dyDescent="0.2">
      <c r="A26" s="24" t="s">
        <v>3</v>
      </c>
      <c r="B26" s="612">
        <v>-0.1</v>
      </c>
      <c r="C26" s="612">
        <v>-0.1</v>
      </c>
      <c r="D26" s="612">
        <v>0</v>
      </c>
      <c r="E26" s="612">
        <v>0.5</v>
      </c>
      <c r="F26" s="612">
        <v>0</v>
      </c>
      <c r="G26" s="612">
        <v>0</v>
      </c>
      <c r="H26" s="12" t="s">
        <v>26</v>
      </c>
      <c r="I26" s="12">
        <v>0</v>
      </c>
      <c r="J26" s="12">
        <v>-0.3</v>
      </c>
      <c r="K26" s="12">
        <v>-0.4</v>
      </c>
      <c r="L26" s="12" t="s">
        <v>26</v>
      </c>
      <c r="M26" s="12">
        <v>0.5</v>
      </c>
    </row>
    <row r="27" spans="1:13" s="26" customFormat="1" ht="24" x14ac:dyDescent="0.2">
      <c r="A27" s="11" t="s">
        <v>4</v>
      </c>
      <c r="B27" s="612">
        <v>3.2</v>
      </c>
      <c r="C27" s="612">
        <v>4.3</v>
      </c>
      <c r="D27" s="612">
        <v>5.3</v>
      </c>
      <c r="E27" s="612">
        <v>4.4000000000000004</v>
      </c>
      <c r="F27" s="612">
        <v>5.5</v>
      </c>
      <c r="G27" s="612">
        <v>5.9</v>
      </c>
      <c r="H27" s="612">
        <v>6.9</v>
      </c>
      <c r="I27" s="612">
        <v>4.0999999999999996</v>
      </c>
      <c r="J27" s="612">
        <v>4.0999999999999996</v>
      </c>
      <c r="K27" s="612">
        <v>5.6</v>
      </c>
      <c r="L27" s="612">
        <v>6</v>
      </c>
      <c r="M27" s="612">
        <v>5.4</v>
      </c>
    </row>
    <row r="28" spans="1:13" s="26" customFormat="1" ht="12.95" customHeight="1" x14ac:dyDescent="0.2">
      <c r="A28" s="611" t="s">
        <v>5</v>
      </c>
      <c r="B28" s="612">
        <v>3.2</v>
      </c>
      <c r="C28" s="612">
        <v>4.3</v>
      </c>
      <c r="D28" s="612">
        <v>5.3</v>
      </c>
      <c r="E28" s="612">
        <v>4.4000000000000004</v>
      </c>
      <c r="F28" s="612">
        <v>5.5</v>
      </c>
      <c r="G28" s="612">
        <v>5.9</v>
      </c>
      <c r="H28" s="612">
        <v>6.9</v>
      </c>
      <c r="I28" s="612">
        <v>4.0999999999999996</v>
      </c>
      <c r="J28" s="612">
        <v>4.0999999999999996</v>
      </c>
      <c r="K28" s="612">
        <v>5.6</v>
      </c>
      <c r="L28" s="612">
        <v>6.1</v>
      </c>
      <c r="M28" s="612">
        <v>6.1</v>
      </c>
    </row>
    <row r="29" spans="1:13" s="26" customFormat="1" ht="12.95" customHeight="1" x14ac:dyDescent="0.2">
      <c r="A29" s="611" t="s">
        <v>561</v>
      </c>
      <c r="B29" s="612">
        <v>0</v>
      </c>
      <c r="C29" s="612">
        <v>0</v>
      </c>
      <c r="D29" s="612">
        <v>0</v>
      </c>
      <c r="E29" s="612">
        <v>0</v>
      </c>
      <c r="F29" s="12" t="s">
        <v>26</v>
      </c>
      <c r="G29" s="12">
        <v>0</v>
      </c>
      <c r="H29" s="12" t="s">
        <v>26</v>
      </c>
      <c r="I29" s="12" t="s">
        <v>26</v>
      </c>
      <c r="J29" s="12">
        <v>0</v>
      </c>
      <c r="K29" s="12">
        <v>0</v>
      </c>
      <c r="L29" s="12">
        <v>0</v>
      </c>
      <c r="M29" s="12">
        <v>0.7</v>
      </c>
    </row>
    <row r="30" spans="1:13" s="26" customFormat="1" ht="12.95" customHeight="1" x14ac:dyDescent="0.2">
      <c r="A30" s="611" t="s">
        <v>547</v>
      </c>
      <c r="B30" s="612">
        <v>2.2000000000000002</v>
      </c>
      <c r="C30" s="612">
        <v>7.8</v>
      </c>
      <c r="D30" s="612">
        <v>2.9</v>
      </c>
      <c r="E30" s="612">
        <v>1.9</v>
      </c>
      <c r="F30" s="612">
        <v>2.2999999999999998</v>
      </c>
      <c r="G30" s="612">
        <v>2.4</v>
      </c>
      <c r="H30" s="612">
        <v>1.7</v>
      </c>
      <c r="I30" s="612">
        <v>1.8</v>
      </c>
      <c r="J30" s="612">
        <v>1.5</v>
      </c>
      <c r="K30" s="612">
        <v>1.2</v>
      </c>
      <c r="L30" s="612">
        <v>1.4</v>
      </c>
      <c r="M30" s="612">
        <v>6</v>
      </c>
    </row>
    <row r="31" spans="1:13" s="26" customFormat="1" ht="12.95" customHeight="1" x14ac:dyDescent="0.2">
      <c r="A31" s="24" t="s">
        <v>19</v>
      </c>
      <c r="B31" s="612">
        <v>4.4000000000000004</v>
      </c>
      <c r="C31" s="612">
        <v>4.4000000000000004</v>
      </c>
      <c r="D31" s="612">
        <v>4.3</v>
      </c>
      <c r="E31" s="612">
        <v>4.3</v>
      </c>
      <c r="F31" s="612">
        <v>4.3</v>
      </c>
      <c r="G31" s="612">
        <v>4.3</v>
      </c>
      <c r="H31" s="12" t="s">
        <v>26</v>
      </c>
      <c r="I31" s="12" t="s">
        <v>26</v>
      </c>
      <c r="J31" s="12" t="s">
        <v>26</v>
      </c>
      <c r="K31" s="12" t="s">
        <v>26</v>
      </c>
      <c r="L31" s="12" t="s">
        <v>26</v>
      </c>
      <c r="M31" s="12" t="s">
        <v>26</v>
      </c>
    </row>
    <row r="32" spans="1:13" s="612" customFormat="1" ht="13.9" customHeight="1" x14ac:dyDescent="0.2">
      <c r="A32" s="612" t="s">
        <v>265</v>
      </c>
      <c r="B32" s="612">
        <v>12.5</v>
      </c>
      <c r="C32" s="612">
        <v>12.5</v>
      </c>
      <c r="D32" s="612">
        <v>12.5</v>
      </c>
      <c r="E32" s="612">
        <v>12.5</v>
      </c>
      <c r="F32" s="612">
        <v>12.5</v>
      </c>
      <c r="G32" s="612">
        <v>12.7</v>
      </c>
      <c r="H32" s="612">
        <v>6</v>
      </c>
      <c r="I32" s="612">
        <v>6</v>
      </c>
      <c r="J32" s="612">
        <v>6</v>
      </c>
      <c r="K32" s="612">
        <v>6</v>
      </c>
      <c r="L32" s="612">
        <v>6</v>
      </c>
      <c r="M32" s="612">
        <v>6</v>
      </c>
    </row>
    <row r="33" spans="1:13" ht="11.1" customHeight="1" thickBot="1" x14ac:dyDescent="0.25">
      <c r="A33" s="115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</row>
    <row r="34" spans="1:13" ht="8.4499999999999993" customHeight="1" x14ac:dyDescent="0.2"/>
    <row r="35" spans="1:13" ht="12.95" customHeight="1" x14ac:dyDescent="0.2">
      <c r="A35" s="101" t="s">
        <v>562</v>
      </c>
      <c r="B35" s="26"/>
      <c r="C35" s="26"/>
      <c r="D35" s="26"/>
      <c r="E35" s="26"/>
    </row>
    <row r="36" spans="1:13" s="608" customFormat="1" ht="12.95" customHeight="1" x14ac:dyDescent="0.2">
      <c r="A36" s="609" t="s">
        <v>563</v>
      </c>
      <c r="B36" s="608">
        <v>6</v>
      </c>
      <c r="C36" s="608">
        <v>6</v>
      </c>
      <c r="D36" s="608">
        <v>6</v>
      </c>
      <c r="E36" s="608">
        <v>6</v>
      </c>
      <c r="F36" s="608">
        <v>6</v>
      </c>
      <c r="G36" s="608">
        <v>6</v>
      </c>
      <c r="H36" s="608">
        <v>3</v>
      </c>
      <c r="I36" s="608">
        <v>2</v>
      </c>
      <c r="J36" s="608">
        <v>2</v>
      </c>
      <c r="K36" s="608">
        <v>2</v>
      </c>
      <c r="L36" s="608">
        <v>2</v>
      </c>
      <c r="M36" s="608">
        <v>2</v>
      </c>
    </row>
    <row r="37" spans="1:13" s="608" customFormat="1" ht="12.95" customHeight="1" x14ac:dyDescent="0.2">
      <c r="A37" s="609" t="s">
        <v>558</v>
      </c>
      <c r="B37" s="608">
        <v>1</v>
      </c>
      <c r="C37" s="608">
        <v>1</v>
      </c>
      <c r="D37" s="608">
        <v>1</v>
      </c>
      <c r="E37" s="608">
        <v>1</v>
      </c>
      <c r="F37" s="613" t="s">
        <v>26</v>
      </c>
      <c r="G37" s="613">
        <v>1</v>
      </c>
      <c r="H37" s="613" t="s">
        <v>26</v>
      </c>
      <c r="I37" s="613" t="s">
        <v>26</v>
      </c>
      <c r="J37" s="613">
        <v>1</v>
      </c>
      <c r="K37" s="613">
        <v>1</v>
      </c>
      <c r="L37" s="613">
        <v>1</v>
      </c>
      <c r="M37" s="613">
        <v>1</v>
      </c>
    </row>
    <row r="38" spans="1:13" ht="8.4499999999999993" customHeight="1" x14ac:dyDescent="0.2"/>
    <row r="39" spans="1:13" ht="9.1999999999999993" customHeight="1" x14ac:dyDescent="0.2"/>
    <row r="40" spans="1:13" ht="18" customHeight="1" x14ac:dyDescent="0.2">
      <c r="A40" s="1" t="s">
        <v>564</v>
      </c>
    </row>
    <row r="41" spans="1:13" ht="18" customHeight="1" x14ac:dyDescent="0.2">
      <c r="A41" s="1" t="s">
        <v>565</v>
      </c>
    </row>
    <row r="42" spans="1:13" ht="18" customHeight="1" thickBot="1" x14ac:dyDescent="0.25">
      <c r="A42" s="610" t="s">
        <v>158</v>
      </c>
    </row>
    <row r="43" spans="1:13" s="129" customFormat="1" ht="18" customHeight="1" thickBot="1" x14ac:dyDescent="0.25">
      <c r="A43" s="602"/>
      <c r="B43" s="131">
        <v>2014</v>
      </c>
      <c r="C43" s="131">
        <v>2015</v>
      </c>
      <c r="D43" s="131">
        <v>2016</v>
      </c>
      <c r="E43" s="131">
        <v>2017</v>
      </c>
      <c r="F43" s="131">
        <v>2018</v>
      </c>
      <c r="G43" s="131">
        <v>2019</v>
      </c>
      <c r="H43" s="131">
        <v>2020</v>
      </c>
      <c r="I43" s="131">
        <v>2021</v>
      </c>
      <c r="J43" s="131">
        <v>2022</v>
      </c>
      <c r="K43" s="131">
        <v>2023</v>
      </c>
      <c r="L43" s="131">
        <v>2024</v>
      </c>
      <c r="M43" s="131">
        <v>2025</v>
      </c>
    </row>
    <row r="44" spans="1:13" s="129" customFormat="1" ht="8.4499999999999993" customHeight="1" x14ac:dyDescent="0.2">
      <c r="A44" s="598"/>
    </row>
    <row r="45" spans="1:13" s="26" customFormat="1" ht="12.95" customHeight="1" x14ac:dyDescent="0.2">
      <c r="A45" s="611" t="s">
        <v>560</v>
      </c>
      <c r="B45" s="15">
        <v>7108.7</v>
      </c>
      <c r="C45" s="15">
        <v>5252.9</v>
      </c>
      <c r="D45" s="15">
        <v>4027.1</v>
      </c>
      <c r="E45" s="15">
        <v>4323.7</v>
      </c>
      <c r="F45" s="15">
        <v>5583.6</v>
      </c>
      <c r="G45" s="15">
        <v>7312.1</v>
      </c>
      <c r="H45" s="15">
        <v>7627.1</v>
      </c>
      <c r="I45" s="15">
        <v>9685.4</v>
      </c>
      <c r="J45" s="15">
        <v>10522.6</v>
      </c>
      <c r="K45" s="15">
        <v>13579.8</v>
      </c>
      <c r="L45" s="15">
        <v>17315.599999999999</v>
      </c>
      <c r="M45" s="15">
        <v>20809.599999999999</v>
      </c>
    </row>
    <row r="46" spans="1:13" s="26" customFormat="1" ht="24" x14ac:dyDescent="0.2">
      <c r="A46" s="11" t="s">
        <v>4</v>
      </c>
      <c r="B46" s="15">
        <v>870.9</v>
      </c>
      <c r="C46" s="15">
        <v>828.5</v>
      </c>
      <c r="D46" s="15">
        <v>1308.9000000000001</v>
      </c>
      <c r="E46" s="15">
        <v>1558.5</v>
      </c>
      <c r="F46" s="15">
        <v>2065.8000000000002</v>
      </c>
      <c r="G46" s="15">
        <v>2749.7</v>
      </c>
      <c r="H46" s="15">
        <v>2796.6</v>
      </c>
      <c r="I46" s="15">
        <v>3246.6</v>
      </c>
      <c r="J46" s="15">
        <v>3749</v>
      </c>
      <c r="K46" s="15">
        <v>4561.7</v>
      </c>
      <c r="L46" s="15">
        <v>5001.5</v>
      </c>
      <c r="M46" s="15">
        <v>6714.5</v>
      </c>
    </row>
    <row r="47" spans="1:13" s="26" customFormat="1" ht="12.95" customHeight="1" x14ac:dyDescent="0.2">
      <c r="A47" s="611" t="s">
        <v>5</v>
      </c>
      <c r="B47" s="15">
        <v>1127.3</v>
      </c>
      <c r="C47" s="15">
        <v>977.2</v>
      </c>
      <c r="D47" s="15">
        <v>1426.3</v>
      </c>
      <c r="E47" s="15">
        <v>1624.5</v>
      </c>
      <c r="F47" s="15">
        <v>2124.4</v>
      </c>
      <c r="G47" s="15">
        <v>2841.8</v>
      </c>
      <c r="H47" s="15">
        <v>2948.7</v>
      </c>
      <c r="I47" s="15">
        <v>3416.8</v>
      </c>
      <c r="J47" s="15">
        <v>3813.8</v>
      </c>
      <c r="K47" s="15">
        <v>4836.1000000000004</v>
      </c>
      <c r="L47" s="15">
        <v>5475.2</v>
      </c>
      <c r="M47" s="15">
        <v>7294</v>
      </c>
    </row>
    <row r="48" spans="1:13" s="26" customFormat="1" ht="12.95" customHeight="1" x14ac:dyDescent="0.2">
      <c r="A48" s="611" t="s">
        <v>561</v>
      </c>
      <c r="B48" s="15">
        <v>256.39999999999998</v>
      </c>
      <c r="C48" s="15">
        <v>148.69999999999999</v>
      </c>
      <c r="D48" s="15">
        <v>117.4</v>
      </c>
      <c r="E48" s="15">
        <v>66</v>
      </c>
      <c r="F48" s="15">
        <v>58.6</v>
      </c>
      <c r="G48" s="15">
        <v>92.1</v>
      </c>
      <c r="H48" s="15">
        <v>152.1</v>
      </c>
      <c r="I48" s="15">
        <v>170.2</v>
      </c>
      <c r="J48" s="15">
        <v>64.900000000000006</v>
      </c>
      <c r="K48" s="15">
        <v>274.39999999999998</v>
      </c>
      <c r="L48" s="15">
        <v>473.7</v>
      </c>
      <c r="M48" s="15">
        <v>579.6</v>
      </c>
    </row>
    <row r="49" spans="1:13" s="26" customFormat="1" ht="12.95" customHeight="1" x14ac:dyDescent="0.2">
      <c r="A49" s="611" t="s">
        <v>547</v>
      </c>
      <c r="B49" s="15">
        <v>6237.6</v>
      </c>
      <c r="C49" s="15">
        <v>4424.2</v>
      </c>
      <c r="D49" s="15">
        <v>2717.8</v>
      </c>
      <c r="E49" s="15">
        <v>2763.9</v>
      </c>
      <c r="F49" s="15">
        <v>3514.4</v>
      </c>
      <c r="G49" s="15">
        <v>4539.6000000000004</v>
      </c>
      <c r="H49" s="15">
        <v>4830.3999999999996</v>
      </c>
      <c r="I49" s="15">
        <v>6439.4</v>
      </c>
      <c r="J49" s="15">
        <v>6768.3</v>
      </c>
      <c r="K49" s="15">
        <v>9013.6</v>
      </c>
      <c r="L49" s="15">
        <v>12296.3</v>
      </c>
      <c r="M49" s="15">
        <v>14088.5</v>
      </c>
    </row>
    <row r="50" spans="1:13" s="614" customFormat="1" ht="12.95" customHeight="1" x14ac:dyDescent="0.2">
      <c r="A50" s="24" t="s">
        <v>19</v>
      </c>
      <c r="B50" s="15">
        <v>785.4</v>
      </c>
      <c r="C50" s="15">
        <v>580.20000000000005</v>
      </c>
      <c r="D50" s="15">
        <v>276.39999999999998</v>
      </c>
      <c r="E50" s="15">
        <v>292.8</v>
      </c>
      <c r="F50" s="15">
        <v>320.5</v>
      </c>
      <c r="G50" s="15">
        <v>390.2</v>
      </c>
      <c r="H50" s="15">
        <v>428.1</v>
      </c>
      <c r="I50" s="15">
        <v>459.4</v>
      </c>
      <c r="J50" s="15">
        <v>589.6</v>
      </c>
      <c r="K50" s="15">
        <v>727.3</v>
      </c>
      <c r="L50" s="15">
        <v>940.8</v>
      </c>
      <c r="M50" s="15">
        <v>1127.7</v>
      </c>
    </row>
    <row r="51" spans="1:13" s="29" customFormat="1" ht="13.9" customHeight="1" x14ac:dyDescent="0.2">
      <c r="A51" s="612" t="s">
        <v>265</v>
      </c>
      <c r="B51" s="15">
        <v>5362.6</v>
      </c>
      <c r="C51" s="15">
        <v>4719.5</v>
      </c>
      <c r="D51" s="15">
        <v>4010.7</v>
      </c>
      <c r="E51" s="15">
        <v>4108.3999999999996</v>
      </c>
      <c r="F51" s="15">
        <v>4249.8999999999996</v>
      </c>
      <c r="G51" s="15">
        <v>5426.4</v>
      </c>
      <c r="H51" s="15">
        <v>5394.1</v>
      </c>
      <c r="I51" s="15">
        <v>5565.3</v>
      </c>
      <c r="J51" s="15">
        <v>6093.4</v>
      </c>
      <c r="K51" s="15">
        <v>7817.8</v>
      </c>
      <c r="L51" s="15">
        <v>13977.8</v>
      </c>
      <c r="M51" s="15">
        <v>16079.7</v>
      </c>
    </row>
    <row r="52" spans="1:13" ht="7.5" customHeight="1" thickBot="1" x14ac:dyDescent="0.25">
      <c r="A52" s="115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</row>
    <row r="53" spans="1:13" ht="6" customHeight="1" x14ac:dyDescent="0.2"/>
    <row r="54" spans="1:13" ht="12.95" customHeight="1" x14ac:dyDescent="0.2">
      <c r="A54" s="101" t="s">
        <v>562</v>
      </c>
    </row>
    <row r="55" spans="1:13" s="608" customFormat="1" ht="26.25" customHeight="1" x14ac:dyDescent="0.2">
      <c r="A55" s="615" t="s">
        <v>566</v>
      </c>
      <c r="B55" s="616">
        <v>738</v>
      </c>
      <c r="C55" s="616">
        <v>659</v>
      </c>
      <c r="D55" s="616">
        <v>618</v>
      </c>
      <c r="E55" s="616">
        <v>611</v>
      </c>
      <c r="F55" s="616">
        <v>626</v>
      </c>
      <c r="G55" s="616">
        <v>608</v>
      </c>
      <c r="H55" s="616">
        <v>600</v>
      </c>
      <c r="I55" s="616">
        <v>580</v>
      </c>
      <c r="J55" s="616">
        <v>594</v>
      </c>
      <c r="K55" s="616">
        <v>621</v>
      </c>
      <c r="L55" s="616">
        <v>586</v>
      </c>
      <c r="M55" s="616">
        <v>532</v>
      </c>
    </row>
    <row r="56" spans="1:13" s="608" customFormat="1" ht="12.95" customHeight="1" x14ac:dyDescent="0.2">
      <c r="A56" s="609" t="s">
        <v>558</v>
      </c>
      <c r="B56" s="616">
        <v>127</v>
      </c>
      <c r="C56" s="616">
        <v>128</v>
      </c>
      <c r="D56" s="616">
        <v>119</v>
      </c>
      <c r="E56" s="616">
        <v>114</v>
      </c>
      <c r="F56" s="616">
        <v>107</v>
      </c>
      <c r="G56" s="616">
        <v>95</v>
      </c>
      <c r="H56" s="616">
        <v>119</v>
      </c>
      <c r="I56" s="616">
        <v>92</v>
      </c>
      <c r="J56" s="616">
        <v>87</v>
      </c>
      <c r="K56" s="616">
        <v>84</v>
      </c>
      <c r="L56" s="616">
        <v>96</v>
      </c>
      <c r="M56" s="616">
        <v>80</v>
      </c>
    </row>
    <row r="58" spans="1:13" ht="12.95" customHeight="1" x14ac:dyDescent="0.2"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</row>
  </sheetData>
  <hyperlinks>
    <hyperlink ref="A1" location="Содержание!A1" display="Вернуться в СОДЕРЖАНИЕ" xr:uid="{00000000-0004-0000-9A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Лист159"/>
  <dimension ref="A1:T61"/>
  <sheetViews>
    <sheetView workbookViewId="0">
      <selection activeCell="A5" sqref="A5"/>
    </sheetView>
  </sheetViews>
  <sheetFormatPr defaultColWidth="9.140625" defaultRowHeight="12.95" customHeight="1" x14ac:dyDescent="0.2"/>
  <cols>
    <col min="1" max="1" width="41.42578125" style="25" customWidth="1"/>
    <col min="2" max="8" width="9.140625" style="2" hidden="1" customWidth="1"/>
    <col min="9" max="10" width="9.140625" style="2" customWidth="1"/>
    <col min="11" max="234" width="9.140625" style="2"/>
    <col min="235" max="235" width="40.140625" style="2" customWidth="1"/>
    <col min="236" max="250" width="0" style="2" hidden="1" customWidth="1"/>
    <col min="251" max="251" width="9.7109375" style="2" customWidth="1"/>
    <col min="252" max="253" width="9.5703125" style="2" customWidth="1"/>
    <col min="254" max="255" width="9.7109375" style="2" customWidth="1"/>
    <col min="256" max="490" width="9.140625" style="2"/>
    <col min="491" max="491" width="40.140625" style="2" customWidth="1"/>
    <col min="492" max="506" width="0" style="2" hidden="1" customWidth="1"/>
    <col min="507" max="507" width="9.7109375" style="2" customWidth="1"/>
    <col min="508" max="509" width="9.5703125" style="2" customWidth="1"/>
    <col min="510" max="511" width="9.7109375" style="2" customWidth="1"/>
    <col min="512" max="746" width="9.140625" style="2"/>
    <col min="747" max="747" width="40.140625" style="2" customWidth="1"/>
    <col min="748" max="762" width="0" style="2" hidden="1" customWidth="1"/>
    <col min="763" max="763" width="9.7109375" style="2" customWidth="1"/>
    <col min="764" max="765" width="9.5703125" style="2" customWidth="1"/>
    <col min="766" max="767" width="9.7109375" style="2" customWidth="1"/>
    <col min="768" max="1002" width="9.140625" style="2"/>
    <col min="1003" max="1003" width="40.140625" style="2" customWidth="1"/>
    <col min="1004" max="1018" width="0" style="2" hidden="1" customWidth="1"/>
    <col min="1019" max="1019" width="9.7109375" style="2" customWidth="1"/>
    <col min="1020" max="1021" width="9.5703125" style="2" customWidth="1"/>
    <col min="1022" max="1023" width="9.7109375" style="2" customWidth="1"/>
    <col min="1024" max="1258" width="9.140625" style="2"/>
    <col min="1259" max="1259" width="40.140625" style="2" customWidth="1"/>
    <col min="1260" max="1274" width="0" style="2" hidden="1" customWidth="1"/>
    <col min="1275" max="1275" width="9.7109375" style="2" customWidth="1"/>
    <col min="1276" max="1277" width="9.5703125" style="2" customWidth="1"/>
    <col min="1278" max="1279" width="9.7109375" style="2" customWidth="1"/>
    <col min="1280" max="1514" width="9.140625" style="2"/>
    <col min="1515" max="1515" width="40.140625" style="2" customWidth="1"/>
    <col min="1516" max="1530" width="0" style="2" hidden="1" customWidth="1"/>
    <col min="1531" max="1531" width="9.7109375" style="2" customWidth="1"/>
    <col min="1532" max="1533" width="9.5703125" style="2" customWidth="1"/>
    <col min="1534" max="1535" width="9.7109375" style="2" customWidth="1"/>
    <col min="1536" max="1770" width="9.140625" style="2"/>
    <col min="1771" max="1771" width="40.140625" style="2" customWidth="1"/>
    <col min="1772" max="1786" width="0" style="2" hidden="1" customWidth="1"/>
    <col min="1787" max="1787" width="9.7109375" style="2" customWidth="1"/>
    <col min="1788" max="1789" width="9.5703125" style="2" customWidth="1"/>
    <col min="1790" max="1791" width="9.7109375" style="2" customWidth="1"/>
    <col min="1792" max="2026" width="9.140625" style="2"/>
    <col min="2027" max="2027" width="40.140625" style="2" customWidth="1"/>
    <col min="2028" max="2042" width="0" style="2" hidden="1" customWidth="1"/>
    <col min="2043" max="2043" width="9.7109375" style="2" customWidth="1"/>
    <col min="2044" max="2045" width="9.5703125" style="2" customWidth="1"/>
    <col min="2046" max="2047" width="9.7109375" style="2" customWidth="1"/>
    <col min="2048" max="2282" width="9.140625" style="2"/>
    <col min="2283" max="2283" width="40.140625" style="2" customWidth="1"/>
    <col min="2284" max="2298" width="0" style="2" hidden="1" customWidth="1"/>
    <col min="2299" max="2299" width="9.7109375" style="2" customWidth="1"/>
    <col min="2300" max="2301" width="9.5703125" style="2" customWidth="1"/>
    <col min="2302" max="2303" width="9.7109375" style="2" customWidth="1"/>
    <col min="2304" max="2538" width="9.140625" style="2"/>
    <col min="2539" max="2539" width="40.140625" style="2" customWidth="1"/>
    <col min="2540" max="2554" width="0" style="2" hidden="1" customWidth="1"/>
    <col min="2555" max="2555" width="9.7109375" style="2" customWidth="1"/>
    <col min="2556" max="2557" width="9.5703125" style="2" customWidth="1"/>
    <col min="2558" max="2559" width="9.7109375" style="2" customWidth="1"/>
    <col min="2560" max="2794" width="9.140625" style="2"/>
    <col min="2795" max="2795" width="40.140625" style="2" customWidth="1"/>
    <col min="2796" max="2810" width="0" style="2" hidden="1" customWidth="1"/>
    <col min="2811" max="2811" width="9.7109375" style="2" customWidth="1"/>
    <col min="2812" max="2813" width="9.5703125" style="2" customWidth="1"/>
    <col min="2814" max="2815" width="9.7109375" style="2" customWidth="1"/>
    <col min="2816" max="3050" width="9.140625" style="2"/>
    <col min="3051" max="3051" width="40.140625" style="2" customWidth="1"/>
    <col min="3052" max="3066" width="0" style="2" hidden="1" customWidth="1"/>
    <col min="3067" max="3067" width="9.7109375" style="2" customWidth="1"/>
    <col min="3068" max="3069" width="9.5703125" style="2" customWidth="1"/>
    <col min="3070" max="3071" width="9.7109375" style="2" customWidth="1"/>
    <col min="3072" max="3306" width="9.140625" style="2"/>
    <col min="3307" max="3307" width="40.140625" style="2" customWidth="1"/>
    <col min="3308" max="3322" width="0" style="2" hidden="1" customWidth="1"/>
    <col min="3323" max="3323" width="9.7109375" style="2" customWidth="1"/>
    <col min="3324" max="3325" width="9.5703125" style="2" customWidth="1"/>
    <col min="3326" max="3327" width="9.7109375" style="2" customWidth="1"/>
    <col min="3328" max="3562" width="9.140625" style="2"/>
    <col min="3563" max="3563" width="40.140625" style="2" customWidth="1"/>
    <col min="3564" max="3578" width="0" style="2" hidden="1" customWidth="1"/>
    <col min="3579" max="3579" width="9.7109375" style="2" customWidth="1"/>
    <col min="3580" max="3581" width="9.5703125" style="2" customWidth="1"/>
    <col min="3582" max="3583" width="9.7109375" style="2" customWidth="1"/>
    <col min="3584" max="3818" width="9.140625" style="2"/>
    <col min="3819" max="3819" width="40.140625" style="2" customWidth="1"/>
    <col min="3820" max="3834" width="0" style="2" hidden="1" customWidth="1"/>
    <col min="3835" max="3835" width="9.7109375" style="2" customWidth="1"/>
    <col min="3836" max="3837" width="9.5703125" style="2" customWidth="1"/>
    <col min="3838" max="3839" width="9.7109375" style="2" customWidth="1"/>
    <col min="3840" max="4074" width="9.140625" style="2"/>
    <col min="4075" max="4075" width="40.140625" style="2" customWidth="1"/>
    <col min="4076" max="4090" width="0" style="2" hidden="1" customWidth="1"/>
    <col min="4091" max="4091" width="9.7109375" style="2" customWidth="1"/>
    <col min="4092" max="4093" width="9.5703125" style="2" customWidth="1"/>
    <col min="4094" max="4095" width="9.7109375" style="2" customWidth="1"/>
    <col min="4096" max="4330" width="9.140625" style="2"/>
    <col min="4331" max="4331" width="40.140625" style="2" customWidth="1"/>
    <col min="4332" max="4346" width="0" style="2" hidden="1" customWidth="1"/>
    <col min="4347" max="4347" width="9.7109375" style="2" customWidth="1"/>
    <col min="4348" max="4349" width="9.5703125" style="2" customWidth="1"/>
    <col min="4350" max="4351" width="9.7109375" style="2" customWidth="1"/>
    <col min="4352" max="4586" width="9.140625" style="2"/>
    <col min="4587" max="4587" width="40.140625" style="2" customWidth="1"/>
    <col min="4588" max="4602" width="0" style="2" hidden="1" customWidth="1"/>
    <col min="4603" max="4603" width="9.7109375" style="2" customWidth="1"/>
    <col min="4604" max="4605" width="9.5703125" style="2" customWidth="1"/>
    <col min="4606" max="4607" width="9.7109375" style="2" customWidth="1"/>
    <col min="4608" max="4842" width="9.140625" style="2"/>
    <col min="4843" max="4843" width="40.140625" style="2" customWidth="1"/>
    <col min="4844" max="4858" width="0" style="2" hidden="1" customWidth="1"/>
    <col min="4859" max="4859" width="9.7109375" style="2" customWidth="1"/>
    <col min="4860" max="4861" width="9.5703125" style="2" customWidth="1"/>
    <col min="4862" max="4863" width="9.7109375" style="2" customWidth="1"/>
    <col min="4864" max="5098" width="9.140625" style="2"/>
    <col min="5099" max="5099" width="40.140625" style="2" customWidth="1"/>
    <col min="5100" max="5114" width="0" style="2" hidden="1" customWidth="1"/>
    <col min="5115" max="5115" width="9.7109375" style="2" customWidth="1"/>
    <col min="5116" max="5117" width="9.5703125" style="2" customWidth="1"/>
    <col min="5118" max="5119" width="9.7109375" style="2" customWidth="1"/>
    <col min="5120" max="5354" width="9.140625" style="2"/>
    <col min="5355" max="5355" width="40.140625" style="2" customWidth="1"/>
    <col min="5356" max="5370" width="0" style="2" hidden="1" customWidth="1"/>
    <col min="5371" max="5371" width="9.7109375" style="2" customWidth="1"/>
    <col min="5372" max="5373" width="9.5703125" style="2" customWidth="1"/>
    <col min="5374" max="5375" width="9.7109375" style="2" customWidth="1"/>
    <col min="5376" max="5610" width="9.140625" style="2"/>
    <col min="5611" max="5611" width="40.140625" style="2" customWidth="1"/>
    <col min="5612" max="5626" width="0" style="2" hidden="1" customWidth="1"/>
    <col min="5627" max="5627" width="9.7109375" style="2" customWidth="1"/>
    <col min="5628" max="5629" width="9.5703125" style="2" customWidth="1"/>
    <col min="5630" max="5631" width="9.7109375" style="2" customWidth="1"/>
    <col min="5632" max="5866" width="9.140625" style="2"/>
    <col min="5867" max="5867" width="40.140625" style="2" customWidth="1"/>
    <col min="5868" max="5882" width="0" style="2" hidden="1" customWidth="1"/>
    <col min="5883" max="5883" width="9.7109375" style="2" customWidth="1"/>
    <col min="5884" max="5885" width="9.5703125" style="2" customWidth="1"/>
    <col min="5886" max="5887" width="9.7109375" style="2" customWidth="1"/>
    <col min="5888" max="6122" width="9.140625" style="2"/>
    <col min="6123" max="6123" width="40.140625" style="2" customWidth="1"/>
    <col min="6124" max="6138" width="0" style="2" hidden="1" customWidth="1"/>
    <col min="6139" max="6139" width="9.7109375" style="2" customWidth="1"/>
    <col min="6140" max="6141" width="9.5703125" style="2" customWidth="1"/>
    <col min="6142" max="6143" width="9.7109375" style="2" customWidth="1"/>
    <col min="6144" max="6378" width="9.140625" style="2"/>
    <col min="6379" max="6379" width="40.140625" style="2" customWidth="1"/>
    <col min="6380" max="6394" width="0" style="2" hidden="1" customWidth="1"/>
    <col min="6395" max="6395" width="9.7109375" style="2" customWidth="1"/>
    <col min="6396" max="6397" width="9.5703125" style="2" customWidth="1"/>
    <col min="6398" max="6399" width="9.7109375" style="2" customWidth="1"/>
    <col min="6400" max="6634" width="9.140625" style="2"/>
    <col min="6635" max="6635" width="40.140625" style="2" customWidth="1"/>
    <col min="6636" max="6650" width="0" style="2" hidden="1" customWidth="1"/>
    <col min="6651" max="6651" width="9.7109375" style="2" customWidth="1"/>
    <col min="6652" max="6653" width="9.5703125" style="2" customWidth="1"/>
    <col min="6654" max="6655" width="9.7109375" style="2" customWidth="1"/>
    <col min="6656" max="6890" width="9.140625" style="2"/>
    <col min="6891" max="6891" width="40.140625" style="2" customWidth="1"/>
    <col min="6892" max="6906" width="0" style="2" hidden="1" customWidth="1"/>
    <col min="6907" max="6907" width="9.7109375" style="2" customWidth="1"/>
    <col min="6908" max="6909" width="9.5703125" style="2" customWidth="1"/>
    <col min="6910" max="6911" width="9.7109375" style="2" customWidth="1"/>
    <col min="6912" max="7146" width="9.140625" style="2"/>
    <col min="7147" max="7147" width="40.140625" style="2" customWidth="1"/>
    <col min="7148" max="7162" width="0" style="2" hidden="1" customWidth="1"/>
    <col min="7163" max="7163" width="9.7109375" style="2" customWidth="1"/>
    <col min="7164" max="7165" width="9.5703125" style="2" customWidth="1"/>
    <col min="7166" max="7167" width="9.7109375" style="2" customWidth="1"/>
    <col min="7168" max="7402" width="9.140625" style="2"/>
    <col min="7403" max="7403" width="40.140625" style="2" customWidth="1"/>
    <col min="7404" max="7418" width="0" style="2" hidden="1" customWidth="1"/>
    <col min="7419" max="7419" width="9.7109375" style="2" customWidth="1"/>
    <col min="7420" max="7421" width="9.5703125" style="2" customWidth="1"/>
    <col min="7422" max="7423" width="9.7109375" style="2" customWidth="1"/>
    <col min="7424" max="7658" width="9.140625" style="2"/>
    <col min="7659" max="7659" width="40.140625" style="2" customWidth="1"/>
    <col min="7660" max="7674" width="0" style="2" hidden="1" customWidth="1"/>
    <col min="7675" max="7675" width="9.7109375" style="2" customWidth="1"/>
    <col min="7676" max="7677" width="9.5703125" style="2" customWidth="1"/>
    <col min="7678" max="7679" width="9.7109375" style="2" customWidth="1"/>
    <col min="7680" max="7914" width="9.140625" style="2"/>
    <col min="7915" max="7915" width="40.140625" style="2" customWidth="1"/>
    <col min="7916" max="7930" width="0" style="2" hidden="1" customWidth="1"/>
    <col min="7931" max="7931" width="9.7109375" style="2" customWidth="1"/>
    <col min="7932" max="7933" width="9.5703125" style="2" customWidth="1"/>
    <col min="7934" max="7935" width="9.7109375" style="2" customWidth="1"/>
    <col min="7936" max="8170" width="9.140625" style="2"/>
    <col min="8171" max="8171" width="40.140625" style="2" customWidth="1"/>
    <col min="8172" max="8186" width="0" style="2" hidden="1" customWidth="1"/>
    <col min="8187" max="8187" width="9.7109375" style="2" customWidth="1"/>
    <col min="8188" max="8189" width="9.5703125" style="2" customWidth="1"/>
    <col min="8190" max="8191" width="9.7109375" style="2" customWidth="1"/>
    <col min="8192" max="8426" width="9.140625" style="2"/>
    <col min="8427" max="8427" width="40.140625" style="2" customWidth="1"/>
    <col min="8428" max="8442" width="0" style="2" hidden="1" customWidth="1"/>
    <col min="8443" max="8443" width="9.7109375" style="2" customWidth="1"/>
    <col min="8444" max="8445" width="9.5703125" style="2" customWidth="1"/>
    <col min="8446" max="8447" width="9.7109375" style="2" customWidth="1"/>
    <col min="8448" max="8682" width="9.140625" style="2"/>
    <col min="8683" max="8683" width="40.140625" style="2" customWidth="1"/>
    <col min="8684" max="8698" width="0" style="2" hidden="1" customWidth="1"/>
    <col min="8699" max="8699" width="9.7109375" style="2" customWidth="1"/>
    <col min="8700" max="8701" width="9.5703125" style="2" customWidth="1"/>
    <col min="8702" max="8703" width="9.7109375" style="2" customWidth="1"/>
    <col min="8704" max="8938" width="9.140625" style="2"/>
    <col min="8939" max="8939" width="40.140625" style="2" customWidth="1"/>
    <col min="8940" max="8954" width="0" style="2" hidden="1" customWidth="1"/>
    <col min="8955" max="8955" width="9.7109375" style="2" customWidth="1"/>
    <col min="8956" max="8957" width="9.5703125" style="2" customWidth="1"/>
    <col min="8958" max="8959" width="9.7109375" style="2" customWidth="1"/>
    <col min="8960" max="9194" width="9.140625" style="2"/>
    <col min="9195" max="9195" width="40.140625" style="2" customWidth="1"/>
    <col min="9196" max="9210" width="0" style="2" hidden="1" customWidth="1"/>
    <col min="9211" max="9211" width="9.7109375" style="2" customWidth="1"/>
    <col min="9212" max="9213" width="9.5703125" style="2" customWidth="1"/>
    <col min="9214" max="9215" width="9.7109375" style="2" customWidth="1"/>
    <col min="9216" max="9450" width="9.140625" style="2"/>
    <col min="9451" max="9451" width="40.140625" style="2" customWidth="1"/>
    <col min="9452" max="9466" width="0" style="2" hidden="1" customWidth="1"/>
    <col min="9467" max="9467" width="9.7109375" style="2" customWidth="1"/>
    <col min="9468" max="9469" width="9.5703125" style="2" customWidth="1"/>
    <col min="9470" max="9471" width="9.7109375" style="2" customWidth="1"/>
    <col min="9472" max="9706" width="9.140625" style="2"/>
    <col min="9707" max="9707" width="40.140625" style="2" customWidth="1"/>
    <col min="9708" max="9722" width="0" style="2" hidden="1" customWidth="1"/>
    <col min="9723" max="9723" width="9.7109375" style="2" customWidth="1"/>
    <col min="9724" max="9725" width="9.5703125" style="2" customWidth="1"/>
    <col min="9726" max="9727" width="9.7109375" style="2" customWidth="1"/>
    <col min="9728" max="9962" width="9.140625" style="2"/>
    <col min="9963" max="9963" width="40.140625" style="2" customWidth="1"/>
    <col min="9964" max="9978" width="0" style="2" hidden="1" customWidth="1"/>
    <col min="9979" max="9979" width="9.7109375" style="2" customWidth="1"/>
    <col min="9980" max="9981" width="9.5703125" style="2" customWidth="1"/>
    <col min="9982" max="9983" width="9.7109375" style="2" customWidth="1"/>
    <col min="9984" max="10218" width="9.140625" style="2"/>
    <col min="10219" max="10219" width="40.140625" style="2" customWidth="1"/>
    <col min="10220" max="10234" width="0" style="2" hidden="1" customWidth="1"/>
    <col min="10235" max="10235" width="9.7109375" style="2" customWidth="1"/>
    <col min="10236" max="10237" width="9.5703125" style="2" customWidth="1"/>
    <col min="10238" max="10239" width="9.7109375" style="2" customWidth="1"/>
    <col min="10240" max="10474" width="9.140625" style="2"/>
    <col min="10475" max="10475" width="40.140625" style="2" customWidth="1"/>
    <col min="10476" max="10490" width="0" style="2" hidden="1" customWidth="1"/>
    <col min="10491" max="10491" width="9.7109375" style="2" customWidth="1"/>
    <col min="10492" max="10493" width="9.5703125" style="2" customWidth="1"/>
    <col min="10494" max="10495" width="9.7109375" style="2" customWidth="1"/>
    <col min="10496" max="10730" width="9.140625" style="2"/>
    <col min="10731" max="10731" width="40.140625" style="2" customWidth="1"/>
    <col min="10732" max="10746" width="0" style="2" hidden="1" customWidth="1"/>
    <col min="10747" max="10747" width="9.7109375" style="2" customWidth="1"/>
    <col min="10748" max="10749" width="9.5703125" style="2" customWidth="1"/>
    <col min="10750" max="10751" width="9.7109375" style="2" customWidth="1"/>
    <col min="10752" max="10986" width="9.140625" style="2"/>
    <col min="10987" max="10987" width="40.140625" style="2" customWidth="1"/>
    <col min="10988" max="11002" width="0" style="2" hidden="1" customWidth="1"/>
    <col min="11003" max="11003" width="9.7109375" style="2" customWidth="1"/>
    <col min="11004" max="11005" width="9.5703125" style="2" customWidth="1"/>
    <col min="11006" max="11007" width="9.7109375" style="2" customWidth="1"/>
    <col min="11008" max="11242" width="9.140625" style="2"/>
    <col min="11243" max="11243" width="40.140625" style="2" customWidth="1"/>
    <col min="11244" max="11258" width="0" style="2" hidden="1" customWidth="1"/>
    <col min="11259" max="11259" width="9.7109375" style="2" customWidth="1"/>
    <col min="11260" max="11261" width="9.5703125" style="2" customWidth="1"/>
    <col min="11262" max="11263" width="9.7109375" style="2" customWidth="1"/>
    <col min="11264" max="11498" width="9.140625" style="2"/>
    <col min="11499" max="11499" width="40.140625" style="2" customWidth="1"/>
    <col min="11500" max="11514" width="0" style="2" hidden="1" customWidth="1"/>
    <col min="11515" max="11515" width="9.7109375" style="2" customWidth="1"/>
    <col min="11516" max="11517" width="9.5703125" style="2" customWidth="1"/>
    <col min="11518" max="11519" width="9.7109375" style="2" customWidth="1"/>
    <col min="11520" max="11754" width="9.140625" style="2"/>
    <col min="11755" max="11755" width="40.140625" style="2" customWidth="1"/>
    <col min="11756" max="11770" width="0" style="2" hidden="1" customWidth="1"/>
    <col min="11771" max="11771" width="9.7109375" style="2" customWidth="1"/>
    <col min="11772" max="11773" width="9.5703125" style="2" customWidth="1"/>
    <col min="11774" max="11775" width="9.7109375" style="2" customWidth="1"/>
    <col min="11776" max="12010" width="9.140625" style="2"/>
    <col min="12011" max="12011" width="40.140625" style="2" customWidth="1"/>
    <col min="12012" max="12026" width="0" style="2" hidden="1" customWidth="1"/>
    <col min="12027" max="12027" width="9.7109375" style="2" customWidth="1"/>
    <col min="12028" max="12029" width="9.5703125" style="2" customWidth="1"/>
    <col min="12030" max="12031" width="9.7109375" style="2" customWidth="1"/>
    <col min="12032" max="12266" width="9.140625" style="2"/>
    <col min="12267" max="12267" width="40.140625" style="2" customWidth="1"/>
    <col min="12268" max="12282" width="0" style="2" hidden="1" customWidth="1"/>
    <col min="12283" max="12283" width="9.7109375" style="2" customWidth="1"/>
    <col min="12284" max="12285" width="9.5703125" style="2" customWidth="1"/>
    <col min="12286" max="12287" width="9.7109375" style="2" customWidth="1"/>
    <col min="12288" max="12522" width="9.140625" style="2"/>
    <col min="12523" max="12523" width="40.140625" style="2" customWidth="1"/>
    <col min="12524" max="12538" width="0" style="2" hidden="1" customWidth="1"/>
    <col min="12539" max="12539" width="9.7109375" style="2" customWidth="1"/>
    <col min="12540" max="12541" width="9.5703125" style="2" customWidth="1"/>
    <col min="12542" max="12543" width="9.7109375" style="2" customWidth="1"/>
    <col min="12544" max="12778" width="9.140625" style="2"/>
    <col min="12779" max="12779" width="40.140625" style="2" customWidth="1"/>
    <col min="12780" max="12794" width="0" style="2" hidden="1" customWidth="1"/>
    <col min="12795" max="12795" width="9.7109375" style="2" customWidth="1"/>
    <col min="12796" max="12797" width="9.5703125" style="2" customWidth="1"/>
    <col min="12798" max="12799" width="9.7109375" style="2" customWidth="1"/>
    <col min="12800" max="13034" width="9.140625" style="2"/>
    <col min="13035" max="13035" width="40.140625" style="2" customWidth="1"/>
    <col min="13036" max="13050" width="0" style="2" hidden="1" customWidth="1"/>
    <col min="13051" max="13051" width="9.7109375" style="2" customWidth="1"/>
    <col min="13052" max="13053" width="9.5703125" style="2" customWidth="1"/>
    <col min="13054" max="13055" width="9.7109375" style="2" customWidth="1"/>
    <col min="13056" max="13290" width="9.140625" style="2"/>
    <col min="13291" max="13291" width="40.140625" style="2" customWidth="1"/>
    <col min="13292" max="13306" width="0" style="2" hidden="1" customWidth="1"/>
    <col min="13307" max="13307" width="9.7109375" style="2" customWidth="1"/>
    <col min="13308" max="13309" width="9.5703125" style="2" customWidth="1"/>
    <col min="13310" max="13311" width="9.7109375" style="2" customWidth="1"/>
    <col min="13312" max="13546" width="9.140625" style="2"/>
    <col min="13547" max="13547" width="40.140625" style="2" customWidth="1"/>
    <col min="13548" max="13562" width="0" style="2" hidden="1" customWidth="1"/>
    <col min="13563" max="13563" width="9.7109375" style="2" customWidth="1"/>
    <col min="13564" max="13565" width="9.5703125" style="2" customWidth="1"/>
    <col min="13566" max="13567" width="9.7109375" style="2" customWidth="1"/>
    <col min="13568" max="13802" width="9.140625" style="2"/>
    <col min="13803" max="13803" width="40.140625" style="2" customWidth="1"/>
    <col min="13804" max="13818" width="0" style="2" hidden="1" customWidth="1"/>
    <col min="13819" max="13819" width="9.7109375" style="2" customWidth="1"/>
    <col min="13820" max="13821" width="9.5703125" style="2" customWidth="1"/>
    <col min="13822" max="13823" width="9.7109375" style="2" customWidth="1"/>
    <col min="13824" max="14058" width="9.140625" style="2"/>
    <col min="14059" max="14059" width="40.140625" style="2" customWidth="1"/>
    <col min="14060" max="14074" width="0" style="2" hidden="1" customWidth="1"/>
    <col min="14075" max="14075" width="9.7109375" style="2" customWidth="1"/>
    <col min="14076" max="14077" width="9.5703125" style="2" customWidth="1"/>
    <col min="14078" max="14079" width="9.7109375" style="2" customWidth="1"/>
    <col min="14080" max="14314" width="9.140625" style="2"/>
    <col min="14315" max="14315" width="40.140625" style="2" customWidth="1"/>
    <col min="14316" max="14330" width="0" style="2" hidden="1" customWidth="1"/>
    <col min="14331" max="14331" width="9.7109375" style="2" customWidth="1"/>
    <col min="14332" max="14333" width="9.5703125" style="2" customWidth="1"/>
    <col min="14334" max="14335" width="9.7109375" style="2" customWidth="1"/>
    <col min="14336" max="14570" width="9.140625" style="2"/>
    <col min="14571" max="14571" width="40.140625" style="2" customWidth="1"/>
    <col min="14572" max="14586" width="0" style="2" hidden="1" customWidth="1"/>
    <col min="14587" max="14587" width="9.7109375" style="2" customWidth="1"/>
    <col min="14588" max="14589" width="9.5703125" style="2" customWidth="1"/>
    <col min="14590" max="14591" width="9.7109375" style="2" customWidth="1"/>
    <col min="14592" max="14826" width="9.140625" style="2"/>
    <col min="14827" max="14827" width="40.140625" style="2" customWidth="1"/>
    <col min="14828" max="14842" width="0" style="2" hidden="1" customWidth="1"/>
    <col min="14843" max="14843" width="9.7109375" style="2" customWidth="1"/>
    <col min="14844" max="14845" width="9.5703125" style="2" customWidth="1"/>
    <col min="14846" max="14847" width="9.7109375" style="2" customWidth="1"/>
    <col min="14848" max="15082" width="9.140625" style="2"/>
    <col min="15083" max="15083" width="40.140625" style="2" customWidth="1"/>
    <col min="15084" max="15098" width="0" style="2" hidden="1" customWidth="1"/>
    <col min="15099" max="15099" width="9.7109375" style="2" customWidth="1"/>
    <col min="15100" max="15101" width="9.5703125" style="2" customWidth="1"/>
    <col min="15102" max="15103" width="9.7109375" style="2" customWidth="1"/>
    <col min="15104" max="15338" width="9.140625" style="2"/>
    <col min="15339" max="15339" width="40.140625" style="2" customWidth="1"/>
    <col min="15340" max="15354" width="0" style="2" hidden="1" customWidth="1"/>
    <col min="15355" max="15355" width="9.7109375" style="2" customWidth="1"/>
    <col min="15356" max="15357" width="9.5703125" style="2" customWidth="1"/>
    <col min="15358" max="15359" width="9.7109375" style="2" customWidth="1"/>
    <col min="15360" max="15594" width="9.140625" style="2"/>
    <col min="15595" max="15595" width="40.140625" style="2" customWidth="1"/>
    <col min="15596" max="15610" width="0" style="2" hidden="1" customWidth="1"/>
    <col min="15611" max="15611" width="9.7109375" style="2" customWidth="1"/>
    <col min="15612" max="15613" width="9.5703125" style="2" customWidth="1"/>
    <col min="15614" max="15615" width="9.7109375" style="2" customWidth="1"/>
    <col min="15616" max="15850" width="9.140625" style="2"/>
    <col min="15851" max="15851" width="40.140625" style="2" customWidth="1"/>
    <col min="15852" max="15866" width="0" style="2" hidden="1" customWidth="1"/>
    <col min="15867" max="15867" width="9.7109375" style="2" customWidth="1"/>
    <col min="15868" max="15869" width="9.5703125" style="2" customWidth="1"/>
    <col min="15870" max="15871" width="9.7109375" style="2" customWidth="1"/>
    <col min="15872" max="16106" width="9.140625" style="2"/>
    <col min="16107" max="16107" width="40.140625" style="2" customWidth="1"/>
    <col min="16108" max="16122" width="0" style="2" hidden="1" customWidth="1"/>
    <col min="16123" max="16123" width="9.7109375" style="2" customWidth="1"/>
    <col min="16124" max="16125" width="9.5703125" style="2" customWidth="1"/>
    <col min="16126" max="16127" width="9.7109375" style="2" customWidth="1"/>
    <col min="16128" max="16384" width="9.140625" style="2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">
      <c r="A2" s="1" t="s">
        <v>567</v>
      </c>
    </row>
    <row r="3" spans="1:20" ht="18" customHeight="1" thickBot="1" x14ac:dyDescent="0.25">
      <c r="A3" s="617" t="s">
        <v>125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20" s="619" customFormat="1" ht="18" customHeight="1" thickBot="1" x14ac:dyDescent="0.25">
      <c r="A4" s="618"/>
      <c r="B4" s="5">
        <v>2014</v>
      </c>
      <c r="C4" s="5">
        <v>2015</v>
      </c>
      <c r="D4" s="5">
        <v>2016</v>
      </c>
      <c r="E4" s="5">
        <v>2017</v>
      </c>
      <c r="F4" s="5">
        <v>2018</v>
      </c>
      <c r="G4" s="5">
        <v>2019</v>
      </c>
      <c r="H4" s="5">
        <v>2020</v>
      </c>
      <c r="I4" s="5">
        <v>2021</v>
      </c>
      <c r="J4" s="5">
        <v>2022</v>
      </c>
      <c r="K4" s="5">
        <v>2023</v>
      </c>
      <c r="L4" s="5">
        <v>2024</v>
      </c>
      <c r="M4" s="5">
        <v>2025</v>
      </c>
    </row>
    <row r="5" spans="1:20" s="619" customFormat="1" ht="9.6" customHeight="1" x14ac:dyDescent="0.2">
      <c r="A5" s="620"/>
      <c r="B5" s="621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</row>
    <row r="6" spans="1:20" s="118" customFormat="1" ht="12.95" customHeight="1" x14ac:dyDescent="0.2">
      <c r="A6" s="622" t="s">
        <v>568</v>
      </c>
      <c r="B6" s="109">
        <v>518551.9</v>
      </c>
      <c r="C6" s="109">
        <v>719923.5</v>
      </c>
      <c r="D6" s="109">
        <v>764146.2</v>
      </c>
      <c r="E6" s="109">
        <v>873740.1</v>
      </c>
      <c r="F6" s="109">
        <v>1182261.5</v>
      </c>
      <c r="G6" s="109">
        <v>936884.7</v>
      </c>
      <c r="H6" s="109">
        <v>668459.9</v>
      </c>
      <c r="I6" s="109">
        <v>967284.8</v>
      </c>
      <c r="J6" s="109">
        <v>1367651</v>
      </c>
      <c r="K6" s="109">
        <v>1760315.8</v>
      </c>
      <c r="L6" s="109">
        <v>1885999.8</v>
      </c>
      <c r="M6" s="109">
        <v>3470310.6</v>
      </c>
      <c r="N6" s="109"/>
      <c r="O6" s="109"/>
      <c r="P6" s="109"/>
      <c r="Q6" s="109"/>
      <c r="R6" s="109"/>
      <c r="S6" s="109"/>
    </row>
    <row r="7" spans="1:20" ht="13.5" customHeight="1" x14ac:dyDescent="0.2">
      <c r="A7" s="623" t="s">
        <v>569</v>
      </c>
      <c r="B7" s="127">
        <v>439694.6</v>
      </c>
      <c r="C7" s="127">
        <v>687242.1</v>
      </c>
      <c r="D7" s="127">
        <v>713550.5</v>
      </c>
      <c r="E7" s="127">
        <v>785863.9</v>
      </c>
      <c r="F7" s="127">
        <v>978920.8</v>
      </c>
      <c r="G7" s="127">
        <v>764248</v>
      </c>
      <c r="H7" s="127">
        <v>529461.1</v>
      </c>
      <c r="I7" s="127">
        <v>828760.3</v>
      </c>
      <c r="J7" s="127">
        <v>1187919.3</v>
      </c>
      <c r="K7" s="127">
        <v>1509374.5</v>
      </c>
      <c r="L7" s="127">
        <v>1412430.1</v>
      </c>
      <c r="M7" s="127">
        <v>2191271.7000000002</v>
      </c>
      <c r="N7" s="127"/>
      <c r="O7" s="127"/>
      <c r="P7" s="127"/>
      <c r="Q7" s="127"/>
      <c r="R7" s="127"/>
      <c r="S7" s="127"/>
    </row>
    <row r="8" spans="1:20" ht="13.5" customHeight="1" x14ac:dyDescent="0.2">
      <c r="A8" s="624" t="s">
        <v>570</v>
      </c>
      <c r="B8" s="127">
        <v>82980.5</v>
      </c>
      <c r="C8" s="127">
        <v>51038.9</v>
      </c>
      <c r="D8" s="127">
        <v>135687.79999999999</v>
      </c>
      <c r="E8" s="127">
        <v>231025.3</v>
      </c>
      <c r="F8" s="127">
        <v>102825.1</v>
      </c>
      <c r="G8" s="127">
        <v>123919.5</v>
      </c>
      <c r="H8" s="127">
        <v>52230.5</v>
      </c>
      <c r="I8" s="127">
        <v>93117.5</v>
      </c>
      <c r="J8" s="127">
        <v>151454.39999999999</v>
      </c>
      <c r="K8" s="127">
        <v>221771.5</v>
      </c>
      <c r="L8" s="127">
        <v>212557.4</v>
      </c>
      <c r="M8" s="127">
        <v>285953.5</v>
      </c>
      <c r="N8" s="127"/>
      <c r="O8" s="127"/>
      <c r="P8" s="127"/>
      <c r="Q8" s="127"/>
      <c r="R8" s="127"/>
      <c r="S8" s="127"/>
    </row>
    <row r="9" spans="1:20" ht="14.25" customHeight="1" x14ac:dyDescent="0.2">
      <c r="A9" s="624" t="s">
        <v>571</v>
      </c>
      <c r="B9" s="127">
        <v>145925.20000000001</v>
      </c>
      <c r="C9" s="127">
        <v>287764.2</v>
      </c>
      <c r="D9" s="127">
        <v>294844.40000000002</v>
      </c>
      <c r="E9" s="127">
        <v>319486.7</v>
      </c>
      <c r="F9" s="127">
        <v>663206</v>
      </c>
      <c r="G9" s="127">
        <v>331895.09999999998</v>
      </c>
      <c r="H9" s="127">
        <v>401352.6</v>
      </c>
      <c r="I9" s="127">
        <v>344026.5</v>
      </c>
      <c r="J9" s="127">
        <v>392273.1</v>
      </c>
      <c r="K9" s="127">
        <v>637851.1</v>
      </c>
      <c r="L9" s="127">
        <v>691607.1</v>
      </c>
      <c r="M9" s="127">
        <v>1291432.5</v>
      </c>
      <c r="N9" s="127"/>
      <c r="O9" s="127"/>
      <c r="P9" s="127"/>
      <c r="Q9" s="127"/>
      <c r="R9" s="127"/>
      <c r="S9" s="127"/>
    </row>
    <row r="10" spans="1:20" ht="14.25" customHeight="1" x14ac:dyDescent="0.2">
      <c r="A10" s="625" t="s">
        <v>572</v>
      </c>
      <c r="B10" s="127">
        <v>11973.5</v>
      </c>
      <c r="C10" s="127">
        <v>13895.3</v>
      </c>
      <c r="D10" s="127">
        <v>10240.5</v>
      </c>
      <c r="E10" s="127">
        <v>55218.400000000001</v>
      </c>
      <c r="F10" s="127">
        <v>20227.5</v>
      </c>
      <c r="G10" s="127">
        <v>21178.6</v>
      </c>
      <c r="H10" s="127">
        <v>19749.2</v>
      </c>
      <c r="I10" s="127">
        <v>30549.5</v>
      </c>
      <c r="J10" s="127">
        <v>58119.7</v>
      </c>
      <c r="K10" s="127">
        <v>121126.3</v>
      </c>
      <c r="L10" s="127">
        <v>216813.5</v>
      </c>
      <c r="M10" s="127">
        <v>125555.8</v>
      </c>
      <c r="N10" s="127"/>
      <c r="O10" s="127"/>
      <c r="P10" s="127"/>
      <c r="Q10" s="127"/>
      <c r="R10" s="127"/>
      <c r="S10" s="127"/>
    </row>
    <row r="11" spans="1:20" ht="12.75" customHeight="1" x14ac:dyDescent="0.2">
      <c r="A11" s="626" t="s">
        <v>573</v>
      </c>
      <c r="B11" s="127">
        <v>133951.70000000001</v>
      </c>
      <c r="C11" s="127">
        <v>273868.90000000002</v>
      </c>
      <c r="D11" s="127">
        <v>284603.90000000002</v>
      </c>
      <c r="E11" s="127">
        <v>264268.3</v>
      </c>
      <c r="F11" s="127">
        <v>642978.5</v>
      </c>
      <c r="G11" s="127">
        <v>310716.5</v>
      </c>
      <c r="H11" s="127">
        <v>381603.4</v>
      </c>
      <c r="I11" s="127">
        <v>313477</v>
      </c>
      <c r="J11" s="127">
        <v>334153.3</v>
      </c>
      <c r="K11" s="127">
        <v>516724.7</v>
      </c>
      <c r="L11" s="127">
        <v>474793.6</v>
      </c>
      <c r="M11" s="127">
        <v>1165876.7</v>
      </c>
      <c r="N11" s="127"/>
      <c r="O11" s="127"/>
      <c r="P11" s="127"/>
      <c r="Q11" s="127"/>
      <c r="R11" s="127"/>
      <c r="S11" s="127"/>
    </row>
    <row r="12" spans="1:20" ht="13.5" customHeight="1" x14ac:dyDescent="0.2">
      <c r="A12" s="624" t="s">
        <v>574</v>
      </c>
      <c r="B12" s="127">
        <v>210788.8</v>
      </c>
      <c r="C12" s="127">
        <v>348212.9</v>
      </c>
      <c r="D12" s="127">
        <v>283018.3</v>
      </c>
      <c r="E12" s="127">
        <v>235351.9</v>
      </c>
      <c r="F12" s="127">
        <v>212889.4</v>
      </c>
      <c r="G12" s="127">
        <v>308433.40000000002</v>
      </c>
      <c r="H12" s="127">
        <v>75878</v>
      </c>
      <c r="I12" s="127">
        <v>389275.4</v>
      </c>
      <c r="J12" s="127">
        <v>640785.1</v>
      </c>
      <c r="K12" s="127">
        <v>644399.69999999995</v>
      </c>
      <c r="L12" s="127">
        <v>501855.3</v>
      </c>
      <c r="M12" s="127">
        <v>612937.5</v>
      </c>
      <c r="N12" s="127"/>
      <c r="O12" s="127"/>
      <c r="P12" s="127"/>
      <c r="Q12" s="127"/>
      <c r="R12" s="127"/>
      <c r="S12" s="127"/>
    </row>
    <row r="13" spans="1:20" ht="13.5" customHeight="1" x14ac:dyDescent="0.2">
      <c r="A13" s="624" t="s">
        <v>575</v>
      </c>
      <c r="B13" s="127">
        <v>0.1</v>
      </c>
      <c r="C13" s="127">
        <v>226.1</v>
      </c>
      <c r="D13" s="127" t="s">
        <v>26</v>
      </c>
      <c r="E13" s="127" t="s">
        <v>26</v>
      </c>
      <c r="F13" s="127">
        <v>0.3</v>
      </c>
      <c r="G13" s="127" t="s">
        <v>26</v>
      </c>
      <c r="H13" s="127" t="s">
        <v>26</v>
      </c>
      <c r="I13" s="127">
        <v>2341</v>
      </c>
      <c r="J13" s="127">
        <v>3406.8</v>
      </c>
      <c r="K13" s="127">
        <v>5352.3</v>
      </c>
      <c r="L13" s="127">
        <v>6410.3</v>
      </c>
      <c r="M13" s="127">
        <v>948.2</v>
      </c>
      <c r="N13" s="127"/>
      <c r="O13" s="127"/>
      <c r="P13" s="127"/>
      <c r="Q13" s="127"/>
      <c r="R13" s="127"/>
      <c r="S13" s="127"/>
    </row>
    <row r="14" spans="1:20" ht="12.95" customHeight="1" x14ac:dyDescent="0.2">
      <c r="A14" s="623" t="s">
        <v>576</v>
      </c>
      <c r="B14" s="127">
        <v>78857.3</v>
      </c>
      <c r="C14" s="127">
        <v>32681.4</v>
      </c>
      <c r="D14" s="127">
        <v>50595.7</v>
      </c>
      <c r="E14" s="127">
        <v>87876.3</v>
      </c>
      <c r="F14" s="127">
        <v>203340.7</v>
      </c>
      <c r="G14" s="127">
        <v>172636.7</v>
      </c>
      <c r="H14" s="127">
        <v>138998.79999999999</v>
      </c>
      <c r="I14" s="127">
        <v>138524.5</v>
      </c>
      <c r="J14" s="127">
        <v>179731.7</v>
      </c>
      <c r="K14" s="127">
        <v>250941.3</v>
      </c>
      <c r="L14" s="127">
        <v>473569.7</v>
      </c>
      <c r="M14" s="127">
        <v>1279038.8999999999</v>
      </c>
      <c r="N14" s="127"/>
      <c r="O14" s="127"/>
      <c r="P14" s="127"/>
      <c r="Q14" s="127"/>
      <c r="R14" s="127"/>
      <c r="S14" s="127"/>
    </row>
    <row r="15" spans="1:20" s="627" customFormat="1" ht="12.95" customHeight="1" x14ac:dyDescent="0.2">
      <c r="A15" s="624" t="s">
        <v>577</v>
      </c>
      <c r="B15" s="127" t="s">
        <v>26</v>
      </c>
      <c r="C15" s="127" t="s">
        <v>26</v>
      </c>
      <c r="D15" s="127">
        <v>6675.6</v>
      </c>
      <c r="E15" s="127">
        <v>40437</v>
      </c>
      <c r="F15" s="127">
        <v>52395.5</v>
      </c>
      <c r="G15" s="127">
        <v>52753.5</v>
      </c>
      <c r="H15" s="127">
        <v>38673</v>
      </c>
      <c r="I15" s="127">
        <v>38126.5</v>
      </c>
      <c r="J15" s="127">
        <v>66799.5</v>
      </c>
      <c r="K15" s="127">
        <v>77810</v>
      </c>
      <c r="L15" s="127">
        <v>162437</v>
      </c>
      <c r="M15" s="127">
        <v>248053.4</v>
      </c>
      <c r="N15" s="127"/>
      <c r="O15" s="127"/>
      <c r="P15" s="127"/>
      <c r="Q15" s="127"/>
      <c r="R15" s="127"/>
      <c r="S15" s="127"/>
    </row>
    <row r="16" spans="1:20" ht="12" x14ac:dyDescent="0.2">
      <c r="A16" s="624" t="s">
        <v>578</v>
      </c>
      <c r="B16" s="127">
        <v>78857.3</v>
      </c>
      <c r="C16" s="127">
        <v>32681.4</v>
      </c>
      <c r="D16" s="127">
        <v>43920.1</v>
      </c>
      <c r="E16" s="127">
        <v>47439.3</v>
      </c>
      <c r="F16" s="127">
        <v>150945.20000000001</v>
      </c>
      <c r="G16" s="127">
        <v>119883.2</v>
      </c>
      <c r="H16" s="127">
        <v>100325.8</v>
      </c>
      <c r="I16" s="127">
        <v>100398</v>
      </c>
      <c r="J16" s="127">
        <v>112932.2</v>
      </c>
      <c r="K16" s="127">
        <v>173131.3</v>
      </c>
      <c r="L16" s="127">
        <v>311132.7</v>
      </c>
      <c r="M16" s="127">
        <v>1030985.5</v>
      </c>
      <c r="N16" s="127"/>
      <c r="O16" s="127"/>
      <c r="P16" s="127"/>
      <c r="Q16" s="127"/>
      <c r="R16" s="127"/>
      <c r="S16" s="127"/>
    </row>
    <row r="17" spans="1:19" ht="6.75" customHeight="1" x14ac:dyDescent="0.2">
      <c r="A17" s="628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</row>
    <row r="18" spans="1:19" s="118" customFormat="1" ht="12.95" customHeight="1" x14ac:dyDescent="0.2">
      <c r="A18" s="622" t="s">
        <v>579</v>
      </c>
      <c r="B18" s="109">
        <v>1003.2</v>
      </c>
      <c r="C18" s="109">
        <v>967</v>
      </c>
      <c r="D18" s="109">
        <v>921.3</v>
      </c>
      <c r="E18" s="109">
        <v>1004.4</v>
      </c>
      <c r="F18" s="109">
        <v>1092.7</v>
      </c>
      <c r="G18" s="109">
        <v>1308.0999999999999</v>
      </c>
      <c r="H18" s="109">
        <v>1308.3</v>
      </c>
      <c r="I18" s="109">
        <v>1252.8</v>
      </c>
      <c r="J18" s="109">
        <v>2130.4</v>
      </c>
      <c r="K18" s="109">
        <v>3031.4</v>
      </c>
      <c r="L18" s="109">
        <v>5200.5</v>
      </c>
      <c r="M18" s="109">
        <v>10206.1</v>
      </c>
      <c r="N18" s="109"/>
      <c r="O18" s="109"/>
      <c r="P18" s="109"/>
      <c r="Q18" s="109"/>
      <c r="R18" s="109"/>
      <c r="S18" s="109"/>
    </row>
    <row r="19" spans="1:19" ht="13.5" customHeight="1" x14ac:dyDescent="0.2">
      <c r="A19" s="623" t="s">
        <v>580</v>
      </c>
      <c r="B19" s="127">
        <v>914.2</v>
      </c>
      <c r="C19" s="127">
        <v>876.8</v>
      </c>
      <c r="D19" s="127">
        <v>813.9</v>
      </c>
      <c r="E19" s="127">
        <v>863.4</v>
      </c>
      <c r="F19" s="127">
        <v>910</v>
      </c>
      <c r="G19" s="127">
        <v>1117.0999999999999</v>
      </c>
      <c r="H19" s="127">
        <v>1141</v>
      </c>
      <c r="I19" s="127">
        <v>1070.5999999999999</v>
      </c>
      <c r="J19" s="127">
        <v>1849.2</v>
      </c>
      <c r="K19" s="127">
        <v>2599.6</v>
      </c>
      <c r="L19" s="127">
        <v>4321.7</v>
      </c>
      <c r="M19" s="127">
        <v>6996</v>
      </c>
      <c r="N19" s="127"/>
      <c r="O19" s="127"/>
      <c r="P19" s="127"/>
      <c r="Q19" s="127"/>
      <c r="R19" s="127"/>
      <c r="S19" s="127"/>
    </row>
    <row r="20" spans="1:19" ht="13.5" customHeight="1" x14ac:dyDescent="0.2">
      <c r="A20" s="624" t="s">
        <v>570</v>
      </c>
      <c r="B20" s="127">
        <v>166.8</v>
      </c>
      <c r="C20" s="127">
        <v>95.4</v>
      </c>
      <c r="D20" s="127">
        <v>91.3</v>
      </c>
      <c r="E20" s="127">
        <v>129</v>
      </c>
      <c r="F20" s="127">
        <v>158.30000000000001</v>
      </c>
      <c r="G20" s="127">
        <v>178.8</v>
      </c>
      <c r="H20" s="127">
        <v>151.30000000000001</v>
      </c>
      <c r="I20" s="127">
        <v>262</v>
      </c>
      <c r="J20" s="127">
        <v>373.5</v>
      </c>
      <c r="K20" s="127">
        <v>475.8</v>
      </c>
      <c r="L20" s="127">
        <v>1152.8</v>
      </c>
      <c r="M20" s="127">
        <v>2920.5</v>
      </c>
      <c r="N20" s="127"/>
      <c r="O20" s="127"/>
      <c r="P20" s="127"/>
      <c r="Q20" s="127"/>
      <c r="R20" s="127"/>
      <c r="S20" s="127"/>
    </row>
    <row r="21" spans="1:19" ht="13.5" customHeight="1" x14ac:dyDescent="0.2">
      <c r="A21" s="624" t="s">
        <v>571</v>
      </c>
      <c r="B21" s="127">
        <v>648.20000000000005</v>
      </c>
      <c r="C21" s="127">
        <v>673.6</v>
      </c>
      <c r="D21" s="127">
        <v>622.79999999999995</v>
      </c>
      <c r="E21" s="127">
        <v>641.4</v>
      </c>
      <c r="F21" s="127">
        <v>665.1</v>
      </c>
      <c r="G21" s="127">
        <v>835</v>
      </c>
      <c r="H21" s="127">
        <v>903.2</v>
      </c>
      <c r="I21" s="127">
        <v>618.20000000000005</v>
      </c>
      <c r="J21" s="127">
        <v>1190.3</v>
      </c>
      <c r="K21" s="127">
        <v>1711.9</v>
      </c>
      <c r="L21" s="127">
        <v>2644</v>
      </c>
      <c r="M21" s="127">
        <v>3616.3</v>
      </c>
      <c r="N21" s="127"/>
      <c r="O21" s="127"/>
      <c r="P21" s="127"/>
      <c r="Q21" s="127"/>
      <c r="R21" s="127"/>
      <c r="S21" s="127"/>
    </row>
    <row r="22" spans="1:19" ht="13.5" customHeight="1" x14ac:dyDescent="0.2">
      <c r="A22" s="625" t="s">
        <v>572</v>
      </c>
      <c r="B22" s="127">
        <v>42.2</v>
      </c>
      <c r="C22" s="127">
        <v>42.2</v>
      </c>
      <c r="D22" s="127">
        <v>39.299999999999997</v>
      </c>
      <c r="E22" s="127">
        <v>69.5</v>
      </c>
      <c r="F22" s="127">
        <v>75.7</v>
      </c>
      <c r="G22" s="127">
        <v>95.9</v>
      </c>
      <c r="H22" s="127">
        <v>88.1</v>
      </c>
      <c r="I22" s="127">
        <v>158.30000000000001</v>
      </c>
      <c r="J22" s="127">
        <v>290.8</v>
      </c>
      <c r="K22" s="127">
        <v>519.4</v>
      </c>
      <c r="L22" s="127">
        <v>819.3</v>
      </c>
      <c r="M22" s="127">
        <v>1001.5</v>
      </c>
      <c r="N22" s="127"/>
      <c r="O22" s="127"/>
      <c r="P22" s="127"/>
      <c r="Q22" s="127"/>
      <c r="R22" s="127"/>
      <c r="S22" s="127"/>
    </row>
    <row r="23" spans="1:19" ht="12.75" customHeight="1" x14ac:dyDescent="0.2">
      <c r="A23" s="626" t="s">
        <v>573</v>
      </c>
      <c r="B23" s="127">
        <v>606.1</v>
      </c>
      <c r="C23" s="127">
        <v>631.4</v>
      </c>
      <c r="D23" s="127">
        <v>583.5</v>
      </c>
      <c r="E23" s="127">
        <v>571.9</v>
      </c>
      <c r="F23" s="127">
        <v>589.29999999999995</v>
      </c>
      <c r="G23" s="127">
        <v>739.1</v>
      </c>
      <c r="H23" s="127">
        <v>815.1</v>
      </c>
      <c r="I23" s="127">
        <v>459.9</v>
      </c>
      <c r="J23" s="127">
        <v>899.4</v>
      </c>
      <c r="K23" s="127">
        <v>1192.5</v>
      </c>
      <c r="L23" s="127">
        <v>1824.7</v>
      </c>
      <c r="M23" s="127">
        <v>2614.8000000000002</v>
      </c>
      <c r="N23" s="127"/>
      <c r="O23" s="127"/>
      <c r="P23" s="127"/>
      <c r="Q23" s="127"/>
      <c r="R23" s="127"/>
      <c r="S23" s="127"/>
    </row>
    <row r="24" spans="1:19" ht="13.5" customHeight="1" x14ac:dyDescent="0.2">
      <c r="A24" s="624" t="s">
        <v>574</v>
      </c>
      <c r="B24" s="127">
        <v>99.2</v>
      </c>
      <c r="C24" s="127">
        <v>107.7</v>
      </c>
      <c r="D24" s="127">
        <v>99.7</v>
      </c>
      <c r="E24" s="127">
        <v>93</v>
      </c>
      <c r="F24" s="127">
        <v>86.6</v>
      </c>
      <c r="G24" s="127">
        <v>103.3</v>
      </c>
      <c r="H24" s="127">
        <v>86.5</v>
      </c>
      <c r="I24" s="127">
        <v>185.7</v>
      </c>
      <c r="J24" s="127">
        <v>279</v>
      </c>
      <c r="K24" s="127">
        <v>396.8</v>
      </c>
      <c r="L24" s="127">
        <v>504.6</v>
      </c>
      <c r="M24" s="127">
        <v>455.6</v>
      </c>
      <c r="N24" s="127"/>
      <c r="O24" s="127"/>
      <c r="P24" s="127"/>
      <c r="Q24" s="127"/>
      <c r="R24" s="127"/>
      <c r="S24" s="127"/>
    </row>
    <row r="25" spans="1:19" ht="13.5" customHeight="1" x14ac:dyDescent="0.2">
      <c r="A25" s="624" t="s">
        <v>575</v>
      </c>
      <c r="B25" s="127">
        <v>0</v>
      </c>
      <c r="C25" s="127">
        <v>0.2</v>
      </c>
      <c r="D25" s="127" t="s">
        <v>26</v>
      </c>
      <c r="E25" s="127" t="s">
        <v>26</v>
      </c>
      <c r="F25" s="127" t="s">
        <v>26</v>
      </c>
      <c r="G25" s="127" t="s">
        <v>26</v>
      </c>
      <c r="H25" s="127" t="s">
        <v>26</v>
      </c>
      <c r="I25" s="127">
        <v>4.7</v>
      </c>
      <c r="J25" s="127">
        <v>6.5</v>
      </c>
      <c r="K25" s="127">
        <v>15.1</v>
      </c>
      <c r="L25" s="127">
        <v>20.3</v>
      </c>
      <c r="M25" s="127">
        <v>3.7</v>
      </c>
      <c r="N25" s="127"/>
      <c r="O25" s="127"/>
      <c r="P25" s="127"/>
      <c r="Q25" s="127"/>
      <c r="R25" s="127"/>
      <c r="S25" s="127"/>
    </row>
    <row r="26" spans="1:19" ht="13.5" customHeight="1" x14ac:dyDescent="0.2">
      <c r="A26" s="623" t="s">
        <v>576</v>
      </c>
      <c r="B26" s="127">
        <v>89</v>
      </c>
      <c r="C26" s="127">
        <v>90.2</v>
      </c>
      <c r="D26" s="127">
        <v>107.5</v>
      </c>
      <c r="E26" s="127">
        <v>141</v>
      </c>
      <c r="F26" s="127">
        <v>182.7</v>
      </c>
      <c r="G26" s="127">
        <v>191</v>
      </c>
      <c r="H26" s="127">
        <v>167.3</v>
      </c>
      <c r="I26" s="127">
        <v>182.2</v>
      </c>
      <c r="J26" s="127">
        <v>281.2</v>
      </c>
      <c r="K26" s="127">
        <v>431.8</v>
      </c>
      <c r="L26" s="127">
        <v>878.8</v>
      </c>
      <c r="M26" s="127">
        <v>3210.1</v>
      </c>
      <c r="N26" s="127"/>
      <c r="O26" s="127"/>
      <c r="P26" s="127"/>
      <c r="Q26" s="127"/>
      <c r="R26" s="127"/>
      <c r="S26" s="127"/>
    </row>
    <row r="27" spans="1:19" ht="13.5" customHeight="1" x14ac:dyDescent="0.2">
      <c r="A27" s="624" t="s">
        <v>577</v>
      </c>
      <c r="B27" s="127" t="s">
        <v>26</v>
      </c>
      <c r="C27" s="127" t="s">
        <v>26</v>
      </c>
      <c r="D27" s="127">
        <v>7.5</v>
      </c>
      <c r="E27" s="127">
        <v>46.5</v>
      </c>
      <c r="F27" s="127">
        <v>60.8</v>
      </c>
      <c r="G27" s="127">
        <v>59.4</v>
      </c>
      <c r="H27" s="127">
        <v>42.5</v>
      </c>
      <c r="I27" s="127">
        <v>43.1</v>
      </c>
      <c r="J27" s="127">
        <v>75.900000000000006</v>
      </c>
      <c r="K27" s="127">
        <v>86.7</v>
      </c>
      <c r="L27" s="127">
        <v>186.3</v>
      </c>
      <c r="M27" s="127">
        <v>281.39999999999998</v>
      </c>
      <c r="N27" s="127"/>
      <c r="O27" s="127"/>
      <c r="P27" s="127"/>
      <c r="Q27" s="127"/>
      <c r="R27" s="127"/>
      <c r="S27" s="127"/>
    </row>
    <row r="28" spans="1:19" ht="12.95" customHeight="1" x14ac:dyDescent="0.2">
      <c r="A28" s="624" t="s">
        <v>578</v>
      </c>
      <c r="B28" s="127">
        <v>89</v>
      </c>
      <c r="C28" s="127">
        <v>90.2</v>
      </c>
      <c r="D28" s="127">
        <v>100</v>
      </c>
      <c r="E28" s="127">
        <v>94.5</v>
      </c>
      <c r="F28" s="127">
        <v>122</v>
      </c>
      <c r="G28" s="127">
        <v>131.6</v>
      </c>
      <c r="H28" s="127">
        <v>124.9</v>
      </c>
      <c r="I28" s="127">
        <v>139.1</v>
      </c>
      <c r="J28" s="127">
        <v>205.3</v>
      </c>
      <c r="K28" s="127">
        <v>345.1</v>
      </c>
      <c r="L28" s="127">
        <v>692.6</v>
      </c>
      <c r="M28" s="127">
        <v>2928.7</v>
      </c>
      <c r="N28" s="127"/>
      <c r="O28" s="127"/>
      <c r="P28" s="127"/>
      <c r="Q28" s="127"/>
      <c r="R28" s="127"/>
      <c r="S28" s="127"/>
    </row>
    <row r="29" spans="1:19" ht="5.45" customHeight="1" x14ac:dyDescent="0.2">
      <c r="K29" s="102"/>
      <c r="L29" s="102"/>
      <c r="M29" s="102"/>
    </row>
    <row r="30" spans="1:19" s="118" customFormat="1" ht="13.5" customHeight="1" x14ac:dyDescent="0.2">
      <c r="A30" s="622" t="s">
        <v>581</v>
      </c>
      <c r="B30" s="109">
        <v>118.4</v>
      </c>
      <c r="C30" s="109">
        <v>59.6</v>
      </c>
      <c r="D30" s="109">
        <v>89.3</v>
      </c>
      <c r="E30" s="109">
        <v>111.6</v>
      </c>
      <c r="F30" s="109">
        <v>126.2</v>
      </c>
      <c r="G30" s="109">
        <v>167.5</v>
      </c>
      <c r="H30" s="109">
        <v>174.3</v>
      </c>
      <c r="I30" s="109">
        <v>235.8</v>
      </c>
      <c r="J30" s="109">
        <v>293.39999999999998</v>
      </c>
      <c r="K30" s="109">
        <v>671.4</v>
      </c>
      <c r="L30" s="109">
        <v>782.8</v>
      </c>
      <c r="M30" s="109">
        <v>1410.8</v>
      </c>
    </row>
    <row r="31" spans="1:19" ht="13.5" customHeight="1" x14ac:dyDescent="0.2">
      <c r="A31" s="623" t="s">
        <v>580</v>
      </c>
      <c r="B31" s="127">
        <v>113.4</v>
      </c>
      <c r="C31" s="127">
        <v>59.2</v>
      </c>
      <c r="D31" s="127">
        <v>81.5</v>
      </c>
      <c r="E31" s="127">
        <v>94.5</v>
      </c>
      <c r="F31" s="127">
        <v>119.2</v>
      </c>
      <c r="G31" s="127">
        <v>157.30000000000001</v>
      </c>
      <c r="H31" s="127">
        <v>154.69999999999999</v>
      </c>
      <c r="I31" s="127">
        <v>222.7</v>
      </c>
      <c r="J31" s="127">
        <v>265.3</v>
      </c>
      <c r="K31" s="127">
        <v>642.20000000000005</v>
      </c>
      <c r="L31" s="127">
        <v>696</v>
      </c>
      <c r="M31" s="127">
        <v>1037.9000000000001</v>
      </c>
    </row>
    <row r="32" spans="1:19" ht="13.5" customHeight="1" x14ac:dyDescent="0.2">
      <c r="A32" s="624" t="s">
        <v>570</v>
      </c>
      <c r="B32" s="127">
        <v>29.2</v>
      </c>
      <c r="C32" s="127">
        <v>26.7</v>
      </c>
      <c r="D32" s="127">
        <v>31</v>
      </c>
      <c r="E32" s="127">
        <v>30</v>
      </c>
      <c r="F32" s="127">
        <v>48.3</v>
      </c>
      <c r="G32" s="127">
        <v>67.7</v>
      </c>
      <c r="H32" s="127">
        <v>69.3</v>
      </c>
      <c r="I32" s="127">
        <v>77.8</v>
      </c>
      <c r="J32" s="127">
        <v>96.6</v>
      </c>
      <c r="K32" s="127">
        <v>110.3</v>
      </c>
      <c r="L32" s="127">
        <v>139.4</v>
      </c>
      <c r="M32" s="127">
        <v>194.9</v>
      </c>
    </row>
    <row r="33" spans="1:20" ht="13.5" customHeight="1" x14ac:dyDescent="0.2">
      <c r="A33" s="624" t="s">
        <v>571</v>
      </c>
      <c r="B33" s="127">
        <v>82.6</v>
      </c>
      <c r="C33" s="127">
        <v>29.1</v>
      </c>
      <c r="D33" s="127">
        <v>45.6</v>
      </c>
      <c r="E33" s="127">
        <v>55.7</v>
      </c>
      <c r="F33" s="127">
        <v>59.9</v>
      </c>
      <c r="G33" s="127">
        <v>80.900000000000006</v>
      </c>
      <c r="H33" s="127">
        <v>73.7</v>
      </c>
      <c r="I33" s="127">
        <v>134</v>
      </c>
      <c r="J33" s="127">
        <v>154.4</v>
      </c>
      <c r="K33" s="127">
        <v>507.7</v>
      </c>
      <c r="L33" s="127">
        <v>531.29999999999995</v>
      </c>
      <c r="M33" s="127">
        <v>820.3</v>
      </c>
      <c r="N33" s="127"/>
      <c r="O33" s="127"/>
      <c r="P33" s="127"/>
      <c r="Q33" s="127"/>
      <c r="R33" s="127"/>
      <c r="S33" s="127"/>
      <c r="T33" s="127"/>
    </row>
    <row r="34" spans="1:20" ht="12.95" customHeight="1" x14ac:dyDescent="0.2">
      <c r="A34" s="625" t="s">
        <v>572</v>
      </c>
      <c r="B34" s="127">
        <v>8.9</v>
      </c>
      <c r="C34" s="127">
        <v>8.1999999999999993</v>
      </c>
      <c r="D34" s="127">
        <v>14.8</v>
      </c>
      <c r="E34" s="127">
        <v>14.2</v>
      </c>
      <c r="F34" s="127">
        <v>31.9</v>
      </c>
      <c r="G34" s="127">
        <v>26</v>
      </c>
      <c r="H34" s="127">
        <v>34.5</v>
      </c>
      <c r="I34" s="127">
        <v>39.9</v>
      </c>
      <c r="J34" s="127">
        <v>44.3</v>
      </c>
      <c r="K34" s="127">
        <v>101</v>
      </c>
      <c r="L34" s="127">
        <v>232.1</v>
      </c>
      <c r="M34" s="127">
        <v>521.9</v>
      </c>
      <c r="N34" s="127"/>
      <c r="O34" s="127"/>
      <c r="P34" s="127"/>
      <c r="Q34" s="127"/>
      <c r="R34" s="127"/>
      <c r="S34" s="127"/>
      <c r="T34" s="127"/>
    </row>
    <row r="35" spans="1:20" ht="12.95" customHeight="1" x14ac:dyDescent="0.2">
      <c r="A35" s="626" t="s">
        <v>573</v>
      </c>
      <c r="B35" s="127">
        <v>73.8</v>
      </c>
      <c r="C35" s="127">
        <v>20.9</v>
      </c>
      <c r="D35" s="127">
        <v>30.8</v>
      </c>
      <c r="E35" s="127">
        <v>41.5</v>
      </c>
      <c r="F35" s="127">
        <v>28</v>
      </c>
      <c r="G35" s="127">
        <v>54.9</v>
      </c>
      <c r="H35" s="127">
        <v>39.200000000000003</v>
      </c>
      <c r="I35" s="127">
        <v>94.1</v>
      </c>
      <c r="J35" s="127">
        <v>110.1</v>
      </c>
      <c r="K35" s="127">
        <v>406.6</v>
      </c>
      <c r="L35" s="127">
        <v>299.2</v>
      </c>
      <c r="M35" s="127">
        <v>298.39999999999998</v>
      </c>
      <c r="N35" s="127"/>
      <c r="O35" s="127"/>
      <c r="P35" s="127"/>
      <c r="Q35" s="127"/>
      <c r="R35" s="127"/>
      <c r="S35" s="127"/>
      <c r="T35" s="127"/>
    </row>
    <row r="36" spans="1:20" ht="13.9" customHeight="1" x14ac:dyDescent="0.2">
      <c r="A36" s="624" t="s">
        <v>574</v>
      </c>
      <c r="B36" s="127">
        <v>1.6</v>
      </c>
      <c r="C36" s="127">
        <v>3.4</v>
      </c>
      <c r="D36" s="127">
        <v>4.9000000000000004</v>
      </c>
      <c r="E36" s="127">
        <v>8.8000000000000007</v>
      </c>
      <c r="F36" s="127">
        <v>11.1</v>
      </c>
      <c r="G36" s="127">
        <v>8.6999999999999993</v>
      </c>
      <c r="H36" s="127">
        <v>11.6</v>
      </c>
      <c r="I36" s="127">
        <v>10.9</v>
      </c>
      <c r="J36" s="127">
        <v>10.9</v>
      </c>
      <c r="K36" s="127">
        <v>23.7</v>
      </c>
      <c r="L36" s="127">
        <v>23.2</v>
      </c>
      <c r="M36" s="127">
        <v>22.5</v>
      </c>
      <c r="N36" s="127"/>
      <c r="O36" s="127"/>
      <c r="P36" s="127"/>
      <c r="Q36" s="127"/>
      <c r="R36" s="127"/>
      <c r="S36" s="127"/>
      <c r="T36" s="127"/>
    </row>
    <row r="37" spans="1:20" ht="12.75" customHeight="1" x14ac:dyDescent="0.2">
      <c r="A37" s="624" t="s">
        <v>575</v>
      </c>
      <c r="B37" s="127" t="s">
        <v>26</v>
      </c>
      <c r="C37" s="127" t="s">
        <v>26</v>
      </c>
      <c r="D37" s="127" t="s">
        <v>26</v>
      </c>
      <c r="E37" s="127" t="s">
        <v>26</v>
      </c>
      <c r="F37" s="127" t="s">
        <v>26</v>
      </c>
      <c r="G37" s="127" t="s">
        <v>26</v>
      </c>
      <c r="H37" s="127" t="s">
        <v>26</v>
      </c>
      <c r="I37" s="127" t="s">
        <v>26</v>
      </c>
      <c r="J37" s="127">
        <v>3.4</v>
      </c>
      <c r="K37" s="127">
        <v>0.5</v>
      </c>
      <c r="L37" s="127">
        <v>2</v>
      </c>
      <c r="M37" s="127">
        <v>0.2</v>
      </c>
      <c r="N37" s="127"/>
      <c r="O37" s="127"/>
      <c r="P37" s="127"/>
      <c r="Q37" s="127"/>
      <c r="R37" s="127"/>
      <c r="S37" s="127"/>
      <c r="T37" s="127"/>
    </row>
    <row r="38" spans="1:20" ht="12.75" customHeight="1" x14ac:dyDescent="0.2">
      <c r="A38" s="623" t="s">
        <v>576</v>
      </c>
      <c r="B38" s="127">
        <v>4.9000000000000004</v>
      </c>
      <c r="C38" s="127">
        <v>0.4</v>
      </c>
      <c r="D38" s="127">
        <v>7.8</v>
      </c>
      <c r="E38" s="127">
        <v>17.100000000000001</v>
      </c>
      <c r="F38" s="127">
        <v>7</v>
      </c>
      <c r="G38" s="127">
        <v>10.199999999999999</v>
      </c>
      <c r="H38" s="127">
        <v>19.7</v>
      </c>
      <c r="I38" s="127">
        <v>13.1</v>
      </c>
      <c r="J38" s="127">
        <v>28.1</v>
      </c>
      <c r="K38" s="127">
        <v>29.2</v>
      </c>
      <c r="L38" s="127">
        <v>86.8</v>
      </c>
      <c r="M38" s="127">
        <v>372.9</v>
      </c>
      <c r="N38" s="127"/>
      <c r="O38" s="127"/>
      <c r="P38" s="127"/>
      <c r="Q38" s="127"/>
      <c r="R38" s="127"/>
      <c r="S38" s="127"/>
      <c r="T38" s="127"/>
    </row>
    <row r="39" spans="1:20" s="627" customFormat="1" ht="12.95" customHeight="1" x14ac:dyDescent="0.2">
      <c r="A39" s="624" t="s">
        <v>577</v>
      </c>
      <c r="B39" s="127" t="s">
        <v>26</v>
      </c>
      <c r="C39" s="127" t="s">
        <v>26</v>
      </c>
      <c r="D39" s="127">
        <v>1.4</v>
      </c>
      <c r="E39" s="127">
        <v>15.2</v>
      </c>
      <c r="F39" s="127">
        <v>4.7</v>
      </c>
      <c r="G39" s="127">
        <v>6.8</v>
      </c>
      <c r="H39" s="127">
        <v>8.4</v>
      </c>
      <c r="I39" s="127">
        <v>9.9</v>
      </c>
      <c r="J39" s="127">
        <v>16.399999999999999</v>
      </c>
      <c r="K39" s="127">
        <v>13.5</v>
      </c>
      <c r="L39" s="127">
        <v>38.299999999999997</v>
      </c>
      <c r="M39" s="127">
        <v>31.9</v>
      </c>
      <c r="N39" s="127"/>
      <c r="O39" s="127"/>
      <c r="P39" s="127"/>
      <c r="Q39" s="127"/>
      <c r="R39" s="127"/>
      <c r="S39" s="127"/>
      <c r="T39" s="127"/>
    </row>
    <row r="40" spans="1:20" ht="12.95" customHeight="1" x14ac:dyDescent="0.2">
      <c r="A40" s="624" t="s">
        <v>578</v>
      </c>
      <c r="B40" s="127">
        <v>4.9000000000000004</v>
      </c>
      <c r="C40" s="127">
        <v>0.4</v>
      </c>
      <c r="D40" s="127">
        <v>6.4</v>
      </c>
      <c r="E40" s="127">
        <v>1.9</v>
      </c>
      <c r="F40" s="127">
        <v>2.2000000000000002</v>
      </c>
      <c r="G40" s="127">
        <v>3.4</v>
      </c>
      <c r="H40" s="127">
        <v>11.3</v>
      </c>
      <c r="I40" s="127">
        <v>3</v>
      </c>
      <c r="J40" s="127">
        <v>11.7</v>
      </c>
      <c r="K40" s="127">
        <v>15.7</v>
      </c>
      <c r="L40" s="127">
        <v>48.5</v>
      </c>
      <c r="M40" s="127">
        <v>341</v>
      </c>
      <c r="N40" s="127"/>
      <c r="O40" s="127"/>
      <c r="P40" s="127"/>
      <c r="Q40" s="127"/>
      <c r="R40" s="127"/>
      <c r="S40" s="127"/>
      <c r="T40" s="127"/>
    </row>
    <row r="41" spans="1:20" ht="5.45" customHeight="1" thickBot="1" x14ac:dyDescent="0.25">
      <c r="A41" s="629"/>
      <c r="B41" s="630"/>
      <c r="C41" s="630"/>
      <c r="D41" s="630"/>
      <c r="E41" s="630"/>
      <c r="F41" s="630"/>
      <c r="G41" s="630"/>
      <c r="H41" s="630"/>
      <c r="I41" s="630"/>
      <c r="J41" s="630"/>
      <c r="K41" s="630"/>
      <c r="L41" s="630"/>
      <c r="M41" s="630"/>
    </row>
    <row r="42" spans="1:20" ht="3.75" customHeight="1" x14ac:dyDescent="0.2"/>
    <row r="43" spans="1:20" ht="12" customHeight="1" x14ac:dyDescent="0.2">
      <c r="A43" s="25" t="s">
        <v>22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</row>
    <row r="44" spans="1:20" s="21" customFormat="1" ht="13.5" customHeight="1" x14ac:dyDescent="0.2">
      <c r="A44" s="21" t="s">
        <v>582</v>
      </c>
      <c r="B44" s="631">
        <v>170446</v>
      </c>
      <c r="C44" s="631">
        <v>109308</v>
      </c>
      <c r="D44" s="631">
        <v>77858</v>
      </c>
      <c r="E44" s="631">
        <v>172538</v>
      </c>
      <c r="F44" s="631">
        <v>372572</v>
      </c>
      <c r="G44" s="631">
        <v>218719</v>
      </c>
      <c r="H44" s="631">
        <v>157504</v>
      </c>
      <c r="I44" s="631">
        <v>266284</v>
      </c>
      <c r="J44" s="631">
        <v>315166</v>
      </c>
      <c r="K44" s="631">
        <v>515466</v>
      </c>
      <c r="L44" s="631">
        <v>1653436</v>
      </c>
      <c r="M44" s="631">
        <v>3359813</v>
      </c>
    </row>
    <row r="45" spans="1:20" s="16" customFormat="1" ht="13.5" customHeight="1" x14ac:dyDescent="0.2">
      <c r="A45" s="632" t="s">
        <v>583</v>
      </c>
      <c r="B45" s="23">
        <v>160953</v>
      </c>
      <c r="C45" s="23">
        <v>94591</v>
      </c>
      <c r="D45" s="23">
        <v>55390</v>
      </c>
      <c r="E45" s="23">
        <v>143662</v>
      </c>
      <c r="F45" s="23">
        <v>345577</v>
      </c>
      <c r="G45" s="23">
        <v>190636</v>
      </c>
      <c r="H45" s="23">
        <v>137329</v>
      </c>
      <c r="I45" s="23">
        <v>233844</v>
      </c>
      <c r="J45" s="23">
        <v>275883</v>
      </c>
      <c r="K45" s="23">
        <v>455628</v>
      </c>
      <c r="L45" s="23">
        <v>1539592</v>
      </c>
      <c r="M45" s="23">
        <v>2975161</v>
      </c>
    </row>
    <row r="46" spans="1:20" s="16" customFormat="1" ht="13.5" customHeight="1" x14ac:dyDescent="0.2">
      <c r="A46" s="633" t="s">
        <v>584</v>
      </c>
      <c r="B46" s="23">
        <v>9493</v>
      </c>
      <c r="C46" s="23">
        <v>14717</v>
      </c>
      <c r="D46" s="23">
        <v>22468</v>
      </c>
      <c r="E46" s="23">
        <v>28876</v>
      </c>
      <c r="F46" s="23">
        <v>26995</v>
      </c>
      <c r="G46" s="23">
        <v>28083</v>
      </c>
      <c r="H46" s="23">
        <v>20175</v>
      </c>
      <c r="I46" s="23">
        <v>32440</v>
      </c>
      <c r="J46" s="23">
        <v>39283</v>
      </c>
      <c r="K46" s="23">
        <v>59838</v>
      </c>
      <c r="L46" s="23">
        <v>113844</v>
      </c>
      <c r="M46" s="23">
        <v>384652</v>
      </c>
    </row>
    <row r="47" spans="1:20" s="16" customFormat="1" ht="13.5" customHeight="1" x14ac:dyDescent="0.2">
      <c r="A47" s="623" t="s">
        <v>569</v>
      </c>
      <c r="B47" s="23">
        <v>169492</v>
      </c>
      <c r="C47" s="23">
        <v>108372</v>
      </c>
      <c r="D47" s="23">
        <v>66302</v>
      </c>
      <c r="E47" s="23">
        <v>105708</v>
      </c>
      <c r="F47" s="23">
        <v>270785</v>
      </c>
      <c r="G47" s="23">
        <v>110411</v>
      </c>
      <c r="H47" s="23">
        <v>78239</v>
      </c>
      <c r="I47" s="23">
        <v>185266</v>
      </c>
      <c r="J47" s="23">
        <v>185349</v>
      </c>
      <c r="K47" s="23">
        <v>332413</v>
      </c>
      <c r="L47" s="23">
        <v>1179296</v>
      </c>
      <c r="M47" s="23">
        <v>1862488</v>
      </c>
    </row>
    <row r="48" spans="1:20" s="16" customFormat="1" ht="13.5" customHeight="1" x14ac:dyDescent="0.2">
      <c r="A48" s="624" t="s">
        <v>570</v>
      </c>
      <c r="B48" s="23">
        <v>145407</v>
      </c>
      <c r="C48" s="23">
        <v>89799</v>
      </c>
      <c r="D48" s="23">
        <v>48857</v>
      </c>
      <c r="E48" s="23">
        <v>76595</v>
      </c>
      <c r="F48" s="23">
        <v>240332</v>
      </c>
      <c r="G48" s="23">
        <v>77998</v>
      </c>
      <c r="H48" s="23">
        <v>50514</v>
      </c>
      <c r="I48" s="23">
        <v>153697</v>
      </c>
      <c r="J48" s="23">
        <v>145780</v>
      </c>
      <c r="K48" s="23">
        <v>284307</v>
      </c>
      <c r="L48" s="23">
        <v>1120919</v>
      </c>
      <c r="M48" s="23">
        <v>1786342</v>
      </c>
    </row>
    <row r="49" spans="1:13" ht="13.5" customHeight="1" x14ac:dyDescent="0.2">
      <c r="A49" s="624" t="s">
        <v>571</v>
      </c>
      <c r="B49" s="23">
        <v>21360</v>
      </c>
      <c r="C49" s="23">
        <v>15034</v>
      </c>
      <c r="D49" s="23">
        <v>13065</v>
      </c>
      <c r="E49" s="23">
        <v>22873</v>
      </c>
      <c r="F49" s="23">
        <v>27084</v>
      </c>
      <c r="G49" s="23">
        <v>27718</v>
      </c>
      <c r="H49" s="23">
        <v>20573</v>
      </c>
      <c r="I49" s="23">
        <v>21245</v>
      </c>
      <c r="J49" s="23">
        <v>30344</v>
      </c>
      <c r="K49" s="23">
        <v>37189</v>
      </c>
      <c r="L49" s="23">
        <v>45240</v>
      </c>
      <c r="M49" s="23">
        <v>62956</v>
      </c>
    </row>
    <row r="50" spans="1:13" ht="14.25" customHeight="1" x14ac:dyDescent="0.2">
      <c r="A50" s="625" t="s">
        <v>572</v>
      </c>
      <c r="B50" s="23">
        <v>17234</v>
      </c>
      <c r="C50" s="23">
        <v>7105</v>
      </c>
      <c r="D50" s="23">
        <v>7112</v>
      </c>
      <c r="E50" s="23">
        <v>15469</v>
      </c>
      <c r="F50" s="23">
        <v>20525</v>
      </c>
      <c r="G50" s="23">
        <v>20760</v>
      </c>
      <c r="H50" s="23">
        <v>14425</v>
      </c>
      <c r="I50" s="23">
        <v>13663</v>
      </c>
      <c r="J50" s="23">
        <v>18029</v>
      </c>
      <c r="K50" s="23">
        <v>22372</v>
      </c>
      <c r="L50" s="23">
        <v>27254</v>
      </c>
      <c r="M50" s="23">
        <v>34574</v>
      </c>
    </row>
    <row r="51" spans="1:13" ht="13.9" customHeight="1" x14ac:dyDescent="0.2">
      <c r="A51" s="625" t="s">
        <v>585</v>
      </c>
      <c r="B51" s="23">
        <v>4126</v>
      </c>
      <c r="C51" s="23">
        <v>7929</v>
      </c>
      <c r="D51" s="23">
        <v>5953</v>
      </c>
      <c r="E51" s="23">
        <v>7404</v>
      </c>
      <c r="F51" s="23">
        <v>6559</v>
      </c>
      <c r="G51" s="23">
        <v>6958</v>
      </c>
      <c r="H51" s="23">
        <v>6148</v>
      </c>
      <c r="I51" s="23">
        <v>7582</v>
      </c>
      <c r="J51" s="23">
        <v>12315</v>
      </c>
      <c r="K51" s="203">
        <v>14817</v>
      </c>
      <c r="L51" s="203">
        <v>17986</v>
      </c>
      <c r="M51" s="203">
        <v>28382</v>
      </c>
    </row>
    <row r="52" spans="1:13" ht="14.25" customHeight="1" x14ac:dyDescent="0.2">
      <c r="A52" s="624" t="s">
        <v>574</v>
      </c>
      <c r="B52" s="23">
        <v>2724</v>
      </c>
      <c r="C52" s="23">
        <v>3535</v>
      </c>
      <c r="D52" s="23">
        <v>4380</v>
      </c>
      <c r="E52" s="23">
        <v>6240</v>
      </c>
      <c r="F52" s="23">
        <v>3366</v>
      </c>
      <c r="G52" s="23">
        <v>4695</v>
      </c>
      <c r="H52" s="23">
        <v>7152</v>
      </c>
      <c r="I52" s="23">
        <v>10313</v>
      </c>
      <c r="J52" s="23">
        <v>9021</v>
      </c>
      <c r="K52" s="23">
        <v>10540</v>
      </c>
      <c r="L52" s="23">
        <v>12198</v>
      </c>
      <c r="M52" s="23">
        <v>13136</v>
      </c>
    </row>
    <row r="53" spans="1:13" ht="12.95" customHeight="1" x14ac:dyDescent="0.2">
      <c r="A53" s="624" t="s">
        <v>575</v>
      </c>
      <c r="B53" s="23">
        <v>1</v>
      </c>
      <c r="C53" s="23">
        <v>4</v>
      </c>
      <c r="D53" s="23" t="s">
        <v>586</v>
      </c>
      <c r="E53" s="23" t="s">
        <v>586</v>
      </c>
      <c r="F53" s="23">
        <v>3</v>
      </c>
      <c r="G53" s="23" t="s">
        <v>26</v>
      </c>
      <c r="H53" s="23" t="s">
        <v>586</v>
      </c>
      <c r="I53" s="23">
        <v>11</v>
      </c>
      <c r="J53" s="23">
        <v>204</v>
      </c>
      <c r="K53" s="23">
        <v>377</v>
      </c>
      <c r="L53" s="23">
        <v>939</v>
      </c>
      <c r="M53" s="23">
        <v>54</v>
      </c>
    </row>
    <row r="54" spans="1:13" ht="12.95" customHeight="1" x14ac:dyDescent="0.2">
      <c r="A54" s="623" t="s">
        <v>576</v>
      </c>
      <c r="B54" s="23">
        <v>954</v>
      </c>
      <c r="C54" s="23">
        <v>936</v>
      </c>
      <c r="D54" s="23">
        <v>11556</v>
      </c>
      <c r="E54" s="23">
        <v>66830</v>
      </c>
      <c r="F54" s="23">
        <v>101787</v>
      </c>
      <c r="G54" s="23">
        <v>108308</v>
      </c>
      <c r="H54" s="23">
        <v>79265</v>
      </c>
      <c r="I54" s="23">
        <v>81018</v>
      </c>
      <c r="J54" s="23">
        <v>129817</v>
      </c>
      <c r="K54" s="23">
        <v>183053</v>
      </c>
      <c r="L54" s="23">
        <v>474140</v>
      </c>
      <c r="M54" s="23">
        <v>1497325</v>
      </c>
    </row>
    <row r="55" spans="1:13" ht="12.95" customHeight="1" x14ac:dyDescent="0.2">
      <c r="A55" s="624" t="s">
        <v>577</v>
      </c>
      <c r="B55" s="23" t="s">
        <v>26</v>
      </c>
      <c r="C55" s="23" t="s">
        <v>26</v>
      </c>
      <c r="D55" s="23">
        <v>10462</v>
      </c>
      <c r="E55" s="23">
        <v>65524</v>
      </c>
      <c r="F55" s="23">
        <v>87295</v>
      </c>
      <c r="G55" s="23">
        <v>91319</v>
      </c>
      <c r="H55" s="23">
        <v>68069</v>
      </c>
      <c r="I55" s="23">
        <v>66221</v>
      </c>
      <c r="J55" s="23">
        <v>116569</v>
      </c>
      <c r="K55" s="23">
        <v>135964</v>
      </c>
      <c r="L55" s="23">
        <v>249538</v>
      </c>
      <c r="M55" s="23">
        <v>358315</v>
      </c>
    </row>
    <row r="56" spans="1:13" ht="12.95" customHeight="1" x14ac:dyDescent="0.2">
      <c r="A56" s="624" t="s">
        <v>578</v>
      </c>
      <c r="B56" s="23">
        <v>954</v>
      </c>
      <c r="C56" s="23">
        <v>936</v>
      </c>
      <c r="D56" s="23">
        <v>1094</v>
      </c>
      <c r="E56" s="23">
        <v>1306</v>
      </c>
      <c r="F56" s="23">
        <v>14492</v>
      </c>
      <c r="G56" s="23">
        <v>16989</v>
      </c>
      <c r="H56" s="23">
        <v>11196</v>
      </c>
      <c r="I56" s="23">
        <v>14797</v>
      </c>
      <c r="J56" s="23">
        <v>13248</v>
      </c>
      <c r="K56" s="23">
        <v>47089</v>
      </c>
      <c r="L56" s="23">
        <v>224602</v>
      </c>
      <c r="M56" s="23">
        <v>1139010</v>
      </c>
    </row>
    <row r="57" spans="1:13" s="118" customFormat="1" ht="14.25" customHeight="1" x14ac:dyDescent="0.2">
      <c r="A57" s="101" t="s">
        <v>587</v>
      </c>
      <c r="B57" s="631">
        <v>5402</v>
      </c>
      <c r="C57" s="631">
        <v>6082</v>
      </c>
      <c r="D57" s="631">
        <v>6023</v>
      </c>
      <c r="E57" s="631">
        <v>5579</v>
      </c>
      <c r="F57" s="631">
        <v>8718</v>
      </c>
      <c r="G57" s="631">
        <v>7812</v>
      </c>
      <c r="H57" s="631">
        <v>7436</v>
      </c>
      <c r="I57" s="631">
        <v>8589</v>
      </c>
      <c r="J57" s="631">
        <v>7653</v>
      </c>
      <c r="K57" s="631">
        <v>17640</v>
      </c>
      <c r="L57" s="631">
        <v>22471</v>
      </c>
      <c r="M57" s="631">
        <v>33405</v>
      </c>
    </row>
    <row r="58" spans="1:13" ht="12.95" customHeight="1" x14ac:dyDescent="0.2">
      <c r="A58" s="623" t="s">
        <v>588</v>
      </c>
      <c r="B58" s="2">
        <v>5384</v>
      </c>
      <c r="C58" s="123">
        <v>6080</v>
      </c>
      <c r="D58" s="123">
        <v>6007</v>
      </c>
      <c r="E58" s="123">
        <v>5493</v>
      </c>
      <c r="F58" s="123">
        <v>8536</v>
      </c>
      <c r="G58" s="123">
        <v>7694</v>
      </c>
      <c r="H58" s="123">
        <v>7253</v>
      </c>
      <c r="I58" s="123">
        <v>8440</v>
      </c>
      <c r="J58" s="123">
        <v>7487</v>
      </c>
      <c r="K58" s="123">
        <v>17373</v>
      </c>
      <c r="L58" s="123">
        <v>21667</v>
      </c>
      <c r="M58" s="123">
        <v>30438</v>
      </c>
    </row>
    <row r="59" spans="1:13" ht="12.95" customHeight="1" x14ac:dyDescent="0.2">
      <c r="A59" s="623" t="s">
        <v>589</v>
      </c>
      <c r="B59" s="2">
        <v>18</v>
      </c>
      <c r="C59" s="123">
        <v>2</v>
      </c>
      <c r="D59" s="123">
        <v>16</v>
      </c>
      <c r="E59" s="123">
        <v>86</v>
      </c>
      <c r="F59" s="123">
        <v>182</v>
      </c>
      <c r="G59" s="123">
        <v>118</v>
      </c>
      <c r="H59" s="123">
        <v>183</v>
      </c>
      <c r="I59" s="123">
        <v>149</v>
      </c>
      <c r="J59" s="123">
        <v>166</v>
      </c>
      <c r="K59" s="123">
        <v>267</v>
      </c>
      <c r="L59" s="123">
        <v>804</v>
      </c>
      <c r="M59" s="123">
        <v>2967</v>
      </c>
    </row>
    <row r="61" spans="1:13" ht="12.95" customHeight="1" x14ac:dyDescent="0.2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</sheetData>
  <hyperlinks>
    <hyperlink ref="A1" location="Содержание!A1" display="Вернуться в СОДЕРЖАНИЕ" xr:uid="{00000000-0004-0000-9B00-000000000000}"/>
  </hyperlinks>
  <pageMargins left="0.74803149606299213" right="0.74803149606299213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Лист160"/>
  <dimension ref="A1:T48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35.140625" style="25" customWidth="1"/>
    <col min="2" max="2" width="9" style="2" hidden="1" customWidth="1"/>
    <col min="3" max="8" width="0" style="2" hidden="1" customWidth="1"/>
    <col min="9" max="237" width="9.28515625" style="2"/>
    <col min="238" max="238" width="37" style="2" customWidth="1"/>
    <col min="239" max="257" width="0" style="2" hidden="1" customWidth="1"/>
    <col min="258" max="258" width="9" style="2" customWidth="1"/>
    <col min="259" max="493" width="9.28515625" style="2"/>
    <col min="494" max="494" width="37" style="2" customWidth="1"/>
    <col min="495" max="513" width="0" style="2" hidden="1" customWidth="1"/>
    <col min="514" max="514" width="9" style="2" customWidth="1"/>
    <col min="515" max="749" width="9.28515625" style="2"/>
    <col min="750" max="750" width="37" style="2" customWidth="1"/>
    <col min="751" max="769" width="0" style="2" hidden="1" customWidth="1"/>
    <col min="770" max="770" width="9" style="2" customWidth="1"/>
    <col min="771" max="1005" width="9.28515625" style="2"/>
    <col min="1006" max="1006" width="37" style="2" customWidth="1"/>
    <col min="1007" max="1025" width="0" style="2" hidden="1" customWidth="1"/>
    <col min="1026" max="1026" width="9" style="2" customWidth="1"/>
    <col min="1027" max="1261" width="9.28515625" style="2"/>
    <col min="1262" max="1262" width="37" style="2" customWidth="1"/>
    <col min="1263" max="1281" width="0" style="2" hidden="1" customWidth="1"/>
    <col min="1282" max="1282" width="9" style="2" customWidth="1"/>
    <col min="1283" max="1517" width="9.28515625" style="2"/>
    <col min="1518" max="1518" width="37" style="2" customWidth="1"/>
    <col min="1519" max="1537" width="0" style="2" hidden="1" customWidth="1"/>
    <col min="1538" max="1538" width="9" style="2" customWidth="1"/>
    <col min="1539" max="1773" width="9.28515625" style="2"/>
    <col min="1774" max="1774" width="37" style="2" customWidth="1"/>
    <col min="1775" max="1793" width="0" style="2" hidden="1" customWidth="1"/>
    <col min="1794" max="1794" width="9" style="2" customWidth="1"/>
    <col min="1795" max="2029" width="9.28515625" style="2"/>
    <col min="2030" max="2030" width="37" style="2" customWidth="1"/>
    <col min="2031" max="2049" width="0" style="2" hidden="1" customWidth="1"/>
    <col min="2050" max="2050" width="9" style="2" customWidth="1"/>
    <col min="2051" max="2285" width="9.28515625" style="2"/>
    <col min="2286" max="2286" width="37" style="2" customWidth="1"/>
    <col min="2287" max="2305" width="0" style="2" hidden="1" customWidth="1"/>
    <col min="2306" max="2306" width="9" style="2" customWidth="1"/>
    <col min="2307" max="2541" width="9.28515625" style="2"/>
    <col min="2542" max="2542" width="37" style="2" customWidth="1"/>
    <col min="2543" max="2561" width="0" style="2" hidden="1" customWidth="1"/>
    <col min="2562" max="2562" width="9" style="2" customWidth="1"/>
    <col min="2563" max="2797" width="9.28515625" style="2"/>
    <col min="2798" max="2798" width="37" style="2" customWidth="1"/>
    <col min="2799" max="2817" width="0" style="2" hidden="1" customWidth="1"/>
    <col min="2818" max="2818" width="9" style="2" customWidth="1"/>
    <col min="2819" max="3053" width="9.28515625" style="2"/>
    <col min="3054" max="3054" width="37" style="2" customWidth="1"/>
    <col min="3055" max="3073" width="0" style="2" hidden="1" customWidth="1"/>
    <col min="3074" max="3074" width="9" style="2" customWidth="1"/>
    <col min="3075" max="3309" width="9.28515625" style="2"/>
    <col min="3310" max="3310" width="37" style="2" customWidth="1"/>
    <col min="3311" max="3329" width="0" style="2" hidden="1" customWidth="1"/>
    <col min="3330" max="3330" width="9" style="2" customWidth="1"/>
    <col min="3331" max="3565" width="9.28515625" style="2"/>
    <col min="3566" max="3566" width="37" style="2" customWidth="1"/>
    <col min="3567" max="3585" width="0" style="2" hidden="1" customWidth="1"/>
    <col min="3586" max="3586" width="9" style="2" customWidth="1"/>
    <col min="3587" max="3821" width="9.28515625" style="2"/>
    <col min="3822" max="3822" width="37" style="2" customWidth="1"/>
    <col min="3823" max="3841" width="0" style="2" hidden="1" customWidth="1"/>
    <col min="3842" max="3842" width="9" style="2" customWidth="1"/>
    <col min="3843" max="4077" width="9.28515625" style="2"/>
    <col min="4078" max="4078" width="37" style="2" customWidth="1"/>
    <col min="4079" max="4097" width="0" style="2" hidden="1" customWidth="1"/>
    <col min="4098" max="4098" width="9" style="2" customWidth="1"/>
    <col min="4099" max="4333" width="9.28515625" style="2"/>
    <col min="4334" max="4334" width="37" style="2" customWidth="1"/>
    <col min="4335" max="4353" width="0" style="2" hidden="1" customWidth="1"/>
    <col min="4354" max="4354" width="9" style="2" customWidth="1"/>
    <col min="4355" max="4589" width="9.28515625" style="2"/>
    <col min="4590" max="4590" width="37" style="2" customWidth="1"/>
    <col min="4591" max="4609" width="0" style="2" hidden="1" customWidth="1"/>
    <col min="4610" max="4610" width="9" style="2" customWidth="1"/>
    <col min="4611" max="4845" width="9.28515625" style="2"/>
    <col min="4846" max="4846" width="37" style="2" customWidth="1"/>
    <col min="4847" max="4865" width="0" style="2" hidden="1" customWidth="1"/>
    <col min="4866" max="4866" width="9" style="2" customWidth="1"/>
    <col min="4867" max="5101" width="9.28515625" style="2"/>
    <col min="5102" max="5102" width="37" style="2" customWidth="1"/>
    <col min="5103" max="5121" width="0" style="2" hidden="1" customWidth="1"/>
    <col min="5122" max="5122" width="9" style="2" customWidth="1"/>
    <col min="5123" max="5357" width="9.28515625" style="2"/>
    <col min="5358" max="5358" width="37" style="2" customWidth="1"/>
    <col min="5359" max="5377" width="0" style="2" hidden="1" customWidth="1"/>
    <col min="5378" max="5378" width="9" style="2" customWidth="1"/>
    <col min="5379" max="5613" width="9.28515625" style="2"/>
    <col min="5614" max="5614" width="37" style="2" customWidth="1"/>
    <col min="5615" max="5633" width="0" style="2" hidden="1" customWidth="1"/>
    <col min="5634" max="5634" width="9" style="2" customWidth="1"/>
    <col min="5635" max="5869" width="9.28515625" style="2"/>
    <col min="5870" max="5870" width="37" style="2" customWidth="1"/>
    <col min="5871" max="5889" width="0" style="2" hidden="1" customWidth="1"/>
    <col min="5890" max="5890" width="9" style="2" customWidth="1"/>
    <col min="5891" max="6125" width="9.28515625" style="2"/>
    <col min="6126" max="6126" width="37" style="2" customWidth="1"/>
    <col min="6127" max="6145" width="0" style="2" hidden="1" customWidth="1"/>
    <col min="6146" max="6146" width="9" style="2" customWidth="1"/>
    <col min="6147" max="6381" width="9.28515625" style="2"/>
    <col min="6382" max="6382" width="37" style="2" customWidth="1"/>
    <col min="6383" max="6401" width="0" style="2" hidden="1" customWidth="1"/>
    <col min="6402" max="6402" width="9" style="2" customWidth="1"/>
    <col min="6403" max="6637" width="9.28515625" style="2"/>
    <col min="6638" max="6638" width="37" style="2" customWidth="1"/>
    <col min="6639" max="6657" width="0" style="2" hidden="1" customWidth="1"/>
    <col min="6658" max="6658" width="9" style="2" customWidth="1"/>
    <col min="6659" max="6893" width="9.28515625" style="2"/>
    <col min="6894" max="6894" width="37" style="2" customWidth="1"/>
    <col min="6895" max="6913" width="0" style="2" hidden="1" customWidth="1"/>
    <col min="6914" max="6914" width="9" style="2" customWidth="1"/>
    <col min="6915" max="7149" width="9.28515625" style="2"/>
    <col min="7150" max="7150" width="37" style="2" customWidth="1"/>
    <col min="7151" max="7169" width="0" style="2" hidden="1" customWidth="1"/>
    <col min="7170" max="7170" width="9" style="2" customWidth="1"/>
    <col min="7171" max="7405" width="9.28515625" style="2"/>
    <col min="7406" max="7406" width="37" style="2" customWidth="1"/>
    <col min="7407" max="7425" width="0" style="2" hidden="1" customWidth="1"/>
    <col min="7426" max="7426" width="9" style="2" customWidth="1"/>
    <col min="7427" max="7661" width="9.28515625" style="2"/>
    <col min="7662" max="7662" width="37" style="2" customWidth="1"/>
    <col min="7663" max="7681" width="0" style="2" hidden="1" customWidth="1"/>
    <col min="7682" max="7682" width="9" style="2" customWidth="1"/>
    <col min="7683" max="7917" width="9.28515625" style="2"/>
    <col min="7918" max="7918" width="37" style="2" customWidth="1"/>
    <col min="7919" max="7937" width="0" style="2" hidden="1" customWidth="1"/>
    <col min="7938" max="7938" width="9" style="2" customWidth="1"/>
    <col min="7939" max="8173" width="9.28515625" style="2"/>
    <col min="8174" max="8174" width="37" style="2" customWidth="1"/>
    <col min="8175" max="8193" width="0" style="2" hidden="1" customWidth="1"/>
    <col min="8194" max="8194" width="9" style="2" customWidth="1"/>
    <col min="8195" max="8429" width="9.28515625" style="2"/>
    <col min="8430" max="8430" width="37" style="2" customWidth="1"/>
    <col min="8431" max="8449" width="0" style="2" hidden="1" customWidth="1"/>
    <col min="8450" max="8450" width="9" style="2" customWidth="1"/>
    <col min="8451" max="8685" width="9.28515625" style="2"/>
    <col min="8686" max="8686" width="37" style="2" customWidth="1"/>
    <col min="8687" max="8705" width="0" style="2" hidden="1" customWidth="1"/>
    <col min="8706" max="8706" width="9" style="2" customWidth="1"/>
    <col min="8707" max="8941" width="9.28515625" style="2"/>
    <col min="8942" max="8942" width="37" style="2" customWidth="1"/>
    <col min="8943" max="8961" width="0" style="2" hidden="1" customWidth="1"/>
    <col min="8962" max="8962" width="9" style="2" customWidth="1"/>
    <col min="8963" max="9197" width="9.28515625" style="2"/>
    <col min="9198" max="9198" width="37" style="2" customWidth="1"/>
    <col min="9199" max="9217" width="0" style="2" hidden="1" customWidth="1"/>
    <col min="9218" max="9218" width="9" style="2" customWidth="1"/>
    <col min="9219" max="9453" width="9.28515625" style="2"/>
    <col min="9454" max="9454" width="37" style="2" customWidth="1"/>
    <col min="9455" max="9473" width="0" style="2" hidden="1" customWidth="1"/>
    <col min="9474" max="9474" width="9" style="2" customWidth="1"/>
    <col min="9475" max="9709" width="9.28515625" style="2"/>
    <col min="9710" max="9710" width="37" style="2" customWidth="1"/>
    <col min="9711" max="9729" width="0" style="2" hidden="1" customWidth="1"/>
    <col min="9730" max="9730" width="9" style="2" customWidth="1"/>
    <col min="9731" max="9965" width="9.28515625" style="2"/>
    <col min="9966" max="9966" width="37" style="2" customWidth="1"/>
    <col min="9967" max="9985" width="0" style="2" hidden="1" customWidth="1"/>
    <col min="9986" max="9986" width="9" style="2" customWidth="1"/>
    <col min="9987" max="10221" width="9.28515625" style="2"/>
    <col min="10222" max="10222" width="37" style="2" customWidth="1"/>
    <col min="10223" max="10241" width="0" style="2" hidden="1" customWidth="1"/>
    <col min="10242" max="10242" width="9" style="2" customWidth="1"/>
    <col min="10243" max="10477" width="9.28515625" style="2"/>
    <col min="10478" max="10478" width="37" style="2" customWidth="1"/>
    <col min="10479" max="10497" width="0" style="2" hidden="1" customWidth="1"/>
    <col min="10498" max="10498" width="9" style="2" customWidth="1"/>
    <col min="10499" max="10733" width="9.28515625" style="2"/>
    <col min="10734" max="10734" width="37" style="2" customWidth="1"/>
    <col min="10735" max="10753" width="0" style="2" hidden="1" customWidth="1"/>
    <col min="10754" max="10754" width="9" style="2" customWidth="1"/>
    <col min="10755" max="10989" width="9.28515625" style="2"/>
    <col min="10990" max="10990" width="37" style="2" customWidth="1"/>
    <col min="10991" max="11009" width="0" style="2" hidden="1" customWidth="1"/>
    <col min="11010" max="11010" width="9" style="2" customWidth="1"/>
    <col min="11011" max="11245" width="9.28515625" style="2"/>
    <col min="11246" max="11246" width="37" style="2" customWidth="1"/>
    <col min="11247" max="11265" width="0" style="2" hidden="1" customWidth="1"/>
    <col min="11266" max="11266" width="9" style="2" customWidth="1"/>
    <col min="11267" max="11501" width="9.28515625" style="2"/>
    <col min="11502" max="11502" width="37" style="2" customWidth="1"/>
    <col min="11503" max="11521" width="0" style="2" hidden="1" customWidth="1"/>
    <col min="11522" max="11522" width="9" style="2" customWidth="1"/>
    <col min="11523" max="11757" width="9.28515625" style="2"/>
    <col min="11758" max="11758" width="37" style="2" customWidth="1"/>
    <col min="11759" max="11777" width="0" style="2" hidden="1" customWidth="1"/>
    <col min="11778" max="11778" width="9" style="2" customWidth="1"/>
    <col min="11779" max="12013" width="9.28515625" style="2"/>
    <col min="12014" max="12014" width="37" style="2" customWidth="1"/>
    <col min="12015" max="12033" width="0" style="2" hidden="1" customWidth="1"/>
    <col min="12034" max="12034" width="9" style="2" customWidth="1"/>
    <col min="12035" max="12269" width="9.28515625" style="2"/>
    <col min="12270" max="12270" width="37" style="2" customWidth="1"/>
    <col min="12271" max="12289" width="0" style="2" hidden="1" customWidth="1"/>
    <col min="12290" max="12290" width="9" style="2" customWidth="1"/>
    <col min="12291" max="12525" width="9.28515625" style="2"/>
    <col min="12526" max="12526" width="37" style="2" customWidth="1"/>
    <col min="12527" max="12545" width="0" style="2" hidden="1" customWidth="1"/>
    <col min="12546" max="12546" width="9" style="2" customWidth="1"/>
    <col min="12547" max="12781" width="9.28515625" style="2"/>
    <col min="12782" max="12782" width="37" style="2" customWidth="1"/>
    <col min="12783" max="12801" width="0" style="2" hidden="1" customWidth="1"/>
    <col min="12802" max="12802" width="9" style="2" customWidth="1"/>
    <col min="12803" max="13037" width="9.28515625" style="2"/>
    <col min="13038" max="13038" width="37" style="2" customWidth="1"/>
    <col min="13039" max="13057" width="0" style="2" hidden="1" customWidth="1"/>
    <col min="13058" max="13058" width="9" style="2" customWidth="1"/>
    <col min="13059" max="13293" width="9.28515625" style="2"/>
    <col min="13294" max="13294" width="37" style="2" customWidth="1"/>
    <col min="13295" max="13313" width="0" style="2" hidden="1" customWidth="1"/>
    <col min="13314" max="13314" width="9" style="2" customWidth="1"/>
    <col min="13315" max="13549" width="9.28515625" style="2"/>
    <col min="13550" max="13550" width="37" style="2" customWidth="1"/>
    <col min="13551" max="13569" width="0" style="2" hidden="1" customWidth="1"/>
    <col min="13570" max="13570" width="9" style="2" customWidth="1"/>
    <col min="13571" max="13805" width="9.28515625" style="2"/>
    <col min="13806" max="13806" width="37" style="2" customWidth="1"/>
    <col min="13807" max="13825" width="0" style="2" hidden="1" customWidth="1"/>
    <col min="13826" max="13826" width="9" style="2" customWidth="1"/>
    <col min="13827" max="14061" width="9.28515625" style="2"/>
    <col min="14062" max="14062" width="37" style="2" customWidth="1"/>
    <col min="14063" max="14081" width="0" style="2" hidden="1" customWidth="1"/>
    <col min="14082" max="14082" width="9" style="2" customWidth="1"/>
    <col min="14083" max="14317" width="9.28515625" style="2"/>
    <col min="14318" max="14318" width="37" style="2" customWidth="1"/>
    <col min="14319" max="14337" width="0" style="2" hidden="1" customWidth="1"/>
    <col min="14338" max="14338" width="9" style="2" customWidth="1"/>
    <col min="14339" max="14573" width="9.28515625" style="2"/>
    <col min="14574" max="14574" width="37" style="2" customWidth="1"/>
    <col min="14575" max="14593" width="0" style="2" hidden="1" customWidth="1"/>
    <col min="14594" max="14594" width="9" style="2" customWidth="1"/>
    <col min="14595" max="14829" width="9.28515625" style="2"/>
    <col min="14830" max="14830" width="37" style="2" customWidth="1"/>
    <col min="14831" max="14849" width="0" style="2" hidden="1" customWidth="1"/>
    <col min="14850" max="14850" width="9" style="2" customWidth="1"/>
    <col min="14851" max="15085" width="9.28515625" style="2"/>
    <col min="15086" max="15086" width="37" style="2" customWidth="1"/>
    <col min="15087" max="15105" width="0" style="2" hidden="1" customWidth="1"/>
    <col min="15106" max="15106" width="9" style="2" customWidth="1"/>
    <col min="15107" max="15341" width="9.28515625" style="2"/>
    <col min="15342" max="15342" width="37" style="2" customWidth="1"/>
    <col min="15343" max="15361" width="0" style="2" hidden="1" customWidth="1"/>
    <col min="15362" max="15362" width="9" style="2" customWidth="1"/>
    <col min="15363" max="15597" width="9.28515625" style="2"/>
    <col min="15598" max="15598" width="37" style="2" customWidth="1"/>
    <col min="15599" max="15617" width="0" style="2" hidden="1" customWidth="1"/>
    <col min="15618" max="15618" width="9" style="2" customWidth="1"/>
    <col min="15619" max="15853" width="9.28515625" style="2"/>
    <col min="15854" max="15854" width="37" style="2" customWidth="1"/>
    <col min="15855" max="15873" width="0" style="2" hidden="1" customWidth="1"/>
    <col min="15874" max="15874" width="9" style="2" customWidth="1"/>
    <col min="15875" max="16109" width="9.28515625" style="2"/>
    <col min="16110" max="16110" width="37" style="2" customWidth="1"/>
    <col min="16111" max="16129" width="0" style="2" hidden="1" customWidth="1"/>
    <col min="16130" max="16130" width="9" style="2" customWidth="1"/>
    <col min="16131" max="16384" width="9.28515625" style="2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">
      <c r="A2" s="1" t="s">
        <v>590</v>
      </c>
    </row>
    <row r="3" spans="1:20" ht="18" customHeight="1" thickBot="1" x14ac:dyDescent="0.25">
      <c r="A3" s="3" t="s">
        <v>591</v>
      </c>
      <c r="B3" s="589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20" s="129" customFormat="1" ht="18" customHeight="1" thickBot="1" x14ac:dyDescent="0.25">
      <c r="A4" s="634"/>
      <c r="B4" s="635">
        <v>2014</v>
      </c>
      <c r="C4" s="635">
        <v>2015</v>
      </c>
      <c r="D4" s="635">
        <v>2016</v>
      </c>
      <c r="E4" s="635">
        <v>2017</v>
      </c>
      <c r="F4" s="635">
        <v>2018</v>
      </c>
      <c r="G4" s="635">
        <v>2019</v>
      </c>
      <c r="H4" s="635">
        <v>2020</v>
      </c>
      <c r="I4" s="635">
        <v>2021</v>
      </c>
      <c r="J4" s="635">
        <v>2022</v>
      </c>
      <c r="K4" s="635">
        <v>2023</v>
      </c>
      <c r="L4" s="635">
        <v>2024</v>
      </c>
      <c r="M4" s="635">
        <v>2025</v>
      </c>
    </row>
    <row r="5" spans="1:20" s="129" customFormat="1" ht="12.95" customHeight="1" x14ac:dyDescent="0.2">
      <c r="A5" s="586"/>
    </row>
    <row r="6" spans="1:20" s="637" customFormat="1" ht="12.95" customHeight="1" x14ac:dyDescent="0.2">
      <c r="A6" s="636" t="s">
        <v>592</v>
      </c>
    </row>
    <row r="7" spans="1:20" s="637" customFormat="1" ht="12.95" customHeight="1" x14ac:dyDescent="0.2">
      <c r="A7" s="636" t="s">
        <v>593</v>
      </c>
      <c r="B7" s="109" t="s">
        <v>26</v>
      </c>
      <c r="C7" s="109" t="s">
        <v>26</v>
      </c>
      <c r="D7" s="109" t="s">
        <v>26</v>
      </c>
      <c r="E7" s="109">
        <v>4577.5</v>
      </c>
      <c r="F7" s="109">
        <v>2050.3000000000002</v>
      </c>
      <c r="G7" s="109">
        <v>2669.5</v>
      </c>
      <c r="H7" s="109">
        <v>1050</v>
      </c>
      <c r="I7" s="109">
        <v>750</v>
      </c>
      <c r="J7" s="109" t="s">
        <v>26</v>
      </c>
      <c r="K7" s="109" t="s">
        <v>26</v>
      </c>
      <c r="L7" s="109" t="s">
        <v>26</v>
      </c>
      <c r="M7" s="109">
        <v>3936.3</v>
      </c>
    </row>
    <row r="8" spans="1:20" s="26" customFormat="1" ht="12.95" customHeight="1" x14ac:dyDescent="0.2">
      <c r="A8" s="611" t="s">
        <v>594</v>
      </c>
      <c r="B8" s="14" t="s">
        <v>26</v>
      </c>
      <c r="C8" s="14" t="s">
        <v>26</v>
      </c>
      <c r="D8" s="14" t="s">
        <v>26</v>
      </c>
      <c r="E8" s="14">
        <v>430</v>
      </c>
      <c r="F8" s="14">
        <v>50.3</v>
      </c>
      <c r="G8" s="14">
        <v>700</v>
      </c>
      <c r="H8" s="14" t="s">
        <v>26</v>
      </c>
      <c r="I8" s="14" t="s">
        <v>26</v>
      </c>
      <c r="J8" s="14" t="s">
        <v>26</v>
      </c>
      <c r="K8" s="14" t="s">
        <v>26</v>
      </c>
      <c r="L8" s="14" t="s">
        <v>26</v>
      </c>
      <c r="M8" s="14">
        <v>3936.3</v>
      </c>
    </row>
    <row r="9" spans="1:20" s="26" customFormat="1" ht="12.95" customHeight="1" x14ac:dyDescent="0.2">
      <c r="A9" s="611" t="s">
        <v>595</v>
      </c>
      <c r="B9" s="14"/>
      <c r="C9" s="14"/>
      <c r="D9" s="14"/>
      <c r="E9" s="14"/>
      <c r="F9" s="14"/>
      <c r="G9" s="14"/>
      <c r="H9" s="14"/>
      <c r="I9" s="14"/>
      <c r="J9" s="14" t="s">
        <v>26</v>
      </c>
      <c r="K9" s="14" t="s">
        <v>26</v>
      </c>
      <c r="L9" s="14" t="s">
        <v>26</v>
      </c>
      <c r="M9" s="14" t="s">
        <v>26</v>
      </c>
    </row>
    <row r="10" spans="1:20" s="26" customFormat="1" ht="12.95" customHeight="1" x14ac:dyDescent="0.2">
      <c r="A10" s="638" t="s">
        <v>596</v>
      </c>
      <c r="B10" s="14" t="s">
        <v>26</v>
      </c>
      <c r="C10" s="14" t="s">
        <v>26</v>
      </c>
      <c r="D10" s="14" t="s">
        <v>26</v>
      </c>
      <c r="E10" s="14">
        <v>430</v>
      </c>
      <c r="F10" s="14">
        <v>50.3</v>
      </c>
      <c r="G10" s="14">
        <v>700</v>
      </c>
      <c r="H10" s="14" t="s">
        <v>26</v>
      </c>
      <c r="I10" s="14" t="s">
        <v>26</v>
      </c>
      <c r="J10" s="14" t="s">
        <v>26</v>
      </c>
      <c r="K10" s="14" t="s">
        <v>26</v>
      </c>
      <c r="L10" s="14" t="s">
        <v>26</v>
      </c>
      <c r="M10" s="14" t="s">
        <v>26</v>
      </c>
    </row>
    <row r="11" spans="1:20" s="26" customFormat="1" ht="12.95" customHeight="1" x14ac:dyDescent="0.2">
      <c r="A11" s="638" t="s">
        <v>597</v>
      </c>
      <c r="B11" s="14" t="s">
        <v>26</v>
      </c>
      <c r="C11" s="14" t="s">
        <v>26</v>
      </c>
      <c r="D11" s="14" t="s">
        <v>26</v>
      </c>
      <c r="E11" s="14" t="s">
        <v>26</v>
      </c>
      <c r="F11" s="14" t="s">
        <v>26</v>
      </c>
      <c r="G11" s="14" t="s">
        <v>26</v>
      </c>
      <c r="H11" s="14" t="s">
        <v>26</v>
      </c>
      <c r="I11" s="14" t="s">
        <v>26</v>
      </c>
      <c r="J11" s="14" t="s">
        <v>26</v>
      </c>
      <c r="K11" s="14" t="s">
        <v>26</v>
      </c>
      <c r="L11" s="14" t="s">
        <v>26</v>
      </c>
      <c r="M11" s="14" t="s">
        <v>26</v>
      </c>
    </row>
    <row r="12" spans="1:20" s="26" customFormat="1" ht="12.95" customHeight="1" x14ac:dyDescent="0.2">
      <c r="A12" s="638" t="s">
        <v>598</v>
      </c>
      <c r="B12" s="14" t="s">
        <v>26</v>
      </c>
      <c r="C12" s="14" t="s">
        <v>26</v>
      </c>
      <c r="D12" s="14" t="s">
        <v>26</v>
      </c>
      <c r="E12" s="14" t="s">
        <v>26</v>
      </c>
      <c r="F12" s="14" t="s">
        <v>26</v>
      </c>
      <c r="G12" s="14" t="s">
        <v>26</v>
      </c>
      <c r="H12" s="14" t="s">
        <v>26</v>
      </c>
      <c r="I12" s="14" t="s">
        <v>26</v>
      </c>
      <c r="J12" s="14" t="s">
        <v>26</v>
      </c>
      <c r="K12" s="14" t="s">
        <v>26</v>
      </c>
      <c r="L12" s="14" t="s">
        <v>26</v>
      </c>
      <c r="M12" s="14" t="s">
        <v>26</v>
      </c>
    </row>
    <row r="13" spans="1:20" s="26" customFormat="1" ht="12.95" customHeight="1" x14ac:dyDescent="0.2">
      <c r="A13" s="638" t="s">
        <v>599</v>
      </c>
      <c r="B13" s="14" t="s">
        <v>26</v>
      </c>
      <c r="C13" s="14" t="s">
        <v>26</v>
      </c>
      <c r="D13" s="14" t="s">
        <v>26</v>
      </c>
      <c r="E13" s="14" t="s">
        <v>26</v>
      </c>
      <c r="F13" s="14" t="s">
        <v>26</v>
      </c>
      <c r="G13" s="14" t="s">
        <v>26</v>
      </c>
      <c r="H13" s="14" t="s">
        <v>26</v>
      </c>
      <c r="I13" s="14" t="s">
        <v>26</v>
      </c>
      <c r="J13" s="14" t="s">
        <v>26</v>
      </c>
      <c r="K13" s="14" t="s">
        <v>26</v>
      </c>
      <c r="L13" s="14" t="s">
        <v>26</v>
      </c>
      <c r="M13" s="14" t="s">
        <v>26</v>
      </c>
    </row>
    <row r="14" spans="1:20" s="26" customFormat="1" ht="12.95" customHeight="1" x14ac:dyDescent="0.2">
      <c r="A14" s="638" t="s">
        <v>600</v>
      </c>
      <c r="B14" s="14" t="s">
        <v>26</v>
      </c>
      <c r="C14" s="14" t="s">
        <v>26</v>
      </c>
      <c r="D14" s="14" t="s">
        <v>26</v>
      </c>
      <c r="E14" s="14" t="s">
        <v>26</v>
      </c>
      <c r="F14" s="14" t="s">
        <v>26</v>
      </c>
      <c r="G14" s="14" t="s">
        <v>26</v>
      </c>
      <c r="H14" s="14" t="s">
        <v>26</v>
      </c>
      <c r="I14" s="14" t="s">
        <v>26</v>
      </c>
      <c r="J14" s="14" t="s">
        <v>26</v>
      </c>
      <c r="K14" s="14" t="s">
        <v>26</v>
      </c>
      <c r="L14" s="14" t="s">
        <v>26</v>
      </c>
      <c r="M14" s="14" t="s">
        <v>26</v>
      </c>
    </row>
    <row r="15" spans="1:20" s="26" customFormat="1" ht="12.95" customHeight="1" x14ac:dyDescent="0.2">
      <c r="A15" s="638" t="s">
        <v>601</v>
      </c>
      <c r="B15" s="14" t="s">
        <v>26</v>
      </c>
      <c r="C15" s="14" t="s">
        <v>26</v>
      </c>
      <c r="D15" s="14" t="s">
        <v>26</v>
      </c>
      <c r="E15" s="14" t="s">
        <v>26</v>
      </c>
      <c r="F15" s="14" t="s">
        <v>26</v>
      </c>
      <c r="G15" s="14" t="s">
        <v>26</v>
      </c>
      <c r="H15" s="14" t="s">
        <v>26</v>
      </c>
      <c r="I15" s="14" t="s">
        <v>26</v>
      </c>
      <c r="J15" s="14" t="s">
        <v>26</v>
      </c>
      <c r="K15" s="14" t="s">
        <v>26</v>
      </c>
      <c r="L15" s="14" t="s">
        <v>26</v>
      </c>
      <c r="M15" s="14">
        <v>3936.3</v>
      </c>
    </row>
    <row r="16" spans="1:20" s="26" customFormat="1" ht="12.95" customHeight="1" x14ac:dyDescent="0.2">
      <c r="A16" s="611" t="s">
        <v>602</v>
      </c>
      <c r="B16" s="14" t="s">
        <v>26</v>
      </c>
      <c r="C16" s="14" t="s">
        <v>26</v>
      </c>
      <c r="D16" s="14" t="s">
        <v>26</v>
      </c>
      <c r="E16" s="14">
        <v>3911</v>
      </c>
      <c r="F16" s="14">
        <v>2000</v>
      </c>
      <c r="G16" s="14">
        <v>1969.5</v>
      </c>
      <c r="H16" s="14">
        <v>1050</v>
      </c>
      <c r="I16" s="14">
        <v>750</v>
      </c>
      <c r="J16" s="14" t="s">
        <v>26</v>
      </c>
      <c r="K16" s="14" t="s">
        <v>26</v>
      </c>
      <c r="L16" s="14" t="s">
        <v>26</v>
      </c>
      <c r="M16" s="14" t="s">
        <v>26</v>
      </c>
    </row>
    <row r="17" spans="1:13" s="26" customFormat="1" ht="12.95" customHeight="1" x14ac:dyDescent="0.2">
      <c r="A17" s="611" t="s">
        <v>603</v>
      </c>
      <c r="B17" s="14" t="s">
        <v>26</v>
      </c>
      <c r="C17" s="14" t="s">
        <v>26</v>
      </c>
      <c r="D17" s="14" t="s">
        <v>26</v>
      </c>
      <c r="E17" s="14" t="s">
        <v>26</v>
      </c>
      <c r="F17" s="14" t="s">
        <v>26</v>
      </c>
      <c r="G17" s="14" t="s">
        <v>26</v>
      </c>
      <c r="H17" s="14" t="s">
        <v>26</v>
      </c>
      <c r="I17" s="14" t="s">
        <v>26</v>
      </c>
      <c r="J17" s="14" t="s">
        <v>26</v>
      </c>
      <c r="K17" s="14" t="s">
        <v>26</v>
      </c>
      <c r="L17" s="14" t="s">
        <v>26</v>
      </c>
      <c r="M17" s="14" t="s">
        <v>26</v>
      </c>
    </row>
    <row r="18" spans="1:13" s="26" customFormat="1" ht="12.95" customHeight="1" x14ac:dyDescent="0.2">
      <c r="A18" s="611" t="s">
        <v>604</v>
      </c>
      <c r="B18" s="14" t="s">
        <v>26</v>
      </c>
      <c r="C18" s="14" t="s">
        <v>26</v>
      </c>
      <c r="D18" s="14" t="s">
        <v>26</v>
      </c>
      <c r="E18" s="14">
        <v>236.5</v>
      </c>
      <c r="F18" s="14" t="s">
        <v>26</v>
      </c>
      <c r="G18" s="14" t="s">
        <v>26</v>
      </c>
      <c r="H18" s="14" t="s">
        <v>26</v>
      </c>
      <c r="I18" s="14" t="s">
        <v>26</v>
      </c>
      <c r="J18" s="14" t="s">
        <v>26</v>
      </c>
      <c r="K18" s="14" t="s">
        <v>26</v>
      </c>
      <c r="L18" s="14" t="s">
        <v>26</v>
      </c>
      <c r="M18" s="14" t="s">
        <v>26</v>
      </c>
    </row>
    <row r="19" spans="1:13" s="26" customFormat="1" ht="12.95" customHeight="1" x14ac:dyDescent="0.2">
      <c r="A19" s="611" t="s">
        <v>605</v>
      </c>
      <c r="B19" s="14" t="s">
        <v>26</v>
      </c>
      <c r="C19" s="14" t="s">
        <v>26</v>
      </c>
      <c r="D19" s="14" t="s">
        <v>26</v>
      </c>
      <c r="E19" s="14" t="s">
        <v>26</v>
      </c>
      <c r="F19" s="14" t="s">
        <v>26</v>
      </c>
      <c r="G19" s="14" t="s">
        <v>26</v>
      </c>
      <c r="H19" s="14" t="s">
        <v>26</v>
      </c>
      <c r="I19" s="14" t="s">
        <v>26</v>
      </c>
      <c r="J19" s="14" t="s">
        <v>26</v>
      </c>
      <c r="K19" s="14" t="s">
        <v>26</v>
      </c>
      <c r="L19" s="14" t="s">
        <v>26</v>
      </c>
      <c r="M19" s="14" t="s">
        <v>26</v>
      </c>
    </row>
    <row r="20" spans="1:13" s="26" customFormat="1" ht="12.95" customHeight="1" x14ac:dyDescent="0.2">
      <c r="A20" s="611"/>
      <c r="B20" s="14"/>
      <c r="C20" s="102"/>
      <c r="D20" s="102"/>
      <c r="E20" s="102"/>
      <c r="F20" s="102"/>
    </row>
    <row r="21" spans="1:13" s="26" customFormat="1" ht="12.95" customHeight="1" x14ac:dyDescent="0.2">
      <c r="A21" s="636" t="s">
        <v>606</v>
      </c>
      <c r="B21" s="109">
        <v>134</v>
      </c>
      <c r="C21" s="100">
        <v>84</v>
      </c>
      <c r="D21" s="100">
        <v>469.8</v>
      </c>
      <c r="E21" s="100">
        <v>2544.6999999999998</v>
      </c>
      <c r="F21" s="100">
        <v>746.8</v>
      </c>
      <c r="G21" s="100">
        <v>3200</v>
      </c>
      <c r="H21" s="109">
        <v>2950</v>
      </c>
      <c r="I21" s="109">
        <v>872.3</v>
      </c>
      <c r="J21" s="109" t="s">
        <v>26</v>
      </c>
      <c r="K21" s="109" t="s">
        <v>26</v>
      </c>
      <c r="L21" s="109" t="s">
        <v>26</v>
      </c>
      <c r="M21" s="109">
        <v>4755.5</v>
      </c>
    </row>
    <row r="22" spans="1:13" s="26" customFormat="1" ht="12.95" customHeight="1" x14ac:dyDescent="0.2">
      <c r="A22" s="611" t="s">
        <v>594</v>
      </c>
      <c r="B22" s="14">
        <v>134</v>
      </c>
      <c r="C22" s="102">
        <v>84</v>
      </c>
      <c r="D22" s="102">
        <v>469.8</v>
      </c>
      <c r="E22" s="14" t="s">
        <v>26</v>
      </c>
      <c r="F22" s="14">
        <v>510.3</v>
      </c>
      <c r="G22" s="14" t="s">
        <v>26</v>
      </c>
      <c r="H22" s="14">
        <v>200</v>
      </c>
      <c r="I22" s="14">
        <v>182.3</v>
      </c>
      <c r="J22" s="14" t="s">
        <v>26</v>
      </c>
      <c r="K22" s="14" t="s">
        <v>26</v>
      </c>
      <c r="L22" s="14" t="s">
        <v>26</v>
      </c>
      <c r="M22" s="14">
        <v>4755.5</v>
      </c>
    </row>
    <row r="23" spans="1:13" s="26" customFormat="1" ht="12.95" customHeight="1" x14ac:dyDescent="0.2">
      <c r="A23" s="611" t="s">
        <v>595</v>
      </c>
      <c r="B23" s="14"/>
      <c r="C23" s="102"/>
      <c r="D23" s="102"/>
      <c r="E23" s="14"/>
      <c r="F23" s="14"/>
      <c r="G23" s="14"/>
      <c r="H23" s="14"/>
      <c r="I23" s="14"/>
      <c r="J23" s="14" t="s">
        <v>26</v>
      </c>
      <c r="K23" s="14" t="s">
        <v>26</v>
      </c>
      <c r="L23" s="14" t="s">
        <v>26</v>
      </c>
      <c r="M23" s="14" t="s">
        <v>26</v>
      </c>
    </row>
    <row r="24" spans="1:13" s="26" customFormat="1" ht="12.95" customHeight="1" x14ac:dyDescent="0.2">
      <c r="A24" s="638" t="s">
        <v>596</v>
      </c>
      <c r="B24" s="14">
        <v>134</v>
      </c>
      <c r="C24" s="102">
        <v>84</v>
      </c>
      <c r="D24" s="102">
        <v>469.8</v>
      </c>
      <c r="E24" s="14" t="s">
        <v>26</v>
      </c>
      <c r="F24" s="14">
        <v>510.3</v>
      </c>
      <c r="G24" s="14" t="s">
        <v>26</v>
      </c>
      <c r="H24" s="14">
        <v>200</v>
      </c>
      <c r="I24" s="14">
        <v>182.3</v>
      </c>
      <c r="J24" s="14" t="s">
        <v>26</v>
      </c>
      <c r="K24" s="14" t="s">
        <v>26</v>
      </c>
      <c r="L24" s="14" t="s">
        <v>26</v>
      </c>
      <c r="M24" s="14" t="s">
        <v>26</v>
      </c>
    </row>
    <row r="25" spans="1:13" s="26" customFormat="1" ht="12.95" customHeight="1" x14ac:dyDescent="0.2">
      <c r="A25" s="638" t="s">
        <v>597</v>
      </c>
      <c r="B25" s="14" t="s">
        <v>26</v>
      </c>
      <c r="C25" s="14" t="s">
        <v>26</v>
      </c>
      <c r="D25" s="14" t="s">
        <v>26</v>
      </c>
      <c r="E25" s="14" t="s">
        <v>26</v>
      </c>
      <c r="F25" s="14" t="s">
        <v>26</v>
      </c>
      <c r="G25" s="14" t="s">
        <v>26</v>
      </c>
      <c r="H25" s="14" t="s">
        <v>26</v>
      </c>
      <c r="I25" s="14" t="s">
        <v>26</v>
      </c>
      <c r="J25" s="14" t="s">
        <v>26</v>
      </c>
      <c r="K25" s="14" t="s">
        <v>26</v>
      </c>
      <c r="L25" s="14" t="s">
        <v>26</v>
      </c>
      <c r="M25" s="14" t="s">
        <v>26</v>
      </c>
    </row>
    <row r="26" spans="1:13" s="26" customFormat="1" ht="12.95" customHeight="1" x14ac:dyDescent="0.2">
      <c r="A26" s="638" t="s">
        <v>598</v>
      </c>
      <c r="B26" s="14" t="s">
        <v>26</v>
      </c>
      <c r="C26" s="14" t="s">
        <v>26</v>
      </c>
      <c r="D26" s="14" t="s">
        <v>26</v>
      </c>
      <c r="E26" s="14" t="s">
        <v>26</v>
      </c>
      <c r="F26" s="14" t="s">
        <v>26</v>
      </c>
      <c r="G26" s="14" t="s">
        <v>26</v>
      </c>
      <c r="H26" s="14" t="s">
        <v>26</v>
      </c>
      <c r="I26" s="14" t="s">
        <v>26</v>
      </c>
      <c r="J26" s="14" t="s">
        <v>26</v>
      </c>
      <c r="K26" s="14" t="s">
        <v>26</v>
      </c>
      <c r="L26" s="14" t="s">
        <v>26</v>
      </c>
      <c r="M26" s="14" t="s">
        <v>26</v>
      </c>
    </row>
    <row r="27" spans="1:13" s="26" customFormat="1" ht="12.95" customHeight="1" x14ac:dyDescent="0.2">
      <c r="A27" s="638" t="s">
        <v>599</v>
      </c>
      <c r="B27" s="14" t="s">
        <v>26</v>
      </c>
      <c r="C27" s="14" t="s">
        <v>26</v>
      </c>
      <c r="D27" s="14" t="s">
        <v>26</v>
      </c>
      <c r="E27" s="14" t="s">
        <v>26</v>
      </c>
      <c r="F27" s="14" t="s">
        <v>26</v>
      </c>
      <c r="G27" s="14" t="s">
        <v>26</v>
      </c>
      <c r="H27" s="14" t="s">
        <v>26</v>
      </c>
      <c r="I27" s="14" t="s">
        <v>26</v>
      </c>
      <c r="J27" s="14" t="s">
        <v>26</v>
      </c>
      <c r="K27" s="14" t="s">
        <v>26</v>
      </c>
      <c r="L27" s="14" t="s">
        <v>26</v>
      </c>
      <c r="M27" s="14" t="s">
        <v>26</v>
      </c>
    </row>
    <row r="28" spans="1:13" s="26" customFormat="1" ht="12.95" customHeight="1" x14ac:dyDescent="0.2">
      <c r="A28" s="638" t="s">
        <v>600</v>
      </c>
      <c r="B28" s="14" t="s">
        <v>26</v>
      </c>
      <c r="C28" s="14" t="s">
        <v>26</v>
      </c>
      <c r="D28" s="14" t="s">
        <v>26</v>
      </c>
      <c r="E28" s="14" t="s">
        <v>26</v>
      </c>
      <c r="F28" s="14" t="s">
        <v>26</v>
      </c>
      <c r="G28" s="14" t="s">
        <v>26</v>
      </c>
      <c r="H28" s="14" t="s">
        <v>26</v>
      </c>
      <c r="I28" s="14" t="s">
        <v>26</v>
      </c>
      <c r="J28" s="14" t="s">
        <v>26</v>
      </c>
      <c r="K28" s="14" t="s">
        <v>26</v>
      </c>
      <c r="L28" s="14" t="s">
        <v>26</v>
      </c>
      <c r="M28" s="14" t="s">
        <v>26</v>
      </c>
    </row>
    <row r="29" spans="1:13" s="26" customFormat="1" ht="12.95" customHeight="1" x14ac:dyDescent="0.2">
      <c r="A29" s="638" t="s">
        <v>601</v>
      </c>
      <c r="B29" s="14" t="s">
        <v>26</v>
      </c>
      <c r="C29" s="14" t="s">
        <v>26</v>
      </c>
      <c r="D29" s="14" t="s">
        <v>26</v>
      </c>
      <c r="E29" s="14" t="s">
        <v>26</v>
      </c>
      <c r="F29" s="14" t="s">
        <v>26</v>
      </c>
      <c r="G29" s="14" t="s">
        <v>26</v>
      </c>
      <c r="H29" s="14" t="s">
        <v>26</v>
      </c>
      <c r="I29" s="14" t="s">
        <v>26</v>
      </c>
      <c r="J29" s="14" t="s">
        <v>26</v>
      </c>
      <c r="K29" s="14" t="s">
        <v>26</v>
      </c>
      <c r="L29" s="14" t="s">
        <v>26</v>
      </c>
      <c r="M29" s="14">
        <v>4755.5</v>
      </c>
    </row>
    <row r="30" spans="1:13" s="26" customFormat="1" ht="12.95" customHeight="1" x14ac:dyDescent="0.2">
      <c r="A30" s="611" t="s">
        <v>602</v>
      </c>
      <c r="B30" s="14" t="s">
        <v>26</v>
      </c>
      <c r="C30" s="14" t="s">
        <v>26</v>
      </c>
      <c r="D30" s="14" t="s">
        <v>26</v>
      </c>
      <c r="E30" s="14">
        <v>1340</v>
      </c>
      <c r="F30" s="14" t="s">
        <v>26</v>
      </c>
      <c r="G30" s="14">
        <v>3200</v>
      </c>
      <c r="H30" s="14">
        <v>2750</v>
      </c>
      <c r="I30" s="14">
        <v>690</v>
      </c>
      <c r="J30" s="14" t="s">
        <v>26</v>
      </c>
      <c r="K30" s="14" t="s">
        <v>26</v>
      </c>
      <c r="L30" s="14" t="s">
        <v>26</v>
      </c>
      <c r="M30" s="14" t="s">
        <v>26</v>
      </c>
    </row>
    <row r="31" spans="1:13" s="26" customFormat="1" ht="12.95" customHeight="1" x14ac:dyDescent="0.2">
      <c r="A31" s="611" t="s">
        <v>603</v>
      </c>
      <c r="B31" s="14" t="s">
        <v>26</v>
      </c>
      <c r="C31" s="14" t="s">
        <v>26</v>
      </c>
      <c r="D31" s="14" t="s">
        <v>26</v>
      </c>
      <c r="E31" s="14" t="s">
        <v>26</v>
      </c>
      <c r="F31" s="14" t="s">
        <v>26</v>
      </c>
      <c r="G31" s="14" t="s">
        <v>26</v>
      </c>
      <c r="H31" s="14" t="s">
        <v>26</v>
      </c>
      <c r="I31" s="14" t="s">
        <v>26</v>
      </c>
      <c r="J31" s="14" t="s">
        <v>26</v>
      </c>
      <c r="K31" s="14" t="s">
        <v>26</v>
      </c>
      <c r="L31" s="14" t="s">
        <v>26</v>
      </c>
      <c r="M31" s="14" t="s">
        <v>26</v>
      </c>
    </row>
    <row r="32" spans="1:13" s="26" customFormat="1" ht="12.95" customHeight="1" x14ac:dyDescent="0.2">
      <c r="A32" s="611" t="s">
        <v>604</v>
      </c>
      <c r="B32" s="14" t="s">
        <v>26</v>
      </c>
      <c r="C32" s="14" t="s">
        <v>26</v>
      </c>
      <c r="D32" s="14" t="s">
        <v>26</v>
      </c>
      <c r="E32" s="14">
        <v>1204.7</v>
      </c>
      <c r="F32" s="14">
        <v>236.5</v>
      </c>
      <c r="G32" s="14" t="s">
        <v>26</v>
      </c>
      <c r="H32" s="14" t="s">
        <v>26</v>
      </c>
      <c r="I32" s="14" t="s">
        <v>26</v>
      </c>
      <c r="J32" s="14" t="s">
        <v>26</v>
      </c>
      <c r="K32" s="14" t="s">
        <v>26</v>
      </c>
      <c r="L32" s="14" t="s">
        <v>26</v>
      </c>
      <c r="M32" s="14" t="s">
        <v>26</v>
      </c>
    </row>
    <row r="33" spans="1:13" s="26" customFormat="1" ht="12.95" customHeight="1" x14ac:dyDescent="0.2">
      <c r="A33" s="611" t="s">
        <v>605</v>
      </c>
      <c r="B33" s="14" t="s">
        <v>26</v>
      </c>
      <c r="C33" s="14" t="s">
        <v>26</v>
      </c>
      <c r="D33" s="14" t="s">
        <v>26</v>
      </c>
      <c r="E33" s="14" t="s">
        <v>26</v>
      </c>
      <c r="F33" s="14" t="s">
        <v>26</v>
      </c>
      <c r="G33" s="14" t="s">
        <v>26</v>
      </c>
      <c r="H33" s="14" t="s">
        <v>26</v>
      </c>
      <c r="I33" s="14" t="s">
        <v>26</v>
      </c>
      <c r="J33" s="14" t="s">
        <v>26</v>
      </c>
      <c r="K33" s="14" t="s">
        <v>26</v>
      </c>
      <c r="L33" s="14" t="s">
        <v>26</v>
      </c>
      <c r="M33" s="14" t="s">
        <v>26</v>
      </c>
    </row>
    <row r="34" spans="1:13" s="26" customFormat="1" ht="12.95" customHeight="1" thickBot="1" x14ac:dyDescent="0.25">
      <c r="A34" s="639"/>
      <c r="B34" s="640"/>
      <c r="C34" s="641"/>
      <c r="D34" s="641"/>
      <c r="E34" s="641"/>
      <c r="F34" s="641"/>
      <c r="G34" s="641"/>
      <c r="H34" s="641"/>
      <c r="I34" s="641"/>
      <c r="J34" s="641"/>
      <c r="K34" s="641"/>
      <c r="L34" s="641"/>
      <c r="M34" s="641"/>
    </row>
    <row r="35" spans="1:13" ht="12.95" customHeight="1" x14ac:dyDescent="0.2">
      <c r="A35" s="18"/>
      <c r="B35" s="125"/>
    </row>
    <row r="36" spans="1:13" ht="12.95" customHeight="1" x14ac:dyDescent="0.2">
      <c r="A36" s="101" t="s">
        <v>562</v>
      </c>
      <c r="B36" s="125"/>
    </row>
    <row r="37" spans="1:13" s="123" customFormat="1" ht="12.95" customHeight="1" x14ac:dyDescent="0.2">
      <c r="A37" s="642" t="s">
        <v>607</v>
      </c>
      <c r="B37" s="23">
        <v>6</v>
      </c>
      <c r="C37" s="23">
        <v>6</v>
      </c>
      <c r="D37" s="123">
        <v>6</v>
      </c>
      <c r="E37" s="123">
        <v>6</v>
      </c>
      <c r="F37" s="123">
        <v>6</v>
      </c>
      <c r="G37" s="123">
        <v>6</v>
      </c>
      <c r="H37" s="123">
        <v>3</v>
      </c>
      <c r="I37" s="123">
        <v>2</v>
      </c>
      <c r="J37" s="123">
        <v>2</v>
      </c>
      <c r="K37" s="123">
        <v>2</v>
      </c>
      <c r="L37" s="123">
        <v>2</v>
      </c>
      <c r="M37" s="123">
        <v>2</v>
      </c>
    </row>
    <row r="38" spans="1:13" s="123" customFormat="1" ht="12.95" customHeight="1" x14ac:dyDescent="0.2">
      <c r="A38" s="642" t="s">
        <v>608</v>
      </c>
      <c r="B38" s="23">
        <v>33161</v>
      </c>
      <c r="C38" s="23">
        <v>33154</v>
      </c>
      <c r="D38" s="123">
        <v>33154</v>
      </c>
      <c r="E38" s="123">
        <v>33265</v>
      </c>
      <c r="F38" s="123">
        <v>33328</v>
      </c>
      <c r="G38" s="123">
        <v>33327</v>
      </c>
      <c r="H38" s="123">
        <v>19326</v>
      </c>
      <c r="I38" s="123">
        <v>16392</v>
      </c>
      <c r="J38" s="123">
        <v>14768</v>
      </c>
      <c r="K38" s="123">
        <v>14743</v>
      </c>
      <c r="L38" s="123">
        <v>14743</v>
      </c>
      <c r="M38" s="123">
        <v>14743</v>
      </c>
    </row>
    <row r="39" spans="1:13" s="123" customFormat="1" ht="12.95" customHeight="1" x14ac:dyDescent="0.2">
      <c r="A39" s="642" t="s">
        <v>609</v>
      </c>
      <c r="B39" s="23">
        <v>33153</v>
      </c>
      <c r="C39" s="23">
        <v>33147</v>
      </c>
      <c r="D39" s="123">
        <v>33147</v>
      </c>
      <c r="E39" s="123">
        <v>33258</v>
      </c>
      <c r="F39" s="123">
        <v>33321</v>
      </c>
      <c r="G39" s="123">
        <v>33320</v>
      </c>
      <c r="H39" s="123">
        <v>19320</v>
      </c>
      <c r="I39" s="123">
        <v>16391</v>
      </c>
      <c r="J39" s="123">
        <v>14768</v>
      </c>
      <c r="K39" s="123">
        <v>14739</v>
      </c>
      <c r="L39" s="123">
        <v>14739</v>
      </c>
      <c r="M39" s="123">
        <v>14738</v>
      </c>
    </row>
    <row r="40" spans="1:13" s="123" customFormat="1" ht="12.95" customHeight="1" x14ac:dyDescent="0.2">
      <c r="A40" s="642" t="s">
        <v>610</v>
      </c>
      <c r="B40" s="23">
        <v>23</v>
      </c>
      <c r="C40" s="23">
        <v>27</v>
      </c>
      <c r="D40" s="123">
        <v>27</v>
      </c>
      <c r="E40" s="123">
        <v>27</v>
      </c>
      <c r="F40" s="123">
        <v>27</v>
      </c>
      <c r="G40" s="123">
        <v>23</v>
      </c>
      <c r="H40" s="123">
        <v>21</v>
      </c>
      <c r="I40" s="123">
        <v>17</v>
      </c>
      <c r="J40" s="123">
        <v>9</v>
      </c>
      <c r="K40" s="123">
        <v>9</v>
      </c>
      <c r="L40" s="123">
        <v>9</v>
      </c>
      <c r="M40" s="123">
        <v>9</v>
      </c>
    </row>
    <row r="41" spans="1:13" s="123" customFormat="1" ht="12.95" customHeight="1" x14ac:dyDescent="0.2">
      <c r="A41" s="642" t="s">
        <v>611</v>
      </c>
      <c r="B41" s="23">
        <v>7</v>
      </c>
      <c r="C41" s="23">
        <v>7</v>
      </c>
      <c r="D41" s="123">
        <v>7</v>
      </c>
      <c r="E41" s="123">
        <v>7</v>
      </c>
      <c r="F41" s="123">
        <v>7</v>
      </c>
      <c r="G41" s="123">
        <v>7</v>
      </c>
      <c r="H41" s="123">
        <v>6</v>
      </c>
      <c r="I41" s="123">
        <v>5</v>
      </c>
      <c r="J41" s="123">
        <v>4</v>
      </c>
      <c r="K41" s="123">
        <v>4</v>
      </c>
      <c r="L41" s="123">
        <v>4</v>
      </c>
      <c r="M41" s="123">
        <v>4</v>
      </c>
    </row>
    <row r="42" spans="1:13" s="123" customFormat="1" ht="24" x14ac:dyDescent="0.2">
      <c r="A42" s="642" t="s">
        <v>1386</v>
      </c>
      <c r="B42" s="23">
        <v>2</v>
      </c>
      <c r="C42" s="23">
        <v>2</v>
      </c>
      <c r="D42" s="123">
        <v>4</v>
      </c>
      <c r="E42" s="123">
        <v>17</v>
      </c>
      <c r="F42" s="123">
        <v>6</v>
      </c>
      <c r="G42" s="123">
        <v>10</v>
      </c>
      <c r="H42" s="123">
        <v>5</v>
      </c>
      <c r="I42" s="123">
        <v>5</v>
      </c>
      <c r="J42" s="14" t="s">
        <v>26</v>
      </c>
      <c r="K42" s="14" t="s">
        <v>26</v>
      </c>
      <c r="L42" s="14" t="s">
        <v>26</v>
      </c>
      <c r="M42" s="23">
        <v>2</v>
      </c>
    </row>
    <row r="43" spans="1:13" s="123" customFormat="1" ht="12.95" customHeight="1" x14ac:dyDescent="0.2">
      <c r="A43" s="642" t="s">
        <v>612</v>
      </c>
      <c r="B43" s="23">
        <v>2</v>
      </c>
      <c r="C43" s="23">
        <v>2</v>
      </c>
      <c r="D43" s="123">
        <v>4</v>
      </c>
      <c r="E43" s="123">
        <v>17</v>
      </c>
      <c r="F43" s="123">
        <v>6</v>
      </c>
      <c r="G43" s="123">
        <v>10</v>
      </c>
      <c r="H43" s="2">
        <v>5</v>
      </c>
      <c r="I43" s="2">
        <v>5</v>
      </c>
      <c r="J43" s="14" t="s">
        <v>26</v>
      </c>
      <c r="K43" s="14" t="s">
        <v>26</v>
      </c>
      <c r="L43" s="14" t="s">
        <v>26</v>
      </c>
      <c r="M43" s="23">
        <v>2</v>
      </c>
    </row>
    <row r="44" spans="1:13" ht="12.95" customHeight="1" x14ac:dyDescent="0.2">
      <c r="A44" s="101"/>
    </row>
    <row r="45" spans="1:13" ht="12.95" customHeight="1" x14ac:dyDescent="0.2">
      <c r="A45" s="101"/>
    </row>
    <row r="46" spans="1:13" ht="12.95" customHeight="1" x14ac:dyDescent="0.2">
      <c r="A46" s="101"/>
    </row>
    <row r="47" spans="1:13" ht="12.95" customHeight="1" x14ac:dyDescent="0.2">
      <c r="A47" s="101"/>
    </row>
    <row r="48" spans="1:13" ht="12.95" customHeight="1" x14ac:dyDescent="0.2">
      <c r="A48" s="101"/>
    </row>
  </sheetData>
  <hyperlinks>
    <hyperlink ref="A1" location="Содержание!A1" display="Вернуться в СОДЕРЖАНИЕ" xr:uid="{00000000-0004-0000-9C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Лист161"/>
  <dimension ref="A1:T59"/>
  <sheetViews>
    <sheetView workbookViewId="0">
      <selection activeCell="A5" sqref="A5"/>
    </sheetView>
  </sheetViews>
  <sheetFormatPr defaultColWidth="9.140625" defaultRowHeight="12.4" customHeight="1" x14ac:dyDescent="0.2"/>
  <cols>
    <col min="1" max="1" width="41.42578125" style="657" customWidth="1"/>
    <col min="2" max="2" width="8.85546875" style="16" hidden="1" customWidth="1"/>
    <col min="3" max="4" width="0" style="16" hidden="1" customWidth="1"/>
    <col min="5" max="8" width="8.7109375" style="16" hidden="1" customWidth="1"/>
    <col min="9" max="13" width="8.7109375" style="16" customWidth="1"/>
    <col min="14" max="238" width="9.140625" style="657"/>
    <col min="239" max="239" width="39.7109375" style="657" customWidth="1"/>
    <col min="240" max="244" width="8.7109375" style="657" customWidth="1"/>
    <col min="245" max="245" width="9.140625" style="657" customWidth="1"/>
    <col min="246" max="246" width="9.28515625" style="657" customWidth="1"/>
    <col min="247" max="247" width="8.85546875" style="657" customWidth="1"/>
    <col min="248" max="249" width="9.140625" style="657" customWidth="1"/>
    <col min="250" max="250" width="8.7109375" style="657" customWidth="1"/>
    <col min="251" max="252" width="9.140625" style="657" customWidth="1"/>
    <col min="253" max="254" width="8.7109375" style="657" customWidth="1"/>
    <col min="255" max="257" width="9" style="657" customWidth="1"/>
    <col min="258" max="258" width="8.85546875" style="657" customWidth="1"/>
    <col min="259" max="494" width="9.140625" style="657"/>
    <col min="495" max="495" width="39.7109375" style="657" customWidth="1"/>
    <col min="496" max="500" width="8.7109375" style="657" customWidth="1"/>
    <col min="501" max="501" width="9.140625" style="657" customWidth="1"/>
    <col min="502" max="502" width="9.28515625" style="657" customWidth="1"/>
    <col min="503" max="503" width="8.85546875" style="657" customWidth="1"/>
    <col min="504" max="505" width="9.140625" style="657" customWidth="1"/>
    <col min="506" max="506" width="8.7109375" style="657" customWidth="1"/>
    <col min="507" max="508" width="9.140625" style="657" customWidth="1"/>
    <col min="509" max="510" width="8.7109375" style="657" customWidth="1"/>
    <col min="511" max="513" width="9" style="657" customWidth="1"/>
    <col min="514" max="514" width="8.85546875" style="657" customWidth="1"/>
    <col min="515" max="750" width="9.140625" style="657"/>
    <col min="751" max="751" width="39.7109375" style="657" customWidth="1"/>
    <col min="752" max="756" width="8.7109375" style="657" customWidth="1"/>
    <col min="757" max="757" width="9.140625" style="657" customWidth="1"/>
    <col min="758" max="758" width="9.28515625" style="657" customWidth="1"/>
    <col min="759" max="759" width="8.85546875" style="657" customWidth="1"/>
    <col min="760" max="761" width="9.140625" style="657" customWidth="1"/>
    <col min="762" max="762" width="8.7109375" style="657" customWidth="1"/>
    <col min="763" max="764" width="9.140625" style="657" customWidth="1"/>
    <col min="765" max="766" width="8.7109375" style="657" customWidth="1"/>
    <col min="767" max="769" width="9" style="657" customWidth="1"/>
    <col min="770" max="770" width="8.85546875" style="657" customWidth="1"/>
    <col min="771" max="1006" width="9.140625" style="657"/>
    <col min="1007" max="1007" width="39.7109375" style="657" customWidth="1"/>
    <col min="1008" max="1012" width="8.7109375" style="657" customWidth="1"/>
    <col min="1013" max="1013" width="9.140625" style="657" customWidth="1"/>
    <col min="1014" max="1014" width="9.28515625" style="657" customWidth="1"/>
    <col min="1015" max="1015" width="8.85546875" style="657" customWidth="1"/>
    <col min="1016" max="1017" width="9.140625" style="657" customWidth="1"/>
    <col min="1018" max="1018" width="8.7109375" style="657" customWidth="1"/>
    <col min="1019" max="1020" width="9.140625" style="657" customWidth="1"/>
    <col min="1021" max="1022" width="8.7109375" style="657" customWidth="1"/>
    <col min="1023" max="1025" width="9" style="657" customWidth="1"/>
    <col min="1026" max="1026" width="8.85546875" style="657" customWidth="1"/>
    <col min="1027" max="1262" width="9.140625" style="657"/>
    <col min="1263" max="1263" width="39.7109375" style="657" customWidth="1"/>
    <col min="1264" max="1268" width="8.7109375" style="657" customWidth="1"/>
    <col min="1269" max="1269" width="9.140625" style="657" customWidth="1"/>
    <col min="1270" max="1270" width="9.28515625" style="657" customWidth="1"/>
    <col min="1271" max="1271" width="8.85546875" style="657" customWidth="1"/>
    <col min="1272" max="1273" width="9.140625" style="657" customWidth="1"/>
    <col min="1274" max="1274" width="8.7109375" style="657" customWidth="1"/>
    <col min="1275" max="1276" width="9.140625" style="657" customWidth="1"/>
    <col min="1277" max="1278" width="8.7109375" style="657" customWidth="1"/>
    <col min="1279" max="1281" width="9" style="657" customWidth="1"/>
    <col min="1282" max="1282" width="8.85546875" style="657" customWidth="1"/>
    <col min="1283" max="1518" width="9.140625" style="657"/>
    <col min="1519" max="1519" width="39.7109375" style="657" customWidth="1"/>
    <col min="1520" max="1524" width="8.7109375" style="657" customWidth="1"/>
    <col min="1525" max="1525" width="9.140625" style="657" customWidth="1"/>
    <col min="1526" max="1526" width="9.28515625" style="657" customWidth="1"/>
    <col min="1527" max="1527" width="8.85546875" style="657" customWidth="1"/>
    <col min="1528" max="1529" width="9.140625" style="657" customWidth="1"/>
    <col min="1530" max="1530" width="8.7109375" style="657" customWidth="1"/>
    <col min="1531" max="1532" width="9.140625" style="657" customWidth="1"/>
    <col min="1533" max="1534" width="8.7109375" style="657" customWidth="1"/>
    <col min="1535" max="1537" width="9" style="657" customWidth="1"/>
    <col min="1538" max="1538" width="8.85546875" style="657" customWidth="1"/>
    <col min="1539" max="1774" width="9.140625" style="657"/>
    <col min="1775" max="1775" width="39.7109375" style="657" customWidth="1"/>
    <col min="1776" max="1780" width="8.7109375" style="657" customWidth="1"/>
    <col min="1781" max="1781" width="9.140625" style="657" customWidth="1"/>
    <col min="1782" max="1782" width="9.28515625" style="657" customWidth="1"/>
    <col min="1783" max="1783" width="8.85546875" style="657" customWidth="1"/>
    <col min="1784" max="1785" width="9.140625" style="657" customWidth="1"/>
    <col min="1786" max="1786" width="8.7109375" style="657" customWidth="1"/>
    <col min="1787" max="1788" width="9.140625" style="657" customWidth="1"/>
    <col min="1789" max="1790" width="8.7109375" style="657" customWidth="1"/>
    <col min="1791" max="1793" width="9" style="657" customWidth="1"/>
    <col min="1794" max="1794" width="8.85546875" style="657" customWidth="1"/>
    <col min="1795" max="2030" width="9.140625" style="657"/>
    <col min="2031" max="2031" width="39.7109375" style="657" customWidth="1"/>
    <col min="2032" max="2036" width="8.7109375" style="657" customWidth="1"/>
    <col min="2037" max="2037" width="9.140625" style="657" customWidth="1"/>
    <col min="2038" max="2038" width="9.28515625" style="657" customWidth="1"/>
    <col min="2039" max="2039" width="8.85546875" style="657" customWidth="1"/>
    <col min="2040" max="2041" width="9.140625" style="657" customWidth="1"/>
    <col min="2042" max="2042" width="8.7109375" style="657" customWidth="1"/>
    <col min="2043" max="2044" width="9.140625" style="657" customWidth="1"/>
    <col min="2045" max="2046" width="8.7109375" style="657" customWidth="1"/>
    <col min="2047" max="2049" width="9" style="657" customWidth="1"/>
    <col min="2050" max="2050" width="8.85546875" style="657" customWidth="1"/>
    <col min="2051" max="2286" width="9.140625" style="657"/>
    <col min="2287" max="2287" width="39.7109375" style="657" customWidth="1"/>
    <col min="2288" max="2292" width="8.7109375" style="657" customWidth="1"/>
    <col min="2293" max="2293" width="9.140625" style="657" customWidth="1"/>
    <col min="2294" max="2294" width="9.28515625" style="657" customWidth="1"/>
    <col min="2295" max="2295" width="8.85546875" style="657" customWidth="1"/>
    <col min="2296" max="2297" width="9.140625" style="657" customWidth="1"/>
    <col min="2298" max="2298" width="8.7109375" style="657" customWidth="1"/>
    <col min="2299" max="2300" width="9.140625" style="657" customWidth="1"/>
    <col min="2301" max="2302" width="8.7109375" style="657" customWidth="1"/>
    <col min="2303" max="2305" width="9" style="657" customWidth="1"/>
    <col min="2306" max="2306" width="8.85546875" style="657" customWidth="1"/>
    <col min="2307" max="2542" width="9.140625" style="657"/>
    <col min="2543" max="2543" width="39.7109375" style="657" customWidth="1"/>
    <col min="2544" max="2548" width="8.7109375" style="657" customWidth="1"/>
    <col min="2549" max="2549" width="9.140625" style="657" customWidth="1"/>
    <col min="2550" max="2550" width="9.28515625" style="657" customWidth="1"/>
    <col min="2551" max="2551" width="8.85546875" style="657" customWidth="1"/>
    <col min="2552" max="2553" width="9.140625" style="657" customWidth="1"/>
    <col min="2554" max="2554" width="8.7109375" style="657" customWidth="1"/>
    <col min="2555" max="2556" width="9.140625" style="657" customWidth="1"/>
    <col min="2557" max="2558" width="8.7109375" style="657" customWidth="1"/>
    <col min="2559" max="2561" width="9" style="657" customWidth="1"/>
    <col min="2562" max="2562" width="8.85546875" style="657" customWidth="1"/>
    <col min="2563" max="2798" width="9.140625" style="657"/>
    <col min="2799" max="2799" width="39.7109375" style="657" customWidth="1"/>
    <col min="2800" max="2804" width="8.7109375" style="657" customWidth="1"/>
    <col min="2805" max="2805" width="9.140625" style="657" customWidth="1"/>
    <col min="2806" max="2806" width="9.28515625" style="657" customWidth="1"/>
    <col min="2807" max="2807" width="8.85546875" style="657" customWidth="1"/>
    <col min="2808" max="2809" width="9.140625" style="657" customWidth="1"/>
    <col min="2810" max="2810" width="8.7109375" style="657" customWidth="1"/>
    <col min="2811" max="2812" width="9.140625" style="657" customWidth="1"/>
    <col min="2813" max="2814" width="8.7109375" style="657" customWidth="1"/>
    <col min="2815" max="2817" width="9" style="657" customWidth="1"/>
    <col min="2818" max="2818" width="8.85546875" style="657" customWidth="1"/>
    <col min="2819" max="3054" width="9.140625" style="657"/>
    <col min="3055" max="3055" width="39.7109375" style="657" customWidth="1"/>
    <col min="3056" max="3060" width="8.7109375" style="657" customWidth="1"/>
    <col min="3061" max="3061" width="9.140625" style="657" customWidth="1"/>
    <col min="3062" max="3062" width="9.28515625" style="657" customWidth="1"/>
    <col min="3063" max="3063" width="8.85546875" style="657" customWidth="1"/>
    <col min="3064" max="3065" width="9.140625" style="657" customWidth="1"/>
    <col min="3066" max="3066" width="8.7109375" style="657" customWidth="1"/>
    <col min="3067" max="3068" width="9.140625" style="657" customWidth="1"/>
    <col min="3069" max="3070" width="8.7109375" style="657" customWidth="1"/>
    <col min="3071" max="3073" width="9" style="657" customWidth="1"/>
    <col min="3074" max="3074" width="8.85546875" style="657" customWidth="1"/>
    <col min="3075" max="3310" width="9.140625" style="657"/>
    <col min="3311" max="3311" width="39.7109375" style="657" customWidth="1"/>
    <col min="3312" max="3316" width="8.7109375" style="657" customWidth="1"/>
    <col min="3317" max="3317" width="9.140625" style="657" customWidth="1"/>
    <col min="3318" max="3318" width="9.28515625" style="657" customWidth="1"/>
    <col min="3319" max="3319" width="8.85546875" style="657" customWidth="1"/>
    <col min="3320" max="3321" width="9.140625" style="657" customWidth="1"/>
    <col min="3322" max="3322" width="8.7109375" style="657" customWidth="1"/>
    <col min="3323" max="3324" width="9.140625" style="657" customWidth="1"/>
    <col min="3325" max="3326" width="8.7109375" style="657" customWidth="1"/>
    <col min="3327" max="3329" width="9" style="657" customWidth="1"/>
    <col min="3330" max="3330" width="8.85546875" style="657" customWidth="1"/>
    <col min="3331" max="3566" width="9.140625" style="657"/>
    <col min="3567" max="3567" width="39.7109375" style="657" customWidth="1"/>
    <col min="3568" max="3572" width="8.7109375" style="657" customWidth="1"/>
    <col min="3573" max="3573" width="9.140625" style="657" customWidth="1"/>
    <col min="3574" max="3574" width="9.28515625" style="657" customWidth="1"/>
    <col min="3575" max="3575" width="8.85546875" style="657" customWidth="1"/>
    <col min="3576" max="3577" width="9.140625" style="657" customWidth="1"/>
    <col min="3578" max="3578" width="8.7109375" style="657" customWidth="1"/>
    <col min="3579" max="3580" width="9.140625" style="657" customWidth="1"/>
    <col min="3581" max="3582" width="8.7109375" style="657" customWidth="1"/>
    <col min="3583" max="3585" width="9" style="657" customWidth="1"/>
    <col min="3586" max="3586" width="8.85546875" style="657" customWidth="1"/>
    <col min="3587" max="3822" width="9.140625" style="657"/>
    <col min="3823" max="3823" width="39.7109375" style="657" customWidth="1"/>
    <col min="3824" max="3828" width="8.7109375" style="657" customWidth="1"/>
    <col min="3829" max="3829" width="9.140625" style="657" customWidth="1"/>
    <col min="3830" max="3830" width="9.28515625" style="657" customWidth="1"/>
    <col min="3831" max="3831" width="8.85546875" style="657" customWidth="1"/>
    <col min="3832" max="3833" width="9.140625" style="657" customWidth="1"/>
    <col min="3834" max="3834" width="8.7109375" style="657" customWidth="1"/>
    <col min="3835" max="3836" width="9.140625" style="657" customWidth="1"/>
    <col min="3837" max="3838" width="8.7109375" style="657" customWidth="1"/>
    <col min="3839" max="3841" width="9" style="657" customWidth="1"/>
    <col min="3842" max="3842" width="8.85546875" style="657" customWidth="1"/>
    <col min="3843" max="4078" width="9.140625" style="657"/>
    <col min="4079" max="4079" width="39.7109375" style="657" customWidth="1"/>
    <col min="4080" max="4084" width="8.7109375" style="657" customWidth="1"/>
    <col min="4085" max="4085" width="9.140625" style="657" customWidth="1"/>
    <col min="4086" max="4086" width="9.28515625" style="657" customWidth="1"/>
    <col min="4087" max="4087" width="8.85546875" style="657" customWidth="1"/>
    <col min="4088" max="4089" width="9.140625" style="657" customWidth="1"/>
    <col min="4090" max="4090" width="8.7109375" style="657" customWidth="1"/>
    <col min="4091" max="4092" width="9.140625" style="657" customWidth="1"/>
    <col min="4093" max="4094" width="8.7109375" style="657" customWidth="1"/>
    <col min="4095" max="4097" width="9" style="657" customWidth="1"/>
    <col min="4098" max="4098" width="8.85546875" style="657" customWidth="1"/>
    <col min="4099" max="4334" width="9.140625" style="657"/>
    <col min="4335" max="4335" width="39.7109375" style="657" customWidth="1"/>
    <col min="4336" max="4340" width="8.7109375" style="657" customWidth="1"/>
    <col min="4341" max="4341" width="9.140625" style="657" customWidth="1"/>
    <col min="4342" max="4342" width="9.28515625" style="657" customWidth="1"/>
    <col min="4343" max="4343" width="8.85546875" style="657" customWidth="1"/>
    <col min="4344" max="4345" width="9.140625" style="657" customWidth="1"/>
    <col min="4346" max="4346" width="8.7109375" style="657" customWidth="1"/>
    <col min="4347" max="4348" width="9.140625" style="657" customWidth="1"/>
    <col min="4349" max="4350" width="8.7109375" style="657" customWidth="1"/>
    <col min="4351" max="4353" width="9" style="657" customWidth="1"/>
    <col min="4354" max="4354" width="8.85546875" style="657" customWidth="1"/>
    <col min="4355" max="4590" width="9.140625" style="657"/>
    <col min="4591" max="4591" width="39.7109375" style="657" customWidth="1"/>
    <col min="4592" max="4596" width="8.7109375" style="657" customWidth="1"/>
    <col min="4597" max="4597" width="9.140625" style="657" customWidth="1"/>
    <col min="4598" max="4598" width="9.28515625" style="657" customWidth="1"/>
    <col min="4599" max="4599" width="8.85546875" style="657" customWidth="1"/>
    <col min="4600" max="4601" width="9.140625" style="657" customWidth="1"/>
    <col min="4602" max="4602" width="8.7109375" style="657" customWidth="1"/>
    <col min="4603" max="4604" width="9.140625" style="657" customWidth="1"/>
    <col min="4605" max="4606" width="8.7109375" style="657" customWidth="1"/>
    <col min="4607" max="4609" width="9" style="657" customWidth="1"/>
    <col min="4610" max="4610" width="8.85546875" style="657" customWidth="1"/>
    <col min="4611" max="4846" width="9.140625" style="657"/>
    <col min="4847" max="4847" width="39.7109375" style="657" customWidth="1"/>
    <col min="4848" max="4852" width="8.7109375" style="657" customWidth="1"/>
    <col min="4853" max="4853" width="9.140625" style="657" customWidth="1"/>
    <col min="4854" max="4854" width="9.28515625" style="657" customWidth="1"/>
    <col min="4855" max="4855" width="8.85546875" style="657" customWidth="1"/>
    <col min="4856" max="4857" width="9.140625" style="657" customWidth="1"/>
    <col min="4858" max="4858" width="8.7109375" style="657" customWidth="1"/>
    <col min="4859" max="4860" width="9.140625" style="657" customWidth="1"/>
    <col min="4861" max="4862" width="8.7109375" style="657" customWidth="1"/>
    <col min="4863" max="4865" width="9" style="657" customWidth="1"/>
    <col min="4866" max="4866" width="8.85546875" style="657" customWidth="1"/>
    <col min="4867" max="5102" width="9.140625" style="657"/>
    <col min="5103" max="5103" width="39.7109375" style="657" customWidth="1"/>
    <col min="5104" max="5108" width="8.7109375" style="657" customWidth="1"/>
    <col min="5109" max="5109" width="9.140625" style="657" customWidth="1"/>
    <col min="5110" max="5110" width="9.28515625" style="657" customWidth="1"/>
    <col min="5111" max="5111" width="8.85546875" style="657" customWidth="1"/>
    <col min="5112" max="5113" width="9.140625" style="657" customWidth="1"/>
    <col min="5114" max="5114" width="8.7109375" style="657" customWidth="1"/>
    <col min="5115" max="5116" width="9.140625" style="657" customWidth="1"/>
    <col min="5117" max="5118" width="8.7109375" style="657" customWidth="1"/>
    <col min="5119" max="5121" width="9" style="657" customWidth="1"/>
    <col min="5122" max="5122" width="8.85546875" style="657" customWidth="1"/>
    <col min="5123" max="5358" width="9.140625" style="657"/>
    <col min="5359" max="5359" width="39.7109375" style="657" customWidth="1"/>
    <col min="5360" max="5364" width="8.7109375" style="657" customWidth="1"/>
    <col min="5365" max="5365" width="9.140625" style="657" customWidth="1"/>
    <col min="5366" max="5366" width="9.28515625" style="657" customWidth="1"/>
    <col min="5367" max="5367" width="8.85546875" style="657" customWidth="1"/>
    <col min="5368" max="5369" width="9.140625" style="657" customWidth="1"/>
    <col min="5370" max="5370" width="8.7109375" style="657" customWidth="1"/>
    <col min="5371" max="5372" width="9.140625" style="657" customWidth="1"/>
    <col min="5373" max="5374" width="8.7109375" style="657" customWidth="1"/>
    <col min="5375" max="5377" width="9" style="657" customWidth="1"/>
    <col min="5378" max="5378" width="8.85546875" style="657" customWidth="1"/>
    <col min="5379" max="5614" width="9.140625" style="657"/>
    <col min="5615" max="5615" width="39.7109375" style="657" customWidth="1"/>
    <col min="5616" max="5620" width="8.7109375" style="657" customWidth="1"/>
    <col min="5621" max="5621" width="9.140625" style="657" customWidth="1"/>
    <col min="5622" max="5622" width="9.28515625" style="657" customWidth="1"/>
    <col min="5623" max="5623" width="8.85546875" style="657" customWidth="1"/>
    <col min="5624" max="5625" width="9.140625" style="657" customWidth="1"/>
    <col min="5626" max="5626" width="8.7109375" style="657" customWidth="1"/>
    <col min="5627" max="5628" width="9.140625" style="657" customWidth="1"/>
    <col min="5629" max="5630" width="8.7109375" style="657" customWidth="1"/>
    <col min="5631" max="5633" width="9" style="657" customWidth="1"/>
    <col min="5634" max="5634" width="8.85546875" style="657" customWidth="1"/>
    <col min="5635" max="5870" width="9.140625" style="657"/>
    <col min="5871" max="5871" width="39.7109375" style="657" customWidth="1"/>
    <col min="5872" max="5876" width="8.7109375" style="657" customWidth="1"/>
    <col min="5877" max="5877" width="9.140625" style="657" customWidth="1"/>
    <col min="5878" max="5878" width="9.28515625" style="657" customWidth="1"/>
    <col min="5879" max="5879" width="8.85546875" style="657" customWidth="1"/>
    <col min="5880" max="5881" width="9.140625" style="657" customWidth="1"/>
    <col min="5882" max="5882" width="8.7109375" style="657" customWidth="1"/>
    <col min="5883" max="5884" width="9.140625" style="657" customWidth="1"/>
    <col min="5885" max="5886" width="8.7109375" style="657" customWidth="1"/>
    <col min="5887" max="5889" width="9" style="657" customWidth="1"/>
    <col min="5890" max="5890" width="8.85546875" style="657" customWidth="1"/>
    <col min="5891" max="6126" width="9.140625" style="657"/>
    <col min="6127" max="6127" width="39.7109375" style="657" customWidth="1"/>
    <col min="6128" max="6132" width="8.7109375" style="657" customWidth="1"/>
    <col min="6133" max="6133" width="9.140625" style="657" customWidth="1"/>
    <col min="6134" max="6134" width="9.28515625" style="657" customWidth="1"/>
    <col min="6135" max="6135" width="8.85546875" style="657" customWidth="1"/>
    <col min="6136" max="6137" width="9.140625" style="657" customWidth="1"/>
    <col min="6138" max="6138" width="8.7109375" style="657" customWidth="1"/>
    <col min="6139" max="6140" width="9.140625" style="657" customWidth="1"/>
    <col min="6141" max="6142" width="8.7109375" style="657" customWidth="1"/>
    <col min="6143" max="6145" width="9" style="657" customWidth="1"/>
    <col min="6146" max="6146" width="8.85546875" style="657" customWidth="1"/>
    <col min="6147" max="6382" width="9.140625" style="657"/>
    <col min="6383" max="6383" width="39.7109375" style="657" customWidth="1"/>
    <col min="6384" max="6388" width="8.7109375" style="657" customWidth="1"/>
    <col min="6389" max="6389" width="9.140625" style="657" customWidth="1"/>
    <col min="6390" max="6390" width="9.28515625" style="657" customWidth="1"/>
    <col min="6391" max="6391" width="8.85546875" style="657" customWidth="1"/>
    <col min="6392" max="6393" width="9.140625" style="657" customWidth="1"/>
    <col min="6394" max="6394" width="8.7109375" style="657" customWidth="1"/>
    <col min="6395" max="6396" width="9.140625" style="657" customWidth="1"/>
    <col min="6397" max="6398" width="8.7109375" style="657" customWidth="1"/>
    <col min="6399" max="6401" width="9" style="657" customWidth="1"/>
    <col min="6402" max="6402" width="8.85546875" style="657" customWidth="1"/>
    <col min="6403" max="6638" width="9.140625" style="657"/>
    <col min="6639" max="6639" width="39.7109375" style="657" customWidth="1"/>
    <col min="6640" max="6644" width="8.7109375" style="657" customWidth="1"/>
    <col min="6645" max="6645" width="9.140625" style="657" customWidth="1"/>
    <col min="6646" max="6646" width="9.28515625" style="657" customWidth="1"/>
    <col min="6647" max="6647" width="8.85546875" style="657" customWidth="1"/>
    <col min="6648" max="6649" width="9.140625" style="657" customWidth="1"/>
    <col min="6650" max="6650" width="8.7109375" style="657" customWidth="1"/>
    <col min="6651" max="6652" width="9.140625" style="657" customWidth="1"/>
    <col min="6653" max="6654" width="8.7109375" style="657" customWidth="1"/>
    <col min="6655" max="6657" width="9" style="657" customWidth="1"/>
    <col min="6658" max="6658" width="8.85546875" style="657" customWidth="1"/>
    <col min="6659" max="6894" width="9.140625" style="657"/>
    <col min="6895" max="6895" width="39.7109375" style="657" customWidth="1"/>
    <col min="6896" max="6900" width="8.7109375" style="657" customWidth="1"/>
    <col min="6901" max="6901" width="9.140625" style="657" customWidth="1"/>
    <col min="6902" max="6902" width="9.28515625" style="657" customWidth="1"/>
    <col min="6903" max="6903" width="8.85546875" style="657" customWidth="1"/>
    <col min="6904" max="6905" width="9.140625" style="657" customWidth="1"/>
    <col min="6906" max="6906" width="8.7109375" style="657" customWidth="1"/>
    <col min="6907" max="6908" width="9.140625" style="657" customWidth="1"/>
    <col min="6909" max="6910" width="8.7109375" style="657" customWidth="1"/>
    <col min="6911" max="6913" width="9" style="657" customWidth="1"/>
    <col min="6914" max="6914" width="8.85546875" style="657" customWidth="1"/>
    <col min="6915" max="7150" width="9.140625" style="657"/>
    <col min="7151" max="7151" width="39.7109375" style="657" customWidth="1"/>
    <col min="7152" max="7156" width="8.7109375" style="657" customWidth="1"/>
    <col min="7157" max="7157" width="9.140625" style="657" customWidth="1"/>
    <col min="7158" max="7158" width="9.28515625" style="657" customWidth="1"/>
    <col min="7159" max="7159" width="8.85546875" style="657" customWidth="1"/>
    <col min="7160" max="7161" width="9.140625" style="657" customWidth="1"/>
    <col min="7162" max="7162" width="8.7109375" style="657" customWidth="1"/>
    <col min="7163" max="7164" width="9.140625" style="657" customWidth="1"/>
    <col min="7165" max="7166" width="8.7109375" style="657" customWidth="1"/>
    <col min="7167" max="7169" width="9" style="657" customWidth="1"/>
    <col min="7170" max="7170" width="8.85546875" style="657" customWidth="1"/>
    <col min="7171" max="7406" width="9.140625" style="657"/>
    <col min="7407" max="7407" width="39.7109375" style="657" customWidth="1"/>
    <col min="7408" max="7412" width="8.7109375" style="657" customWidth="1"/>
    <col min="7413" max="7413" width="9.140625" style="657" customWidth="1"/>
    <col min="7414" max="7414" width="9.28515625" style="657" customWidth="1"/>
    <col min="7415" max="7415" width="8.85546875" style="657" customWidth="1"/>
    <col min="7416" max="7417" width="9.140625" style="657" customWidth="1"/>
    <col min="7418" max="7418" width="8.7109375" style="657" customWidth="1"/>
    <col min="7419" max="7420" width="9.140625" style="657" customWidth="1"/>
    <col min="7421" max="7422" width="8.7109375" style="657" customWidth="1"/>
    <col min="7423" max="7425" width="9" style="657" customWidth="1"/>
    <col min="7426" max="7426" width="8.85546875" style="657" customWidth="1"/>
    <col min="7427" max="7662" width="9.140625" style="657"/>
    <col min="7663" max="7663" width="39.7109375" style="657" customWidth="1"/>
    <col min="7664" max="7668" width="8.7109375" style="657" customWidth="1"/>
    <col min="7669" max="7669" width="9.140625" style="657" customWidth="1"/>
    <col min="7670" max="7670" width="9.28515625" style="657" customWidth="1"/>
    <col min="7671" max="7671" width="8.85546875" style="657" customWidth="1"/>
    <col min="7672" max="7673" width="9.140625" style="657" customWidth="1"/>
    <col min="7674" max="7674" width="8.7109375" style="657" customWidth="1"/>
    <col min="7675" max="7676" width="9.140625" style="657" customWidth="1"/>
    <col min="7677" max="7678" width="8.7109375" style="657" customWidth="1"/>
    <col min="7679" max="7681" width="9" style="657" customWidth="1"/>
    <col min="7682" max="7682" width="8.85546875" style="657" customWidth="1"/>
    <col min="7683" max="7918" width="9.140625" style="657"/>
    <col min="7919" max="7919" width="39.7109375" style="657" customWidth="1"/>
    <col min="7920" max="7924" width="8.7109375" style="657" customWidth="1"/>
    <col min="7925" max="7925" width="9.140625" style="657" customWidth="1"/>
    <col min="7926" max="7926" width="9.28515625" style="657" customWidth="1"/>
    <col min="7927" max="7927" width="8.85546875" style="657" customWidth="1"/>
    <col min="7928" max="7929" width="9.140625" style="657" customWidth="1"/>
    <col min="7930" max="7930" width="8.7109375" style="657" customWidth="1"/>
    <col min="7931" max="7932" width="9.140625" style="657" customWidth="1"/>
    <col min="7933" max="7934" width="8.7109375" style="657" customWidth="1"/>
    <col min="7935" max="7937" width="9" style="657" customWidth="1"/>
    <col min="7938" max="7938" width="8.85546875" style="657" customWidth="1"/>
    <col min="7939" max="8174" width="9.140625" style="657"/>
    <col min="8175" max="8175" width="39.7109375" style="657" customWidth="1"/>
    <col min="8176" max="8180" width="8.7109375" style="657" customWidth="1"/>
    <col min="8181" max="8181" width="9.140625" style="657" customWidth="1"/>
    <col min="8182" max="8182" width="9.28515625" style="657" customWidth="1"/>
    <col min="8183" max="8183" width="8.85546875" style="657" customWidth="1"/>
    <col min="8184" max="8185" width="9.140625" style="657" customWidth="1"/>
    <col min="8186" max="8186" width="8.7109375" style="657" customWidth="1"/>
    <col min="8187" max="8188" width="9.140625" style="657" customWidth="1"/>
    <col min="8189" max="8190" width="8.7109375" style="657" customWidth="1"/>
    <col min="8191" max="8193" width="9" style="657" customWidth="1"/>
    <col min="8194" max="8194" width="8.85546875" style="657" customWidth="1"/>
    <col min="8195" max="8430" width="9.140625" style="657"/>
    <col min="8431" max="8431" width="39.7109375" style="657" customWidth="1"/>
    <col min="8432" max="8436" width="8.7109375" style="657" customWidth="1"/>
    <col min="8437" max="8437" width="9.140625" style="657" customWidth="1"/>
    <col min="8438" max="8438" width="9.28515625" style="657" customWidth="1"/>
    <col min="8439" max="8439" width="8.85546875" style="657" customWidth="1"/>
    <col min="8440" max="8441" width="9.140625" style="657" customWidth="1"/>
    <col min="8442" max="8442" width="8.7109375" style="657" customWidth="1"/>
    <col min="8443" max="8444" width="9.140625" style="657" customWidth="1"/>
    <col min="8445" max="8446" width="8.7109375" style="657" customWidth="1"/>
    <col min="8447" max="8449" width="9" style="657" customWidth="1"/>
    <col min="8450" max="8450" width="8.85546875" style="657" customWidth="1"/>
    <col min="8451" max="8686" width="9.140625" style="657"/>
    <col min="8687" max="8687" width="39.7109375" style="657" customWidth="1"/>
    <col min="8688" max="8692" width="8.7109375" style="657" customWidth="1"/>
    <col min="8693" max="8693" width="9.140625" style="657" customWidth="1"/>
    <col min="8694" max="8694" width="9.28515625" style="657" customWidth="1"/>
    <col min="8695" max="8695" width="8.85546875" style="657" customWidth="1"/>
    <col min="8696" max="8697" width="9.140625" style="657" customWidth="1"/>
    <col min="8698" max="8698" width="8.7109375" style="657" customWidth="1"/>
    <col min="8699" max="8700" width="9.140625" style="657" customWidth="1"/>
    <col min="8701" max="8702" width="8.7109375" style="657" customWidth="1"/>
    <col min="8703" max="8705" width="9" style="657" customWidth="1"/>
    <col min="8706" max="8706" width="8.85546875" style="657" customWidth="1"/>
    <col min="8707" max="8942" width="9.140625" style="657"/>
    <col min="8943" max="8943" width="39.7109375" style="657" customWidth="1"/>
    <col min="8944" max="8948" width="8.7109375" style="657" customWidth="1"/>
    <col min="8949" max="8949" width="9.140625" style="657" customWidth="1"/>
    <col min="8950" max="8950" width="9.28515625" style="657" customWidth="1"/>
    <col min="8951" max="8951" width="8.85546875" style="657" customWidth="1"/>
    <col min="8952" max="8953" width="9.140625" style="657" customWidth="1"/>
    <col min="8954" max="8954" width="8.7109375" style="657" customWidth="1"/>
    <col min="8955" max="8956" width="9.140625" style="657" customWidth="1"/>
    <col min="8957" max="8958" width="8.7109375" style="657" customWidth="1"/>
    <col min="8959" max="8961" width="9" style="657" customWidth="1"/>
    <col min="8962" max="8962" width="8.85546875" style="657" customWidth="1"/>
    <col min="8963" max="9198" width="9.140625" style="657"/>
    <col min="9199" max="9199" width="39.7109375" style="657" customWidth="1"/>
    <col min="9200" max="9204" width="8.7109375" style="657" customWidth="1"/>
    <col min="9205" max="9205" width="9.140625" style="657" customWidth="1"/>
    <col min="9206" max="9206" width="9.28515625" style="657" customWidth="1"/>
    <col min="9207" max="9207" width="8.85546875" style="657" customWidth="1"/>
    <col min="9208" max="9209" width="9.140625" style="657" customWidth="1"/>
    <col min="9210" max="9210" width="8.7109375" style="657" customWidth="1"/>
    <col min="9211" max="9212" width="9.140625" style="657" customWidth="1"/>
    <col min="9213" max="9214" width="8.7109375" style="657" customWidth="1"/>
    <col min="9215" max="9217" width="9" style="657" customWidth="1"/>
    <col min="9218" max="9218" width="8.85546875" style="657" customWidth="1"/>
    <col min="9219" max="9454" width="9.140625" style="657"/>
    <col min="9455" max="9455" width="39.7109375" style="657" customWidth="1"/>
    <col min="9456" max="9460" width="8.7109375" style="657" customWidth="1"/>
    <col min="9461" max="9461" width="9.140625" style="657" customWidth="1"/>
    <col min="9462" max="9462" width="9.28515625" style="657" customWidth="1"/>
    <col min="9463" max="9463" width="8.85546875" style="657" customWidth="1"/>
    <col min="9464" max="9465" width="9.140625" style="657" customWidth="1"/>
    <col min="9466" max="9466" width="8.7109375" style="657" customWidth="1"/>
    <col min="9467" max="9468" width="9.140625" style="657" customWidth="1"/>
    <col min="9469" max="9470" width="8.7109375" style="657" customWidth="1"/>
    <col min="9471" max="9473" width="9" style="657" customWidth="1"/>
    <col min="9474" max="9474" width="8.85546875" style="657" customWidth="1"/>
    <col min="9475" max="9710" width="9.140625" style="657"/>
    <col min="9711" max="9711" width="39.7109375" style="657" customWidth="1"/>
    <col min="9712" max="9716" width="8.7109375" style="657" customWidth="1"/>
    <col min="9717" max="9717" width="9.140625" style="657" customWidth="1"/>
    <col min="9718" max="9718" width="9.28515625" style="657" customWidth="1"/>
    <col min="9719" max="9719" width="8.85546875" style="657" customWidth="1"/>
    <col min="9720" max="9721" width="9.140625" style="657" customWidth="1"/>
    <col min="9722" max="9722" width="8.7109375" style="657" customWidth="1"/>
    <col min="9723" max="9724" width="9.140625" style="657" customWidth="1"/>
    <col min="9725" max="9726" width="8.7109375" style="657" customWidth="1"/>
    <col min="9727" max="9729" width="9" style="657" customWidth="1"/>
    <col min="9730" max="9730" width="8.85546875" style="657" customWidth="1"/>
    <col min="9731" max="9966" width="9.140625" style="657"/>
    <col min="9967" max="9967" width="39.7109375" style="657" customWidth="1"/>
    <col min="9968" max="9972" width="8.7109375" style="657" customWidth="1"/>
    <col min="9973" max="9973" width="9.140625" style="657" customWidth="1"/>
    <col min="9974" max="9974" width="9.28515625" style="657" customWidth="1"/>
    <col min="9975" max="9975" width="8.85546875" style="657" customWidth="1"/>
    <col min="9976" max="9977" width="9.140625" style="657" customWidth="1"/>
    <col min="9978" max="9978" width="8.7109375" style="657" customWidth="1"/>
    <col min="9979" max="9980" width="9.140625" style="657" customWidth="1"/>
    <col min="9981" max="9982" width="8.7109375" style="657" customWidth="1"/>
    <col min="9983" max="9985" width="9" style="657" customWidth="1"/>
    <col min="9986" max="9986" width="8.85546875" style="657" customWidth="1"/>
    <col min="9987" max="10222" width="9.140625" style="657"/>
    <col min="10223" max="10223" width="39.7109375" style="657" customWidth="1"/>
    <col min="10224" max="10228" width="8.7109375" style="657" customWidth="1"/>
    <col min="10229" max="10229" width="9.140625" style="657" customWidth="1"/>
    <col min="10230" max="10230" width="9.28515625" style="657" customWidth="1"/>
    <col min="10231" max="10231" width="8.85546875" style="657" customWidth="1"/>
    <col min="10232" max="10233" width="9.140625" style="657" customWidth="1"/>
    <col min="10234" max="10234" width="8.7109375" style="657" customWidth="1"/>
    <col min="10235" max="10236" width="9.140625" style="657" customWidth="1"/>
    <col min="10237" max="10238" width="8.7109375" style="657" customWidth="1"/>
    <col min="10239" max="10241" width="9" style="657" customWidth="1"/>
    <col min="10242" max="10242" width="8.85546875" style="657" customWidth="1"/>
    <col min="10243" max="10478" width="9.140625" style="657"/>
    <col min="10479" max="10479" width="39.7109375" style="657" customWidth="1"/>
    <col min="10480" max="10484" width="8.7109375" style="657" customWidth="1"/>
    <col min="10485" max="10485" width="9.140625" style="657" customWidth="1"/>
    <col min="10486" max="10486" width="9.28515625" style="657" customWidth="1"/>
    <col min="10487" max="10487" width="8.85546875" style="657" customWidth="1"/>
    <col min="10488" max="10489" width="9.140625" style="657" customWidth="1"/>
    <col min="10490" max="10490" width="8.7109375" style="657" customWidth="1"/>
    <col min="10491" max="10492" width="9.140625" style="657" customWidth="1"/>
    <col min="10493" max="10494" width="8.7109375" style="657" customWidth="1"/>
    <col min="10495" max="10497" width="9" style="657" customWidth="1"/>
    <col min="10498" max="10498" width="8.85546875" style="657" customWidth="1"/>
    <col min="10499" max="10734" width="9.140625" style="657"/>
    <col min="10735" max="10735" width="39.7109375" style="657" customWidth="1"/>
    <col min="10736" max="10740" width="8.7109375" style="657" customWidth="1"/>
    <col min="10741" max="10741" width="9.140625" style="657" customWidth="1"/>
    <col min="10742" max="10742" width="9.28515625" style="657" customWidth="1"/>
    <col min="10743" max="10743" width="8.85546875" style="657" customWidth="1"/>
    <col min="10744" max="10745" width="9.140625" style="657" customWidth="1"/>
    <col min="10746" max="10746" width="8.7109375" style="657" customWidth="1"/>
    <col min="10747" max="10748" width="9.140625" style="657" customWidth="1"/>
    <col min="10749" max="10750" width="8.7109375" style="657" customWidth="1"/>
    <col min="10751" max="10753" width="9" style="657" customWidth="1"/>
    <col min="10754" max="10754" width="8.85546875" style="657" customWidth="1"/>
    <col min="10755" max="10990" width="9.140625" style="657"/>
    <col min="10991" max="10991" width="39.7109375" style="657" customWidth="1"/>
    <col min="10992" max="10996" width="8.7109375" style="657" customWidth="1"/>
    <col min="10997" max="10997" width="9.140625" style="657" customWidth="1"/>
    <col min="10998" max="10998" width="9.28515625" style="657" customWidth="1"/>
    <col min="10999" max="10999" width="8.85546875" style="657" customWidth="1"/>
    <col min="11000" max="11001" width="9.140625" style="657" customWidth="1"/>
    <col min="11002" max="11002" width="8.7109375" style="657" customWidth="1"/>
    <col min="11003" max="11004" width="9.140625" style="657" customWidth="1"/>
    <col min="11005" max="11006" width="8.7109375" style="657" customWidth="1"/>
    <col min="11007" max="11009" width="9" style="657" customWidth="1"/>
    <col min="11010" max="11010" width="8.85546875" style="657" customWidth="1"/>
    <col min="11011" max="11246" width="9.140625" style="657"/>
    <col min="11247" max="11247" width="39.7109375" style="657" customWidth="1"/>
    <col min="11248" max="11252" width="8.7109375" style="657" customWidth="1"/>
    <col min="11253" max="11253" width="9.140625" style="657" customWidth="1"/>
    <col min="11254" max="11254" width="9.28515625" style="657" customWidth="1"/>
    <col min="11255" max="11255" width="8.85546875" style="657" customWidth="1"/>
    <col min="11256" max="11257" width="9.140625" style="657" customWidth="1"/>
    <col min="11258" max="11258" width="8.7109375" style="657" customWidth="1"/>
    <col min="11259" max="11260" width="9.140625" style="657" customWidth="1"/>
    <col min="11261" max="11262" width="8.7109375" style="657" customWidth="1"/>
    <col min="11263" max="11265" width="9" style="657" customWidth="1"/>
    <col min="11266" max="11266" width="8.85546875" style="657" customWidth="1"/>
    <col min="11267" max="11502" width="9.140625" style="657"/>
    <col min="11503" max="11503" width="39.7109375" style="657" customWidth="1"/>
    <col min="11504" max="11508" width="8.7109375" style="657" customWidth="1"/>
    <col min="11509" max="11509" width="9.140625" style="657" customWidth="1"/>
    <col min="11510" max="11510" width="9.28515625" style="657" customWidth="1"/>
    <col min="11511" max="11511" width="8.85546875" style="657" customWidth="1"/>
    <col min="11512" max="11513" width="9.140625" style="657" customWidth="1"/>
    <col min="11514" max="11514" width="8.7109375" style="657" customWidth="1"/>
    <col min="11515" max="11516" width="9.140625" style="657" customWidth="1"/>
    <col min="11517" max="11518" width="8.7109375" style="657" customWidth="1"/>
    <col min="11519" max="11521" width="9" style="657" customWidth="1"/>
    <col min="11522" max="11522" width="8.85546875" style="657" customWidth="1"/>
    <col min="11523" max="11758" width="9.140625" style="657"/>
    <col min="11759" max="11759" width="39.7109375" style="657" customWidth="1"/>
    <col min="11760" max="11764" width="8.7109375" style="657" customWidth="1"/>
    <col min="11765" max="11765" width="9.140625" style="657" customWidth="1"/>
    <col min="11766" max="11766" width="9.28515625" style="657" customWidth="1"/>
    <col min="11767" max="11767" width="8.85546875" style="657" customWidth="1"/>
    <col min="11768" max="11769" width="9.140625" style="657" customWidth="1"/>
    <col min="11770" max="11770" width="8.7109375" style="657" customWidth="1"/>
    <col min="11771" max="11772" width="9.140625" style="657" customWidth="1"/>
    <col min="11773" max="11774" width="8.7109375" style="657" customWidth="1"/>
    <col min="11775" max="11777" width="9" style="657" customWidth="1"/>
    <col min="11778" max="11778" width="8.85546875" style="657" customWidth="1"/>
    <col min="11779" max="12014" width="9.140625" style="657"/>
    <col min="12015" max="12015" width="39.7109375" style="657" customWidth="1"/>
    <col min="12016" max="12020" width="8.7109375" style="657" customWidth="1"/>
    <col min="12021" max="12021" width="9.140625" style="657" customWidth="1"/>
    <col min="12022" max="12022" width="9.28515625" style="657" customWidth="1"/>
    <col min="12023" max="12023" width="8.85546875" style="657" customWidth="1"/>
    <col min="12024" max="12025" width="9.140625" style="657" customWidth="1"/>
    <col min="12026" max="12026" width="8.7109375" style="657" customWidth="1"/>
    <col min="12027" max="12028" width="9.140625" style="657" customWidth="1"/>
    <col min="12029" max="12030" width="8.7109375" style="657" customWidth="1"/>
    <col min="12031" max="12033" width="9" style="657" customWidth="1"/>
    <col min="12034" max="12034" width="8.85546875" style="657" customWidth="1"/>
    <col min="12035" max="12270" width="9.140625" style="657"/>
    <col min="12271" max="12271" width="39.7109375" style="657" customWidth="1"/>
    <col min="12272" max="12276" width="8.7109375" style="657" customWidth="1"/>
    <col min="12277" max="12277" width="9.140625" style="657" customWidth="1"/>
    <col min="12278" max="12278" width="9.28515625" style="657" customWidth="1"/>
    <col min="12279" max="12279" width="8.85546875" style="657" customWidth="1"/>
    <col min="12280" max="12281" width="9.140625" style="657" customWidth="1"/>
    <col min="12282" max="12282" width="8.7109375" style="657" customWidth="1"/>
    <col min="12283" max="12284" width="9.140625" style="657" customWidth="1"/>
    <col min="12285" max="12286" width="8.7109375" style="657" customWidth="1"/>
    <col min="12287" max="12289" width="9" style="657" customWidth="1"/>
    <col min="12290" max="12290" width="8.85546875" style="657" customWidth="1"/>
    <col min="12291" max="12526" width="9.140625" style="657"/>
    <col min="12527" max="12527" width="39.7109375" style="657" customWidth="1"/>
    <col min="12528" max="12532" width="8.7109375" style="657" customWidth="1"/>
    <col min="12533" max="12533" width="9.140625" style="657" customWidth="1"/>
    <col min="12534" max="12534" width="9.28515625" style="657" customWidth="1"/>
    <col min="12535" max="12535" width="8.85546875" style="657" customWidth="1"/>
    <col min="12536" max="12537" width="9.140625" style="657" customWidth="1"/>
    <col min="12538" max="12538" width="8.7109375" style="657" customWidth="1"/>
    <col min="12539" max="12540" width="9.140625" style="657" customWidth="1"/>
    <col min="12541" max="12542" width="8.7109375" style="657" customWidth="1"/>
    <col min="12543" max="12545" width="9" style="657" customWidth="1"/>
    <col min="12546" max="12546" width="8.85546875" style="657" customWidth="1"/>
    <col min="12547" max="12782" width="9.140625" style="657"/>
    <col min="12783" max="12783" width="39.7109375" style="657" customWidth="1"/>
    <col min="12784" max="12788" width="8.7109375" style="657" customWidth="1"/>
    <col min="12789" max="12789" width="9.140625" style="657" customWidth="1"/>
    <col min="12790" max="12790" width="9.28515625" style="657" customWidth="1"/>
    <col min="12791" max="12791" width="8.85546875" style="657" customWidth="1"/>
    <col min="12792" max="12793" width="9.140625" style="657" customWidth="1"/>
    <col min="12794" max="12794" width="8.7109375" style="657" customWidth="1"/>
    <col min="12795" max="12796" width="9.140625" style="657" customWidth="1"/>
    <col min="12797" max="12798" width="8.7109375" style="657" customWidth="1"/>
    <col min="12799" max="12801" width="9" style="657" customWidth="1"/>
    <col min="12802" max="12802" width="8.85546875" style="657" customWidth="1"/>
    <col min="12803" max="13038" width="9.140625" style="657"/>
    <col min="13039" max="13039" width="39.7109375" style="657" customWidth="1"/>
    <col min="13040" max="13044" width="8.7109375" style="657" customWidth="1"/>
    <col min="13045" max="13045" width="9.140625" style="657" customWidth="1"/>
    <col min="13046" max="13046" width="9.28515625" style="657" customWidth="1"/>
    <col min="13047" max="13047" width="8.85546875" style="657" customWidth="1"/>
    <col min="13048" max="13049" width="9.140625" style="657" customWidth="1"/>
    <col min="13050" max="13050" width="8.7109375" style="657" customWidth="1"/>
    <col min="13051" max="13052" width="9.140625" style="657" customWidth="1"/>
    <col min="13053" max="13054" width="8.7109375" style="657" customWidth="1"/>
    <col min="13055" max="13057" width="9" style="657" customWidth="1"/>
    <col min="13058" max="13058" width="8.85546875" style="657" customWidth="1"/>
    <col min="13059" max="13294" width="9.140625" style="657"/>
    <col min="13295" max="13295" width="39.7109375" style="657" customWidth="1"/>
    <col min="13296" max="13300" width="8.7109375" style="657" customWidth="1"/>
    <col min="13301" max="13301" width="9.140625" style="657" customWidth="1"/>
    <col min="13302" max="13302" width="9.28515625" style="657" customWidth="1"/>
    <col min="13303" max="13303" width="8.85546875" style="657" customWidth="1"/>
    <col min="13304" max="13305" width="9.140625" style="657" customWidth="1"/>
    <col min="13306" max="13306" width="8.7109375" style="657" customWidth="1"/>
    <col min="13307" max="13308" width="9.140625" style="657" customWidth="1"/>
    <col min="13309" max="13310" width="8.7109375" style="657" customWidth="1"/>
    <col min="13311" max="13313" width="9" style="657" customWidth="1"/>
    <col min="13314" max="13314" width="8.85546875" style="657" customWidth="1"/>
    <col min="13315" max="13550" width="9.140625" style="657"/>
    <col min="13551" max="13551" width="39.7109375" style="657" customWidth="1"/>
    <col min="13552" max="13556" width="8.7109375" style="657" customWidth="1"/>
    <col min="13557" max="13557" width="9.140625" style="657" customWidth="1"/>
    <col min="13558" max="13558" width="9.28515625" style="657" customWidth="1"/>
    <col min="13559" max="13559" width="8.85546875" style="657" customWidth="1"/>
    <col min="13560" max="13561" width="9.140625" style="657" customWidth="1"/>
    <col min="13562" max="13562" width="8.7109375" style="657" customWidth="1"/>
    <col min="13563" max="13564" width="9.140625" style="657" customWidth="1"/>
    <col min="13565" max="13566" width="8.7109375" style="657" customWidth="1"/>
    <col min="13567" max="13569" width="9" style="657" customWidth="1"/>
    <col min="13570" max="13570" width="8.85546875" style="657" customWidth="1"/>
    <col min="13571" max="13806" width="9.140625" style="657"/>
    <col min="13807" max="13807" width="39.7109375" style="657" customWidth="1"/>
    <col min="13808" max="13812" width="8.7109375" style="657" customWidth="1"/>
    <col min="13813" max="13813" width="9.140625" style="657" customWidth="1"/>
    <col min="13814" max="13814" width="9.28515625" style="657" customWidth="1"/>
    <col min="13815" max="13815" width="8.85546875" style="657" customWidth="1"/>
    <col min="13816" max="13817" width="9.140625" style="657" customWidth="1"/>
    <col min="13818" max="13818" width="8.7109375" style="657" customWidth="1"/>
    <col min="13819" max="13820" width="9.140625" style="657" customWidth="1"/>
    <col min="13821" max="13822" width="8.7109375" style="657" customWidth="1"/>
    <col min="13823" max="13825" width="9" style="657" customWidth="1"/>
    <col min="13826" max="13826" width="8.85546875" style="657" customWidth="1"/>
    <col min="13827" max="14062" width="9.140625" style="657"/>
    <col min="14063" max="14063" width="39.7109375" style="657" customWidth="1"/>
    <col min="14064" max="14068" width="8.7109375" style="657" customWidth="1"/>
    <col min="14069" max="14069" width="9.140625" style="657" customWidth="1"/>
    <col min="14070" max="14070" width="9.28515625" style="657" customWidth="1"/>
    <col min="14071" max="14071" width="8.85546875" style="657" customWidth="1"/>
    <col min="14072" max="14073" width="9.140625" style="657" customWidth="1"/>
    <col min="14074" max="14074" width="8.7109375" style="657" customWidth="1"/>
    <col min="14075" max="14076" width="9.140625" style="657" customWidth="1"/>
    <col min="14077" max="14078" width="8.7109375" style="657" customWidth="1"/>
    <col min="14079" max="14081" width="9" style="657" customWidth="1"/>
    <col min="14082" max="14082" width="8.85546875" style="657" customWidth="1"/>
    <col min="14083" max="14318" width="9.140625" style="657"/>
    <col min="14319" max="14319" width="39.7109375" style="657" customWidth="1"/>
    <col min="14320" max="14324" width="8.7109375" style="657" customWidth="1"/>
    <col min="14325" max="14325" width="9.140625" style="657" customWidth="1"/>
    <col min="14326" max="14326" width="9.28515625" style="657" customWidth="1"/>
    <col min="14327" max="14327" width="8.85546875" style="657" customWidth="1"/>
    <col min="14328" max="14329" width="9.140625" style="657" customWidth="1"/>
    <col min="14330" max="14330" width="8.7109375" style="657" customWidth="1"/>
    <col min="14331" max="14332" width="9.140625" style="657" customWidth="1"/>
    <col min="14333" max="14334" width="8.7109375" style="657" customWidth="1"/>
    <col min="14335" max="14337" width="9" style="657" customWidth="1"/>
    <col min="14338" max="14338" width="8.85546875" style="657" customWidth="1"/>
    <col min="14339" max="14574" width="9.140625" style="657"/>
    <col min="14575" max="14575" width="39.7109375" style="657" customWidth="1"/>
    <col min="14576" max="14580" width="8.7109375" style="657" customWidth="1"/>
    <col min="14581" max="14581" width="9.140625" style="657" customWidth="1"/>
    <col min="14582" max="14582" width="9.28515625" style="657" customWidth="1"/>
    <col min="14583" max="14583" width="8.85546875" style="657" customWidth="1"/>
    <col min="14584" max="14585" width="9.140625" style="657" customWidth="1"/>
    <col min="14586" max="14586" width="8.7109375" style="657" customWidth="1"/>
    <col min="14587" max="14588" width="9.140625" style="657" customWidth="1"/>
    <col min="14589" max="14590" width="8.7109375" style="657" customWidth="1"/>
    <col min="14591" max="14593" width="9" style="657" customWidth="1"/>
    <col min="14594" max="14594" width="8.85546875" style="657" customWidth="1"/>
    <col min="14595" max="14830" width="9.140625" style="657"/>
    <col min="14831" max="14831" width="39.7109375" style="657" customWidth="1"/>
    <col min="14832" max="14836" width="8.7109375" style="657" customWidth="1"/>
    <col min="14837" max="14837" width="9.140625" style="657" customWidth="1"/>
    <col min="14838" max="14838" width="9.28515625" style="657" customWidth="1"/>
    <col min="14839" max="14839" width="8.85546875" style="657" customWidth="1"/>
    <col min="14840" max="14841" width="9.140625" style="657" customWidth="1"/>
    <col min="14842" max="14842" width="8.7109375" style="657" customWidth="1"/>
    <col min="14843" max="14844" width="9.140625" style="657" customWidth="1"/>
    <col min="14845" max="14846" width="8.7109375" style="657" customWidth="1"/>
    <col min="14847" max="14849" width="9" style="657" customWidth="1"/>
    <col min="14850" max="14850" width="8.85546875" style="657" customWidth="1"/>
    <col min="14851" max="15086" width="9.140625" style="657"/>
    <col min="15087" max="15087" width="39.7109375" style="657" customWidth="1"/>
    <col min="15088" max="15092" width="8.7109375" style="657" customWidth="1"/>
    <col min="15093" max="15093" width="9.140625" style="657" customWidth="1"/>
    <col min="15094" max="15094" width="9.28515625" style="657" customWidth="1"/>
    <col min="15095" max="15095" width="8.85546875" style="657" customWidth="1"/>
    <col min="15096" max="15097" width="9.140625" style="657" customWidth="1"/>
    <col min="15098" max="15098" width="8.7109375" style="657" customWidth="1"/>
    <col min="15099" max="15100" width="9.140625" style="657" customWidth="1"/>
    <col min="15101" max="15102" width="8.7109375" style="657" customWidth="1"/>
    <col min="15103" max="15105" width="9" style="657" customWidth="1"/>
    <col min="15106" max="15106" width="8.85546875" style="657" customWidth="1"/>
    <col min="15107" max="15342" width="9.140625" style="657"/>
    <col min="15343" max="15343" width="39.7109375" style="657" customWidth="1"/>
    <col min="15344" max="15348" width="8.7109375" style="657" customWidth="1"/>
    <col min="15349" max="15349" width="9.140625" style="657" customWidth="1"/>
    <col min="15350" max="15350" width="9.28515625" style="657" customWidth="1"/>
    <col min="15351" max="15351" width="8.85546875" style="657" customWidth="1"/>
    <col min="15352" max="15353" width="9.140625" style="657" customWidth="1"/>
    <col min="15354" max="15354" width="8.7109375" style="657" customWidth="1"/>
    <col min="15355" max="15356" width="9.140625" style="657" customWidth="1"/>
    <col min="15357" max="15358" width="8.7109375" style="657" customWidth="1"/>
    <col min="15359" max="15361" width="9" style="657" customWidth="1"/>
    <col min="15362" max="15362" width="8.85546875" style="657" customWidth="1"/>
    <col min="15363" max="15598" width="9.140625" style="657"/>
    <col min="15599" max="15599" width="39.7109375" style="657" customWidth="1"/>
    <col min="15600" max="15604" width="8.7109375" style="657" customWidth="1"/>
    <col min="15605" max="15605" width="9.140625" style="657" customWidth="1"/>
    <col min="15606" max="15606" width="9.28515625" style="657" customWidth="1"/>
    <col min="15607" max="15607" width="8.85546875" style="657" customWidth="1"/>
    <col min="15608" max="15609" width="9.140625" style="657" customWidth="1"/>
    <col min="15610" max="15610" width="8.7109375" style="657" customWidth="1"/>
    <col min="15611" max="15612" width="9.140625" style="657" customWidth="1"/>
    <col min="15613" max="15614" width="8.7109375" style="657" customWidth="1"/>
    <col min="15615" max="15617" width="9" style="657" customWidth="1"/>
    <col min="15618" max="15618" width="8.85546875" style="657" customWidth="1"/>
    <col min="15619" max="15854" width="9.140625" style="657"/>
    <col min="15855" max="15855" width="39.7109375" style="657" customWidth="1"/>
    <col min="15856" max="15860" width="8.7109375" style="657" customWidth="1"/>
    <col min="15861" max="15861" width="9.140625" style="657" customWidth="1"/>
    <col min="15862" max="15862" width="9.28515625" style="657" customWidth="1"/>
    <col min="15863" max="15863" width="8.85546875" style="657" customWidth="1"/>
    <col min="15864" max="15865" width="9.140625" style="657" customWidth="1"/>
    <col min="15866" max="15866" width="8.7109375" style="657" customWidth="1"/>
    <col min="15867" max="15868" width="9.140625" style="657" customWidth="1"/>
    <col min="15869" max="15870" width="8.7109375" style="657" customWidth="1"/>
    <col min="15871" max="15873" width="9" style="657" customWidth="1"/>
    <col min="15874" max="15874" width="8.85546875" style="657" customWidth="1"/>
    <col min="15875" max="16110" width="9.140625" style="657"/>
    <col min="16111" max="16111" width="39.7109375" style="657" customWidth="1"/>
    <col min="16112" max="16116" width="8.7109375" style="657" customWidth="1"/>
    <col min="16117" max="16117" width="9.140625" style="657" customWidth="1"/>
    <col min="16118" max="16118" width="9.28515625" style="657" customWidth="1"/>
    <col min="16119" max="16119" width="8.85546875" style="657" customWidth="1"/>
    <col min="16120" max="16121" width="9.140625" style="657" customWidth="1"/>
    <col min="16122" max="16122" width="8.7109375" style="657" customWidth="1"/>
    <col min="16123" max="16124" width="9.140625" style="657" customWidth="1"/>
    <col min="16125" max="16126" width="8.7109375" style="657" customWidth="1"/>
    <col min="16127" max="16129" width="9" style="657" customWidth="1"/>
    <col min="16130" max="16130" width="8.85546875" style="657" customWidth="1"/>
    <col min="16131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s="16" customFormat="1" ht="18" customHeight="1" x14ac:dyDescent="0.25">
      <c r="A2" s="199" t="s">
        <v>613</v>
      </c>
    </row>
    <row r="3" spans="1:20" s="16" customFormat="1" ht="18" customHeight="1" thickBot="1" x14ac:dyDescent="0.25">
      <c r="A3" s="643" t="s">
        <v>152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</row>
    <row r="4" spans="1:20" s="16" customFormat="1" ht="18" customHeight="1" thickBot="1" x14ac:dyDescent="0.25">
      <c r="A4" s="645"/>
      <c r="B4" s="646">
        <v>2014</v>
      </c>
      <c r="C4" s="646">
        <v>2015</v>
      </c>
      <c r="D4" s="646">
        <v>2016</v>
      </c>
      <c r="E4" s="646">
        <v>2017</v>
      </c>
      <c r="F4" s="646">
        <v>2018</v>
      </c>
      <c r="G4" s="646">
        <v>2019</v>
      </c>
      <c r="H4" s="646">
        <v>2020</v>
      </c>
      <c r="I4" s="646">
        <v>2021</v>
      </c>
      <c r="J4" s="646">
        <v>2022</v>
      </c>
      <c r="K4" s="646">
        <v>2023</v>
      </c>
      <c r="L4" s="646">
        <v>2024</v>
      </c>
      <c r="M4" s="646">
        <v>2025</v>
      </c>
    </row>
    <row r="5" spans="1:20" s="16" customFormat="1" ht="12.4" customHeight="1" x14ac:dyDescent="0.2"/>
    <row r="6" spans="1:20" s="16" customFormat="1" ht="14.25" customHeight="1" x14ac:dyDescent="0.2">
      <c r="A6" s="129" t="s">
        <v>614</v>
      </c>
      <c r="B6" s="647">
        <f>'[1]дейст(тыс)'!T5/1000</f>
        <v>18248.8</v>
      </c>
      <c r="C6" s="647">
        <f>'[1]дейст(тыс)'!U5/1000</f>
        <v>24270</v>
      </c>
      <c r="D6" s="647">
        <f>'[1]дейст(тыс)'!V5/1000</f>
        <v>24186.9</v>
      </c>
      <c r="E6" s="647">
        <v>24563.5</v>
      </c>
      <c r="F6" s="647">
        <v>27127.1</v>
      </c>
      <c r="G6" s="647">
        <v>29817.200000000001</v>
      </c>
      <c r="H6" s="647">
        <v>32574</v>
      </c>
      <c r="I6" s="647">
        <v>36008.9</v>
      </c>
      <c r="J6" s="647">
        <v>75287.899999999994</v>
      </c>
      <c r="K6" s="647">
        <v>86043.199999999997</v>
      </c>
      <c r="L6" s="647">
        <v>117166.3</v>
      </c>
      <c r="M6" s="647">
        <v>150190.70000000001</v>
      </c>
    </row>
    <row r="7" spans="1:20" s="648" customFormat="1" ht="12.4" customHeight="1" x14ac:dyDescent="0.2">
      <c r="B7" s="649"/>
      <c r="C7" s="649"/>
      <c r="D7" s="649"/>
      <c r="E7" s="650">
        <v>78</v>
      </c>
      <c r="F7" s="650"/>
      <c r="G7" s="650"/>
      <c r="H7" s="650"/>
      <c r="I7" s="651"/>
      <c r="J7" s="651"/>
      <c r="K7" s="651"/>
      <c r="L7" s="651"/>
      <c r="M7" s="651"/>
    </row>
    <row r="8" spans="1:20" s="129" customFormat="1" ht="12.4" customHeight="1" x14ac:dyDescent="0.2">
      <c r="A8" s="129" t="s">
        <v>615</v>
      </c>
      <c r="B8" s="647">
        <f>'[1]дейст(тыс)'!T7/1000</f>
        <v>13363.5</v>
      </c>
      <c r="C8" s="647">
        <f>'[1]дейст(тыс)'!U7/1000</f>
        <v>19455.8</v>
      </c>
      <c r="D8" s="647">
        <f>'[1]дейст(тыс)'!V7/1000</f>
        <v>19180</v>
      </c>
      <c r="E8" s="647">
        <v>19161.8</v>
      </c>
      <c r="F8" s="647">
        <v>20909.2</v>
      </c>
      <c r="G8" s="647">
        <v>23200.799999999999</v>
      </c>
      <c r="H8" s="647">
        <v>24455.200000000001</v>
      </c>
      <c r="I8" s="647">
        <v>26310.1</v>
      </c>
      <c r="J8" s="647">
        <v>36473.199999999997</v>
      </c>
      <c r="K8" s="647">
        <v>48907.4</v>
      </c>
      <c r="L8" s="647">
        <v>63961.2</v>
      </c>
      <c r="M8" s="647">
        <v>87806.6</v>
      </c>
    </row>
    <row r="9" spans="1:20" s="16" customFormat="1" ht="12.4" customHeight="1" x14ac:dyDescent="0.2">
      <c r="A9" s="624" t="s">
        <v>616</v>
      </c>
      <c r="B9" s="15">
        <f>'[1]дейст(тыс)'!T8/1000</f>
        <v>735.5</v>
      </c>
      <c r="C9" s="15">
        <f>'[1]дейст(тыс)'!U8/1000</f>
        <v>842.6</v>
      </c>
      <c r="D9" s="15">
        <f>'[1]дейст(тыс)'!V8/1000</f>
        <v>988.6</v>
      </c>
      <c r="E9" s="15">
        <v>1303.8</v>
      </c>
      <c r="F9" s="15">
        <v>1613.8</v>
      </c>
      <c r="G9" s="15">
        <v>1667</v>
      </c>
      <c r="H9" s="15">
        <v>1791.1</v>
      </c>
      <c r="I9" s="15">
        <v>1976.6</v>
      </c>
      <c r="J9" s="15">
        <v>4170</v>
      </c>
      <c r="K9" s="15">
        <v>8041.5</v>
      </c>
      <c r="L9" s="15">
        <v>8612.4</v>
      </c>
      <c r="M9" s="15">
        <v>9724.7000000000007</v>
      </c>
    </row>
    <row r="10" spans="1:20" s="16" customFormat="1" ht="24" x14ac:dyDescent="0.2">
      <c r="A10" s="652" t="s">
        <v>617</v>
      </c>
      <c r="B10" s="15">
        <f>'[1]дейст(тыс)'!T9/1000</f>
        <v>95.8</v>
      </c>
      <c r="C10" s="15">
        <f>'[1]дейст(тыс)'!U9/1000</f>
        <v>220.3</v>
      </c>
      <c r="D10" s="15">
        <f>'[1]дейст(тыс)'!V9/1000</f>
        <v>216.1</v>
      </c>
      <c r="E10" s="15">
        <v>315.8</v>
      </c>
      <c r="F10" s="15">
        <v>364.8</v>
      </c>
      <c r="G10" s="15">
        <v>476.5</v>
      </c>
      <c r="H10" s="15">
        <v>281</v>
      </c>
      <c r="I10" s="15">
        <v>380.1</v>
      </c>
      <c r="J10" s="15">
        <v>2150.3000000000002</v>
      </c>
      <c r="K10" s="15">
        <v>5020.1000000000004</v>
      </c>
      <c r="L10" s="15">
        <v>8027.6</v>
      </c>
      <c r="M10" s="15">
        <v>9109.9</v>
      </c>
    </row>
    <row r="11" spans="1:20" s="16" customFormat="1" ht="12.4" customHeight="1" x14ac:dyDescent="0.2">
      <c r="A11" s="624" t="s">
        <v>618</v>
      </c>
      <c r="B11" s="15">
        <f>'[1]дейст(тыс)'!T11/1000</f>
        <v>30.2</v>
      </c>
      <c r="C11" s="15">
        <f>'[1]дейст(тыс)'!U11/1000</f>
        <v>26.2</v>
      </c>
      <c r="D11" s="15">
        <f>'[1]дейст(тыс)'!V11/1000</f>
        <v>6.2</v>
      </c>
      <c r="E11" s="15">
        <v>6.7</v>
      </c>
      <c r="F11" s="15">
        <v>10.7</v>
      </c>
      <c r="G11" s="15">
        <v>15.7</v>
      </c>
      <c r="H11" s="15">
        <v>21.2</v>
      </c>
      <c r="I11" s="15">
        <v>17.899999999999999</v>
      </c>
      <c r="J11" s="15">
        <v>20.100000000000001</v>
      </c>
      <c r="K11" s="14">
        <v>27.3</v>
      </c>
      <c r="L11" s="14">
        <v>12.1</v>
      </c>
      <c r="M11" s="14">
        <v>48.2</v>
      </c>
    </row>
    <row r="12" spans="1:20" s="16" customFormat="1" ht="12.4" customHeight="1" x14ac:dyDescent="0.2">
      <c r="A12" s="624" t="s">
        <v>619</v>
      </c>
      <c r="B12" s="15">
        <f>'[1]дейст(тыс)'!T12/1000</f>
        <v>12266.3</v>
      </c>
      <c r="C12" s="15">
        <f>'[1]дейст(тыс)'!U12/1000</f>
        <v>17824.8</v>
      </c>
      <c r="D12" s="15">
        <f>'[1]дейст(тыс)'!V12/1000</f>
        <v>17747.900000000001</v>
      </c>
      <c r="E12" s="15">
        <v>17524.5</v>
      </c>
      <c r="F12" s="15">
        <v>18899.8</v>
      </c>
      <c r="G12" s="15">
        <v>21058.799999999999</v>
      </c>
      <c r="H12" s="15">
        <v>22177.599999999999</v>
      </c>
      <c r="I12" s="15">
        <v>23797.4</v>
      </c>
      <c r="J12" s="15">
        <v>28585.3</v>
      </c>
      <c r="K12" s="15">
        <v>35905.4</v>
      </c>
      <c r="L12" s="15">
        <v>46922.2</v>
      </c>
      <c r="M12" s="15">
        <v>68681.2</v>
      </c>
    </row>
    <row r="13" spans="1:20" s="16" customFormat="1" ht="12.4" customHeight="1" x14ac:dyDescent="0.2">
      <c r="A13" s="624" t="s">
        <v>620</v>
      </c>
      <c r="B13" s="15">
        <f>'[1]дейст(тыс)'!T13/1000</f>
        <v>235.8</v>
      </c>
      <c r="C13" s="15">
        <f>'[1]дейст(тыс)'!U13/1000</f>
        <v>541.9</v>
      </c>
      <c r="D13" s="15">
        <f>'[1]дейст(тыс)'!V13/1000</f>
        <v>221.2</v>
      </c>
      <c r="E13" s="15">
        <v>11</v>
      </c>
      <c r="F13" s="15">
        <v>20.100000000000001</v>
      </c>
      <c r="G13" s="15">
        <v>-17.100000000000001</v>
      </c>
      <c r="H13" s="15">
        <v>184.3</v>
      </c>
      <c r="I13" s="15">
        <v>138.19999999999999</v>
      </c>
      <c r="J13" s="15">
        <v>1547.6</v>
      </c>
      <c r="K13" s="15">
        <v>-86.9</v>
      </c>
      <c r="L13" s="15">
        <v>387</v>
      </c>
      <c r="M13" s="15">
        <v>242.5</v>
      </c>
    </row>
    <row r="14" spans="1:20" s="16" customFormat="1" ht="12.4" customHeight="1" x14ac:dyDescent="0.2">
      <c r="B14" s="649"/>
      <c r="C14" s="649"/>
      <c r="D14" s="649"/>
      <c r="E14" s="650">
        <v>22</v>
      </c>
      <c r="F14" s="650"/>
      <c r="G14" s="650"/>
      <c r="H14" s="650"/>
      <c r="I14" s="650"/>
      <c r="J14" s="650"/>
      <c r="K14" s="651"/>
      <c r="L14" s="651"/>
    </row>
    <row r="15" spans="1:20" s="129" customFormat="1" ht="12.4" customHeight="1" x14ac:dyDescent="0.2">
      <c r="A15" s="129" t="s">
        <v>621</v>
      </c>
      <c r="B15" s="647">
        <f>'[1]дейст(тыс)'!T15/1000</f>
        <v>4885.3</v>
      </c>
      <c r="C15" s="647">
        <f>'[1]дейст(тыс)'!U15/1000</f>
        <v>4814.2</v>
      </c>
      <c r="D15" s="647">
        <f>'[1]дейст(тыс)'!V15/1000</f>
        <v>5006.8999999999996</v>
      </c>
      <c r="E15" s="647">
        <v>5401.7</v>
      </c>
      <c r="F15" s="647">
        <v>6217.9</v>
      </c>
      <c r="G15" s="647">
        <v>6616.4</v>
      </c>
      <c r="H15" s="647">
        <v>8118.8</v>
      </c>
      <c r="I15" s="647">
        <v>9698.7000000000007</v>
      </c>
      <c r="J15" s="647">
        <v>38814.699999999997</v>
      </c>
      <c r="K15" s="653">
        <v>37135.800000000003</v>
      </c>
      <c r="L15" s="653">
        <v>53205.1</v>
      </c>
      <c r="M15" s="653">
        <v>62384.1</v>
      </c>
    </row>
    <row r="16" spans="1:20" s="16" customFormat="1" ht="12.4" customHeight="1" x14ac:dyDescent="0.2">
      <c r="A16" s="16" t="s">
        <v>1372</v>
      </c>
      <c r="B16" s="15">
        <f>'[1]дейст(тыс)'!T16/1000</f>
        <v>2835.5</v>
      </c>
      <c r="C16" s="15">
        <f>'[1]дейст(тыс)'!U16/1000</f>
        <v>2751.1</v>
      </c>
      <c r="D16" s="15">
        <f>'[1]дейст(тыс)'!V16/1000</f>
        <v>2907.5</v>
      </c>
      <c r="E16" s="15">
        <v>3499.3</v>
      </c>
      <c r="F16" s="15">
        <v>3957</v>
      </c>
      <c r="G16" s="15">
        <v>4439.3</v>
      </c>
      <c r="H16" s="15">
        <v>4530.2</v>
      </c>
      <c r="I16" s="15">
        <v>5967.2</v>
      </c>
      <c r="J16" s="15">
        <v>10215</v>
      </c>
      <c r="K16" s="15">
        <v>15575.8</v>
      </c>
      <c r="L16" s="15">
        <v>18565.8</v>
      </c>
      <c r="M16" s="15">
        <v>27323.200000000001</v>
      </c>
    </row>
    <row r="17" spans="1:13" s="16" customFormat="1" ht="12.4" customHeight="1" x14ac:dyDescent="0.2">
      <c r="A17" s="624" t="s">
        <v>622</v>
      </c>
      <c r="B17" s="23" t="s">
        <v>26</v>
      </c>
      <c r="C17" s="23" t="s">
        <v>26</v>
      </c>
      <c r="D17" s="23" t="s">
        <v>26</v>
      </c>
      <c r="E17" s="15">
        <v>2.2999999999999998</v>
      </c>
      <c r="F17" s="15">
        <v>0.8</v>
      </c>
      <c r="G17" s="15">
        <v>0</v>
      </c>
      <c r="H17" s="15">
        <v>0</v>
      </c>
      <c r="I17" s="15">
        <v>0.4</v>
      </c>
      <c r="J17" s="15">
        <v>0.6</v>
      </c>
      <c r="K17" s="15">
        <v>0.8</v>
      </c>
      <c r="L17" s="15">
        <v>1.6</v>
      </c>
      <c r="M17" s="15">
        <v>3.2</v>
      </c>
    </row>
    <row r="18" spans="1:13" s="16" customFormat="1" ht="12.4" customHeight="1" x14ac:dyDescent="0.2">
      <c r="A18" s="624" t="s">
        <v>623</v>
      </c>
      <c r="B18" s="15">
        <f>'[1]дейст(тыс)'!T18/1000</f>
        <v>1.7</v>
      </c>
      <c r="C18" s="15">
        <f>'[1]дейст(тыс)'!U18/1000</f>
        <v>15.3</v>
      </c>
      <c r="D18" s="15">
        <f>'[1]дейст(тыс)'!V18/1000</f>
        <v>9.6999999999999993</v>
      </c>
      <c r="E18" s="15">
        <v>49.1</v>
      </c>
      <c r="F18" s="15">
        <v>87.1</v>
      </c>
      <c r="G18" s="15">
        <v>54.5</v>
      </c>
      <c r="H18" s="15">
        <v>100.1</v>
      </c>
      <c r="I18" s="15">
        <v>44.5</v>
      </c>
      <c r="J18" s="15">
        <v>172.5</v>
      </c>
      <c r="K18" s="15">
        <v>187.1</v>
      </c>
      <c r="L18" s="15">
        <v>217.1</v>
      </c>
      <c r="M18" s="15">
        <v>329.4</v>
      </c>
    </row>
    <row r="19" spans="1:13" s="16" customFormat="1" ht="12.4" customHeight="1" x14ac:dyDescent="0.2">
      <c r="A19" s="624" t="s">
        <v>624</v>
      </c>
      <c r="B19" s="15">
        <f>'[1]дейст(тыс)'!T19/1000</f>
        <v>1673</v>
      </c>
      <c r="C19" s="15">
        <f>'[1]дейст(тыс)'!U19/1000</f>
        <v>1821</v>
      </c>
      <c r="D19" s="15">
        <f>'[1]дейст(тыс)'!V19/1000</f>
        <v>1881.1</v>
      </c>
      <c r="E19" s="15">
        <v>1653.6</v>
      </c>
      <c r="F19" s="15">
        <v>1893.8</v>
      </c>
      <c r="G19" s="15">
        <v>1832.3</v>
      </c>
      <c r="H19" s="15">
        <v>3288.9</v>
      </c>
      <c r="I19" s="15">
        <v>3365.9</v>
      </c>
      <c r="J19" s="15">
        <v>28037.5</v>
      </c>
      <c r="K19" s="15">
        <v>20458.400000000001</v>
      </c>
      <c r="L19" s="15">
        <v>33560.400000000001</v>
      </c>
      <c r="M19" s="15">
        <v>32774.5</v>
      </c>
    </row>
    <row r="20" spans="1:13" s="16" customFormat="1" ht="12.4" customHeight="1" x14ac:dyDescent="0.2">
      <c r="A20" s="624" t="s">
        <v>625</v>
      </c>
      <c r="B20" s="15">
        <f>'[1]дейст(тыс)'!T20/1000</f>
        <v>375</v>
      </c>
      <c r="C20" s="15">
        <f>'[1]дейст(тыс)'!U20/1000</f>
        <v>226.8</v>
      </c>
      <c r="D20" s="15">
        <f>'[1]дейст(тыс)'!V20/1000</f>
        <v>208.6</v>
      </c>
      <c r="E20" s="15">
        <v>197.4</v>
      </c>
      <c r="F20" s="15">
        <v>279.3</v>
      </c>
      <c r="G20" s="15">
        <v>290.39999999999998</v>
      </c>
      <c r="H20" s="15">
        <v>199.6</v>
      </c>
      <c r="I20" s="15">
        <v>320.7</v>
      </c>
      <c r="J20" s="15">
        <v>389</v>
      </c>
      <c r="K20" s="15">
        <v>913.7</v>
      </c>
      <c r="L20" s="15">
        <v>860.3</v>
      </c>
      <c r="M20" s="15">
        <v>1953.9</v>
      </c>
    </row>
    <row r="21" spans="1:13" s="16" customFormat="1" ht="12.4" customHeight="1" x14ac:dyDescent="0.2">
      <c r="K21" s="654"/>
      <c r="L21" s="654"/>
      <c r="M21" s="654"/>
    </row>
    <row r="22" spans="1:13" s="16" customFormat="1" ht="12.4" customHeight="1" x14ac:dyDescent="0.2">
      <c r="A22" s="129" t="s">
        <v>626</v>
      </c>
      <c r="B22" s="647">
        <f>'[1]дейст(тыс)'!T22/1000</f>
        <v>14761.8</v>
      </c>
      <c r="C22" s="647">
        <f>'[1]дейст(тыс)'!U22/1000</f>
        <v>21693.7</v>
      </c>
      <c r="D22" s="647">
        <f>'[1]дейст(тыс)'!V22/1000</f>
        <v>23043.8</v>
      </c>
      <c r="E22" s="647">
        <v>22201</v>
      </c>
      <c r="F22" s="647">
        <v>23841.599999999999</v>
      </c>
      <c r="G22" s="647">
        <v>26588.3</v>
      </c>
      <c r="H22" s="647">
        <v>30001.5</v>
      </c>
      <c r="I22" s="647">
        <v>31984.799999999999</v>
      </c>
      <c r="J22" s="647">
        <v>50721.599999999999</v>
      </c>
      <c r="K22" s="647">
        <v>59746.6</v>
      </c>
      <c r="L22" s="686">
        <v>83589.600000000006</v>
      </c>
      <c r="M22" s="686">
        <v>114509.1</v>
      </c>
    </row>
    <row r="23" spans="1:13" s="16" customFormat="1" ht="12.4" customHeight="1" x14ac:dyDescent="0.2">
      <c r="B23" s="649"/>
      <c r="C23" s="649"/>
      <c r="D23" s="649"/>
      <c r="E23" s="650">
        <v>34.6</v>
      </c>
      <c r="F23" s="650"/>
      <c r="G23" s="650"/>
      <c r="H23" s="650"/>
      <c r="I23" s="651"/>
      <c r="J23" s="651"/>
      <c r="K23" s="651"/>
      <c r="L23" s="111"/>
      <c r="M23" s="111"/>
    </row>
    <row r="24" spans="1:13" s="129" customFormat="1" ht="12.4" customHeight="1" x14ac:dyDescent="0.2">
      <c r="A24" s="129" t="s">
        <v>627</v>
      </c>
      <c r="B24" s="647">
        <f>'[1]дейст(тыс)'!T24/1000</f>
        <v>5087.8999999999996</v>
      </c>
      <c r="C24" s="647">
        <f>'[1]дейст(тыс)'!U24/1000</f>
        <v>8925.6</v>
      </c>
      <c r="D24" s="647">
        <f>'[1]дейст(тыс)'!V24/1000</f>
        <v>9275.7999999999993</v>
      </c>
      <c r="E24" s="647">
        <v>7681.9</v>
      </c>
      <c r="F24" s="647">
        <v>7534</v>
      </c>
      <c r="G24" s="647">
        <v>8059.8</v>
      </c>
      <c r="H24" s="647">
        <v>9252.1</v>
      </c>
      <c r="I24" s="647">
        <v>9759.7999999999993</v>
      </c>
      <c r="J24" s="647">
        <v>12135.6</v>
      </c>
      <c r="K24" s="647">
        <v>15323.5</v>
      </c>
      <c r="L24" s="686">
        <v>21900.3</v>
      </c>
      <c r="M24" s="686">
        <v>32649</v>
      </c>
    </row>
    <row r="25" spans="1:13" s="16" customFormat="1" ht="12.4" customHeight="1" x14ac:dyDescent="0.2">
      <c r="A25" s="624" t="s">
        <v>628</v>
      </c>
      <c r="B25" s="15">
        <f>'[1]дейст(тыс)'!T25/1000</f>
        <v>3197.1</v>
      </c>
      <c r="C25" s="15">
        <f>'[1]дейст(тыс)'!U25/1000</f>
        <v>4587.3</v>
      </c>
      <c r="D25" s="15">
        <f>'[1]дейст(тыс)'!V25/1000</f>
        <v>5108.3</v>
      </c>
      <c r="E25" s="15">
        <v>4960.6000000000004</v>
      </c>
      <c r="F25" s="15">
        <v>5022</v>
      </c>
      <c r="G25" s="15">
        <v>5553.8</v>
      </c>
      <c r="H25" s="15">
        <v>6120.7</v>
      </c>
      <c r="I25" s="15">
        <v>7221.3</v>
      </c>
      <c r="J25" s="15">
        <v>9664.6</v>
      </c>
      <c r="K25" s="15">
        <v>12671.8</v>
      </c>
      <c r="L25" s="14">
        <v>18050.599999999999</v>
      </c>
      <c r="M25" s="14">
        <v>26872.7</v>
      </c>
    </row>
    <row r="26" spans="1:13" s="16" customFormat="1" ht="24" x14ac:dyDescent="0.2">
      <c r="A26" s="652" t="s">
        <v>629</v>
      </c>
      <c r="B26" s="15">
        <f>'[1]дейст(тыс)'!T26/1000</f>
        <v>325.89999999999998</v>
      </c>
      <c r="C26" s="15">
        <f>'[1]дейст(тыс)'!U26/1000</f>
        <v>428.7</v>
      </c>
      <c r="D26" s="15">
        <f>'[1]дейст(тыс)'!V26/1000</f>
        <v>1110.4000000000001</v>
      </c>
      <c r="E26" s="15">
        <v>285.8</v>
      </c>
      <c r="F26" s="15">
        <v>106.8</v>
      </c>
      <c r="G26" s="15">
        <v>172.8</v>
      </c>
      <c r="H26" s="15">
        <v>160.80000000000001</v>
      </c>
      <c r="I26" s="15">
        <v>154.69999999999999</v>
      </c>
      <c r="J26" s="15">
        <v>297.60000000000002</v>
      </c>
      <c r="K26" s="15">
        <v>450.7</v>
      </c>
      <c r="L26" s="14">
        <v>1070.2</v>
      </c>
      <c r="M26" s="14">
        <v>2187.6</v>
      </c>
    </row>
    <row r="27" spans="1:13" s="16" customFormat="1" ht="12.4" customHeight="1" x14ac:dyDescent="0.2">
      <c r="A27" s="624" t="s">
        <v>630</v>
      </c>
      <c r="B27" s="15">
        <f>'[1]дейст(тыс)'!T27/1000</f>
        <v>235.5</v>
      </c>
      <c r="C27" s="15">
        <f>'[1]дейст(тыс)'!U27/1000</f>
        <v>164.6</v>
      </c>
      <c r="D27" s="15">
        <f>'[1]дейст(тыс)'!V27/1000</f>
        <v>158.4</v>
      </c>
      <c r="E27" s="15">
        <v>133.9</v>
      </c>
      <c r="F27" s="15">
        <v>83.3</v>
      </c>
      <c r="G27" s="15">
        <v>77.5</v>
      </c>
      <c r="H27" s="15">
        <v>86.1</v>
      </c>
      <c r="I27" s="15">
        <v>71.900000000000006</v>
      </c>
      <c r="J27" s="15">
        <v>69</v>
      </c>
      <c r="K27" s="15">
        <v>106</v>
      </c>
      <c r="L27" s="14">
        <v>122.4</v>
      </c>
      <c r="M27" s="14">
        <v>231.3</v>
      </c>
    </row>
    <row r="28" spans="1:13" s="16" customFormat="1" ht="24" x14ac:dyDescent="0.2">
      <c r="A28" s="652" t="s">
        <v>631</v>
      </c>
      <c r="B28" s="15">
        <f>'[1]дейст(тыс)'!T28/1000</f>
        <v>913.5</v>
      </c>
      <c r="C28" s="15">
        <f>'[1]дейст(тыс)'!U28/1000</f>
        <v>2324.6</v>
      </c>
      <c r="D28" s="15">
        <f>'[1]дейст(тыс)'!V28/1000</f>
        <v>1960.4</v>
      </c>
      <c r="E28" s="15">
        <v>1753.5</v>
      </c>
      <c r="F28" s="15">
        <v>1887.5</v>
      </c>
      <c r="G28" s="15">
        <v>1754.9</v>
      </c>
      <c r="H28" s="15">
        <v>1817.6</v>
      </c>
      <c r="I28" s="15">
        <v>1703.1</v>
      </c>
      <c r="J28" s="15">
        <v>1432</v>
      </c>
      <c r="K28" s="15">
        <v>1101.8</v>
      </c>
      <c r="L28" s="14">
        <v>1336.1</v>
      </c>
      <c r="M28" s="14">
        <v>1222.9000000000001</v>
      </c>
    </row>
    <row r="29" spans="1:13" s="16" customFormat="1" ht="12.4" customHeight="1" x14ac:dyDescent="0.2">
      <c r="A29" s="624" t="s">
        <v>632</v>
      </c>
      <c r="B29" s="15">
        <f>'[1]дейст(тыс)'!T29/1000</f>
        <v>29.5</v>
      </c>
      <c r="C29" s="15">
        <f>'[1]дейст(тыс)'!U29/1000</f>
        <v>27.9</v>
      </c>
      <c r="D29" s="15">
        <f>'[1]дейст(тыс)'!V29/1000</f>
        <v>6.3</v>
      </c>
      <c r="E29" s="15">
        <v>6.9</v>
      </c>
      <c r="F29" s="15">
        <v>10.9</v>
      </c>
      <c r="G29" s="15">
        <v>16</v>
      </c>
      <c r="H29" s="15">
        <v>21.4</v>
      </c>
      <c r="I29" s="15">
        <v>22.2</v>
      </c>
      <c r="J29" s="15">
        <v>20.5</v>
      </c>
      <c r="K29" s="15">
        <v>27</v>
      </c>
      <c r="L29" s="14">
        <v>12.3</v>
      </c>
      <c r="M29" s="14">
        <v>30.2</v>
      </c>
    </row>
    <row r="30" spans="1:13" s="16" customFormat="1" ht="12.4" customHeight="1" x14ac:dyDescent="0.2">
      <c r="A30" s="624" t="s">
        <v>633</v>
      </c>
      <c r="B30" s="15">
        <f>'[1]дейст(тыс)'!T30/1000</f>
        <v>14.2</v>
      </c>
      <c r="C30" s="15">
        <f>'[1]дейст(тыс)'!U30/1000</f>
        <v>65.099999999999994</v>
      </c>
      <c r="D30" s="15">
        <f>'[1]дейст(тыс)'!V30/1000</f>
        <v>72.400000000000006</v>
      </c>
      <c r="E30" s="15">
        <v>81.5</v>
      </c>
      <c r="F30" s="15">
        <v>84.4</v>
      </c>
      <c r="G30" s="15">
        <v>131</v>
      </c>
      <c r="H30" s="15">
        <v>130.4</v>
      </c>
      <c r="I30" s="15">
        <v>118.5</v>
      </c>
      <c r="J30" s="15">
        <v>120.9</v>
      </c>
      <c r="K30" s="15">
        <v>126.1</v>
      </c>
      <c r="L30" s="14">
        <v>192</v>
      </c>
      <c r="M30" s="14">
        <v>423.1</v>
      </c>
    </row>
    <row r="31" spans="1:13" s="16" customFormat="1" ht="12.4" customHeight="1" x14ac:dyDescent="0.2">
      <c r="A31" s="624" t="s">
        <v>634</v>
      </c>
      <c r="B31" s="15">
        <f>'[1]дейст(тыс)'!T31/1000</f>
        <v>372.3</v>
      </c>
      <c r="C31" s="15">
        <f>'[1]дейст(тыс)'!U31/1000</f>
        <v>1327.3</v>
      </c>
      <c r="D31" s="15">
        <f>'[1]дейст(тыс)'!V31/1000</f>
        <v>859.5</v>
      </c>
      <c r="E31" s="15">
        <v>459.7</v>
      </c>
      <c r="F31" s="15">
        <v>339.1</v>
      </c>
      <c r="G31" s="15">
        <v>353.8</v>
      </c>
      <c r="H31" s="15">
        <v>915</v>
      </c>
      <c r="I31" s="15">
        <v>468.2</v>
      </c>
      <c r="J31" s="15">
        <v>531</v>
      </c>
      <c r="K31" s="15">
        <v>840.1</v>
      </c>
      <c r="L31" s="14">
        <v>1116.7</v>
      </c>
      <c r="M31" s="14">
        <v>1681.3</v>
      </c>
    </row>
    <row r="32" spans="1:13" s="16" customFormat="1" ht="12.4" customHeight="1" x14ac:dyDescent="0.2">
      <c r="B32" s="649"/>
      <c r="C32" s="649"/>
      <c r="D32" s="649"/>
      <c r="E32" s="650">
        <v>65.400000000000006</v>
      </c>
      <c r="F32" s="650"/>
      <c r="G32" s="650"/>
      <c r="H32" s="650"/>
      <c r="I32" s="651"/>
      <c r="J32" s="651"/>
      <c r="K32" s="651"/>
      <c r="L32" s="111"/>
      <c r="M32" s="111"/>
    </row>
    <row r="33" spans="1:13" s="129" customFormat="1" ht="12.95" customHeight="1" x14ac:dyDescent="0.2">
      <c r="A33" s="129" t="s">
        <v>635</v>
      </c>
      <c r="B33" s="647">
        <f>'[1]дейст(тыс)'!T33/1000</f>
        <v>9674</v>
      </c>
      <c r="C33" s="647">
        <f>'[1]дейст(тыс)'!U33/1000</f>
        <v>12768.1</v>
      </c>
      <c r="D33" s="647">
        <f>'[1]дейст(тыс)'!V33/1000</f>
        <v>13768</v>
      </c>
      <c r="E33" s="647">
        <v>14519.1</v>
      </c>
      <c r="F33" s="647">
        <v>16307.7</v>
      </c>
      <c r="G33" s="647">
        <v>18528.5</v>
      </c>
      <c r="H33" s="647">
        <v>20749.400000000001</v>
      </c>
      <c r="I33" s="647">
        <v>22225</v>
      </c>
      <c r="J33" s="647">
        <v>38586</v>
      </c>
      <c r="K33" s="647">
        <v>44423.1</v>
      </c>
      <c r="L33" s="686">
        <v>61689.2</v>
      </c>
      <c r="M33" s="686">
        <v>81860.100000000006</v>
      </c>
    </row>
    <row r="34" spans="1:13" s="16" customFormat="1" ht="12.95" customHeight="1" x14ac:dyDescent="0.2">
      <c r="A34" s="624" t="s">
        <v>636</v>
      </c>
      <c r="B34" s="15">
        <f>'[1]дейст(тыс)'!T34/1000</f>
        <v>4634.8</v>
      </c>
      <c r="C34" s="15">
        <f>'[1]дейст(тыс)'!U34/1000</f>
        <v>5671.2</v>
      </c>
      <c r="D34" s="15">
        <f>'[1]дейст(тыс)'!V34/1000</f>
        <v>6204.1</v>
      </c>
      <c r="E34" s="15">
        <v>7167.9</v>
      </c>
      <c r="F34" s="15">
        <v>7779</v>
      </c>
      <c r="G34" s="15">
        <v>8656.7999999999993</v>
      </c>
      <c r="H34" s="15">
        <v>8675.5</v>
      </c>
      <c r="I34" s="15">
        <v>9637.4</v>
      </c>
      <c r="J34" s="15">
        <v>14695.3</v>
      </c>
      <c r="K34" s="15">
        <v>18306.900000000001</v>
      </c>
      <c r="L34" s="14">
        <v>24641.3</v>
      </c>
      <c r="M34" s="14">
        <v>30792.9</v>
      </c>
    </row>
    <row r="35" spans="1:13" s="16" customFormat="1" ht="12.95" customHeight="1" x14ac:dyDescent="0.2">
      <c r="A35" s="624" t="s">
        <v>637</v>
      </c>
      <c r="B35" s="15">
        <f>'[1]дейст(тыс)'!T35/1000</f>
        <v>458.6</v>
      </c>
      <c r="C35" s="15">
        <f>'[1]дейст(тыс)'!U35/1000</f>
        <v>513.29999999999995</v>
      </c>
      <c r="D35" s="15">
        <f>'[1]дейст(тыс)'!V35/1000</f>
        <v>568.9</v>
      </c>
      <c r="E35" s="15">
        <v>700.8</v>
      </c>
      <c r="F35" s="15">
        <v>867</v>
      </c>
      <c r="G35" s="15">
        <v>1117.9000000000001</v>
      </c>
      <c r="H35" s="15">
        <v>1504.7</v>
      </c>
      <c r="I35" s="15">
        <v>2636.2</v>
      </c>
      <c r="J35" s="15">
        <v>7147.1</v>
      </c>
      <c r="K35" s="15">
        <v>12290.6</v>
      </c>
      <c r="L35" s="14">
        <v>14297.3</v>
      </c>
      <c r="M35" s="14">
        <v>17648</v>
      </c>
    </row>
    <row r="36" spans="1:13" s="16" customFormat="1" ht="12.95" customHeight="1" x14ac:dyDescent="0.2">
      <c r="A36" s="624" t="s">
        <v>638</v>
      </c>
      <c r="B36" s="15">
        <f>'[1]дейст(тыс)'!T36/1000</f>
        <v>711.4</v>
      </c>
      <c r="C36" s="15">
        <f>'[1]дейст(тыс)'!U36/1000</f>
        <v>892.3</v>
      </c>
      <c r="D36" s="15">
        <f>'[1]дейст(тыс)'!V36/1000</f>
        <v>973.2</v>
      </c>
      <c r="E36" s="15">
        <v>1108.2</v>
      </c>
      <c r="F36" s="15">
        <v>1154.2</v>
      </c>
      <c r="G36" s="15">
        <v>1479.3</v>
      </c>
      <c r="H36" s="15">
        <v>1682.3</v>
      </c>
      <c r="I36" s="15">
        <v>1902.8</v>
      </c>
      <c r="J36" s="15">
        <v>2290.6</v>
      </c>
      <c r="K36" s="15">
        <v>2923.2</v>
      </c>
      <c r="L36" s="14">
        <v>4105.3</v>
      </c>
      <c r="M36" s="14">
        <v>5300.3</v>
      </c>
    </row>
    <row r="37" spans="1:13" s="16" customFormat="1" ht="12.95" customHeight="1" x14ac:dyDescent="0.2">
      <c r="A37" s="624" t="s">
        <v>639</v>
      </c>
      <c r="B37" s="15">
        <f>'[1]дейст(тыс)'!T37/1000</f>
        <v>2425.3000000000002</v>
      </c>
      <c r="C37" s="15">
        <f>'[1]дейст(тыс)'!U37/1000</f>
        <v>3307.9</v>
      </c>
      <c r="D37" s="15">
        <f>'[1]дейст(тыс)'!V37/1000</f>
        <v>3404.8</v>
      </c>
      <c r="E37" s="15">
        <v>3620.6</v>
      </c>
      <c r="F37" s="15">
        <v>3777.4</v>
      </c>
      <c r="G37" s="15">
        <v>3733.9</v>
      </c>
      <c r="H37" s="15">
        <v>3489.6</v>
      </c>
      <c r="I37" s="15">
        <v>4089.1</v>
      </c>
      <c r="J37" s="15">
        <v>5397.9</v>
      </c>
      <c r="K37" s="15">
        <v>8297</v>
      </c>
      <c r="L37" s="14">
        <v>11720.5</v>
      </c>
      <c r="M37" s="14">
        <v>15531.3</v>
      </c>
    </row>
    <row r="38" spans="1:13" s="16" customFormat="1" ht="12.95" customHeight="1" x14ac:dyDescent="0.2">
      <c r="A38" s="624" t="s">
        <v>640</v>
      </c>
      <c r="B38" s="15">
        <f>'[1]дейст(тыс)'!T38/1000</f>
        <v>804.2</v>
      </c>
      <c r="C38" s="15">
        <f>'[1]дейст(тыс)'!U38/1000</f>
        <v>1688.7</v>
      </c>
      <c r="D38" s="15">
        <f>'[1]дейст(тыс)'!V38/1000</f>
        <v>1969.3</v>
      </c>
      <c r="E38" s="15">
        <v>1121.9000000000001</v>
      </c>
      <c r="F38" s="15">
        <v>1796.9</v>
      </c>
      <c r="G38" s="15">
        <v>2467.3000000000002</v>
      </c>
      <c r="H38" s="15">
        <v>4390.7</v>
      </c>
      <c r="I38" s="15">
        <v>2840.9</v>
      </c>
      <c r="J38" s="15">
        <v>7060.8</v>
      </c>
      <c r="K38" s="15">
        <v>-5.7</v>
      </c>
      <c r="L38" s="14">
        <v>3355.2</v>
      </c>
      <c r="M38" s="14">
        <v>6994.6</v>
      </c>
    </row>
    <row r="39" spans="1:13" s="16" customFormat="1" ht="12.95" customHeight="1" x14ac:dyDescent="0.2">
      <c r="A39" s="624" t="s">
        <v>641</v>
      </c>
      <c r="B39" s="15">
        <f>'[1]дейст(тыс)'!T39/1000</f>
        <v>403.3</v>
      </c>
      <c r="C39" s="15">
        <f>'[1]дейст(тыс)'!U39/1000</f>
        <v>488</v>
      </c>
      <c r="D39" s="15">
        <f>'[1]дейст(тыс)'!V39/1000</f>
        <v>504.3</v>
      </c>
      <c r="E39" s="15">
        <v>596.9</v>
      </c>
      <c r="F39" s="15">
        <v>698</v>
      </c>
      <c r="G39" s="15">
        <v>809.7</v>
      </c>
      <c r="H39" s="15">
        <v>744.1</v>
      </c>
      <c r="I39" s="15">
        <v>827.9</v>
      </c>
      <c r="J39" s="15">
        <v>1165</v>
      </c>
      <c r="K39" s="15">
        <v>1610.1</v>
      </c>
      <c r="L39" s="14">
        <v>2198.1</v>
      </c>
      <c r="M39" s="14">
        <v>4117.3999999999996</v>
      </c>
    </row>
    <row r="40" spans="1:13" s="16" customFormat="1" ht="12.95" customHeight="1" x14ac:dyDescent="0.2">
      <c r="A40" s="624" t="s">
        <v>642</v>
      </c>
      <c r="B40" s="15">
        <f>'[1]дейст(тыс)'!T40/1000</f>
        <v>236.4</v>
      </c>
      <c r="C40" s="15">
        <f>'[1]дейст(тыс)'!U40/1000</f>
        <v>206.6</v>
      </c>
      <c r="D40" s="15">
        <f>'[1]дейст(тыс)'!V40/1000</f>
        <v>143.4</v>
      </c>
      <c r="E40" s="15">
        <v>202.8</v>
      </c>
      <c r="F40" s="15">
        <v>235.1</v>
      </c>
      <c r="G40" s="15">
        <v>263.60000000000002</v>
      </c>
      <c r="H40" s="15">
        <v>262.60000000000002</v>
      </c>
      <c r="I40" s="15">
        <v>290.7</v>
      </c>
      <c r="J40" s="15">
        <v>829.4</v>
      </c>
      <c r="K40" s="15">
        <v>1000.9</v>
      </c>
      <c r="L40" s="14">
        <v>1371.5</v>
      </c>
      <c r="M40" s="14">
        <v>1475.6</v>
      </c>
    </row>
    <row r="41" spans="1:13" s="16" customFormat="1" ht="12.4" customHeight="1" x14ac:dyDescent="0.2">
      <c r="A41" s="117"/>
      <c r="E41" s="15"/>
      <c r="F41" s="15"/>
      <c r="G41" s="15"/>
      <c r="H41" s="15"/>
      <c r="I41" s="15"/>
      <c r="J41" s="15"/>
      <c r="K41" s="15"/>
      <c r="L41" s="14"/>
      <c r="M41" s="14"/>
    </row>
    <row r="42" spans="1:13" s="129" customFormat="1" ht="24" x14ac:dyDescent="0.2">
      <c r="A42" s="119" t="s">
        <v>643</v>
      </c>
      <c r="B42" s="647">
        <f>'[1]дейст(тыс)'!T42/1000</f>
        <v>3487</v>
      </c>
      <c r="C42" s="647">
        <f>'[1]дейст(тыс)'!U42/1000</f>
        <v>2576.4</v>
      </c>
      <c r="D42" s="647">
        <f>'[1]дейст(тыс)'!V42/1000</f>
        <v>1159</v>
      </c>
      <c r="E42" s="647">
        <v>2378.6999999999998</v>
      </c>
      <c r="F42" s="647">
        <v>3285.9</v>
      </c>
      <c r="G42" s="647">
        <v>3229.4</v>
      </c>
      <c r="H42" s="647">
        <v>2572.6999999999998</v>
      </c>
      <c r="I42" s="647">
        <v>4020</v>
      </c>
      <c r="J42" s="647">
        <v>24528.3</v>
      </c>
      <c r="K42" s="647">
        <v>26305.4</v>
      </c>
      <c r="L42" s="686">
        <v>33499.599999999999</v>
      </c>
      <c r="M42" s="686">
        <v>35609.9</v>
      </c>
    </row>
    <row r="43" spans="1:13" s="16" customFormat="1" ht="12.95" customHeight="1" x14ac:dyDescent="0.2">
      <c r="A43" s="117" t="s">
        <v>644</v>
      </c>
      <c r="B43" s="15">
        <f>'[1]дейст(тыс)'!T43/1000</f>
        <v>3530.6</v>
      </c>
      <c r="C43" s="15">
        <f>'[1]дейст(тыс)'!U43/1000</f>
        <v>2799.6</v>
      </c>
      <c r="D43" s="15">
        <f>'[1]дейст(тыс)'!V43/1000</f>
        <v>1877.9</v>
      </c>
      <c r="E43" s="15">
        <v>3021.5</v>
      </c>
      <c r="F43" s="15">
        <v>3815</v>
      </c>
      <c r="G43" s="15">
        <v>4149</v>
      </c>
      <c r="H43" s="15">
        <v>4124.2</v>
      </c>
      <c r="I43" s="15">
        <v>4089</v>
      </c>
      <c r="J43" s="15">
        <v>24639.5</v>
      </c>
      <c r="K43" s="15">
        <v>26328</v>
      </c>
      <c r="L43" s="14">
        <v>33499.599999999999</v>
      </c>
      <c r="M43" s="14">
        <v>35984.800000000003</v>
      </c>
    </row>
    <row r="44" spans="1:13" s="16" customFormat="1" ht="12.95" customHeight="1" x14ac:dyDescent="0.2">
      <c r="A44" s="117" t="s">
        <v>645</v>
      </c>
      <c r="B44" s="15">
        <v>43.6</v>
      </c>
      <c r="C44" s="15">
        <f>'[1]дейст(тыс)'!U44/1000</f>
        <v>223.2</v>
      </c>
      <c r="D44" s="15">
        <f>'[1]дейст(тыс)'!V44/1000</f>
        <v>718.9</v>
      </c>
      <c r="E44" s="15">
        <v>642.79999999999995</v>
      </c>
      <c r="F44" s="15">
        <v>529.1</v>
      </c>
      <c r="G44" s="15">
        <v>919.6</v>
      </c>
      <c r="H44" s="15">
        <v>1551.5</v>
      </c>
      <c r="I44" s="15">
        <v>69</v>
      </c>
      <c r="J44" s="15">
        <v>111.1</v>
      </c>
      <c r="K44" s="15">
        <v>22.6</v>
      </c>
      <c r="L44" s="14" t="s">
        <v>26</v>
      </c>
      <c r="M44" s="14">
        <v>374.9</v>
      </c>
    </row>
    <row r="45" spans="1:13" s="16" customFormat="1" ht="12.4" customHeight="1" thickBot="1" x14ac:dyDescent="0.25">
      <c r="A45" s="655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 s="16" customFormat="1" ht="12.4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</row>
    <row r="47" spans="1:13" s="16" customFormat="1" ht="12.4" customHeight="1" x14ac:dyDescent="0.2">
      <c r="A47" s="129" t="s">
        <v>646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3" s="16" customFormat="1" ht="12.4" customHeight="1" x14ac:dyDescent="0.2">
      <c r="A48" s="24" t="s">
        <v>647</v>
      </c>
      <c r="B48" s="656">
        <v>24</v>
      </c>
      <c r="C48" s="656">
        <v>24</v>
      </c>
      <c r="D48" s="656">
        <v>25</v>
      </c>
      <c r="E48" s="656">
        <v>25</v>
      </c>
      <c r="F48" s="656">
        <v>25</v>
      </c>
      <c r="G48" s="656">
        <v>24</v>
      </c>
      <c r="H48" s="656">
        <v>23</v>
      </c>
      <c r="I48" s="656">
        <v>23</v>
      </c>
      <c r="J48" s="656">
        <v>23</v>
      </c>
      <c r="K48" s="16">
        <v>23</v>
      </c>
      <c r="L48" s="16">
        <v>21</v>
      </c>
      <c r="M48" s="16">
        <v>22</v>
      </c>
    </row>
    <row r="49" spans="1:13" s="16" customFormat="1" ht="12.4" customHeight="1" x14ac:dyDescent="0.2">
      <c r="C49" s="15"/>
      <c r="D49" s="15"/>
      <c r="E49" s="612"/>
      <c r="F49" s="612"/>
      <c r="G49" s="612"/>
      <c r="H49" s="612"/>
      <c r="I49" s="612"/>
      <c r="J49" s="612"/>
      <c r="K49" s="612"/>
      <c r="L49" s="612"/>
      <c r="M49" s="612"/>
    </row>
    <row r="50" spans="1:13" s="16" customFormat="1" ht="12.4" customHeight="1" x14ac:dyDescent="0.2">
      <c r="A50" s="657"/>
      <c r="C50" s="15"/>
      <c r="D50" s="15"/>
      <c r="E50" s="612"/>
      <c r="F50" s="612"/>
      <c r="G50" s="612"/>
      <c r="H50" s="612"/>
      <c r="I50" s="612"/>
      <c r="J50" s="612"/>
    </row>
    <row r="51" spans="1:13" s="16" customFormat="1" ht="12.4" customHeight="1" x14ac:dyDescent="0.2">
      <c r="A51" s="658"/>
    </row>
    <row r="52" spans="1:13" s="16" customFormat="1" ht="12.4" customHeight="1" x14ac:dyDescent="0.2"/>
    <row r="53" spans="1:13" s="16" customFormat="1" ht="12.4" customHeight="1" x14ac:dyDescent="0.2"/>
    <row r="54" spans="1:13" s="16" customFormat="1" ht="12.4" customHeight="1" x14ac:dyDescent="0.2"/>
    <row r="58" spans="1:13" s="16" customFormat="1" ht="12.4" customHeight="1" x14ac:dyDescent="0.2">
      <c r="A58" s="659"/>
    </row>
    <row r="59" spans="1:13" s="16" customFormat="1" ht="12.4" customHeight="1" x14ac:dyDescent="0.2">
      <c r="A59" s="659"/>
    </row>
  </sheetData>
  <hyperlinks>
    <hyperlink ref="A1" location="Содержание!A1" display="Вернуться в СОДЕРЖАНИЕ" xr:uid="{00000000-0004-0000-9D00-000000000000}"/>
  </hyperlinks>
  <pageMargins left="0.98425196850393704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Лист162"/>
  <dimension ref="A1:T66"/>
  <sheetViews>
    <sheetView workbookViewId="0">
      <selection activeCell="A5" sqref="A5"/>
    </sheetView>
  </sheetViews>
  <sheetFormatPr defaultColWidth="9.140625" defaultRowHeight="12.75" x14ac:dyDescent="0.2"/>
  <cols>
    <col min="1" max="1" width="37" style="657" customWidth="1"/>
    <col min="2" max="8" width="0" style="16" hidden="1" customWidth="1"/>
    <col min="9" max="13" width="9.140625" style="16"/>
    <col min="14" max="238" width="9.140625" style="657"/>
    <col min="239" max="239" width="37" style="657" customWidth="1"/>
    <col min="240" max="257" width="0" style="657" hidden="1" customWidth="1"/>
    <col min="258" max="494" width="9.140625" style="657"/>
    <col min="495" max="495" width="37" style="657" customWidth="1"/>
    <col min="496" max="513" width="0" style="657" hidden="1" customWidth="1"/>
    <col min="514" max="750" width="9.140625" style="657"/>
    <col min="751" max="751" width="37" style="657" customWidth="1"/>
    <col min="752" max="769" width="0" style="657" hidden="1" customWidth="1"/>
    <col min="770" max="1006" width="9.140625" style="657"/>
    <col min="1007" max="1007" width="37" style="657" customWidth="1"/>
    <col min="1008" max="1025" width="0" style="657" hidden="1" customWidth="1"/>
    <col min="1026" max="1262" width="9.140625" style="657"/>
    <col min="1263" max="1263" width="37" style="657" customWidth="1"/>
    <col min="1264" max="1281" width="0" style="657" hidden="1" customWidth="1"/>
    <col min="1282" max="1518" width="9.140625" style="657"/>
    <col min="1519" max="1519" width="37" style="657" customWidth="1"/>
    <col min="1520" max="1537" width="0" style="657" hidden="1" customWidth="1"/>
    <col min="1538" max="1774" width="9.140625" style="657"/>
    <col min="1775" max="1775" width="37" style="657" customWidth="1"/>
    <col min="1776" max="1793" width="0" style="657" hidden="1" customWidth="1"/>
    <col min="1794" max="2030" width="9.140625" style="657"/>
    <col min="2031" max="2031" width="37" style="657" customWidth="1"/>
    <col min="2032" max="2049" width="0" style="657" hidden="1" customWidth="1"/>
    <col min="2050" max="2286" width="9.140625" style="657"/>
    <col min="2287" max="2287" width="37" style="657" customWidth="1"/>
    <col min="2288" max="2305" width="0" style="657" hidden="1" customWidth="1"/>
    <col min="2306" max="2542" width="9.140625" style="657"/>
    <col min="2543" max="2543" width="37" style="657" customWidth="1"/>
    <col min="2544" max="2561" width="0" style="657" hidden="1" customWidth="1"/>
    <col min="2562" max="2798" width="9.140625" style="657"/>
    <col min="2799" max="2799" width="37" style="657" customWidth="1"/>
    <col min="2800" max="2817" width="0" style="657" hidden="1" customWidth="1"/>
    <col min="2818" max="3054" width="9.140625" style="657"/>
    <col min="3055" max="3055" width="37" style="657" customWidth="1"/>
    <col min="3056" max="3073" width="0" style="657" hidden="1" customWidth="1"/>
    <col min="3074" max="3310" width="9.140625" style="657"/>
    <col min="3311" max="3311" width="37" style="657" customWidth="1"/>
    <col min="3312" max="3329" width="0" style="657" hidden="1" customWidth="1"/>
    <col min="3330" max="3566" width="9.140625" style="657"/>
    <col min="3567" max="3567" width="37" style="657" customWidth="1"/>
    <col min="3568" max="3585" width="0" style="657" hidden="1" customWidth="1"/>
    <col min="3586" max="3822" width="9.140625" style="657"/>
    <col min="3823" max="3823" width="37" style="657" customWidth="1"/>
    <col min="3824" max="3841" width="0" style="657" hidden="1" customWidth="1"/>
    <col min="3842" max="4078" width="9.140625" style="657"/>
    <col min="4079" max="4079" width="37" style="657" customWidth="1"/>
    <col min="4080" max="4097" width="0" style="657" hidden="1" customWidth="1"/>
    <col min="4098" max="4334" width="9.140625" style="657"/>
    <col min="4335" max="4335" width="37" style="657" customWidth="1"/>
    <col min="4336" max="4353" width="0" style="657" hidden="1" customWidth="1"/>
    <col min="4354" max="4590" width="9.140625" style="657"/>
    <col min="4591" max="4591" width="37" style="657" customWidth="1"/>
    <col min="4592" max="4609" width="0" style="657" hidden="1" customWidth="1"/>
    <col min="4610" max="4846" width="9.140625" style="657"/>
    <col min="4847" max="4847" width="37" style="657" customWidth="1"/>
    <col min="4848" max="4865" width="0" style="657" hidden="1" customWidth="1"/>
    <col min="4866" max="5102" width="9.140625" style="657"/>
    <col min="5103" max="5103" width="37" style="657" customWidth="1"/>
    <col min="5104" max="5121" width="0" style="657" hidden="1" customWidth="1"/>
    <col min="5122" max="5358" width="9.140625" style="657"/>
    <col min="5359" max="5359" width="37" style="657" customWidth="1"/>
    <col min="5360" max="5377" width="0" style="657" hidden="1" customWidth="1"/>
    <col min="5378" max="5614" width="9.140625" style="657"/>
    <col min="5615" max="5615" width="37" style="657" customWidth="1"/>
    <col min="5616" max="5633" width="0" style="657" hidden="1" customWidth="1"/>
    <col min="5634" max="5870" width="9.140625" style="657"/>
    <col min="5871" max="5871" width="37" style="657" customWidth="1"/>
    <col min="5872" max="5889" width="0" style="657" hidden="1" customWidth="1"/>
    <col min="5890" max="6126" width="9.140625" style="657"/>
    <col min="6127" max="6127" width="37" style="657" customWidth="1"/>
    <col min="6128" max="6145" width="0" style="657" hidden="1" customWidth="1"/>
    <col min="6146" max="6382" width="9.140625" style="657"/>
    <col min="6383" max="6383" width="37" style="657" customWidth="1"/>
    <col min="6384" max="6401" width="0" style="657" hidden="1" customWidth="1"/>
    <col min="6402" max="6638" width="9.140625" style="657"/>
    <col min="6639" max="6639" width="37" style="657" customWidth="1"/>
    <col min="6640" max="6657" width="0" style="657" hidden="1" customWidth="1"/>
    <col min="6658" max="6894" width="9.140625" style="657"/>
    <col min="6895" max="6895" width="37" style="657" customWidth="1"/>
    <col min="6896" max="6913" width="0" style="657" hidden="1" customWidth="1"/>
    <col min="6914" max="7150" width="9.140625" style="657"/>
    <col min="7151" max="7151" width="37" style="657" customWidth="1"/>
    <col min="7152" max="7169" width="0" style="657" hidden="1" customWidth="1"/>
    <col min="7170" max="7406" width="9.140625" style="657"/>
    <col min="7407" max="7407" width="37" style="657" customWidth="1"/>
    <col min="7408" max="7425" width="0" style="657" hidden="1" customWidth="1"/>
    <col min="7426" max="7662" width="9.140625" style="657"/>
    <col min="7663" max="7663" width="37" style="657" customWidth="1"/>
    <col min="7664" max="7681" width="0" style="657" hidden="1" customWidth="1"/>
    <col min="7682" max="7918" width="9.140625" style="657"/>
    <col min="7919" max="7919" width="37" style="657" customWidth="1"/>
    <col min="7920" max="7937" width="0" style="657" hidden="1" customWidth="1"/>
    <col min="7938" max="8174" width="9.140625" style="657"/>
    <col min="8175" max="8175" width="37" style="657" customWidth="1"/>
    <col min="8176" max="8193" width="0" style="657" hidden="1" customWidth="1"/>
    <col min="8194" max="8430" width="9.140625" style="657"/>
    <col min="8431" max="8431" width="37" style="657" customWidth="1"/>
    <col min="8432" max="8449" width="0" style="657" hidden="1" customWidth="1"/>
    <col min="8450" max="8686" width="9.140625" style="657"/>
    <col min="8687" max="8687" width="37" style="657" customWidth="1"/>
    <col min="8688" max="8705" width="0" style="657" hidden="1" customWidth="1"/>
    <col min="8706" max="8942" width="9.140625" style="657"/>
    <col min="8943" max="8943" width="37" style="657" customWidth="1"/>
    <col min="8944" max="8961" width="0" style="657" hidden="1" customWidth="1"/>
    <col min="8962" max="9198" width="9.140625" style="657"/>
    <col min="9199" max="9199" width="37" style="657" customWidth="1"/>
    <col min="9200" max="9217" width="0" style="657" hidden="1" customWidth="1"/>
    <col min="9218" max="9454" width="9.140625" style="657"/>
    <col min="9455" max="9455" width="37" style="657" customWidth="1"/>
    <col min="9456" max="9473" width="0" style="657" hidden="1" customWidth="1"/>
    <col min="9474" max="9710" width="9.140625" style="657"/>
    <col min="9711" max="9711" width="37" style="657" customWidth="1"/>
    <col min="9712" max="9729" width="0" style="657" hidden="1" customWidth="1"/>
    <col min="9730" max="9966" width="9.140625" style="657"/>
    <col min="9967" max="9967" width="37" style="657" customWidth="1"/>
    <col min="9968" max="9985" width="0" style="657" hidden="1" customWidth="1"/>
    <col min="9986" max="10222" width="9.140625" style="657"/>
    <col min="10223" max="10223" width="37" style="657" customWidth="1"/>
    <col min="10224" max="10241" width="0" style="657" hidden="1" customWidth="1"/>
    <col min="10242" max="10478" width="9.140625" style="657"/>
    <col min="10479" max="10479" width="37" style="657" customWidth="1"/>
    <col min="10480" max="10497" width="0" style="657" hidden="1" customWidth="1"/>
    <col min="10498" max="10734" width="9.140625" style="657"/>
    <col min="10735" max="10735" width="37" style="657" customWidth="1"/>
    <col min="10736" max="10753" width="0" style="657" hidden="1" customWidth="1"/>
    <col min="10754" max="10990" width="9.140625" style="657"/>
    <col min="10991" max="10991" width="37" style="657" customWidth="1"/>
    <col min="10992" max="11009" width="0" style="657" hidden="1" customWidth="1"/>
    <col min="11010" max="11246" width="9.140625" style="657"/>
    <col min="11247" max="11247" width="37" style="657" customWidth="1"/>
    <col min="11248" max="11265" width="0" style="657" hidden="1" customWidth="1"/>
    <col min="11266" max="11502" width="9.140625" style="657"/>
    <col min="11503" max="11503" width="37" style="657" customWidth="1"/>
    <col min="11504" max="11521" width="0" style="657" hidden="1" customWidth="1"/>
    <col min="11522" max="11758" width="9.140625" style="657"/>
    <col min="11759" max="11759" width="37" style="657" customWidth="1"/>
    <col min="11760" max="11777" width="0" style="657" hidden="1" customWidth="1"/>
    <col min="11778" max="12014" width="9.140625" style="657"/>
    <col min="12015" max="12015" width="37" style="657" customWidth="1"/>
    <col min="12016" max="12033" width="0" style="657" hidden="1" customWidth="1"/>
    <col min="12034" max="12270" width="9.140625" style="657"/>
    <col min="12271" max="12271" width="37" style="657" customWidth="1"/>
    <col min="12272" max="12289" width="0" style="657" hidden="1" customWidth="1"/>
    <col min="12290" max="12526" width="9.140625" style="657"/>
    <col min="12527" max="12527" width="37" style="657" customWidth="1"/>
    <col min="12528" max="12545" width="0" style="657" hidden="1" customWidth="1"/>
    <col min="12546" max="12782" width="9.140625" style="657"/>
    <col min="12783" max="12783" width="37" style="657" customWidth="1"/>
    <col min="12784" max="12801" width="0" style="657" hidden="1" customWidth="1"/>
    <col min="12802" max="13038" width="9.140625" style="657"/>
    <col min="13039" max="13039" width="37" style="657" customWidth="1"/>
    <col min="13040" max="13057" width="0" style="657" hidden="1" customWidth="1"/>
    <col min="13058" max="13294" width="9.140625" style="657"/>
    <col min="13295" max="13295" width="37" style="657" customWidth="1"/>
    <col min="13296" max="13313" width="0" style="657" hidden="1" customWidth="1"/>
    <col min="13314" max="13550" width="9.140625" style="657"/>
    <col min="13551" max="13551" width="37" style="657" customWidth="1"/>
    <col min="13552" max="13569" width="0" style="657" hidden="1" customWidth="1"/>
    <col min="13570" max="13806" width="9.140625" style="657"/>
    <col min="13807" max="13807" width="37" style="657" customWidth="1"/>
    <col min="13808" max="13825" width="0" style="657" hidden="1" customWidth="1"/>
    <col min="13826" max="14062" width="9.140625" style="657"/>
    <col min="14063" max="14063" width="37" style="657" customWidth="1"/>
    <col min="14064" max="14081" width="0" style="657" hidden="1" customWidth="1"/>
    <col min="14082" max="14318" width="9.140625" style="657"/>
    <col min="14319" max="14319" width="37" style="657" customWidth="1"/>
    <col min="14320" max="14337" width="0" style="657" hidden="1" customWidth="1"/>
    <col min="14338" max="14574" width="9.140625" style="657"/>
    <col min="14575" max="14575" width="37" style="657" customWidth="1"/>
    <col min="14576" max="14593" width="0" style="657" hidden="1" customWidth="1"/>
    <col min="14594" max="14830" width="9.140625" style="657"/>
    <col min="14831" max="14831" width="37" style="657" customWidth="1"/>
    <col min="14832" max="14849" width="0" style="657" hidden="1" customWidth="1"/>
    <col min="14850" max="15086" width="9.140625" style="657"/>
    <col min="15087" max="15087" width="37" style="657" customWidth="1"/>
    <col min="15088" max="15105" width="0" style="657" hidden="1" customWidth="1"/>
    <col min="15106" max="15342" width="9.140625" style="657"/>
    <col min="15343" max="15343" width="37" style="657" customWidth="1"/>
    <col min="15344" max="15361" width="0" style="657" hidden="1" customWidth="1"/>
    <col min="15362" max="15598" width="9.140625" style="657"/>
    <col min="15599" max="15599" width="37" style="657" customWidth="1"/>
    <col min="15600" max="15617" width="0" style="657" hidden="1" customWidth="1"/>
    <col min="15618" max="15854" width="9.140625" style="657"/>
    <col min="15855" max="15855" width="37" style="657" customWidth="1"/>
    <col min="15856" max="15873" width="0" style="657" hidden="1" customWidth="1"/>
    <col min="15874" max="16110" width="9.140625" style="657"/>
    <col min="16111" max="16111" width="37" style="657" customWidth="1"/>
    <col min="16112" max="16129" width="0" style="657" hidden="1" customWidth="1"/>
    <col min="16130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s="16" customFormat="1" ht="18" customHeight="1" x14ac:dyDescent="0.25">
      <c r="A2" s="199" t="s">
        <v>648</v>
      </c>
    </row>
    <row r="3" spans="1:20" s="16" customFormat="1" ht="18" customHeight="1" thickBot="1" x14ac:dyDescent="0.25">
      <c r="A3" s="643" t="s">
        <v>649</v>
      </c>
      <c r="B3" s="660"/>
      <c r="C3" s="660"/>
      <c r="D3" s="660"/>
      <c r="E3" s="660"/>
      <c r="F3" s="660"/>
      <c r="G3" s="660"/>
      <c r="H3" s="660"/>
      <c r="I3" s="660"/>
      <c r="J3" s="660"/>
      <c r="K3" s="660"/>
      <c r="L3" s="660"/>
      <c r="M3" s="660"/>
    </row>
    <row r="4" spans="1:20" s="16" customFormat="1" ht="18" customHeight="1" thickBot="1" x14ac:dyDescent="0.25">
      <c r="A4" s="645"/>
      <c r="B4" s="660">
        <v>2014</v>
      </c>
      <c r="C4" s="660">
        <v>2015</v>
      </c>
      <c r="D4" s="660">
        <v>2016</v>
      </c>
      <c r="E4" s="660">
        <v>2017</v>
      </c>
      <c r="F4" s="660">
        <v>2018</v>
      </c>
      <c r="G4" s="660">
        <v>2019</v>
      </c>
      <c r="H4" s="660">
        <v>2020</v>
      </c>
      <c r="I4" s="660">
        <v>2021</v>
      </c>
      <c r="J4" s="660">
        <v>2022</v>
      </c>
      <c r="K4" s="660">
        <v>2023</v>
      </c>
      <c r="L4" s="660">
        <v>2024</v>
      </c>
      <c r="M4" s="660">
        <v>2025</v>
      </c>
    </row>
    <row r="5" spans="1:20" s="16" customFormat="1" ht="6.75" customHeight="1" x14ac:dyDescent="0.2">
      <c r="A5" s="661"/>
    </row>
    <row r="6" spans="1:20" s="16" customFormat="1" ht="12" x14ac:dyDescent="0.2">
      <c r="A6" s="129" t="s">
        <v>82</v>
      </c>
    </row>
    <row r="7" spans="1:20" s="16" customFormat="1" ht="12" x14ac:dyDescent="0.2">
      <c r="A7" s="16" t="s">
        <v>650</v>
      </c>
      <c r="B7" s="656">
        <v>33</v>
      </c>
      <c r="C7" s="656">
        <v>35</v>
      </c>
      <c r="D7" s="656">
        <v>33</v>
      </c>
      <c r="E7" s="656">
        <v>31</v>
      </c>
      <c r="F7" s="656">
        <v>31</v>
      </c>
      <c r="G7" s="656">
        <v>30</v>
      </c>
      <c r="H7" s="656">
        <v>29</v>
      </c>
      <c r="I7" s="656">
        <v>29</v>
      </c>
      <c r="J7" s="656">
        <v>29</v>
      </c>
      <c r="K7" s="656">
        <v>28</v>
      </c>
      <c r="L7" s="656">
        <v>26</v>
      </c>
      <c r="M7" s="656">
        <v>26</v>
      </c>
    </row>
    <row r="8" spans="1:20" s="16" customFormat="1" ht="12" x14ac:dyDescent="0.2">
      <c r="A8" s="16" t="s">
        <v>651</v>
      </c>
      <c r="B8" s="656">
        <v>25</v>
      </c>
      <c r="C8" s="656">
        <v>25</v>
      </c>
      <c r="D8" s="656">
        <v>26</v>
      </c>
      <c r="E8" s="656">
        <v>26</v>
      </c>
      <c r="F8" s="656">
        <v>26</v>
      </c>
      <c r="G8" s="656">
        <v>25</v>
      </c>
      <c r="H8" s="656">
        <v>24</v>
      </c>
      <c r="I8" s="656">
        <v>24</v>
      </c>
      <c r="J8" s="656">
        <v>24</v>
      </c>
      <c r="K8" s="656">
        <v>24</v>
      </c>
      <c r="L8" s="656">
        <v>22</v>
      </c>
      <c r="M8" s="656">
        <v>23</v>
      </c>
    </row>
    <row r="9" spans="1:20" s="16" customFormat="1" ht="12" x14ac:dyDescent="0.2">
      <c r="A9" s="16" t="s">
        <v>652</v>
      </c>
      <c r="B9" s="656">
        <v>6</v>
      </c>
      <c r="C9" s="656">
        <v>8</v>
      </c>
      <c r="D9" s="656">
        <v>5</v>
      </c>
      <c r="E9" s="656">
        <v>3</v>
      </c>
      <c r="F9" s="656">
        <v>3</v>
      </c>
      <c r="G9" s="656">
        <v>4</v>
      </c>
      <c r="H9" s="656">
        <v>4</v>
      </c>
      <c r="I9" s="656">
        <v>4</v>
      </c>
      <c r="J9" s="656">
        <v>4</v>
      </c>
      <c r="K9" s="656">
        <v>3</v>
      </c>
      <c r="L9" s="656">
        <v>3</v>
      </c>
      <c r="M9" s="656">
        <v>2</v>
      </c>
    </row>
    <row r="10" spans="1:20" s="16" customFormat="1" ht="12" x14ac:dyDescent="0.2">
      <c r="A10" s="16" t="s">
        <v>653</v>
      </c>
      <c r="B10" s="656">
        <v>2</v>
      </c>
      <c r="C10" s="656">
        <v>2</v>
      </c>
      <c r="D10" s="656">
        <v>2</v>
      </c>
      <c r="E10" s="656">
        <v>2</v>
      </c>
      <c r="F10" s="656">
        <v>2</v>
      </c>
      <c r="G10" s="656">
        <v>1</v>
      </c>
      <c r="H10" s="656">
        <v>1</v>
      </c>
      <c r="I10" s="656">
        <v>1</v>
      </c>
      <c r="J10" s="656">
        <v>1</v>
      </c>
      <c r="K10" s="656">
        <v>1</v>
      </c>
      <c r="L10" s="656">
        <v>1</v>
      </c>
      <c r="M10" s="656">
        <v>1</v>
      </c>
    </row>
    <row r="11" spans="1:20" s="16" customFormat="1" ht="12" x14ac:dyDescent="0.2">
      <c r="A11" s="16" t="s">
        <v>654</v>
      </c>
      <c r="B11" s="656">
        <v>305</v>
      </c>
      <c r="C11" s="656">
        <v>336</v>
      </c>
      <c r="D11" s="656">
        <v>334</v>
      </c>
      <c r="E11" s="656">
        <v>339</v>
      </c>
      <c r="F11" s="656">
        <v>345</v>
      </c>
      <c r="G11" s="656">
        <v>333</v>
      </c>
      <c r="H11" s="656">
        <v>321</v>
      </c>
      <c r="I11" s="656">
        <v>318</v>
      </c>
      <c r="J11" s="656">
        <v>328</v>
      </c>
      <c r="K11" s="656">
        <f>323+6</f>
        <v>329</v>
      </c>
      <c r="L11" s="656">
        <v>322</v>
      </c>
      <c r="M11" s="656">
        <v>317</v>
      </c>
    </row>
    <row r="12" spans="1:20" s="16" customFormat="1" ht="12" x14ac:dyDescent="0.2">
      <c r="A12" s="16" t="s">
        <v>655</v>
      </c>
      <c r="B12" s="656">
        <v>1718228</v>
      </c>
      <c r="C12" s="656">
        <v>2055481</v>
      </c>
      <c r="D12" s="656">
        <v>2344127</v>
      </c>
      <c r="E12" s="656">
        <v>3148103</v>
      </c>
      <c r="F12" s="656">
        <v>3558925</v>
      </c>
      <c r="G12" s="656">
        <v>4072857</v>
      </c>
      <c r="H12" s="656">
        <v>4346506</v>
      </c>
      <c r="I12" s="656">
        <v>5246020</v>
      </c>
      <c r="J12" s="656">
        <v>8432659</v>
      </c>
      <c r="K12" s="656">
        <v>11360222</v>
      </c>
      <c r="L12" s="656">
        <v>15001946</v>
      </c>
      <c r="M12" s="656">
        <v>20739627</v>
      </c>
    </row>
    <row r="13" spans="1:20" s="16" customFormat="1" ht="13.9" customHeight="1" x14ac:dyDescent="0.2">
      <c r="A13" s="16" t="s">
        <v>656</v>
      </c>
      <c r="B13" s="656">
        <v>1588613</v>
      </c>
      <c r="C13" s="656">
        <v>1884054</v>
      </c>
      <c r="D13" s="656">
        <v>2147729</v>
      </c>
      <c r="E13" s="656">
        <v>2903039</v>
      </c>
      <c r="F13" s="656">
        <v>3355435</v>
      </c>
      <c r="G13" s="656">
        <v>3826803</v>
      </c>
      <c r="H13" s="656">
        <v>4102802</v>
      </c>
      <c r="I13" s="656">
        <v>4951663</v>
      </c>
      <c r="J13" s="656">
        <v>8065290</v>
      </c>
      <c r="K13" s="656">
        <v>10962293</v>
      </c>
      <c r="L13" s="656">
        <v>14514762</v>
      </c>
      <c r="M13" s="656">
        <v>19799335</v>
      </c>
    </row>
    <row r="14" spans="1:20" s="16" customFormat="1" ht="3.2" customHeight="1" x14ac:dyDescent="0.2">
      <c r="B14" s="656"/>
      <c r="C14" s="656"/>
      <c r="D14" s="656"/>
      <c r="E14" s="656"/>
      <c r="F14" s="656"/>
      <c r="G14" s="656"/>
      <c r="H14" s="656"/>
      <c r="I14" s="656"/>
      <c r="J14" s="656"/>
      <c r="K14" s="656"/>
      <c r="L14" s="656"/>
      <c r="M14" s="656"/>
    </row>
    <row r="15" spans="1:20" s="16" customFormat="1" ht="12" x14ac:dyDescent="0.2">
      <c r="A15" s="129" t="s">
        <v>657</v>
      </c>
      <c r="B15" s="656"/>
      <c r="C15" s="656"/>
      <c r="D15" s="656"/>
      <c r="E15" s="656"/>
      <c r="F15" s="656"/>
      <c r="G15" s="656"/>
      <c r="H15" s="656"/>
      <c r="I15" s="656"/>
      <c r="J15" s="656"/>
      <c r="K15" s="656"/>
      <c r="L15" s="656"/>
      <c r="M15" s="656"/>
    </row>
    <row r="16" spans="1:20" s="16" customFormat="1" ht="12" x14ac:dyDescent="0.2">
      <c r="A16" s="16" t="s">
        <v>658</v>
      </c>
      <c r="B16" s="656">
        <v>22</v>
      </c>
      <c r="C16" s="656">
        <v>25</v>
      </c>
      <c r="D16" s="656">
        <v>27</v>
      </c>
      <c r="E16" s="656">
        <v>26</v>
      </c>
      <c r="F16" s="656">
        <v>25</v>
      </c>
      <c r="G16" s="656">
        <f>24+1</f>
        <v>25</v>
      </c>
      <c r="H16" s="656">
        <v>24</v>
      </c>
      <c r="I16" s="656">
        <v>24</v>
      </c>
      <c r="J16" s="656">
        <v>23</v>
      </c>
      <c r="K16" s="656">
        <v>25</v>
      </c>
      <c r="L16" s="656">
        <v>25</v>
      </c>
      <c r="M16" s="656">
        <f>24+1</f>
        <v>25</v>
      </c>
    </row>
    <row r="17" spans="1:13" s="16" customFormat="1" ht="12" x14ac:dyDescent="0.2">
      <c r="A17" s="16" t="s">
        <v>659</v>
      </c>
      <c r="B17" s="656">
        <v>46684</v>
      </c>
      <c r="C17" s="656">
        <v>63664</v>
      </c>
      <c r="D17" s="656">
        <v>123681</v>
      </c>
      <c r="E17" s="656">
        <v>152670</v>
      </c>
      <c r="F17" s="656">
        <v>208009</v>
      </c>
      <c r="G17" s="656">
        <v>223748</v>
      </c>
      <c r="H17" s="656">
        <v>254108</v>
      </c>
      <c r="I17" s="656">
        <v>292080</v>
      </c>
      <c r="J17" s="656">
        <v>418037</v>
      </c>
      <c r="K17" s="656">
        <v>516072</v>
      </c>
      <c r="L17" s="656">
        <v>647913</v>
      </c>
      <c r="M17" s="656">
        <v>836451</v>
      </c>
    </row>
    <row r="18" spans="1:13" s="16" customFormat="1" ht="12" x14ac:dyDescent="0.2">
      <c r="A18" s="16" t="s">
        <v>660</v>
      </c>
      <c r="B18" s="656">
        <v>39499</v>
      </c>
      <c r="C18" s="656">
        <v>55551</v>
      </c>
      <c r="D18" s="656">
        <v>114339</v>
      </c>
      <c r="E18" s="656">
        <v>143459</v>
      </c>
      <c r="F18" s="656">
        <v>198400</v>
      </c>
      <c r="G18" s="656">
        <v>211595</v>
      </c>
      <c r="H18" s="656">
        <v>242237</v>
      </c>
      <c r="I18" s="656">
        <v>278254</v>
      </c>
      <c r="J18" s="656">
        <v>402941</v>
      </c>
      <c r="K18" s="656">
        <v>502094</v>
      </c>
      <c r="L18" s="656">
        <v>630162</v>
      </c>
      <c r="M18" s="656">
        <v>808182</v>
      </c>
    </row>
    <row r="19" spans="1:13" s="16" customFormat="1" ht="4.3499999999999996" customHeight="1" x14ac:dyDescent="0.2">
      <c r="B19" s="656"/>
      <c r="C19" s="656"/>
      <c r="D19" s="656"/>
      <c r="E19" s="656"/>
      <c r="F19" s="656"/>
      <c r="G19" s="656"/>
      <c r="H19" s="656"/>
      <c r="I19" s="656"/>
      <c r="J19" s="656"/>
      <c r="K19" s="656"/>
      <c r="L19" s="656"/>
      <c r="M19" s="656"/>
    </row>
    <row r="20" spans="1:13" s="16" customFormat="1" ht="12" x14ac:dyDescent="0.2">
      <c r="A20" s="129" t="s">
        <v>661</v>
      </c>
      <c r="B20" s="656"/>
      <c r="C20" s="656"/>
      <c r="D20" s="656"/>
      <c r="E20" s="656"/>
      <c r="F20" s="656"/>
      <c r="G20" s="656"/>
      <c r="H20" s="656"/>
      <c r="I20" s="656"/>
      <c r="J20" s="656"/>
      <c r="K20" s="656"/>
      <c r="L20" s="656"/>
      <c r="M20" s="656"/>
    </row>
    <row r="21" spans="1:13" s="16" customFormat="1" ht="12" x14ac:dyDescent="0.2">
      <c r="A21" s="16" t="s">
        <v>658</v>
      </c>
      <c r="B21" s="656">
        <v>44</v>
      </c>
      <c r="C21" s="656">
        <v>49</v>
      </c>
      <c r="D21" s="656">
        <v>50</v>
      </c>
      <c r="E21" s="656">
        <v>49</v>
      </c>
      <c r="F21" s="656">
        <v>50</v>
      </c>
      <c r="G21" s="656">
        <f>47+1</f>
        <v>48</v>
      </c>
      <c r="H21" s="656">
        <v>46</v>
      </c>
      <c r="I21" s="656">
        <v>46</v>
      </c>
      <c r="J21" s="656">
        <v>48</v>
      </c>
      <c r="K21" s="656">
        <v>46</v>
      </c>
      <c r="L21" s="656">
        <v>45</v>
      </c>
      <c r="M21" s="656">
        <f>44+1</f>
        <v>45</v>
      </c>
    </row>
    <row r="22" spans="1:13" s="16" customFormat="1" ht="12" x14ac:dyDescent="0.2">
      <c r="A22" s="16" t="s">
        <v>659</v>
      </c>
      <c r="B22" s="656">
        <v>156107</v>
      </c>
      <c r="C22" s="656">
        <v>199932</v>
      </c>
      <c r="D22" s="656">
        <v>341706</v>
      </c>
      <c r="E22" s="656">
        <v>415249</v>
      </c>
      <c r="F22" s="656">
        <v>460057</v>
      </c>
      <c r="G22" s="656">
        <v>521336</v>
      </c>
      <c r="H22" s="656">
        <v>573211</v>
      </c>
      <c r="I22" s="656">
        <v>585419</v>
      </c>
      <c r="J22" s="656">
        <v>760155</v>
      </c>
      <c r="K22" s="656">
        <v>901364</v>
      </c>
      <c r="L22" s="656">
        <v>1305790</v>
      </c>
      <c r="M22" s="656">
        <v>1423319</v>
      </c>
    </row>
    <row r="23" spans="1:13" s="16" customFormat="1" ht="12" x14ac:dyDescent="0.2">
      <c r="A23" s="16" t="s">
        <v>660</v>
      </c>
      <c r="B23" s="656">
        <v>142372</v>
      </c>
      <c r="C23" s="656">
        <v>184473</v>
      </c>
      <c r="D23" s="656">
        <v>322226</v>
      </c>
      <c r="E23" s="656">
        <v>394801</v>
      </c>
      <c r="F23" s="656">
        <v>442052</v>
      </c>
      <c r="G23" s="656">
        <v>494914</v>
      </c>
      <c r="H23" s="656">
        <v>549637</v>
      </c>
      <c r="I23" s="656">
        <v>562172</v>
      </c>
      <c r="J23" s="656">
        <v>735843</v>
      </c>
      <c r="K23" s="656">
        <v>873892</v>
      </c>
      <c r="L23" s="656">
        <v>1272477</v>
      </c>
      <c r="M23" s="656">
        <v>1370395</v>
      </c>
    </row>
    <row r="24" spans="1:13" s="16" customFormat="1" ht="3.2" customHeight="1" x14ac:dyDescent="0.2">
      <c r="B24" s="656"/>
      <c r="C24" s="656"/>
      <c r="D24" s="656"/>
      <c r="E24" s="656"/>
      <c r="F24" s="656"/>
      <c r="G24" s="656"/>
      <c r="H24" s="656"/>
      <c r="I24" s="656"/>
      <c r="J24" s="656"/>
      <c r="K24" s="656"/>
      <c r="L24" s="656"/>
      <c r="M24" s="656"/>
    </row>
    <row r="25" spans="1:13" s="16" customFormat="1" ht="12" x14ac:dyDescent="0.2">
      <c r="A25" s="129" t="s">
        <v>662</v>
      </c>
      <c r="B25" s="656"/>
      <c r="C25" s="656"/>
      <c r="D25" s="656"/>
      <c r="E25" s="656"/>
      <c r="F25" s="656"/>
      <c r="G25" s="656"/>
      <c r="H25" s="656"/>
      <c r="I25" s="656"/>
      <c r="J25" s="656"/>
      <c r="K25" s="656"/>
      <c r="L25" s="656"/>
      <c r="M25" s="656"/>
    </row>
    <row r="26" spans="1:13" s="16" customFormat="1" ht="12" x14ac:dyDescent="0.2">
      <c r="A26" s="16" t="s">
        <v>658</v>
      </c>
      <c r="B26" s="656">
        <v>40</v>
      </c>
      <c r="C26" s="656">
        <v>43</v>
      </c>
      <c r="D26" s="656">
        <v>41</v>
      </c>
      <c r="E26" s="656">
        <v>40</v>
      </c>
      <c r="F26" s="656">
        <v>43</v>
      </c>
      <c r="G26" s="656">
        <f>41+1</f>
        <v>42</v>
      </c>
      <c r="H26" s="656">
        <v>39</v>
      </c>
      <c r="I26" s="656">
        <v>39</v>
      </c>
      <c r="J26" s="656">
        <v>37</v>
      </c>
      <c r="K26" s="656">
        <v>39</v>
      </c>
      <c r="L26" s="656">
        <v>38</v>
      </c>
      <c r="M26" s="656">
        <f>38+1</f>
        <v>39</v>
      </c>
    </row>
    <row r="27" spans="1:13" s="16" customFormat="1" ht="12" x14ac:dyDescent="0.2">
      <c r="A27" s="16" t="s">
        <v>659</v>
      </c>
      <c r="B27" s="656">
        <v>92920</v>
      </c>
      <c r="C27" s="656">
        <v>110918</v>
      </c>
      <c r="D27" s="656">
        <v>173019</v>
      </c>
      <c r="E27" s="656">
        <v>220446</v>
      </c>
      <c r="F27" s="656">
        <v>246682</v>
      </c>
      <c r="G27" s="656">
        <v>283897</v>
      </c>
      <c r="H27" s="656">
        <v>286444</v>
      </c>
      <c r="I27" s="656">
        <v>395191</v>
      </c>
      <c r="J27" s="656">
        <v>616697</v>
      </c>
      <c r="K27" s="656">
        <v>744357</v>
      </c>
      <c r="L27" s="656">
        <v>765834</v>
      </c>
      <c r="M27" s="656">
        <v>1167112</v>
      </c>
    </row>
    <row r="28" spans="1:13" s="16" customFormat="1" ht="12" x14ac:dyDescent="0.2">
      <c r="A28" s="16" t="s">
        <v>660</v>
      </c>
      <c r="B28" s="656">
        <v>84417</v>
      </c>
      <c r="C28" s="656">
        <v>98894</v>
      </c>
      <c r="D28" s="656">
        <v>159365</v>
      </c>
      <c r="E28" s="656">
        <v>206045</v>
      </c>
      <c r="F28" s="656">
        <v>233777</v>
      </c>
      <c r="G28" s="656">
        <v>264874</v>
      </c>
      <c r="H28" s="656">
        <v>270462</v>
      </c>
      <c r="I28" s="656">
        <v>373537</v>
      </c>
      <c r="J28" s="656">
        <v>592410</v>
      </c>
      <c r="K28" s="656">
        <v>721715</v>
      </c>
      <c r="L28" s="656">
        <v>739252</v>
      </c>
      <c r="M28" s="656">
        <v>1100161</v>
      </c>
    </row>
    <row r="29" spans="1:13" s="16" customFormat="1" ht="3.2" customHeight="1" x14ac:dyDescent="0.2">
      <c r="B29" s="656"/>
      <c r="C29" s="656"/>
      <c r="D29" s="656"/>
      <c r="E29" s="656"/>
      <c r="F29" s="656"/>
      <c r="G29" s="656"/>
      <c r="H29" s="656"/>
      <c r="I29" s="656"/>
      <c r="J29" s="656"/>
      <c r="K29" s="656"/>
      <c r="L29" s="656"/>
      <c r="M29" s="656"/>
    </row>
    <row r="30" spans="1:13" s="16" customFormat="1" ht="12" x14ac:dyDescent="0.2">
      <c r="A30" s="129" t="s">
        <v>663</v>
      </c>
      <c r="B30" s="656"/>
      <c r="C30" s="656"/>
      <c r="D30" s="656"/>
      <c r="E30" s="656"/>
      <c r="F30" s="656"/>
      <c r="G30" s="656"/>
      <c r="H30" s="656"/>
      <c r="I30" s="656"/>
      <c r="J30" s="656"/>
      <c r="K30" s="656"/>
      <c r="L30" s="656"/>
      <c r="M30" s="656"/>
    </row>
    <row r="31" spans="1:13" s="16" customFormat="1" ht="12" x14ac:dyDescent="0.2">
      <c r="A31" s="16" t="s">
        <v>658</v>
      </c>
      <c r="B31" s="656">
        <v>19</v>
      </c>
      <c r="C31" s="656">
        <v>22</v>
      </c>
      <c r="D31" s="656">
        <v>22</v>
      </c>
      <c r="E31" s="656">
        <v>20</v>
      </c>
      <c r="F31" s="656">
        <v>20</v>
      </c>
      <c r="G31" s="656">
        <f>19+1</f>
        <v>20</v>
      </c>
      <c r="H31" s="656">
        <v>19</v>
      </c>
      <c r="I31" s="656">
        <v>19</v>
      </c>
      <c r="J31" s="656">
        <v>20</v>
      </c>
      <c r="K31" s="656">
        <v>21</v>
      </c>
      <c r="L31" s="656">
        <v>20</v>
      </c>
      <c r="M31" s="656">
        <f>19+1</f>
        <v>20</v>
      </c>
    </row>
    <row r="32" spans="1:13" s="16" customFormat="1" ht="12" x14ac:dyDescent="0.2">
      <c r="A32" s="16" t="s">
        <v>659</v>
      </c>
      <c r="B32" s="656">
        <v>67037</v>
      </c>
      <c r="C32" s="656">
        <v>70891</v>
      </c>
      <c r="D32" s="656">
        <v>117846</v>
      </c>
      <c r="E32" s="656">
        <v>141709</v>
      </c>
      <c r="F32" s="656">
        <v>157907</v>
      </c>
      <c r="G32" s="656">
        <v>179224</v>
      </c>
      <c r="H32" s="656">
        <v>181725</v>
      </c>
      <c r="I32" s="656">
        <v>201071</v>
      </c>
      <c r="J32" s="656">
        <v>244239</v>
      </c>
      <c r="K32" s="656">
        <v>289702</v>
      </c>
      <c r="L32" s="656">
        <v>349354</v>
      </c>
      <c r="M32" s="656">
        <v>417371</v>
      </c>
    </row>
    <row r="33" spans="1:13" s="16" customFormat="1" ht="12" x14ac:dyDescent="0.2">
      <c r="A33" s="16" t="s">
        <v>660</v>
      </c>
      <c r="B33" s="656">
        <v>60227</v>
      </c>
      <c r="C33" s="656">
        <v>64678</v>
      </c>
      <c r="D33" s="656">
        <v>111070</v>
      </c>
      <c r="E33" s="656">
        <v>135381</v>
      </c>
      <c r="F33" s="656">
        <v>151651</v>
      </c>
      <c r="G33" s="656">
        <v>171506</v>
      </c>
      <c r="H33" s="656">
        <v>174340</v>
      </c>
      <c r="I33" s="656">
        <v>191557</v>
      </c>
      <c r="J33" s="656">
        <v>236707</v>
      </c>
      <c r="K33" s="656">
        <v>282670</v>
      </c>
      <c r="L33" s="656">
        <v>340857</v>
      </c>
      <c r="M33" s="656">
        <v>402503</v>
      </c>
    </row>
    <row r="34" spans="1:13" s="16" customFormat="1" ht="3.75" customHeight="1" x14ac:dyDescent="0.2">
      <c r="B34" s="656"/>
      <c r="C34" s="656"/>
      <c r="D34" s="656"/>
      <c r="E34" s="656"/>
      <c r="F34" s="656"/>
      <c r="G34" s="656"/>
      <c r="H34" s="656"/>
      <c r="I34" s="656"/>
      <c r="J34" s="656"/>
      <c r="K34" s="656"/>
      <c r="L34" s="656"/>
      <c r="M34" s="656"/>
    </row>
    <row r="35" spans="1:13" s="16" customFormat="1" ht="12" x14ac:dyDescent="0.2">
      <c r="A35" s="129" t="s">
        <v>664</v>
      </c>
      <c r="B35" s="656"/>
      <c r="C35" s="656"/>
      <c r="D35" s="656"/>
      <c r="E35" s="656"/>
      <c r="F35" s="656"/>
      <c r="G35" s="656"/>
      <c r="H35" s="656"/>
      <c r="I35" s="656"/>
      <c r="J35" s="656"/>
      <c r="K35" s="656"/>
      <c r="L35" s="656"/>
      <c r="M35" s="656"/>
    </row>
    <row r="36" spans="1:13" s="16" customFormat="1" ht="12" x14ac:dyDescent="0.2">
      <c r="A36" s="16" t="s">
        <v>658</v>
      </c>
      <c r="B36" s="656">
        <v>42</v>
      </c>
      <c r="C36" s="656">
        <v>42</v>
      </c>
      <c r="D36" s="656">
        <v>44</v>
      </c>
      <c r="E36" s="656">
        <v>42</v>
      </c>
      <c r="F36" s="656">
        <v>43</v>
      </c>
      <c r="G36" s="656">
        <v>40</v>
      </c>
      <c r="H36" s="656">
        <v>35</v>
      </c>
      <c r="I36" s="656">
        <v>34</v>
      </c>
      <c r="J36" s="656">
        <v>35</v>
      </c>
      <c r="K36" s="656">
        <v>33</v>
      </c>
      <c r="L36" s="656">
        <v>33</v>
      </c>
      <c r="M36" s="656">
        <v>31</v>
      </c>
    </row>
    <row r="37" spans="1:13" s="16" customFormat="1" ht="12" x14ac:dyDescent="0.2">
      <c r="A37" s="16" t="s">
        <v>659</v>
      </c>
      <c r="B37" s="656">
        <v>156452</v>
      </c>
      <c r="C37" s="656">
        <v>170177</v>
      </c>
      <c r="D37" s="656">
        <v>260585</v>
      </c>
      <c r="E37" s="656">
        <v>349883</v>
      </c>
      <c r="F37" s="656">
        <v>401312</v>
      </c>
      <c r="G37" s="656">
        <v>440373</v>
      </c>
      <c r="H37" s="656">
        <v>464888</v>
      </c>
      <c r="I37" s="656">
        <v>538743</v>
      </c>
      <c r="J37" s="656">
        <v>602519</v>
      </c>
      <c r="K37" s="656">
        <v>757972</v>
      </c>
      <c r="L37" s="656">
        <v>940071</v>
      </c>
      <c r="M37" s="656">
        <v>1137148</v>
      </c>
    </row>
    <row r="38" spans="1:13" s="16" customFormat="1" ht="12" x14ac:dyDescent="0.2">
      <c r="A38" s="16" t="s">
        <v>660</v>
      </c>
      <c r="B38" s="656">
        <v>142686</v>
      </c>
      <c r="C38" s="656">
        <v>153743</v>
      </c>
      <c r="D38" s="656">
        <v>242302</v>
      </c>
      <c r="E38" s="656">
        <v>328314</v>
      </c>
      <c r="F38" s="656">
        <v>384015</v>
      </c>
      <c r="G38" s="656">
        <v>419746</v>
      </c>
      <c r="H38" s="656">
        <v>445937</v>
      </c>
      <c r="I38" s="656">
        <v>513499</v>
      </c>
      <c r="J38" s="656">
        <v>577819</v>
      </c>
      <c r="K38" s="656">
        <v>730514</v>
      </c>
      <c r="L38" s="656">
        <v>903910</v>
      </c>
      <c r="M38" s="656">
        <v>1087605</v>
      </c>
    </row>
    <row r="39" spans="1:13" s="16" customFormat="1" ht="6.75" customHeight="1" x14ac:dyDescent="0.2">
      <c r="B39" s="656"/>
      <c r="C39" s="656"/>
      <c r="D39" s="656"/>
      <c r="E39" s="656"/>
      <c r="F39" s="656"/>
      <c r="G39" s="656"/>
      <c r="H39" s="656"/>
      <c r="I39" s="656"/>
      <c r="J39" s="656"/>
      <c r="K39" s="656"/>
      <c r="L39" s="656"/>
      <c r="M39" s="656"/>
    </row>
    <row r="40" spans="1:13" s="16" customFormat="1" ht="12" x14ac:dyDescent="0.2">
      <c r="A40" s="129" t="s">
        <v>665</v>
      </c>
      <c r="B40" s="656"/>
      <c r="C40" s="656"/>
      <c r="D40" s="656"/>
      <c r="E40" s="656"/>
      <c r="F40" s="656"/>
      <c r="G40" s="656"/>
      <c r="H40" s="656"/>
      <c r="I40" s="656"/>
      <c r="J40" s="656"/>
      <c r="K40" s="656"/>
      <c r="L40" s="656"/>
      <c r="M40" s="656"/>
    </row>
    <row r="41" spans="1:13" s="16" customFormat="1" ht="12" x14ac:dyDescent="0.2">
      <c r="A41" s="16" t="s">
        <v>658</v>
      </c>
      <c r="B41" s="656">
        <v>16</v>
      </c>
      <c r="C41" s="656">
        <v>18</v>
      </c>
      <c r="D41" s="656">
        <v>19</v>
      </c>
      <c r="E41" s="656">
        <v>19</v>
      </c>
      <c r="F41" s="656">
        <v>18</v>
      </c>
      <c r="G41" s="656">
        <f>17+1</f>
        <v>18</v>
      </c>
      <c r="H41" s="656">
        <v>19</v>
      </c>
      <c r="I41" s="656">
        <v>19</v>
      </c>
      <c r="J41" s="656">
        <v>18</v>
      </c>
      <c r="K41" s="656">
        <v>20</v>
      </c>
      <c r="L41" s="656">
        <v>19</v>
      </c>
      <c r="M41" s="656">
        <f>18+1</f>
        <v>19</v>
      </c>
    </row>
    <row r="42" spans="1:13" s="16" customFormat="1" ht="12" x14ac:dyDescent="0.2">
      <c r="A42" s="16" t="s">
        <v>659</v>
      </c>
      <c r="B42" s="656">
        <v>39320</v>
      </c>
      <c r="C42" s="656">
        <v>56758</v>
      </c>
      <c r="D42" s="656">
        <v>87220</v>
      </c>
      <c r="E42" s="656">
        <v>128557</v>
      </c>
      <c r="F42" s="656">
        <v>113146</v>
      </c>
      <c r="G42" s="656">
        <v>136155</v>
      </c>
      <c r="H42" s="656">
        <v>144395</v>
      </c>
      <c r="I42" s="656">
        <v>161235</v>
      </c>
      <c r="J42" s="656">
        <v>232634</v>
      </c>
      <c r="K42" s="656">
        <v>289611</v>
      </c>
      <c r="L42" s="656">
        <v>337869</v>
      </c>
      <c r="M42" s="656">
        <v>406298</v>
      </c>
    </row>
    <row r="43" spans="1:13" s="16" customFormat="1" ht="12" x14ac:dyDescent="0.2">
      <c r="A43" s="16" t="s">
        <v>660</v>
      </c>
      <c r="B43" s="656">
        <v>34256</v>
      </c>
      <c r="C43" s="656">
        <v>50562</v>
      </c>
      <c r="D43" s="656">
        <v>79526</v>
      </c>
      <c r="E43" s="656">
        <v>118837</v>
      </c>
      <c r="F43" s="656">
        <v>106846</v>
      </c>
      <c r="G43" s="656">
        <v>127312</v>
      </c>
      <c r="H43" s="656">
        <v>136154</v>
      </c>
      <c r="I43" s="656">
        <v>151575</v>
      </c>
      <c r="J43" s="656">
        <v>222931</v>
      </c>
      <c r="K43" s="656">
        <v>280327</v>
      </c>
      <c r="L43" s="656">
        <v>327606</v>
      </c>
      <c r="M43" s="656">
        <v>387294</v>
      </c>
    </row>
    <row r="44" spans="1:13" s="16" customFormat="1" ht="4.3499999999999996" customHeight="1" x14ac:dyDescent="0.2">
      <c r="B44" s="656"/>
      <c r="C44" s="656"/>
      <c r="D44" s="656"/>
      <c r="E44" s="656"/>
      <c r="F44" s="656"/>
      <c r="G44" s="656"/>
      <c r="H44" s="656"/>
      <c r="I44" s="656"/>
      <c r="J44" s="656"/>
      <c r="K44" s="656"/>
      <c r="L44" s="656"/>
      <c r="M44" s="656"/>
    </row>
    <row r="45" spans="1:13" s="16" customFormat="1" ht="12" x14ac:dyDescent="0.2">
      <c r="A45" s="129" t="s">
        <v>666</v>
      </c>
      <c r="B45" s="656"/>
      <c r="C45" s="656"/>
      <c r="D45" s="656"/>
      <c r="E45" s="656"/>
      <c r="F45" s="656"/>
      <c r="G45" s="656"/>
      <c r="H45" s="656"/>
      <c r="I45" s="656"/>
      <c r="J45" s="656"/>
      <c r="K45" s="656"/>
      <c r="L45" s="656"/>
      <c r="M45" s="656"/>
    </row>
    <row r="46" spans="1:13" s="16" customFormat="1" ht="12" x14ac:dyDescent="0.2">
      <c r="A46" s="16" t="s">
        <v>658</v>
      </c>
      <c r="B46" s="656">
        <v>43</v>
      </c>
      <c r="C46" s="656">
        <v>45</v>
      </c>
      <c r="D46" s="656">
        <v>44</v>
      </c>
      <c r="E46" s="656">
        <v>42</v>
      </c>
      <c r="F46" s="656">
        <v>42</v>
      </c>
      <c r="G46" s="656">
        <v>41</v>
      </c>
      <c r="H46" s="656">
        <v>36</v>
      </c>
      <c r="I46" s="656">
        <v>34</v>
      </c>
      <c r="J46" s="656">
        <v>33</v>
      </c>
      <c r="K46" s="656">
        <v>35</v>
      </c>
      <c r="L46" s="656">
        <v>35</v>
      </c>
      <c r="M46" s="656">
        <v>36</v>
      </c>
    </row>
    <row r="47" spans="1:13" s="16" customFormat="1" ht="12" x14ac:dyDescent="0.2">
      <c r="A47" s="16" t="s">
        <v>659</v>
      </c>
      <c r="B47" s="656">
        <v>104337</v>
      </c>
      <c r="C47" s="656">
        <v>115528</v>
      </c>
      <c r="D47" s="656">
        <v>218992</v>
      </c>
      <c r="E47" s="656">
        <v>243901</v>
      </c>
      <c r="F47" s="656">
        <v>276874</v>
      </c>
      <c r="G47" s="656">
        <v>307510</v>
      </c>
      <c r="H47" s="656">
        <v>311941</v>
      </c>
      <c r="I47" s="656">
        <v>347782</v>
      </c>
      <c r="J47" s="656">
        <v>565679</v>
      </c>
      <c r="K47" s="656">
        <v>692853</v>
      </c>
      <c r="L47" s="656">
        <v>851512</v>
      </c>
      <c r="M47" s="656">
        <v>1020662</v>
      </c>
    </row>
    <row r="48" spans="1:13" s="16" customFormat="1" ht="12" x14ac:dyDescent="0.2">
      <c r="A48" s="16" t="s">
        <v>660</v>
      </c>
      <c r="B48" s="656">
        <v>94369</v>
      </c>
      <c r="C48" s="656">
        <v>103362</v>
      </c>
      <c r="D48" s="656">
        <v>204984</v>
      </c>
      <c r="E48" s="656">
        <v>230900</v>
      </c>
      <c r="F48" s="656">
        <v>263785</v>
      </c>
      <c r="G48" s="656">
        <v>291827</v>
      </c>
      <c r="H48" s="656">
        <v>297357</v>
      </c>
      <c r="I48" s="656">
        <v>329743</v>
      </c>
      <c r="J48" s="656">
        <v>544651</v>
      </c>
      <c r="K48" s="656">
        <v>671260</v>
      </c>
      <c r="L48" s="656">
        <v>823942</v>
      </c>
      <c r="M48" s="656">
        <v>971273</v>
      </c>
    </row>
    <row r="49" spans="1:13" s="16" customFormat="1" ht="3.75" customHeight="1" x14ac:dyDescent="0.2">
      <c r="B49" s="656"/>
      <c r="C49" s="656"/>
      <c r="D49" s="656"/>
      <c r="E49" s="656"/>
      <c r="F49" s="656"/>
      <c r="G49" s="656"/>
      <c r="H49" s="656"/>
      <c r="I49" s="656"/>
      <c r="J49" s="656"/>
      <c r="K49" s="656"/>
      <c r="L49" s="656"/>
      <c r="M49" s="656"/>
    </row>
    <row r="50" spans="1:13" s="16" customFormat="1" ht="12" x14ac:dyDescent="0.2">
      <c r="A50" s="129" t="s">
        <v>667</v>
      </c>
      <c r="B50" s="656"/>
      <c r="C50" s="656"/>
      <c r="D50" s="656"/>
      <c r="E50" s="656"/>
      <c r="F50" s="656"/>
      <c r="G50" s="656"/>
      <c r="H50" s="656"/>
      <c r="I50" s="656"/>
      <c r="J50" s="656"/>
      <c r="K50" s="656"/>
      <c r="L50" s="656"/>
      <c r="M50" s="656"/>
    </row>
    <row r="51" spans="1:13" s="16" customFormat="1" ht="12" x14ac:dyDescent="0.2">
      <c r="A51" s="16" t="s">
        <v>658</v>
      </c>
      <c r="B51" s="656">
        <v>64</v>
      </c>
      <c r="C51" s="656">
        <v>74</v>
      </c>
      <c r="D51" s="656">
        <v>71</v>
      </c>
      <c r="E51" s="656">
        <v>82</v>
      </c>
      <c r="F51" s="656">
        <v>85</v>
      </c>
      <c r="G51" s="656">
        <v>80</v>
      </c>
      <c r="H51" s="656">
        <v>83</v>
      </c>
      <c r="I51" s="656">
        <v>83</v>
      </c>
      <c r="J51" s="656">
        <v>87</v>
      </c>
      <c r="K51" s="656">
        <v>87</v>
      </c>
      <c r="L51" s="656">
        <v>85</v>
      </c>
      <c r="M51" s="656">
        <v>80</v>
      </c>
    </row>
    <row r="52" spans="1:13" s="16" customFormat="1" ht="12" x14ac:dyDescent="0.2">
      <c r="A52" s="16" t="s">
        <v>659</v>
      </c>
      <c r="B52" s="656">
        <v>991392</v>
      </c>
      <c r="C52" s="656">
        <v>1171360</v>
      </c>
      <c r="D52" s="656">
        <v>910593</v>
      </c>
      <c r="E52" s="656">
        <v>1311104</v>
      </c>
      <c r="F52" s="656">
        <v>1535941</v>
      </c>
      <c r="G52" s="656">
        <v>1774956</v>
      </c>
      <c r="H52" s="656">
        <v>1946287</v>
      </c>
      <c r="I52" s="656">
        <v>2505854</v>
      </c>
      <c r="J52" s="656">
        <v>4459241</v>
      </c>
      <c r="K52" s="656">
        <v>6472695</v>
      </c>
      <c r="L52" s="656">
        <v>8861908</v>
      </c>
      <c r="M52" s="656">
        <v>13093327</v>
      </c>
    </row>
    <row r="53" spans="1:13" s="16" customFormat="1" ht="12" x14ac:dyDescent="0.2">
      <c r="A53" s="16" t="s">
        <v>660</v>
      </c>
      <c r="B53" s="656">
        <v>931240</v>
      </c>
      <c r="C53" s="656">
        <v>1083168</v>
      </c>
      <c r="D53" s="656">
        <v>810717</v>
      </c>
      <c r="E53" s="656">
        <v>1188097</v>
      </c>
      <c r="F53" s="656">
        <v>1423641</v>
      </c>
      <c r="G53" s="656">
        <v>1649019</v>
      </c>
      <c r="H53" s="656">
        <v>1812381</v>
      </c>
      <c r="I53" s="656">
        <v>2341810</v>
      </c>
      <c r="J53" s="656">
        <v>4232017</v>
      </c>
      <c r="K53" s="656">
        <v>6215557</v>
      </c>
      <c r="L53" s="656">
        <v>8551155</v>
      </c>
      <c r="M53" s="656">
        <v>12498140</v>
      </c>
    </row>
    <row r="54" spans="1:13" s="16" customFormat="1" ht="3.75" customHeight="1" x14ac:dyDescent="0.2">
      <c r="B54" s="656"/>
      <c r="C54" s="656"/>
      <c r="D54" s="656"/>
      <c r="E54" s="656"/>
      <c r="F54" s="656"/>
      <c r="G54" s="656"/>
      <c r="H54" s="656"/>
      <c r="I54" s="656"/>
      <c r="J54" s="656"/>
      <c r="K54" s="656"/>
      <c r="L54" s="656"/>
      <c r="M54" s="656"/>
    </row>
    <row r="55" spans="1:13" s="16" customFormat="1" ht="12" x14ac:dyDescent="0.2">
      <c r="A55" s="129" t="s">
        <v>668</v>
      </c>
      <c r="B55" s="656"/>
      <c r="C55" s="656"/>
      <c r="D55" s="656"/>
      <c r="E55" s="656"/>
      <c r="F55" s="656"/>
      <c r="G55" s="656"/>
      <c r="H55" s="656"/>
      <c r="I55" s="656"/>
      <c r="J55" s="656"/>
      <c r="K55" s="656"/>
      <c r="L55" s="656"/>
      <c r="M55" s="656"/>
    </row>
    <row r="56" spans="1:13" s="16" customFormat="1" ht="12" x14ac:dyDescent="0.2">
      <c r="A56" s="16" t="s">
        <v>658</v>
      </c>
      <c r="B56" s="656">
        <v>15</v>
      </c>
      <c r="C56" s="656">
        <v>19</v>
      </c>
      <c r="D56" s="656">
        <v>16</v>
      </c>
      <c r="E56" s="656">
        <v>19</v>
      </c>
      <c r="F56" s="656">
        <v>19</v>
      </c>
      <c r="G56" s="656">
        <f>18+1</f>
        <v>19</v>
      </c>
      <c r="H56" s="656">
        <v>20</v>
      </c>
      <c r="I56" s="656">
        <v>20</v>
      </c>
      <c r="J56" s="656">
        <v>21</v>
      </c>
      <c r="K56" s="656">
        <v>23</v>
      </c>
      <c r="L56" s="656">
        <v>22</v>
      </c>
      <c r="M56" s="656">
        <f>21+1</f>
        <v>22</v>
      </c>
    </row>
    <row r="57" spans="1:13" s="16" customFormat="1" ht="12" x14ac:dyDescent="0.2">
      <c r="A57" s="16" t="s">
        <v>659</v>
      </c>
      <c r="B57" s="656">
        <v>63979</v>
      </c>
      <c r="C57" s="656">
        <v>96253</v>
      </c>
      <c r="D57" s="656">
        <v>110485</v>
      </c>
      <c r="E57" s="656">
        <v>184584</v>
      </c>
      <c r="F57" s="656">
        <v>158996</v>
      </c>
      <c r="G57" s="656">
        <v>205658</v>
      </c>
      <c r="H57" s="656">
        <v>183507</v>
      </c>
      <c r="I57" s="656">
        <v>218645</v>
      </c>
      <c r="J57" s="656">
        <v>533458</v>
      </c>
      <c r="K57" s="656">
        <v>695596</v>
      </c>
      <c r="L57" s="656">
        <v>941695</v>
      </c>
      <c r="M57" s="656">
        <v>1237939</v>
      </c>
    </row>
    <row r="58" spans="1:13" s="16" customFormat="1" ht="12" x14ac:dyDescent="0.2">
      <c r="A58" s="16" t="s">
        <v>660</v>
      </c>
      <c r="B58" s="656">
        <v>59547</v>
      </c>
      <c r="C58" s="656">
        <v>89623</v>
      </c>
      <c r="D58" s="656">
        <v>103200</v>
      </c>
      <c r="E58" s="656">
        <v>157205</v>
      </c>
      <c r="F58" s="656">
        <v>151268</v>
      </c>
      <c r="G58" s="656">
        <v>196010</v>
      </c>
      <c r="H58" s="656">
        <v>174297</v>
      </c>
      <c r="I58" s="656">
        <v>209516</v>
      </c>
      <c r="J58" s="656">
        <v>519971</v>
      </c>
      <c r="K58" s="656">
        <v>684264</v>
      </c>
      <c r="L58" s="656">
        <v>925401</v>
      </c>
      <c r="M58" s="656">
        <v>1173782</v>
      </c>
    </row>
    <row r="59" spans="1:13" s="16" customFormat="1" ht="9.1999999999999993" customHeight="1" thickBot="1" x14ac:dyDescent="0.25">
      <c r="A59" s="20"/>
      <c r="B59" s="662"/>
      <c r="C59" s="662"/>
      <c r="D59" s="662"/>
      <c r="E59" s="662"/>
      <c r="F59" s="662"/>
      <c r="G59" s="662"/>
      <c r="H59" s="662"/>
      <c r="I59" s="662"/>
      <c r="J59" s="662"/>
      <c r="K59" s="662"/>
      <c r="L59" s="662"/>
      <c r="M59" s="662"/>
    </row>
    <row r="60" spans="1:13" s="16" customFormat="1" ht="4.3499999999999996" customHeight="1" x14ac:dyDescent="0.2">
      <c r="B60" s="656"/>
      <c r="C60" s="656"/>
      <c r="D60" s="656"/>
      <c r="E60" s="656"/>
      <c r="F60" s="656"/>
      <c r="G60" s="656"/>
      <c r="H60" s="656"/>
      <c r="I60" s="656"/>
      <c r="J60" s="656"/>
      <c r="K60" s="656"/>
      <c r="L60" s="656"/>
      <c r="M60" s="656"/>
    </row>
    <row r="61" spans="1:13" s="16" customFormat="1" ht="12" x14ac:dyDescent="0.2">
      <c r="A61" s="129" t="s">
        <v>669</v>
      </c>
      <c r="B61" s="656"/>
      <c r="C61" s="656"/>
      <c r="D61" s="656"/>
      <c r="E61" s="656"/>
      <c r="F61" s="656"/>
      <c r="G61" s="656"/>
      <c r="H61" s="656"/>
      <c r="I61" s="656"/>
      <c r="J61" s="656"/>
      <c r="K61" s="656"/>
      <c r="L61" s="656"/>
      <c r="M61" s="656"/>
    </row>
    <row r="62" spans="1:13" s="16" customFormat="1" ht="24" customHeight="1" x14ac:dyDescent="0.2">
      <c r="A62" s="117" t="s">
        <v>670</v>
      </c>
      <c r="B62" s="656">
        <v>12737</v>
      </c>
      <c r="C62" s="656">
        <v>14141</v>
      </c>
      <c r="D62" s="656">
        <v>14923</v>
      </c>
      <c r="E62" s="656">
        <v>15422</v>
      </c>
      <c r="F62" s="656">
        <v>15781</v>
      </c>
      <c r="G62" s="656">
        <f>15640+719</f>
        <v>16359</v>
      </c>
      <c r="H62" s="656">
        <v>16585</v>
      </c>
      <c r="I62" s="656">
        <v>16974</v>
      </c>
      <c r="J62" s="656">
        <v>18450</v>
      </c>
      <c r="K62" s="656">
        <v>21110</v>
      </c>
      <c r="L62" s="656">
        <v>23672</v>
      </c>
      <c r="M62" s="656">
        <v>24413</v>
      </c>
    </row>
    <row r="63" spans="1:13" s="16" customFormat="1" ht="5.45" customHeight="1" x14ac:dyDescent="0.2">
      <c r="A63" s="117"/>
      <c r="B63" s="656"/>
      <c r="C63" s="656"/>
      <c r="D63" s="656"/>
      <c r="E63" s="656"/>
      <c r="F63" s="656"/>
      <c r="G63" s="656"/>
      <c r="H63" s="656"/>
      <c r="I63" s="656"/>
      <c r="J63" s="656"/>
      <c r="K63" s="656"/>
      <c r="L63" s="656"/>
      <c r="M63" s="656"/>
    </row>
    <row r="64" spans="1:13" s="16" customFormat="1" ht="13.5" x14ac:dyDescent="0.2">
      <c r="A64" s="663" t="s">
        <v>671</v>
      </c>
      <c r="B64" s="656"/>
      <c r="C64" s="656"/>
      <c r="D64" s="656"/>
      <c r="E64" s="656"/>
      <c r="F64" s="656"/>
      <c r="G64" s="656"/>
      <c r="H64" s="656"/>
      <c r="I64" s="656"/>
      <c r="J64" s="656"/>
      <c r="K64" s="656"/>
      <c r="L64" s="656"/>
      <c r="M64" s="656"/>
    </row>
    <row r="65" spans="1:1" s="16" customFormat="1" ht="13.5" x14ac:dyDescent="0.2">
      <c r="A65" s="663"/>
    </row>
    <row r="66" spans="1:1" s="16" customFormat="1" ht="12" x14ac:dyDescent="0.2"/>
  </sheetData>
  <hyperlinks>
    <hyperlink ref="A1" location="Содержание!A1" display="Вернуться в СОДЕРЖАНИЕ" xr:uid="{00000000-0004-0000-9E00-000000000000}"/>
  </hyperlinks>
  <pageMargins left="0.98425196850393704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Лист163"/>
  <dimension ref="A1:T293"/>
  <sheetViews>
    <sheetView workbookViewId="0">
      <selection activeCell="A5" sqref="A5"/>
    </sheetView>
  </sheetViews>
  <sheetFormatPr defaultColWidth="9.140625" defaultRowHeight="12.75" x14ac:dyDescent="0.2"/>
  <cols>
    <col min="1" max="1" width="42.140625" style="657" customWidth="1"/>
    <col min="2" max="3" width="9.140625" style="657" hidden="1" customWidth="1"/>
    <col min="4" max="4" width="0" style="657" hidden="1" customWidth="1"/>
    <col min="5" max="8" width="8.85546875" style="657" hidden="1" customWidth="1"/>
    <col min="9" max="13" width="8.85546875" style="657" customWidth="1"/>
    <col min="14" max="164" width="9.140625" style="657"/>
    <col min="165" max="165" width="40.28515625" style="657" customWidth="1"/>
    <col min="166" max="228" width="0" style="657" hidden="1" customWidth="1"/>
    <col min="229" max="229" width="9.140625" style="657"/>
    <col min="230" max="233" width="0" style="657" hidden="1" customWidth="1"/>
    <col min="234" max="234" width="9.140625" style="657"/>
    <col min="235" max="238" width="0" style="657" hidden="1" customWidth="1"/>
    <col min="239" max="239" width="9.140625" style="657"/>
    <col min="240" max="243" width="0" style="657" hidden="1" customWidth="1"/>
    <col min="244" max="244" width="9.140625" style="657"/>
    <col min="245" max="248" width="0" style="657" hidden="1" customWidth="1"/>
    <col min="249" max="249" width="9.140625" style="657"/>
    <col min="250" max="253" width="0" style="657" hidden="1" customWidth="1"/>
    <col min="254" max="420" width="9.140625" style="657"/>
    <col min="421" max="421" width="40.28515625" style="657" customWidth="1"/>
    <col min="422" max="484" width="0" style="657" hidden="1" customWidth="1"/>
    <col min="485" max="485" width="9.140625" style="657"/>
    <col min="486" max="489" width="0" style="657" hidden="1" customWidth="1"/>
    <col min="490" max="490" width="9.140625" style="657"/>
    <col min="491" max="494" width="0" style="657" hidden="1" customWidth="1"/>
    <col min="495" max="495" width="9.140625" style="657"/>
    <col min="496" max="499" width="0" style="657" hidden="1" customWidth="1"/>
    <col min="500" max="500" width="9.140625" style="657"/>
    <col min="501" max="504" width="0" style="657" hidden="1" customWidth="1"/>
    <col min="505" max="505" width="9.140625" style="657"/>
    <col min="506" max="509" width="0" style="657" hidden="1" customWidth="1"/>
    <col min="510" max="676" width="9.140625" style="657"/>
    <col min="677" max="677" width="40.28515625" style="657" customWidth="1"/>
    <col min="678" max="740" width="0" style="657" hidden="1" customWidth="1"/>
    <col min="741" max="741" width="9.140625" style="657"/>
    <col min="742" max="745" width="0" style="657" hidden="1" customWidth="1"/>
    <col min="746" max="746" width="9.140625" style="657"/>
    <col min="747" max="750" width="0" style="657" hidden="1" customWidth="1"/>
    <col min="751" max="751" width="9.140625" style="657"/>
    <col min="752" max="755" width="0" style="657" hidden="1" customWidth="1"/>
    <col min="756" max="756" width="9.140625" style="657"/>
    <col min="757" max="760" width="0" style="657" hidden="1" customWidth="1"/>
    <col min="761" max="761" width="9.140625" style="657"/>
    <col min="762" max="765" width="0" style="657" hidden="1" customWidth="1"/>
    <col min="766" max="932" width="9.140625" style="657"/>
    <col min="933" max="933" width="40.28515625" style="657" customWidth="1"/>
    <col min="934" max="996" width="0" style="657" hidden="1" customWidth="1"/>
    <col min="997" max="997" width="9.140625" style="657"/>
    <col min="998" max="1001" width="0" style="657" hidden="1" customWidth="1"/>
    <col min="1002" max="1002" width="9.140625" style="657"/>
    <col min="1003" max="1006" width="0" style="657" hidden="1" customWidth="1"/>
    <col min="1007" max="1007" width="9.140625" style="657"/>
    <col min="1008" max="1011" width="0" style="657" hidden="1" customWidth="1"/>
    <col min="1012" max="1012" width="9.140625" style="657"/>
    <col min="1013" max="1016" width="0" style="657" hidden="1" customWidth="1"/>
    <col min="1017" max="1017" width="9.140625" style="657"/>
    <col min="1018" max="1021" width="0" style="657" hidden="1" customWidth="1"/>
    <col min="1022" max="1188" width="9.140625" style="657"/>
    <col min="1189" max="1189" width="40.28515625" style="657" customWidth="1"/>
    <col min="1190" max="1252" width="0" style="657" hidden="1" customWidth="1"/>
    <col min="1253" max="1253" width="9.140625" style="657"/>
    <col min="1254" max="1257" width="0" style="657" hidden="1" customWidth="1"/>
    <col min="1258" max="1258" width="9.140625" style="657"/>
    <col min="1259" max="1262" width="0" style="657" hidden="1" customWidth="1"/>
    <col min="1263" max="1263" width="9.140625" style="657"/>
    <col min="1264" max="1267" width="0" style="657" hidden="1" customWidth="1"/>
    <col min="1268" max="1268" width="9.140625" style="657"/>
    <col min="1269" max="1272" width="0" style="657" hidden="1" customWidth="1"/>
    <col min="1273" max="1273" width="9.140625" style="657"/>
    <col min="1274" max="1277" width="0" style="657" hidden="1" customWidth="1"/>
    <col min="1278" max="1444" width="9.140625" style="657"/>
    <col min="1445" max="1445" width="40.28515625" style="657" customWidth="1"/>
    <col min="1446" max="1508" width="0" style="657" hidden="1" customWidth="1"/>
    <col min="1509" max="1509" width="9.140625" style="657"/>
    <col min="1510" max="1513" width="0" style="657" hidden="1" customWidth="1"/>
    <col min="1514" max="1514" width="9.140625" style="657"/>
    <col min="1515" max="1518" width="0" style="657" hidden="1" customWidth="1"/>
    <col min="1519" max="1519" width="9.140625" style="657"/>
    <col min="1520" max="1523" width="0" style="657" hidden="1" customWidth="1"/>
    <col min="1524" max="1524" width="9.140625" style="657"/>
    <col min="1525" max="1528" width="0" style="657" hidden="1" customWidth="1"/>
    <col min="1529" max="1529" width="9.140625" style="657"/>
    <col min="1530" max="1533" width="0" style="657" hidden="1" customWidth="1"/>
    <col min="1534" max="1700" width="9.140625" style="657"/>
    <col min="1701" max="1701" width="40.28515625" style="657" customWidth="1"/>
    <col min="1702" max="1764" width="0" style="657" hidden="1" customWidth="1"/>
    <col min="1765" max="1765" width="9.140625" style="657"/>
    <col min="1766" max="1769" width="0" style="657" hidden="1" customWidth="1"/>
    <col min="1770" max="1770" width="9.140625" style="657"/>
    <col min="1771" max="1774" width="0" style="657" hidden="1" customWidth="1"/>
    <col min="1775" max="1775" width="9.140625" style="657"/>
    <col min="1776" max="1779" width="0" style="657" hidden="1" customWidth="1"/>
    <col min="1780" max="1780" width="9.140625" style="657"/>
    <col min="1781" max="1784" width="0" style="657" hidden="1" customWidth="1"/>
    <col min="1785" max="1785" width="9.140625" style="657"/>
    <col min="1786" max="1789" width="0" style="657" hidden="1" customWidth="1"/>
    <col min="1790" max="1956" width="9.140625" style="657"/>
    <col min="1957" max="1957" width="40.28515625" style="657" customWidth="1"/>
    <col min="1958" max="2020" width="0" style="657" hidden="1" customWidth="1"/>
    <col min="2021" max="2021" width="9.140625" style="657"/>
    <col min="2022" max="2025" width="0" style="657" hidden="1" customWidth="1"/>
    <col min="2026" max="2026" width="9.140625" style="657"/>
    <col min="2027" max="2030" width="0" style="657" hidden="1" customWidth="1"/>
    <col min="2031" max="2031" width="9.140625" style="657"/>
    <col min="2032" max="2035" width="0" style="657" hidden="1" customWidth="1"/>
    <col min="2036" max="2036" width="9.140625" style="657"/>
    <col min="2037" max="2040" width="0" style="657" hidden="1" customWidth="1"/>
    <col min="2041" max="2041" width="9.140625" style="657"/>
    <col min="2042" max="2045" width="0" style="657" hidden="1" customWidth="1"/>
    <col min="2046" max="2212" width="9.140625" style="657"/>
    <col min="2213" max="2213" width="40.28515625" style="657" customWidth="1"/>
    <col min="2214" max="2276" width="0" style="657" hidden="1" customWidth="1"/>
    <col min="2277" max="2277" width="9.140625" style="657"/>
    <col min="2278" max="2281" width="0" style="657" hidden="1" customWidth="1"/>
    <col min="2282" max="2282" width="9.140625" style="657"/>
    <col min="2283" max="2286" width="0" style="657" hidden="1" customWidth="1"/>
    <col min="2287" max="2287" width="9.140625" style="657"/>
    <col min="2288" max="2291" width="0" style="657" hidden="1" customWidth="1"/>
    <col min="2292" max="2292" width="9.140625" style="657"/>
    <col min="2293" max="2296" width="0" style="657" hidden="1" customWidth="1"/>
    <col min="2297" max="2297" width="9.140625" style="657"/>
    <col min="2298" max="2301" width="0" style="657" hidden="1" customWidth="1"/>
    <col min="2302" max="2468" width="9.140625" style="657"/>
    <col min="2469" max="2469" width="40.28515625" style="657" customWidth="1"/>
    <col min="2470" max="2532" width="0" style="657" hidden="1" customWidth="1"/>
    <col min="2533" max="2533" width="9.140625" style="657"/>
    <col min="2534" max="2537" width="0" style="657" hidden="1" customWidth="1"/>
    <col min="2538" max="2538" width="9.140625" style="657"/>
    <col min="2539" max="2542" width="0" style="657" hidden="1" customWidth="1"/>
    <col min="2543" max="2543" width="9.140625" style="657"/>
    <col min="2544" max="2547" width="0" style="657" hidden="1" customWidth="1"/>
    <col min="2548" max="2548" width="9.140625" style="657"/>
    <col min="2549" max="2552" width="0" style="657" hidden="1" customWidth="1"/>
    <col min="2553" max="2553" width="9.140625" style="657"/>
    <col min="2554" max="2557" width="0" style="657" hidden="1" customWidth="1"/>
    <col min="2558" max="2724" width="9.140625" style="657"/>
    <col min="2725" max="2725" width="40.28515625" style="657" customWidth="1"/>
    <col min="2726" max="2788" width="0" style="657" hidden="1" customWidth="1"/>
    <col min="2789" max="2789" width="9.140625" style="657"/>
    <col min="2790" max="2793" width="0" style="657" hidden="1" customWidth="1"/>
    <col min="2794" max="2794" width="9.140625" style="657"/>
    <col min="2795" max="2798" width="0" style="657" hidden="1" customWidth="1"/>
    <col min="2799" max="2799" width="9.140625" style="657"/>
    <col min="2800" max="2803" width="0" style="657" hidden="1" customWidth="1"/>
    <col min="2804" max="2804" width="9.140625" style="657"/>
    <col min="2805" max="2808" width="0" style="657" hidden="1" customWidth="1"/>
    <col min="2809" max="2809" width="9.140625" style="657"/>
    <col min="2810" max="2813" width="0" style="657" hidden="1" customWidth="1"/>
    <col min="2814" max="2980" width="9.140625" style="657"/>
    <col min="2981" max="2981" width="40.28515625" style="657" customWidth="1"/>
    <col min="2982" max="3044" width="0" style="657" hidden="1" customWidth="1"/>
    <col min="3045" max="3045" width="9.140625" style="657"/>
    <col min="3046" max="3049" width="0" style="657" hidden="1" customWidth="1"/>
    <col min="3050" max="3050" width="9.140625" style="657"/>
    <col min="3051" max="3054" width="0" style="657" hidden="1" customWidth="1"/>
    <col min="3055" max="3055" width="9.140625" style="657"/>
    <col min="3056" max="3059" width="0" style="657" hidden="1" customWidth="1"/>
    <col min="3060" max="3060" width="9.140625" style="657"/>
    <col min="3061" max="3064" width="0" style="657" hidden="1" customWidth="1"/>
    <col min="3065" max="3065" width="9.140625" style="657"/>
    <col min="3066" max="3069" width="0" style="657" hidden="1" customWidth="1"/>
    <col min="3070" max="3236" width="9.140625" style="657"/>
    <col min="3237" max="3237" width="40.28515625" style="657" customWidth="1"/>
    <col min="3238" max="3300" width="0" style="657" hidden="1" customWidth="1"/>
    <col min="3301" max="3301" width="9.140625" style="657"/>
    <col min="3302" max="3305" width="0" style="657" hidden="1" customWidth="1"/>
    <col min="3306" max="3306" width="9.140625" style="657"/>
    <col min="3307" max="3310" width="0" style="657" hidden="1" customWidth="1"/>
    <col min="3311" max="3311" width="9.140625" style="657"/>
    <col min="3312" max="3315" width="0" style="657" hidden="1" customWidth="1"/>
    <col min="3316" max="3316" width="9.140625" style="657"/>
    <col min="3317" max="3320" width="0" style="657" hidden="1" customWidth="1"/>
    <col min="3321" max="3321" width="9.140625" style="657"/>
    <col min="3322" max="3325" width="0" style="657" hidden="1" customWidth="1"/>
    <col min="3326" max="3492" width="9.140625" style="657"/>
    <col min="3493" max="3493" width="40.28515625" style="657" customWidth="1"/>
    <col min="3494" max="3556" width="0" style="657" hidden="1" customWidth="1"/>
    <col min="3557" max="3557" width="9.140625" style="657"/>
    <col min="3558" max="3561" width="0" style="657" hidden="1" customWidth="1"/>
    <col min="3562" max="3562" width="9.140625" style="657"/>
    <col min="3563" max="3566" width="0" style="657" hidden="1" customWidth="1"/>
    <col min="3567" max="3567" width="9.140625" style="657"/>
    <col min="3568" max="3571" width="0" style="657" hidden="1" customWidth="1"/>
    <col min="3572" max="3572" width="9.140625" style="657"/>
    <col min="3573" max="3576" width="0" style="657" hidden="1" customWidth="1"/>
    <col min="3577" max="3577" width="9.140625" style="657"/>
    <col min="3578" max="3581" width="0" style="657" hidden="1" customWidth="1"/>
    <col min="3582" max="3748" width="9.140625" style="657"/>
    <col min="3749" max="3749" width="40.28515625" style="657" customWidth="1"/>
    <col min="3750" max="3812" width="0" style="657" hidden="1" customWidth="1"/>
    <col min="3813" max="3813" width="9.140625" style="657"/>
    <col min="3814" max="3817" width="0" style="657" hidden="1" customWidth="1"/>
    <col min="3818" max="3818" width="9.140625" style="657"/>
    <col min="3819" max="3822" width="0" style="657" hidden="1" customWidth="1"/>
    <col min="3823" max="3823" width="9.140625" style="657"/>
    <col min="3824" max="3827" width="0" style="657" hidden="1" customWidth="1"/>
    <col min="3828" max="3828" width="9.140625" style="657"/>
    <col min="3829" max="3832" width="0" style="657" hidden="1" customWidth="1"/>
    <col min="3833" max="3833" width="9.140625" style="657"/>
    <col min="3834" max="3837" width="0" style="657" hidden="1" customWidth="1"/>
    <col min="3838" max="4004" width="9.140625" style="657"/>
    <col min="4005" max="4005" width="40.28515625" style="657" customWidth="1"/>
    <col min="4006" max="4068" width="0" style="657" hidden="1" customWidth="1"/>
    <col min="4069" max="4069" width="9.140625" style="657"/>
    <col min="4070" max="4073" width="0" style="657" hidden="1" customWidth="1"/>
    <col min="4074" max="4074" width="9.140625" style="657"/>
    <col min="4075" max="4078" width="0" style="657" hidden="1" customWidth="1"/>
    <col min="4079" max="4079" width="9.140625" style="657"/>
    <col min="4080" max="4083" width="0" style="657" hidden="1" customWidth="1"/>
    <col min="4084" max="4084" width="9.140625" style="657"/>
    <col min="4085" max="4088" width="0" style="657" hidden="1" customWidth="1"/>
    <col min="4089" max="4089" width="9.140625" style="657"/>
    <col min="4090" max="4093" width="0" style="657" hidden="1" customWidth="1"/>
    <col min="4094" max="4260" width="9.140625" style="657"/>
    <col min="4261" max="4261" width="40.28515625" style="657" customWidth="1"/>
    <col min="4262" max="4324" width="0" style="657" hidden="1" customWidth="1"/>
    <col min="4325" max="4325" width="9.140625" style="657"/>
    <col min="4326" max="4329" width="0" style="657" hidden="1" customWidth="1"/>
    <col min="4330" max="4330" width="9.140625" style="657"/>
    <col min="4331" max="4334" width="0" style="657" hidden="1" customWidth="1"/>
    <col min="4335" max="4335" width="9.140625" style="657"/>
    <col min="4336" max="4339" width="0" style="657" hidden="1" customWidth="1"/>
    <col min="4340" max="4340" width="9.140625" style="657"/>
    <col min="4341" max="4344" width="0" style="657" hidden="1" customWidth="1"/>
    <col min="4345" max="4345" width="9.140625" style="657"/>
    <col min="4346" max="4349" width="0" style="657" hidden="1" customWidth="1"/>
    <col min="4350" max="4516" width="9.140625" style="657"/>
    <col min="4517" max="4517" width="40.28515625" style="657" customWidth="1"/>
    <col min="4518" max="4580" width="0" style="657" hidden="1" customWidth="1"/>
    <col min="4581" max="4581" width="9.140625" style="657"/>
    <col min="4582" max="4585" width="0" style="657" hidden="1" customWidth="1"/>
    <col min="4586" max="4586" width="9.140625" style="657"/>
    <col min="4587" max="4590" width="0" style="657" hidden="1" customWidth="1"/>
    <col min="4591" max="4591" width="9.140625" style="657"/>
    <col min="4592" max="4595" width="0" style="657" hidden="1" customWidth="1"/>
    <col min="4596" max="4596" width="9.140625" style="657"/>
    <col min="4597" max="4600" width="0" style="657" hidden="1" customWidth="1"/>
    <col min="4601" max="4601" width="9.140625" style="657"/>
    <col min="4602" max="4605" width="0" style="657" hidden="1" customWidth="1"/>
    <col min="4606" max="4772" width="9.140625" style="657"/>
    <col min="4773" max="4773" width="40.28515625" style="657" customWidth="1"/>
    <col min="4774" max="4836" width="0" style="657" hidden="1" customWidth="1"/>
    <col min="4837" max="4837" width="9.140625" style="657"/>
    <col min="4838" max="4841" width="0" style="657" hidden="1" customWidth="1"/>
    <col min="4842" max="4842" width="9.140625" style="657"/>
    <col min="4843" max="4846" width="0" style="657" hidden="1" customWidth="1"/>
    <col min="4847" max="4847" width="9.140625" style="657"/>
    <col min="4848" max="4851" width="0" style="657" hidden="1" customWidth="1"/>
    <col min="4852" max="4852" width="9.140625" style="657"/>
    <col min="4853" max="4856" width="0" style="657" hidden="1" customWidth="1"/>
    <col min="4857" max="4857" width="9.140625" style="657"/>
    <col min="4858" max="4861" width="0" style="657" hidden="1" customWidth="1"/>
    <col min="4862" max="5028" width="9.140625" style="657"/>
    <col min="5029" max="5029" width="40.28515625" style="657" customWidth="1"/>
    <col min="5030" max="5092" width="0" style="657" hidden="1" customWidth="1"/>
    <col min="5093" max="5093" width="9.140625" style="657"/>
    <col min="5094" max="5097" width="0" style="657" hidden="1" customWidth="1"/>
    <col min="5098" max="5098" width="9.140625" style="657"/>
    <col min="5099" max="5102" width="0" style="657" hidden="1" customWidth="1"/>
    <col min="5103" max="5103" width="9.140625" style="657"/>
    <col min="5104" max="5107" width="0" style="657" hidden="1" customWidth="1"/>
    <col min="5108" max="5108" width="9.140625" style="657"/>
    <col min="5109" max="5112" width="0" style="657" hidden="1" customWidth="1"/>
    <col min="5113" max="5113" width="9.140625" style="657"/>
    <col min="5114" max="5117" width="0" style="657" hidden="1" customWidth="1"/>
    <col min="5118" max="5284" width="9.140625" style="657"/>
    <col min="5285" max="5285" width="40.28515625" style="657" customWidth="1"/>
    <col min="5286" max="5348" width="0" style="657" hidden="1" customWidth="1"/>
    <col min="5349" max="5349" width="9.140625" style="657"/>
    <col min="5350" max="5353" width="0" style="657" hidden="1" customWidth="1"/>
    <col min="5354" max="5354" width="9.140625" style="657"/>
    <col min="5355" max="5358" width="0" style="657" hidden="1" customWidth="1"/>
    <col min="5359" max="5359" width="9.140625" style="657"/>
    <col min="5360" max="5363" width="0" style="657" hidden="1" customWidth="1"/>
    <col min="5364" max="5364" width="9.140625" style="657"/>
    <col min="5365" max="5368" width="0" style="657" hidden="1" customWidth="1"/>
    <col min="5369" max="5369" width="9.140625" style="657"/>
    <col min="5370" max="5373" width="0" style="657" hidden="1" customWidth="1"/>
    <col min="5374" max="5540" width="9.140625" style="657"/>
    <col min="5541" max="5541" width="40.28515625" style="657" customWidth="1"/>
    <col min="5542" max="5604" width="0" style="657" hidden="1" customWidth="1"/>
    <col min="5605" max="5605" width="9.140625" style="657"/>
    <col min="5606" max="5609" width="0" style="657" hidden="1" customWidth="1"/>
    <col min="5610" max="5610" width="9.140625" style="657"/>
    <col min="5611" max="5614" width="0" style="657" hidden="1" customWidth="1"/>
    <col min="5615" max="5615" width="9.140625" style="657"/>
    <col min="5616" max="5619" width="0" style="657" hidden="1" customWidth="1"/>
    <col min="5620" max="5620" width="9.140625" style="657"/>
    <col min="5621" max="5624" width="0" style="657" hidden="1" customWidth="1"/>
    <col min="5625" max="5625" width="9.140625" style="657"/>
    <col min="5626" max="5629" width="0" style="657" hidden="1" customWidth="1"/>
    <col min="5630" max="5796" width="9.140625" style="657"/>
    <col min="5797" max="5797" width="40.28515625" style="657" customWidth="1"/>
    <col min="5798" max="5860" width="0" style="657" hidden="1" customWidth="1"/>
    <col min="5861" max="5861" width="9.140625" style="657"/>
    <col min="5862" max="5865" width="0" style="657" hidden="1" customWidth="1"/>
    <col min="5866" max="5866" width="9.140625" style="657"/>
    <col min="5867" max="5870" width="0" style="657" hidden="1" customWidth="1"/>
    <col min="5871" max="5871" width="9.140625" style="657"/>
    <col min="5872" max="5875" width="0" style="657" hidden="1" customWidth="1"/>
    <col min="5876" max="5876" width="9.140625" style="657"/>
    <col min="5877" max="5880" width="0" style="657" hidden="1" customWidth="1"/>
    <col min="5881" max="5881" width="9.140625" style="657"/>
    <col min="5882" max="5885" width="0" style="657" hidden="1" customWidth="1"/>
    <col min="5886" max="6052" width="9.140625" style="657"/>
    <col min="6053" max="6053" width="40.28515625" style="657" customWidth="1"/>
    <col min="6054" max="6116" width="0" style="657" hidden="1" customWidth="1"/>
    <col min="6117" max="6117" width="9.140625" style="657"/>
    <col min="6118" max="6121" width="0" style="657" hidden="1" customWidth="1"/>
    <col min="6122" max="6122" width="9.140625" style="657"/>
    <col min="6123" max="6126" width="0" style="657" hidden="1" customWidth="1"/>
    <col min="6127" max="6127" width="9.140625" style="657"/>
    <col min="6128" max="6131" width="0" style="657" hidden="1" customWidth="1"/>
    <col min="6132" max="6132" width="9.140625" style="657"/>
    <col min="6133" max="6136" width="0" style="657" hidden="1" customWidth="1"/>
    <col min="6137" max="6137" width="9.140625" style="657"/>
    <col min="6138" max="6141" width="0" style="657" hidden="1" customWidth="1"/>
    <col min="6142" max="6308" width="9.140625" style="657"/>
    <col min="6309" max="6309" width="40.28515625" style="657" customWidth="1"/>
    <col min="6310" max="6372" width="0" style="657" hidden="1" customWidth="1"/>
    <col min="6373" max="6373" width="9.140625" style="657"/>
    <col min="6374" max="6377" width="0" style="657" hidden="1" customWidth="1"/>
    <col min="6378" max="6378" width="9.140625" style="657"/>
    <col min="6379" max="6382" width="0" style="657" hidden="1" customWidth="1"/>
    <col min="6383" max="6383" width="9.140625" style="657"/>
    <col min="6384" max="6387" width="0" style="657" hidden="1" customWidth="1"/>
    <col min="6388" max="6388" width="9.140625" style="657"/>
    <col min="6389" max="6392" width="0" style="657" hidden="1" customWidth="1"/>
    <col min="6393" max="6393" width="9.140625" style="657"/>
    <col min="6394" max="6397" width="0" style="657" hidden="1" customWidth="1"/>
    <col min="6398" max="6564" width="9.140625" style="657"/>
    <col min="6565" max="6565" width="40.28515625" style="657" customWidth="1"/>
    <col min="6566" max="6628" width="0" style="657" hidden="1" customWidth="1"/>
    <col min="6629" max="6629" width="9.140625" style="657"/>
    <col min="6630" max="6633" width="0" style="657" hidden="1" customWidth="1"/>
    <col min="6634" max="6634" width="9.140625" style="657"/>
    <col min="6635" max="6638" width="0" style="657" hidden="1" customWidth="1"/>
    <col min="6639" max="6639" width="9.140625" style="657"/>
    <col min="6640" max="6643" width="0" style="657" hidden="1" customWidth="1"/>
    <col min="6644" max="6644" width="9.140625" style="657"/>
    <col min="6645" max="6648" width="0" style="657" hidden="1" customWidth="1"/>
    <col min="6649" max="6649" width="9.140625" style="657"/>
    <col min="6650" max="6653" width="0" style="657" hidden="1" customWidth="1"/>
    <col min="6654" max="6820" width="9.140625" style="657"/>
    <col min="6821" max="6821" width="40.28515625" style="657" customWidth="1"/>
    <col min="6822" max="6884" width="0" style="657" hidden="1" customWidth="1"/>
    <col min="6885" max="6885" width="9.140625" style="657"/>
    <col min="6886" max="6889" width="0" style="657" hidden="1" customWidth="1"/>
    <col min="6890" max="6890" width="9.140625" style="657"/>
    <col min="6891" max="6894" width="0" style="657" hidden="1" customWidth="1"/>
    <col min="6895" max="6895" width="9.140625" style="657"/>
    <col min="6896" max="6899" width="0" style="657" hidden="1" customWidth="1"/>
    <col min="6900" max="6900" width="9.140625" style="657"/>
    <col min="6901" max="6904" width="0" style="657" hidden="1" customWidth="1"/>
    <col min="6905" max="6905" width="9.140625" style="657"/>
    <col min="6906" max="6909" width="0" style="657" hidden="1" customWidth="1"/>
    <col min="6910" max="7076" width="9.140625" style="657"/>
    <col min="7077" max="7077" width="40.28515625" style="657" customWidth="1"/>
    <col min="7078" max="7140" width="0" style="657" hidden="1" customWidth="1"/>
    <col min="7141" max="7141" width="9.140625" style="657"/>
    <col min="7142" max="7145" width="0" style="657" hidden="1" customWidth="1"/>
    <col min="7146" max="7146" width="9.140625" style="657"/>
    <col min="7147" max="7150" width="0" style="657" hidden="1" customWidth="1"/>
    <col min="7151" max="7151" width="9.140625" style="657"/>
    <col min="7152" max="7155" width="0" style="657" hidden="1" customWidth="1"/>
    <col min="7156" max="7156" width="9.140625" style="657"/>
    <col min="7157" max="7160" width="0" style="657" hidden="1" customWidth="1"/>
    <col min="7161" max="7161" width="9.140625" style="657"/>
    <col min="7162" max="7165" width="0" style="657" hidden="1" customWidth="1"/>
    <col min="7166" max="7332" width="9.140625" style="657"/>
    <col min="7333" max="7333" width="40.28515625" style="657" customWidth="1"/>
    <col min="7334" max="7396" width="0" style="657" hidden="1" customWidth="1"/>
    <col min="7397" max="7397" width="9.140625" style="657"/>
    <col min="7398" max="7401" width="0" style="657" hidden="1" customWidth="1"/>
    <col min="7402" max="7402" width="9.140625" style="657"/>
    <col min="7403" max="7406" width="0" style="657" hidden="1" customWidth="1"/>
    <col min="7407" max="7407" width="9.140625" style="657"/>
    <col min="7408" max="7411" width="0" style="657" hidden="1" customWidth="1"/>
    <col min="7412" max="7412" width="9.140625" style="657"/>
    <col min="7413" max="7416" width="0" style="657" hidden="1" customWidth="1"/>
    <col min="7417" max="7417" width="9.140625" style="657"/>
    <col min="7418" max="7421" width="0" style="657" hidden="1" customWidth="1"/>
    <col min="7422" max="7588" width="9.140625" style="657"/>
    <col min="7589" max="7589" width="40.28515625" style="657" customWidth="1"/>
    <col min="7590" max="7652" width="0" style="657" hidden="1" customWidth="1"/>
    <col min="7653" max="7653" width="9.140625" style="657"/>
    <col min="7654" max="7657" width="0" style="657" hidden="1" customWidth="1"/>
    <col min="7658" max="7658" width="9.140625" style="657"/>
    <col min="7659" max="7662" width="0" style="657" hidden="1" customWidth="1"/>
    <col min="7663" max="7663" width="9.140625" style="657"/>
    <col min="7664" max="7667" width="0" style="657" hidden="1" customWidth="1"/>
    <col min="7668" max="7668" width="9.140625" style="657"/>
    <col min="7669" max="7672" width="0" style="657" hidden="1" customWidth="1"/>
    <col min="7673" max="7673" width="9.140625" style="657"/>
    <col min="7674" max="7677" width="0" style="657" hidden="1" customWidth="1"/>
    <col min="7678" max="7844" width="9.140625" style="657"/>
    <col min="7845" max="7845" width="40.28515625" style="657" customWidth="1"/>
    <col min="7846" max="7908" width="0" style="657" hidden="1" customWidth="1"/>
    <col min="7909" max="7909" width="9.140625" style="657"/>
    <col min="7910" max="7913" width="0" style="657" hidden="1" customWidth="1"/>
    <col min="7914" max="7914" width="9.140625" style="657"/>
    <col min="7915" max="7918" width="0" style="657" hidden="1" customWidth="1"/>
    <col min="7919" max="7919" width="9.140625" style="657"/>
    <col min="7920" max="7923" width="0" style="657" hidden="1" customWidth="1"/>
    <col min="7924" max="7924" width="9.140625" style="657"/>
    <col min="7925" max="7928" width="0" style="657" hidden="1" customWidth="1"/>
    <col min="7929" max="7929" width="9.140625" style="657"/>
    <col min="7930" max="7933" width="0" style="657" hidden="1" customWidth="1"/>
    <col min="7934" max="8100" width="9.140625" style="657"/>
    <col min="8101" max="8101" width="40.28515625" style="657" customWidth="1"/>
    <col min="8102" max="8164" width="0" style="657" hidden="1" customWidth="1"/>
    <col min="8165" max="8165" width="9.140625" style="657"/>
    <col min="8166" max="8169" width="0" style="657" hidden="1" customWidth="1"/>
    <col min="8170" max="8170" width="9.140625" style="657"/>
    <col min="8171" max="8174" width="0" style="657" hidden="1" customWidth="1"/>
    <col min="8175" max="8175" width="9.140625" style="657"/>
    <col min="8176" max="8179" width="0" style="657" hidden="1" customWidth="1"/>
    <col min="8180" max="8180" width="9.140625" style="657"/>
    <col min="8181" max="8184" width="0" style="657" hidden="1" customWidth="1"/>
    <col min="8185" max="8185" width="9.140625" style="657"/>
    <col min="8186" max="8189" width="0" style="657" hidden="1" customWidth="1"/>
    <col min="8190" max="8356" width="9.140625" style="657"/>
    <col min="8357" max="8357" width="40.28515625" style="657" customWidth="1"/>
    <col min="8358" max="8420" width="0" style="657" hidden="1" customWidth="1"/>
    <col min="8421" max="8421" width="9.140625" style="657"/>
    <col min="8422" max="8425" width="0" style="657" hidden="1" customWidth="1"/>
    <col min="8426" max="8426" width="9.140625" style="657"/>
    <col min="8427" max="8430" width="0" style="657" hidden="1" customWidth="1"/>
    <col min="8431" max="8431" width="9.140625" style="657"/>
    <col min="8432" max="8435" width="0" style="657" hidden="1" customWidth="1"/>
    <col min="8436" max="8436" width="9.140625" style="657"/>
    <col min="8437" max="8440" width="0" style="657" hidden="1" customWidth="1"/>
    <col min="8441" max="8441" width="9.140625" style="657"/>
    <col min="8442" max="8445" width="0" style="657" hidden="1" customWidth="1"/>
    <col min="8446" max="8612" width="9.140625" style="657"/>
    <col min="8613" max="8613" width="40.28515625" style="657" customWidth="1"/>
    <col min="8614" max="8676" width="0" style="657" hidden="1" customWidth="1"/>
    <col min="8677" max="8677" width="9.140625" style="657"/>
    <col min="8678" max="8681" width="0" style="657" hidden="1" customWidth="1"/>
    <col min="8682" max="8682" width="9.140625" style="657"/>
    <col min="8683" max="8686" width="0" style="657" hidden="1" customWidth="1"/>
    <col min="8687" max="8687" width="9.140625" style="657"/>
    <col min="8688" max="8691" width="0" style="657" hidden="1" customWidth="1"/>
    <col min="8692" max="8692" width="9.140625" style="657"/>
    <col min="8693" max="8696" width="0" style="657" hidden="1" customWidth="1"/>
    <col min="8697" max="8697" width="9.140625" style="657"/>
    <col min="8698" max="8701" width="0" style="657" hidden="1" customWidth="1"/>
    <col min="8702" max="8868" width="9.140625" style="657"/>
    <col min="8869" max="8869" width="40.28515625" style="657" customWidth="1"/>
    <col min="8870" max="8932" width="0" style="657" hidden="1" customWidth="1"/>
    <col min="8933" max="8933" width="9.140625" style="657"/>
    <col min="8934" max="8937" width="0" style="657" hidden="1" customWidth="1"/>
    <col min="8938" max="8938" width="9.140625" style="657"/>
    <col min="8939" max="8942" width="0" style="657" hidden="1" customWidth="1"/>
    <col min="8943" max="8943" width="9.140625" style="657"/>
    <col min="8944" max="8947" width="0" style="657" hidden="1" customWidth="1"/>
    <col min="8948" max="8948" width="9.140625" style="657"/>
    <col min="8949" max="8952" width="0" style="657" hidden="1" customWidth="1"/>
    <col min="8953" max="8953" width="9.140625" style="657"/>
    <col min="8954" max="8957" width="0" style="657" hidden="1" customWidth="1"/>
    <col min="8958" max="9124" width="9.140625" style="657"/>
    <col min="9125" max="9125" width="40.28515625" style="657" customWidth="1"/>
    <col min="9126" max="9188" width="0" style="657" hidden="1" customWidth="1"/>
    <col min="9189" max="9189" width="9.140625" style="657"/>
    <col min="9190" max="9193" width="0" style="657" hidden="1" customWidth="1"/>
    <col min="9194" max="9194" width="9.140625" style="657"/>
    <col min="9195" max="9198" width="0" style="657" hidden="1" customWidth="1"/>
    <col min="9199" max="9199" width="9.140625" style="657"/>
    <col min="9200" max="9203" width="0" style="657" hidden="1" customWidth="1"/>
    <col min="9204" max="9204" width="9.140625" style="657"/>
    <col min="9205" max="9208" width="0" style="657" hidden="1" customWidth="1"/>
    <col min="9209" max="9209" width="9.140625" style="657"/>
    <col min="9210" max="9213" width="0" style="657" hidden="1" customWidth="1"/>
    <col min="9214" max="9380" width="9.140625" style="657"/>
    <col min="9381" max="9381" width="40.28515625" style="657" customWidth="1"/>
    <col min="9382" max="9444" width="0" style="657" hidden="1" customWidth="1"/>
    <col min="9445" max="9445" width="9.140625" style="657"/>
    <col min="9446" max="9449" width="0" style="657" hidden="1" customWidth="1"/>
    <col min="9450" max="9450" width="9.140625" style="657"/>
    <col min="9451" max="9454" width="0" style="657" hidden="1" customWidth="1"/>
    <col min="9455" max="9455" width="9.140625" style="657"/>
    <col min="9456" max="9459" width="0" style="657" hidden="1" customWidth="1"/>
    <col min="9460" max="9460" width="9.140625" style="657"/>
    <col min="9461" max="9464" width="0" style="657" hidden="1" customWidth="1"/>
    <col min="9465" max="9465" width="9.140625" style="657"/>
    <col min="9466" max="9469" width="0" style="657" hidden="1" customWidth="1"/>
    <col min="9470" max="9636" width="9.140625" style="657"/>
    <col min="9637" max="9637" width="40.28515625" style="657" customWidth="1"/>
    <col min="9638" max="9700" width="0" style="657" hidden="1" customWidth="1"/>
    <col min="9701" max="9701" width="9.140625" style="657"/>
    <col min="9702" max="9705" width="0" style="657" hidden="1" customWidth="1"/>
    <col min="9706" max="9706" width="9.140625" style="657"/>
    <col min="9707" max="9710" width="0" style="657" hidden="1" customWidth="1"/>
    <col min="9711" max="9711" width="9.140625" style="657"/>
    <col min="9712" max="9715" width="0" style="657" hidden="1" customWidth="1"/>
    <col min="9716" max="9716" width="9.140625" style="657"/>
    <col min="9717" max="9720" width="0" style="657" hidden="1" customWidth="1"/>
    <col min="9721" max="9721" width="9.140625" style="657"/>
    <col min="9722" max="9725" width="0" style="657" hidden="1" customWidth="1"/>
    <col min="9726" max="9892" width="9.140625" style="657"/>
    <col min="9893" max="9893" width="40.28515625" style="657" customWidth="1"/>
    <col min="9894" max="9956" width="0" style="657" hidden="1" customWidth="1"/>
    <col min="9957" max="9957" width="9.140625" style="657"/>
    <col min="9958" max="9961" width="0" style="657" hidden="1" customWidth="1"/>
    <col min="9962" max="9962" width="9.140625" style="657"/>
    <col min="9963" max="9966" width="0" style="657" hidden="1" customWidth="1"/>
    <col min="9967" max="9967" width="9.140625" style="657"/>
    <col min="9968" max="9971" width="0" style="657" hidden="1" customWidth="1"/>
    <col min="9972" max="9972" width="9.140625" style="657"/>
    <col min="9973" max="9976" width="0" style="657" hidden="1" customWidth="1"/>
    <col min="9977" max="9977" width="9.140625" style="657"/>
    <col min="9978" max="9981" width="0" style="657" hidden="1" customWidth="1"/>
    <col min="9982" max="10148" width="9.140625" style="657"/>
    <col min="10149" max="10149" width="40.28515625" style="657" customWidth="1"/>
    <col min="10150" max="10212" width="0" style="657" hidden="1" customWidth="1"/>
    <col min="10213" max="10213" width="9.140625" style="657"/>
    <col min="10214" max="10217" width="0" style="657" hidden="1" customWidth="1"/>
    <col min="10218" max="10218" width="9.140625" style="657"/>
    <col min="10219" max="10222" width="0" style="657" hidden="1" customWidth="1"/>
    <col min="10223" max="10223" width="9.140625" style="657"/>
    <col min="10224" max="10227" width="0" style="657" hidden="1" customWidth="1"/>
    <col min="10228" max="10228" width="9.140625" style="657"/>
    <col min="10229" max="10232" width="0" style="657" hidden="1" customWidth="1"/>
    <col min="10233" max="10233" width="9.140625" style="657"/>
    <col min="10234" max="10237" width="0" style="657" hidden="1" customWidth="1"/>
    <col min="10238" max="10404" width="9.140625" style="657"/>
    <col min="10405" max="10405" width="40.28515625" style="657" customWidth="1"/>
    <col min="10406" max="10468" width="0" style="657" hidden="1" customWidth="1"/>
    <col min="10469" max="10469" width="9.140625" style="657"/>
    <col min="10470" max="10473" width="0" style="657" hidden="1" customWidth="1"/>
    <col min="10474" max="10474" width="9.140625" style="657"/>
    <col min="10475" max="10478" width="0" style="657" hidden="1" customWidth="1"/>
    <col min="10479" max="10479" width="9.140625" style="657"/>
    <col min="10480" max="10483" width="0" style="657" hidden="1" customWidth="1"/>
    <col min="10484" max="10484" width="9.140625" style="657"/>
    <col min="10485" max="10488" width="0" style="657" hidden="1" customWidth="1"/>
    <col min="10489" max="10489" width="9.140625" style="657"/>
    <col min="10490" max="10493" width="0" style="657" hidden="1" customWidth="1"/>
    <col min="10494" max="10660" width="9.140625" style="657"/>
    <col min="10661" max="10661" width="40.28515625" style="657" customWidth="1"/>
    <col min="10662" max="10724" width="0" style="657" hidden="1" customWidth="1"/>
    <col min="10725" max="10725" width="9.140625" style="657"/>
    <col min="10726" max="10729" width="0" style="657" hidden="1" customWidth="1"/>
    <col min="10730" max="10730" width="9.140625" style="657"/>
    <col min="10731" max="10734" width="0" style="657" hidden="1" customWidth="1"/>
    <col min="10735" max="10735" width="9.140625" style="657"/>
    <col min="10736" max="10739" width="0" style="657" hidden="1" customWidth="1"/>
    <col min="10740" max="10740" width="9.140625" style="657"/>
    <col min="10741" max="10744" width="0" style="657" hidden="1" customWidth="1"/>
    <col min="10745" max="10745" width="9.140625" style="657"/>
    <col min="10746" max="10749" width="0" style="657" hidden="1" customWidth="1"/>
    <col min="10750" max="10916" width="9.140625" style="657"/>
    <col min="10917" max="10917" width="40.28515625" style="657" customWidth="1"/>
    <col min="10918" max="10980" width="0" style="657" hidden="1" customWidth="1"/>
    <col min="10981" max="10981" width="9.140625" style="657"/>
    <col min="10982" max="10985" width="0" style="657" hidden="1" customWidth="1"/>
    <col min="10986" max="10986" width="9.140625" style="657"/>
    <col min="10987" max="10990" width="0" style="657" hidden="1" customWidth="1"/>
    <col min="10991" max="10991" width="9.140625" style="657"/>
    <col min="10992" max="10995" width="0" style="657" hidden="1" customWidth="1"/>
    <col min="10996" max="10996" width="9.140625" style="657"/>
    <col min="10997" max="11000" width="0" style="657" hidden="1" customWidth="1"/>
    <col min="11001" max="11001" width="9.140625" style="657"/>
    <col min="11002" max="11005" width="0" style="657" hidden="1" customWidth="1"/>
    <col min="11006" max="11172" width="9.140625" style="657"/>
    <col min="11173" max="11173" width="40.28515625" style="657" customWidth="1"/>
    <col min="11174" max="11236" width="0" style="657" hidden="1" customWidth="1"/>
    <col min="11237" max="11237" width="9.140625" style="657"/>
    <col min="11238" max="11241" width="0" style="657" hidden="1" customWidth="1"/>
    <col min="11242" max="11242" width="9.140625" style="657"/>
    <col min="11243" max="11246" width="0" style="657" hidden="1" customWidth="1"/>
    <col min="11247" max="11247" width="9.140625" style="657"/>
    <col min="11248" max="11251" width="0" style="657" hidden="1" customWidth="1"/>
    <col min="11252" max="11252" width="9.140625" style="657"/>
    <col min="11253" max="11256" width="0" style="657" hidden="1" customWidth="1"/>
    <col min="11257" max="11257" width="9.140625" style="657"/>
    <col min="11258" max="11261" width="0" style="657" hidden="1" customWidth="1"/>
    <col min="11262" max="11428" width="9.140625" style="657"/>
    <col min="11429" max="11429" width="40.28515625" style="657" customWidth="1"/>
    <col min="11430" max="11492" width="0" style="657" hidden="1" customWidth="1"/>
    <col min="11493" max="11493" width="9.140625" style="657"/>
    <col min="11494" max="11497" width="0" style="657" hidden="1" customWidth="1"/>
    <col min="11498" max="11498" width="9.140625" style="657"/>
    <col min="11499" max="11502" width="0" style="657" hidden="1" customWidth="1"/>
    <col min="11503" max="11503" width="9.140625" style="657"/>
    <col min="11504" max="11507" width="0" style="657" hidden="1" customWidth="1"/>
    <col min="11508" max="11508" width="9.140625" style="657"/>
    <col min="11509" max="11512" width="0" style="657" hidden="1" customWidth="1"/>
    <col min="11513" max="11513" width="9.140625" style="657"/>
    <col min="11514" max="11517" width="0" style="657" hidden="1" customWidth="1"/>
    <col min="11518" max="11684" width="9.140625" style="657"/>
    <col min="11685" max="11685" width="40.28515625" style="657" customWidth="1"/>
    <col min="11686" max="11748" width="0" style="657" hidden="1" customWidth="1"/>
    <col min="11749" max="11749" width="9.140625" style="657"/>
    <col min="11750" max="11753" width="0" style="657" hidden="1" customWidth="1"/>
    <col min="11754" max="11754" width="9.140625" style="657"/>
    <col min="11755" max="11758" width="0" style="657" hidden="1" customWidth="1"/>
    <col min="11759" max="11759" width="9.140625" style="657"/>
    <col min="11760" max="11763" width="0" style="657" hidden="1" customWidth="1"/>
    <col min="11764" max="11764" width="9.140625" style="657"/>
    <col min="11765" max="11768" width="0" style="657" hidden="1" customWidth="1"/>
    <col min="11769" max="11769" width="9.140625" style="657"/>
    <col min="11770" max="11773" width="0" style="657" hidden="1" customWidth="1"/>
    <col min="11774" max="11940" width="9.140625" style="657"/>
    <col min="11941" max="11941" width="40.28515625" style="657" customWidth="1"/>
    <col min="11942" max="12004" width="0" style="657" hidden="1" customWidth="1"/>
    <col min="12005" max="12005" width="9.140625" style="657"/>
    <col min="12006" max="12009" width="0" style="657" hidden="1" customWidth="1"/>
    <col min="12010" max="12010" width="9.140625" style="657"/>
    <col min="12011" max="12014" width="0" style="657" hidden="1" customWidth="1"/>
    <col min="12015" max="12015" width="9.140625" style="657"/>
    <col min="12016" max="12019" width="0" style="657" hidden="1" customWidth="1"/>
    <col min="12020" max="12020" width="9.140625" style="657"/>
    <col min="12021" max="12024" width="0" style="657" hidden="1" customWidth="1"/>
    <col min="12025" max="12025" width="9.140625" style="657"/>
    <col min="12026" max="12029" width="0" style="657" hidden="1" customWidth="1"/>
    <col min="12030" max="12196" width="9.140625" style="657"/>
    <col min="12197" max="12197" width="40.28515625" style="657" customWidth="1"/>
    <col min="12198" max="12260" width="0" style="657" hidden="1" customWidth="1"/>
    <col min="12261" max="12261" width="9.140625" style="657"/>
    <col min="12262" max="12265" width="0" style="657" hidden="1" customWidth="1"/>
    <col min="12266" max="12266" width="9.140625" style="657"/>
    <col min="12267" max="12270" width="0" style="657" hidden="1" customWidth="1"/>
    <col min="12271" max="12271" width="9.140625" style="657"/>
    <col min="12272" max="12275" width="0" style="657" hidden="1" customWidth="1"/>
    <col min="12276" max="12276" width="9.140625" style="657"/>
    <col min="12277" max="12280" width="0" style="657" hidden="1" customWidth="1"/>
    <col min="12281" max="12281" width="9.140625" style="657"/>
    <col min="12282" max="12285" width="0" style="657" hidden="1" customWidth="1"/>
    <col min="12286" max="12452" width="9.140625" style="657"/>
    <col min="12453" max="12453" width="40.28515625" style="657" customWidth="1"/>
    <col min="12454" max="12516" width="0" style="657" hidden="1" customWidth="1"/>
    <col min="12517" max="12517" width="9.140625" style="657"/>
    <col min="12518" max="12521" width="0" style="657" hidden="1" customWidth="1"/>
    <col min="12522" max="12522" width="9.140625" style="657"/>
    <col min="12523" max="12526" width="0" style="657" hidden="1" customWidth="1"/>
    <col min="12527" max="12527" width="9.140625" style="657"/>
    <col min="12528" max="12531" width="0" style="657" hidden="1" customWidth="1"/>
    <col min="12532" max="12532" width="9.140625" style="657"/>
    <col min="12533" max="12536" width="0" style="657" hidden="1" customWidth="1"/>
    <col min="12537" max="12537" width="9.140625" style="657"/>
    <col min="12538" max="12541" width="0" style="657" hidden="1" customWidth="1"/>
    <col min="12542" max="12708" width="9.140625" style="657"/>
    <col min="12709" max="12709" width="40.28515625" style="657" customWidth="1"/>
    <col min="12710" max="12772" width="0" style="657" hidden="1" customWidth="1"/>
    <col min="12773" max="12773" width="9.140625" style="657"/>
    <col min="12774" max="12777" width="0" style="657" hidden="1" customWidth="1"/>
    <col min="12778" max="12778" width="9.140625" style="657"/>
    <col min="12779" max="12782" width="0" style="657" hidden="1" customWidth="1"/>
    <col min="12783" max="12783" width="9.140625" style="657"/>
    <col min="12784" max="12787" width="0" style="657" hidden="1" customWidth="1"/>
    <col min="12788" max="12788" width="9.140625" style="657"/>
    <col min="12789" max="12792" width="0" style="657" hidden="1" customWidth="1"/>
    <col min="12793" max="12793" width="9.140625" style="657"/>
    <col min="12794" max="12797" width="0" style="657" hidden="1" customWidth="1"/>
    <col min="12798" max="12964" width="9.140625" style="657"/>
    <col min="12965" max="12965" width="40.28515625" style="657" customWidth="1"/>
    <col min="12966" max="13028" width="0" style="657" hidden="1" customWidth="1"/>
    <col min="13029" max="13029" width="9.140625" style="657"/>
    <col min="13030" max="13033" width="0" style="657" hidden="1" customWidth="1"/>
    <col min="13034" max="13034" width="9.140625" style="657"/>
    <col min="13035" max="13038" width="0" style="657" hidden="1" customWidth="1"/>
    <col min="13039" max="13039" width="9.140625" style="657"/>
    <col min="13040" max="13043" width="0" style="657" hidden="1" customWidth="1"/>
    <col min="13044" max="13044" width="9.140625" style="657"/>
    <col min="13045" max="13048" width="0" style="657" hidden="1" customWidth="1"/>
    <col min="13049" max="13049" width="9.140625" style="657"/>
    <col min="13050" max="13053" width="0" style="657" hidden="1" customWidth="1"/>
    <col min="13054" max="13220" width="9.140625" style="657"/>
    <col min="13221" max="13221" width="40.28515625" style="657" customWidth="1"/>
    <col min="13222" max="13284" width="0" style="657" hidden="1" customWidth="1"/>
    <col min="13285" max="13285" width="9.140625" style="657"/>
    <col min="13286" max="13289" width="0" style="657" hidden="1" customWidth="1"/>
    <col min="13290" max="13290" width="9.140625" style="657"/>
    <col min="13291" max="13294" width="0" style="657" hidden="1" customWidth="1"/>
    <col min="13295" max="13295" width="9.140625" style="657"/>
    <col min="13296" max="13299" width="0" style="657" hidden="1" customWidth="1"/>
    <col min="13300" max="13300" width="9.140625" style="657"/>
    <col min="13301" max="13304" width="0" style="657" hidden="1" customWidth="1"/>
    <col min="13305" max="13305" width="9.140625" style="657"/>
    <col min="13306" max="13309" width="0" style="657" hidden="1" customWidth="1"/>
    <col min="13310" max="13476" width="9.140625" style="657"/>
    <col min="13477" max="13477" width="40.28515625" style="657" customWidth="1"/>
    <col min="13478" max="13540" width="0" style="657" hidden="1" customWidth="1"/>
    <col min="13541" max="13541" width="9.140625" style="657"/>
    <col min="13542" max="13545" width="0" style="657" hidden="1" customWidth="1"/>
    <col min="13546" max="13546" width="9.140625" style="657"/>
    <col min="13547" max="13550" width="0" style="657" hidden="1" customWidth="1"/>
    <col min="13551" max="13551" width="9.140625" style="657"/>
    <col min="13552" max="13555" width="0" style="657" hidden="1" customWidth="1"/>
    <col min="13556" max="13556" width="9.140625" style="657"/>
    <col min="13557" max="13560" width="0" style="657" hidden="1" customWidth="1"/>
    <col min="13561" max="13561" width="9.140625" style="657"/>
    <col min="13562" max="13565" width="0" style="657" hidden="1" customWidth="1"/>
    <col min="13566" max="13732" width="9.140625" style="657"/>
    <col min="13733" max="13733" width="40.28515625" style="657" customWidth="1"/>
    <col min="13734" max="13796" width="0" style="657" hidden="1" customWidth="1"/>
    <col min="13797" max="13797" width="9.140625" style="657"/>
    <col min="13798" max="13801" width="0" style="657" hidden="1" customWidth="1"/>
    <col min="13802" max="13802" width="9.140625" style="657"/>
    <col min="13803" max="13806" width="0" style="657" hidden="1" customWidth="1"/>
    <col min="13807" max="13807" width="9.140625" style="657"/>
    <col min="13808" max="13811" width="0" style="657" hidden="1" customWidth="1"/>
    <col min="13812" max="13812" width="9.140625" style="657"/>
    <col min="13813" max="13816" width="0" style="657" hidden="1" customWidth="1"/>
    <col min="13817" max="13817" width="9.140625" style="657"/>
    <col min="13818" max="13821" width="0" style="657" hidden="1" customWidth="1"/>
    <col min="13822" max="13988" width="9.140625" style="657"/>
    <col min="13989" max="13989" width="40.28515625" style="657" customWidth="1"/>
    <col min="13990" max="14052" width="0" style="657" hidden="1" customWidth="1"/>
    <col min="14053" max="14053" width="9.140625" style="657"/>
    <col min="14054" max="14057" width="0" style="657" hidden="1" customWidth="1"/>
    <col min="14058" max="14058" width="9.140625" style="657"/>
    <col min="14059" max="14062" width="0" style="657" hidden="1" customWidth="1"/>
    <col min="14063" max="14063" width="9.140625" style="657"/>
    <col min="14064" max="14067" width="0" style="657" hidden="1" customWidth="1"/>
    <col min="14068" max="14068" width="9.140625" style="657"/>
    <col min="14069" max="14072" width="0" style="657" hidden="1" customWidth="1"/>
    <col min="14073" max="14073" width="9.140625" style="657"/>
    <col min="14074" max="14077" width="0" style="657" hidden="1" customWidth="1"/>
    <col min="14078" max="14244" width="9.140625" style="657"/>
    <col min="14245" max="14245" width="40.28515625" style="657" customWidth="1"/>
    <col min="14246" max="14308" width="0" style="657" hidden="1" customWidth="1"/>
    <col min="14309" max="14309" width="9.140625" style="657"/>
    <col min="14310" max="14313" width="0" style="657" hidden="1" customWidth="1"/>
    <col min="14314" max="14314" width="9.140625" style="657"/>
    <col min="14315" max="14318" width="0" style="657" hidden="1" customWidth="1"/>
    <col min="14319" max="14319" width="9.140625" style="657"/>
    <col min="14320" max="14323" width="0" style="657" hidden="1" customWidth="1"/>
    <col min="14324" max="14324" width="9.140625" style="657"/>
    <col min="14325" max="14328" width="0" style="657" hidden="1" customWidth="1"/>
    <col min="14329" max="14329" width="9.140625" style="657"/>
    <col min="14330" max="14333" width="0" style="657" hidden="1" customWidth="1"/>
    <col min="14334" max="14500" width="9.140625" style="657"/>
    <col min="14501" max="14501" width="40.28515625" style="657" customWidth="1"/>
    <col min="14502" max="14564" width="0" style="657" hidden="1" customWidth="1"/>
    <col min="14565" max="14565" width="9.140625" style="657"/>
    <col min="14566" max="14569" width="0" style="657" hidden="1" customWidth="1"/>
    <col min="14570" max="14570" width="9.140625" style="657"/>
    <col min="14571" max="14574" width="0" style="657" hidden="1" customWidth="1"/>
    <col min="14575" max="14575" width="9.140625" style="657"/>
    <col min="14576" max="14579" width="0" style="657" hidden="1" customWidth="1"/>
    <col min="14580" max="14580" width="9.140625" style="657"/>
    <col min="14581" max="14584" width="0" style="657" hidden="1" customWidth="1"/>
    <col min="14585" max="14585" width="9.140625" style="657"/>
    <col min="14586" max="14589" width="0" style="657" hidden="1" customWidth="1"/>
    <col min="14590" max="14756" width="9.140625" style="657"/>
    <col min="14757" max="14757" width="40.28515625" style="657" customWidth="1"/>
    <col min="14758" max="14820" width="0" style="657" hidden="1" customWidth="1"/>
    <col min="14821" max="14821" width="9.140625" style="657"/>
    <col min="14822" max="14825" width="0" style="657" hidden="1" customWidth="1"/>
    <col min="14826" max="14826" width="9.140625" style="657"/>
    <col min="14827" max="14830" width="0" style="657" hidden="1" customWidth="1"/>
    <col min="14831" max="14831" width="9.140625" style="657"/>
    <col min="14832" max="14835" width="0" style="657" hidden="1" customWidth="1"/>
    <col min="14836" max="14836" width="9.140625" style="657"/>
    <col min="14837" max="14840" width="0" style="657" hidden="1" customWidth="1"/>
    <col min="14841" max="14841" width="9.140625" style="657"/>
    <col min="14842" max="14845" width="0" style="657" hidden="1" customWidth="1"/>
    <col min="14846" max="15012" width="9.140625" style="657"/>
    <col min="15013" max="15013" width="40.28515625" style="657" customWidth="1"/>
    <col min="15014" max="15076" width="0" style="657" hidden="1" customWidth="1"/>
    <col min="15077" max="15077" width="9.140625" style="657"/>
    <col min="15078" max="15081" width="0" style="657" hidden="1" customWidth="1"/>
    <col min="15082" max="15082" width="9.140625" style="657"/>
    <col min="15083" max="15086" width="0" style="657" hidden="1" customWidth="1"/>
    <col min="15087" max="15087" width="9.140625" style="657"/>
    <col min="15088" max="15091" width="0" style="657" hidden="1" customWidth="1"/>
    <col min="15092" max="15092" width="9.140625" style="657"/>
    <col min="15093" max="15096" width="0" style="657" hidden="1" customWidth="1"/>
    <col min="15097" max="15097" width="9.140625" style="657"/>
    <col min="15098" max="15101" width="0" style="657" hidden="1" customWidth="1"/>
    <col min="15102" max="15268" width="9.140625" style="657"/>
    <col min="15269" max="15269" width="40.28515625" style="657" customWidth="1"/>
    <col min="15270" max="15332" width="0" style="657" hidden="1" customWidth="1"/>
    <col min="15333" max="15333" width="9.140625" style="657"/>
    <col min="15334" max="15337" width="0" style="657" hidden="1" customWidth="1"/>
    <col min="15338" max="15338" width="9.140625" style="657"/>
    <col min="15339" max="15342" width="0" style="657" hidden="1" customWidth="1"/>
    <col min="15343" max="15343" width="9.140625" style="657"/>
    <col min="15344" max="15347" width="0" style="657" hidden="1" customWidth="1"/>
    <col min="15348" max="15348" width="9.140625" style="657"/>
    <col min="15349" max="15352" width="0" style="657" hidden="1" customWidth="1"/>
    <col min="15353" max="15353" width="9.140625" style="657"/>
    <col min="15354" max="15357" width="0" style="657" hidden="1" customWidth="1"/>
    <col min="15358" max="15524" width="9.140625" style="657"/>
    <col min="15525" max="15525" width="40.28515625" style="657" customWidth="1"/>
    <col min="15526" max="15588" width="0" style="657" hidden="1" customWidth="1"/>
    <col min="15589" max="15589" width="9.140625" style="657"/>
    <col min="15590" max="15593" width="0" style="657" hidden="1" customWidth="1"/>
    <col min="15594" max="15594" width="9.140625" style="657"/>
    <col min="15595" max="15598" width="0" style="657" hidden="1" customWidth="1"/>
    <col min="15599" max="15599" width="9.140625" style="657"/>
    <col min="15600" max="15603" width="0" style="657" hidden="1" customWidth="1"/>
    <col min="15604" max="15604" width="9.140625" style="657"/>
    <col min="15605" max="15608" width="0" style="657" hidden="1" customWidth="1"/>
    <col min="15609" max="15609" width="9.140625" style="657"/>
    <col min="15610" max="15613" width="0" style="657" hidden="1" customWidth="1"/>
    <col min="15614" max="15780" width="9.140625" style="657"/>
    <col min="15781" max="15781" width="40.28515625" style="657" customWidth="1"/>
    <col min="15782" max="15844" width="0" style="657" hidden="1" customWidth="1"/>
    <col min="15845" max="15845" width="9.140625" style="657"/>
    <col min="15846" max="15849" width="0" style="657" hidden="1" customWidth="1"/>
    <col min="15850" max="15850" width="9.140625" style="657"/>
    <col min="15851" max="15854" width="0" style="657" hidden="1" customWidth="1"/>
    <col min="15855" max="15855" width="9.140625" style="657"/>
    <col min="15856" max="15859" width="0" style="657" hidden="1" customWidth="1"/>
    <col min="15860" max="15860" width="9.140625" style="657"/>
    <col min="15861" max="15864" width="0" style="657" hidden="1" customWidth="1"/>
    <col min="15865" max="15865" width="9.140625" style="657"/>
    <col min="15866" max="15869" width="0" style="657" hidden="1" customWidth="1"/>
    <col min="15870" max="16036" width="9.140625" style="657"/>
    <col min="16037" max="16037" width="40.28515625" style="657" customWidth="1"/>
    <col min="16038" max="16100" width="0" style="657" hidden="1" customWidth="1"/>
    <col min="16101" max="16101" width="9.140625" style="657"/>
    <col min="16102" max="16105" width="0" style="657" hidden="1" customWidth="1"/>
    <col min="16106" max="16106" width="9.140625" style="657"/>
    <col min="16107" max="16110" width="0" style="657" hidden="1" customWidth="1"/>
    <col min="16111" max="16111" width="9.140625" style="657"/>
    <col min="16112" max="16115" width="0" style="657" hidden="1" customWidth="1"/>
    <col min="16116" max="16116" width="9.140625" style="657"/>
    <col min="16117" max="16120" width="0" style="657" hidden="1" customWidth="1"/>
    <col min="16121" max="16121" width="9.140625" style="657"/>
    <col min="16122" max="16125" width="0" style="657" hidden="1" customWidth="1"/>
    <col min="16126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5">
      <c r="A2" s="199" t="s">
        <v>672</v>
      </c>
    </row>
    <row r="3" spans="1:20" ht="18" customHeight="1" x14ac:dyDescent="0.25">
      <c r="A3" s="199" t="s">
        <v>565</v>
      </c>
    </row>
    <row r="4" spans="1:20" s="16" customFormat="1" ht="18" customHeight="1" thickBot="1" x14ac:dyDescent="0.25">
      <c r="A4" s="643" t="s">
        <v>673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20" s="16" customFormat="1" ht="18.75" customHeight="1" thickBot="1" x14ac:dyDescent="0.25">
      <c r="A5" s="645"/>
      <c r="B5" s="664">
        <v>2014</v>
      </c>
      <c r="C5" s="664">
        <v>2015</v>
      </c>
      <c r="D5" s="664">
        <v>2016</v>
      </c>
      <c r="E5" s="664">
        <v>2017</v>
      </c>
      <c r="F5" s="664">
        <v>2018</v>
      </c>
      <c r="G5" s="664">
        <v>2019</v>
      </c>
      <c r="H5" s="664">
        <v>2020</v>
      </c>
      <c r="I5" s="664">
        <v>2021</v>
      </c>
      <c r="J5" s="664">
        <v>2022</v>
      </c>
      <c r="K5" s="664">
        <v>2023</v>
      </c>
      <c r="L5" s="664">
        <v>2024</v>
      </c>
      <c r="M5" s="664">
        <v>2025</v>
      </c>
    </row>
    <row r="6" spans="1:20" s="16" customFormat="1" ht="12" x14ac:dyDescent="0.2"/>
    <row r="7" spans="1:20" s="16" customFormat="1" ht="12" x14ac:dyDescent="0.2">
      <c r="A7" s="129" t="s">
        <v>614</v>
      </c>
      <c r="B7" s="647">
        <v>7108.7</v>
      </c>
      <c r="C7" s="647">
        <v>5252.9</v>
      </c>
      <c r="D7" s="647">
        <v>4027.1</v>
      </c>
      <c r="E7" s="647">
        <v>4323.7</v>
      </c>
      <c r="F7" s="647">
        <v>5583.6</v>
      </c>
      <c r="G7" s="647">
        <v>7312.1</v>
      </c>
      <c r="H7" s="647">
        <v>7627.1</v>
      </c>
      <c r="I7" s="647">
        <v>9685.4</v>
      </c>
      <c r="J7" s="647">
        <v>10522.6</v>
      </c>
      <c r="K7" s="647">
        <v>13579.8</v>
      </c>
      <c r="L7" s="647">
        <v>17315.599999999999</v>
      </c>
      <c r="M7" s="647">
        <v>20809.599999999999</v>
      </c>
    </row>
    <row r="8" spans="1:20" s="665" customFormat="1" ht="12" x14ac:dyDescent="0.2">
      <c r="B8" s="666"/>
      <c r="C8" s="666"/>
      <c r="D8" s="666"/>
      <c r="E8" s="666"/>
      <c r="F8" s="666"/>
      <c r="G8" s="666"/>
      <c r="H8" s="666"/>
      <c r="I8" s="666"/>
      <c r="J8" s="666"/>
      <c r="K8" s="666"/>
      <c r="L8" s="666"/>
      <c r="M8" s="666">
        <v>85.6</v>
      </c>
    </row>
    <row r="9" spans="1:20" s="16" customFormat="1" ht="12" x14ac:dyDescent="0.2">
      <c r="A9" s="129" t="s">
        <v>615</v>
      </c>
      <c r="B9" s="647">
        <v>6904.1</v>
      </c>
      <c r="C9" s="647">
        <v>5128.7</v>
      </c>
      <c r="D9" s="647">
        <v>3623.1</v>
      </c>
      <c r="E9" s="647">
        <v>4132</v>
      </c>
      <c r="F9" s="647">
        <v>4888.3999999999996</v>
      </c>
      <c r="G9" s="647">
        <v>6431.6</v>
      </c>
      <c r="H9" s="647">
        <v>6823.2</v>
      </c>
      <c r="I9" s="647">
        <v>8553.1</v>
      </c>
      <c r="J9" s="647">
        <v>9558.4</v>
      </c>
      <c r="K9" s="647">
        <v>12541.7</v>
      </c>
      <c r="L9" s="647">
        <v>15595.7</v>
      </c>
      <c r="M9" s="647">
        <v>17812.900000000001</v>
      </c>
    </row>
    <row r="10" spans="1:20" s="16" customFormat="1" ht="12" x14ac:dyDescent="0.2">
      <c r="A10" s="667" t="s">
        <v>674</v>
      </c>
      <c r="B10" s="15">
        <v>4</v>
      </c>
      <c r="C10" s="15">
        <v>6.6</v>
      </c>
      <c r="D10" s="15">
        <v>16.899999999999999</v>
      </c>
      <c r="E10" s="15">
        <v>3.2</v>
      </c>
      <c r="F10" s="15">
        <v>14.8</v>
      </c>
      <c r="G10" s="15">
        <v>10.7</v>
      </c>
      <c r="H10" s="15">
        <v>3.7</v>
      </c>
      <c r="I10" s="15">
        <v>5.3</v>
      </c>
      <c r="J10" s="15">
        <v>12</v>
      </c>
      <c r="K10" s="15">
        <v>11.7</v>
      </c>
      <c r="L10" s="15">
        <v>11.6</v>
      </c>
      <c r="M10" s="15">
        <v>5.7</v>
      </c>
    </row>
    <row r="11" spans="1:20" s="16" customFormat="1" ht="24" customHeight="1" x14ac:dyDescent="0.2">
      <c r="A11" s="668" t="s">
        <v>675</v>
      </c>
      <c r="B11" s="15">
        <v>60.5</v>
      </c>
      <c r="C11" s="15">
        <v>116</v>
      </c>
      <c r="D11" s="15">
        <v>34.799999999999997</v>
      </c>
      <c r="E11" s="15">
        <v>33.6</v>
      </c>
      <c r="F11" s="15">
        <v>29</v>
      </c>
      <c r="G11" s="15">
        <v>25.3</v>
      </c>
      <c r="H11" s="15">
        <v>35.200000000000003</v>
      </c>
      <c r="I11" s="15">
        <v>34.5</v>
      </c>
      <c r="J11" s="15">
        <v>39.700000000000003</v>
      </c>
      <c r="K11" s="15">
        <v>55.1</v>
      </c>
      <c r="L11" s="15">
        <v>73.2</v>
      </c>
      <c r="M11" s="15">
        <v>115.2</v>
      </c>
    </row>
    <row r="12" spans="1:20" s="16" customFormat="1" ht="12" x14ac:dyDescent="0.2">
      <c r="A12" s="667" t="s">
        <v>676</v>
      </c>
      <c r="B12" s="15">
        <v>1.4</v>
      </c>
      <c r="C12" s="14" t="s">
        <v>26</v>
      </c>
      <c r="D12" s="14" t="s">
        <v>26</v>
      </c>
      <c r="E12" s="14" t="s">
        <v>26</v>
      </c>
      <c r="F12" s="14" t="s">
        <v>26</v>
      </c>
      <c r="G12" s="14" t="s">
        <v>26</v>
      </c>
      <c r="H12" s="14" t="s">
        <v>26</v>
      </c>
      <c r="I12" s="14" t="s">
        <v>26</v>
      </c>
      <c r="J12" s="14" t="s">
        <v>26</v>
      </c>
      <c r="K12" s="14" t="s">
        <v>26</v>
      </c>
      <c r="L12" s="14" t="s">
        <v>26</v>
      </c>
      <c r="M12" s="14" t="s">
        <v>26</v>
      </c>
    </row>
    <row r="13" spans="1:20" s="16" customFormat="1" ht="12.95" customHeight="1" x14ac:dyDescent="0.2">
      <c r="A13" s="667" t="s">
        <v>677</v>
      </c>
      <c r="B13" s="15">
        <v>6857.7</v>
      </c>
      <c r="C13" s="15">
        <v>4989.5</v>
      </c>
      <c r="D13" s="15">
        <v>3548.1</v>
      </c>
      <c r="E13" s="15">
        <v>4095.6</v>
      </c>
      <c r="F13" s="15">
        <v>4852.6000000000004</v>
      </c>
      <c r="G13" s="15">
        <v>6402.6</v>
      </c>
      <c r="H13" s="15">
        <v>6847.7</v>
      </c>
      <c r="I13" s="15">
        <v>8519.4</v>
      </c>
      <c r="J13" s="15">
        <v>9513</v>
      </c>
      <c r="K13" s="15">
        <v>12476.6</v>
      </c>
      <c r="L13" s="15">
        <v>15498.4</v>
      </c>
      <c r="M13" s="15">
        <v>17758.3</v>
      </c>
    </row>
    <row r="14" spans="1:20" s="16" customFormat="1" ht="12.95" customHeight="1" x14ac:dyDescent="0.2">
      <c r="A14" s="16" t="s">
        <v>678</v>
      </c>
      <c r="B14" s="15">
        <v>-19.600000000000001</v>
      </c>
      <c r="C14" s="15">
        <v>16.600000000000001</v>
      </c>
      <c r="D14" s="15">
        <v>23.3</v>
      </c>
      <c r="E14" s="15">
        <v>-0.4</v>
      </c>
      <c r="F14" s="15">
        <v>-8</v>
      </c>
      <c r="G14" s="15">
        <v>-7</v>
      </c>
      <c r="H14" s="15">
        <v>-63.3</v>
      </c>
      <c r="I14" s="15">
        <v>-6.1</v>
      </c>
      <c r="J14" s="15">
        <v>-6.3</v>
      </c>
      <c r="K14" s="15">
        <v>-1.7</v>
      </c>
      <c r="L14" s="15">
        <v>12.5</v>
      </c>
      <c r="M14" s="15">
        <v>-66.3</v>
      </c>
    </row>
    <row r="15" spans="1:20" s="665" customFormat="1" ht="12" x14ac:dyDescent="0.2">
      <c r="B15" s="666"/>
      <c r="C15" s="666"/>
      <c r="D15" s="666"/>
      <c r="E15" s="666"/>
      <c r="F15" s="666"/>
      <c r="G15" s="666"/>
      <c r="H15" s="666"/>
      <c r="I15" s="666"/>
      <c r="J15" s="666"/>
      <c r="K15" s="666"/>
      <c r="L15" s="666"/>
      <c r="M15" s="666"/>
    </row>
    <row r="16" spans="1:20" s="16" customFormat="1" ht="12.95" customHeight="1" x14ac:dyDescent="0.2">
      <c r="A16" s="129" t="s">
        <v>621</v>
      </c>
      <c r="B16" s="647">
        <v>204.7</v>
      </c>
      <c r="C16" s="647">
        <v>124.2</v>
      </c>
      <c r="D16" s="647">
        <v>404</v>
      </c>
      <c r="E16" s="647">
        <v>191.7</v>
      </c>
      <c r="F16" s="647">
        <v>695.2</v>
      </c>
      <c r="G16" s="647">
        <v>880.5</v>
      </c>
      <c r="H16" s="647">
        <v>803.9</v>
      </c>
      <c r="I16" s="647">
        <v>1132.3</v>
      </c>
      <c r="J16" s="647">
        <v>964.3</v>
      </c>
      <c r="K16" s="647">
        <v>1038</v>
      </c>
      <c r="L16" s="647">
        <v>1720</v>
      </c>
      <c r="M16" s="647">
        <v>2996.7</v>
      </c>
    </row>
    <row r="17" spans="1:13" s="16" customFormat="1" ht="12.95" customHeight="1" x14ac:dyDescent="0.2">
      <c r="A17" s="16" t="s">
        <v>679</v>
      </c>
      <c r="B17" s="15">
        <v>164.8</v>
      </c>
      <c r="C17" s="15">
        <v>185</v>
      </c>
      <c r="D17" s="15">
        <v>277.39999999999998</v>
      </c>
      <c r="E17" s="15">
        <v>96.2</v>
      </c>
      <c r="F17" s="15">
        <v>518.29999999999995</v>
      </c>
      <c r="G17" s="15">
        <v>769.8</v>
      </c>
      <c r="H17" s="15">
        <v>746.6</v>
      </c>
      <c r="I17" s="15">
        <v>548.79999999999995</v>
      </c>
      <c r="J17" s="15">
        <v>412.6</v>
      </c>
      <c r="K17" s="15">
        <v>478</v>
      </c>
      <c r="L17" s="15">
        <v>725.1</v>
      </c>
      <c r="M17" s="15">
        <v>1431.6</v>
      </c>
    </row>
    <row r="18" spans="1:13" s="16" customFormat="1" ht="12.95" customHeight="1" x14ac:dyDescent="0.2">
      <c r="A18" s="16" t="s">
        <v>680</v>
      </c>
      <c r="B18" s="15">
        <v>34.6</v>
      </c>
      <c r="C18" s="15">
        <v>60.2</v>
      </c>
      <c r="D18" s="15">
        <v>15</v>
      </c>
      <c r="E18" s="15">
        <v>35.9</v>
      </c>
      <c r="F18" s="15">
        <v>89.6</v>
      </c>
      <c r="G18" s="15">
        <v>53.1</v>
      </c>
      <c r="H18" s="15">
        <v>28.4</v>
      </c>
      <c r="I18" s="15">
        <v>46</v>
      </c>
      <c r="J18" s="15">
        <v>153.5</v>
      </c>
      <c r="K18" s="15">
        <v>130.30000000000001</v>
      </c>
      <c r="L18" s="15">
        <v>138.69999999999999</v>
      </c>
      <c r="M18" s="15">
        <v>325.10000000000002</v>
      </c>
    </row>
    <row r="19" spans="1:13" s="16" customFormat="1" ht="12.95" customHeight="1" x14ac:dyDescent="0.2">
      <c r="A19" s="16" t="s">
        <v>681</v>
      </c>
      <c r="B19" s="15">
        <v>-89.9</v>
      </c>
      <c r="C19" s="15">
        <v>-218.6</v>
      </c>
      <c r="D19" s="15">
        <v>24.7</v>
      </c>
      <c r="E19" s="15">
        <v>-8.1</v>
      </c>
      <c r="F19" s="15">
        <v>-15.5</v>
      </c>
      <c r="G19" s="15">
        <v>-31.5</v>
      </c>
      <c r="H19" s="15">
        <v>-52.8</v>
      </c>
      <c r="I19" s="15">
        <v>39.299999999999997</v>
      </c>
      <c r="J19" s="15">
        <v>-15.5</v>
      </c>
      <c r="K19" s="15">
        <v>49.4</v>
      </c>
      <c r="L19" s="15">
        <v>144</v>
      </c>
      <c r="M19" s="15">
        <v>-232.1</v>
      </c>
    </row>
    <row r="20" spans="1:13" s="16" customFormat="1" ht="12.95" customHeight="1" x14ac:dyDescent="0.2">
      <c r="A20" s="16" t="s">
        <v>682</v>
      </c>
      <c r="B20" s="15">
        <v>95.1</v>
      </c>
      <c r="C20" s="15">
        <v>97.5</v>
      </c>
      <c r="D20" s="15">
        <v>86.9</v>
      </c>
      <c r="E20" s="15">
        <v>67.7</v>
      </c>
      <c r="F20" s="15">
        <v>102.8</v>
      </c>
      <c r="G20" s="15">
        <v>89.2</v>
      </c>
      <c r="H20" s="15">
        <v>81.7</v>
      </c>
      <c r="I20" s="15">
        <v>498.2</v>
      </c>
      <c r="J20" s="15">
        <v>413.8</v>
      </c>
      <c r="K20" s="15">
        <v>380.3</v>
      </c>
      <c r="L20" s="15">
        <v>712.2</v>
      </c>
      <c r="M20" s="15">
        <v>1472.1</v>
      </c>
    </row>
    <row r="21" spans="1:13" s="16" customFormat="1" ht="12.95" customHeight="1" x14ac:dyDescent="0.2">
      <c r="A21" s="654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</row>
    <row r="22" spans="1:13" s="16" customFormat="1" ht="12.95" customHeight="1" x14ac:dyDescent="0.2">
      <c r="A22" s="129" t="s">
        <v>626</v>
      </c>
      <c r="B22" s="647">
        <v>6237.6</v>
      </c>
      <c r="C22" s="647">
        <v>4424.2</v>
      </c>
      <c r="D22" s="647">
        <v>2717.8</v>
      </c>
      <c r="E22" s="647">
        <v>2763.9</v>
      </c>
      <c r="F22" s="647">
        <v>3514.4</v>
      </c>
      <c r="G22" s="647">
        <v>4539.6000000000004</v>
      </c>
      <c r="H22" s="647">
        <v>4830.3999999999996</v>
      </c>
      <c r="I22" s="647">
        <v>6439.4</v>
      </c>
      <c r="J22" s="647">
        <v>6768.3</v>
      </c>
      <c r="K22" s="647">
        <v>9013.6</v>
      </c>
      <c r="L22" s="647">
        <v>12296.3</v>
      </c>
      <c r="M22" s="647">
        <v>14088.5</v>
      </c>
    </row>
    <row r="23" spans="1:13" s="665" customFormat="1" ht="12.95" customHeight="1" x14ac:dyDescent="0.2">
      <c r="B23" s="650"/>
      <c r="C23" s="650"/>
      <c r="D23" s="650"/>
      <c r="E23" s="650"/>
      <c r="F23" s="650"/>
      <c r="G23" s="650"/>
      <c r="H23" s="650"/>
      <c r="I23" s="650"/>
      <c r="J23" s="650"/>
      <c r="K23" s="650"/>
      <c r="L23" s="650"/>
      <c r="M23" s="650"/>
    </row>
    <row r="24" spans="1:13" s="16" customFormat="1" ht="12.95" customHeight="1" x14ac:dyDescent="0.2">
      <c r="A24" s="129" t="s">
        <v>627</v>
      </c>
      <c r="B24" s="647">
        <v>2463.9</v>
      </c>
      <c r="C24" s="647">
        <v>1533.5</v>
      </c>
      <c r="D24" s="647">
        <v>652.79999999999995</v>
      </c>
      <c r="E24" s="647">
        <v>624.1</v>
      </c>
      <c r="F24" s="647">
        <v>851.1</v>
      </c>
      <c r="G24" s="647">
        <v>1220.4000000000001</v>
      </c>
      <c r="H24" s="647">
        <v>1497.2</v>
      </c>
      <c r="I24" s="647">
        <v>1861.1</v>
      </c>
      <c r="J24" s="647">
        <v>2252.1</v>
      </c>
      <c r="K24" s="647">
        <v>3025.1</v>
      </c>
      <c r="L24" s="647">
        <v>3978.2</v>
      </c>
      <c r="M24" s="647">
        <v>4652.3999999999996</v>
      </c>
    </row>
    <row r="25" spans="1:13" s="16" customFormat="1" ht="12.95" customHeight="1" x14ac:dyDescent="0.2">
      <c r="A25" s="667" t="s">
        <v>628</v>
      </c>
      <c r="B25" s="15">
        <v>9.1</v>
      </c>
      <c r="C25" s="15">
        <v>3.7</v>
      </c>
      <c r="D25" s="15">
        <v>1.3</v>
      </c>
      <c r="E25" s="15">
        <v>1.9</v>
      </c>
      <c r="F25" s="15">
        <v>2.7</v>
      </c>
      <c r="G25" s="15">
        <v>19.7</v>
      </c>
      <c r="H25" s="15">
        <v>85.7</v>
      </c>
      <c r="I25" s="15">
        <v>163.5</v>
      </c>
      <c r="J25" s="15">
        <v>300.60000000000002</v>
      </c>
      <c r="K25" s="15">
        <v>657.1</v>
      </c>
      <c r="L25" s="15">
        <v>920.8</v>
      </c>
      <c r="M25" s="15">
        <v>1188.3</v>
      </c>
    </row>
    <row r="26" spans="1:13" s="16" customFormat="1" ht="24" customHeight="1" x14ac:dyDescent="0.2">
      <c r="A26" s="668" t="s">
        <v>683</v>
      </c>
      <c r="B26" s="15">
        <v>3.2</v>
      </c>
      <c r="C26" s="15">
        <v>36.6</v>
      </c>
      <c r="D26" s="14" t="s">
        <v>26</v>
      </c>
      <c r="E26" s="14">
        <v>88</v>
      </c>
      <c r="F26" s="14">
        <v>159.80000000000001</v>
      </c>
      <c r="G26" s="14">
        <v>219.6</v>
      </c>
      <c r="H26" s="14">
        <v>273.8</v>
      </c>
      <c r="I26" s="14">
        <v>184.8</v>
      </c>
      <c r="J26" s="14">
        <v>184.6</v>
      </c>
      <c r="K26" s="14">
        <v>477.3</v>
      </c>
      <c r="L26" s="14">
        <v>1582.9</v>
      </c>
      <c r="M26" s="14">
        <v>857</v>
      </c>
    </row>
    <row r="27" spans="1:13" s="16" customFormat="1" ht="12.95" customHeight="1" x14ac:dyDescent="0.2">
      <c r="A27" s="667" t="s">
        <v>684</v>
      </c>
      <c r="B27" s="15">
        <v>1450.8</v>
      </c>
      <c r="C27" s="15">
        <v>1008.6</v>
      </c>
      <c r="D27" s="15">
        <v>419.7</v>
      </c>
      <c r="E27" s="15">
        <v>347</v>
      </c>
      <c r="F27" s="15">
        <v>457.5</v>
      </c>
      <c r="G27" s="15">
        <v>654.9</v>
      </c>
      <c r="H27" s="15">
        <v>761.6</v>
      </c>
      <c r="I27" s="15">
        <v>897.7</v>
      </c>
      <c r="J27" s="15">
        <v>1223.8</v>
      </c>
      <c r="K27" s="15">
        <v>1260.2</v>
      </c>
      <c r="L27" s="15">
        <v>982.3</v>
      </c>
      <c r="M27" s="15">
        <v>1941.7</v>
      </c>
    </row>
    <row r="28" spans="1:13" s="16" customFormat="1" ht="12.95" customHeight="1" x14ac:dyDescent="0.2">
      <c r="A28" s="667" t="s">
        <v>685</v>
      </c>
      <c r="B28" s="15">
        <v>0</v>
      </c>
      <c r="C28" s="15">
        <v>0.2</v>
      </c>
      <c r="D28" s="15">
        <v>0.2</v>
      </c>
      <c r="E28" s="14" t="s">
        <v>26</v>
      </c>
      <c r="F28" s="15">
        <v>0.8</v>
      </c>
      <c r="G28" s="14" t="s">
        <v>26</v>
      </c>
      <c r="H28" s="14" t="s">
        <v>26</v>
      </c>
      <c r="I28" s="14" t="s">
        <v>26</v>
      </c>
      <c r="J28" s="14" t="s">
        <v>26</v>
      </c>
      <c r="K28" s="14" t="s">
        <v>26</v>
      </c>
      <c r="L28" s="14" t="s">
        <v>26</v>
      </c>
      <c r="M28" s="14">
        <v>0.6</v>
      </c>
    </row>
    <row r="29" spans="1:13" s="16" customFormat="1" ht="12.95" customHeight="1" x14ac:dyDescent="0.2">
      <c r="A29" s="667" t="s">
        <v>633</v>
      </c>
      <c r="B29" s="15">
        <v>227.1</v>
      </c>
      <c r="C29" s="15">
        <v>168.3</v>
      </c>
      <c r="D29" s="15">
        <v>145.30000000000001</v>
      </c>
      <c r="E29" s="15">
        <v>93.5</v>
      </c>
      <c r="F29" s="15">
        <v>92.2</v>
      </c>
      <c r="G29" s="15">
        <v>137.69999999999999</v>
      </c>
      <c r="H29" s="15">
        <v>176.5</v>
      </c>
      <c r="I29" s="15">
        <v>178.6</v>
      </c>
      <c r="J29" s="15">
        <v>21.9</v>
      </c>
      <c r="K29" s="15">
        <v>26.3</v>
      </c>
      <c r="L29" s="15">
        <v>72.400000000000006</v>
      </c>
      <c r="M29" s="15">
        <v>131</v>
      </c>
    </row>
    <row r="30" spans="1:13" s="16" customFormat="1" ht="12.95" customHeight="1" x14ac:dyDescent="0.2">
      <c r="A30" s="667" t="s">
        <v>634</v>
      </c>
      <c r="B30" s="15">
        <v>773.7</v>
      </c>
      <c r="C30" s="15">
        <v>316.2</v>
      </c>
      <c r="D30" s="15">
        <v>86.3</v>
      </c>
      <c r="E30" s="15">
        <v>93.7</v>
      </c>
      <c r="F30" s="15">
        <v>137.9</v>
      </c>
      <c r="G30" s="15">
        <v>188.6</v>
      </c>
      <c r="H30" s="15">
        <v>199.5</v>
      </c>
      <c r="I30" s="15">
        <v>436.5</v>
      </c>
      <c r="J30" s="15">
        <v>521.20000000000005</v>
      </c>
      <c r="K30" s="15">
        <v>604.29999999999995</v>
      </c>
      <c r="L30" s="15">
        <v>419.9</v>
      </c>
      <c r="M30" s="15">
        <v>533.79999999999995</v>
      </c>
    </row>
    <row r="31" spans="1:13" s="665" customFormat="1" ht="12.95" customHeight="1" x14ac:dyDescent="0.2">
      <c r="B31" s="650"/>
      <c r="C31" s="650"/>
      <c r="D31" s="650"/>
      <c r="E31" s="650">
        <v>0</v>
      </c>
      <c r="F31" s="650">
        <v>0</v>
      </c>
      <c r="G31" s="650"/>
      <c r="H31" s="650"/>
      <c r="I31" s="650"/>
      <c r="J31" s="650"/>
      <c r="K31" s="650"/>
      <c r="L31" s="650"/>
      <c r="M31" s="650"/>
    </row>
    <row r="32" spans="1:13" s="16" customFormat="1" ht="12.95" customHeight="1" x14ac:dyDescent="0.2">
      <c r="A32" s="129" t="s">
        <v>635</v>
      </c>
      <c r="B32" s="647">
        <v>3773.7</v>
      </c>
      <c r="C32" s="647">
        <v>2890.8</v>
      </c>
      <c r="D32" s="647">
        <v>2065</v>
      </c>
      <c r="E32" s="647">
        <v>2139.8000000000002</v>
      </c>
      <c r="F32" s="647">
        <v>2663.3</v>
      </c>
      <c r="G32" s="647">
        <v>3319.2</v>
      </c>
      <c r="H32" s="647">
        <v>3333.2</v>
      </c>
      <c r="I32" s="647">
        <v>4578.3</v>
      </c>
      <c r="J32" s="647">
        <v>4516.2</v>
      </c>
      <c r="K32" s="647">
        <v>5988.4</v>
      </c>
      <c r="L32" s="647">
        <v>8318.1</v>
      </c>
      <c r="M32" s="647">
        <v>9436.1</v>
      </c>
    </row>
    <row r="33" spans="1:13" s="16" customFormat="1" ht="12.95" customHeight="1" x14ac:dyDescent="0.2">
      <c r="A33" s="16" t="s">
        <v>686</v>
      </c>
      <c r="B33" s="15">
        <v>1986.7</v>
      </c>
      <c r="C33" s="15">
        <v>1542.6</v>
      </c>
      <c r="D33" s="15">
        <v>1137.7</v>
      </c>
      <c r="E33" s="15">
        <v>1262.5999999999999</v>
      </c>
      <c r="F33" s="15">
        <v>1528.5</v>
      </c>
      <c r="G33" s="15">
        <v>1902.8</v>
      </c>
      <c r="H33" s="15">
        <v>1896.2</v>
      </c>
      <c r="I33" s="15">
        <v>2238</v>
      </c>
      <c r="J33" s="15">
        <v>2581.8000000000002</v>
      </c>
      <c r="K33" s="15">
        <v>3302.5</v>
      </c>
      <c r="L33" s="15">
        <v>4096.1000000000004</v>
      </c>
      <c r="M33" s="15">
        <v>4922.2</v>
      </c>
    </row>
    <row r="34" spans="1:13" s="16" customFormat="1" ht="12.95" customHeight="1" x14ac:dyDescent="0.2">
      <c r="A34" s="16" t="s">
        <v>687</v>
      </c>
      <c r="B34" s="15">
        <v>16.8</v>
      </c>
      <c r="C34" s="15">
        <v>7.1</v>
      </c>
      <c r="D34" s="15">
        <v>8.4</v>
      </c>
      <c r="E34" s="15">
        <v>14.2</v>
      </c>
      <c r="F34" s="15">
        <v>9.8000000000000007</v>
      </c>
      <c r="G34" s="15">
        <v>19.8</v>
      </c>
      <c r="H34" s="15">
        <v>22.6</v>
      </c>
      <c r="I34" s="15">
        <v>39.799999999999997</v>
      </c>
      <c r="J34" s="15">
        <v>53.1</v>
      </c>
      <c r="K34" s="15">
        <v>151.6</v>
      </c>
      <c r="L34" s="15">
        <v>190.6</v>
      </c>
      <c r="M34" s="15">
        <v>267.39999999999998</v>
      </c>
    </row>
    <row r="35" spans="1:13" s="16" customFormat="1" ht="12.95" customHeight="1" x14ac:dyDescent="0.2">
      <c r="A35" s="16" t="s">
        <v>688</v>
      </c>
      <c r="B35" s="15">
        <v>147.4</v>
      </c>
      <c r="C35" s="15">
        <v>92.7</v>
      </c>
      <c r="D35" s="15">
        <v>54.6</v>
      </c>
      <c r="E35" s="15">
        <v>53.7</v>
      </c>
      <c r="F35" s="15">
        <v>64.400000000000006</v>
      </c>
      <c r="G35" s="15">
        <v>99.4</v>
      </c>
      <c r="H35" s="15">
        <v>139.5</v>
      </c>
      <c r="I35" s="15">
        <v>148.1</v>
      </c>
      <c r="J35" s="15">
        <v>189.9</v>
      </c>
      <c r="K35" s="15">
        <v>242.1</v>
      </c>
      <c r="L35" s="15">
        <v>274.89999999999998</v>
      </c>
      <c r="M35" s="15">
        <v>422.9</v>
      </c>
    </row>
    <row r="36" spans="1:13" s="16" customFormat="1" ht="12.95" customHeight="1" x14ac:dyDescent="0.2">
      <c r="A36" s="16" t="s">
        <v>689</v>
      </c>
      <c r="B36" s="15">
        <v>1068</v>
      </c>
      <c r="C36" s="15">
        <v>782</v>
      </c>
      <c r="D36" s="15">
        <v>551.6</v>
      </c>
      <c r="E36" s="15">
        <v>589</v>
      </c>
      <c r="F36" s="15">
        <v>653.4</v>
      </c>
      <c r="G36" s="15">
        <v>761.4</v>
      </c>
      <c r="H36" s="15">
        <v>765.3</v>
      </c>
      <c r="I36" s="15">
        <v>1038.9000000000001</v>
      </c>
      <c r="J36" s="15">
        <v>1015.2</v>
      </c>
      <c r="K36" s="15">
        <v>1346.9</v>
      </c>
      <c r="L36" s="15">
        <v>2190.9</v>
      </c>
      <c r="M36" s="15">
        <v>1795.6</v>
      </c>
    </row>
    <row r="37" spans="1:13" s="16" customFormat="1" ht="12.95" customHeight="1" x14ac:dyDescent="0.2">
      <c r="A37" s="16" t="s">
        <v>690</v>
      </c>
      <c r="B37" s="15">
        <v>443.3</v>
      </c>
      <c r="C37" s="15">
        <v>391.4</v>
      </c>
      <c r="D37" s="15">
        <v>214</v>
      </c>
      <c r="E37" s="15">
        <v>104.2</v>
      </c>
      <c r="F37" s="15">
        <v>291</v>
      </c>
      <c r="G37" s="15">
        <v>404.7</v>
      </c>
      <c r="H37" s="15">
        <v>368.9</v>
      </c>
      <c r="I37" s="15">
        <v>881</v>
      </c>
      <c r="J37" s="15">
        <v>488</v>
      </c>
      <c r="K37" s="15">
        <v>681.1</v>
      </c>
      <c r="L37" s="15">
        <v>1276.8</v>
      </c>
      <c r="M37" s="15">
        <v>1719.8</v>
      </c>
    </row>
    <row r="38" spans="1:13" s="16" customFormat="1" ht="12.95" customHeight="1" x14ac:dyDescent="0.2">
      <c r="A38" s="16" t="s">
        <v>691</v>
      </c>
      <c r="B38" s="15">
        <v>39.6</v>
      </c>
      <c r="C38" s="15">
        <v>20.399999999999999</v>
      </c>
      <c r="D38" s="15">
        <v>40.9</v>
      </c>
      <c r="E38" s="15">
        <v>57.2</v>
      </c>
      <c r="F38" s="15">
        <v>50.8</v>
      </c>
      <c r="G38" s="15">
        <v>58.5</v>
      </c>
      <c r="H38" s="15">
        <v>69.900000000000006</v>
      </c>
      <c r="I38" s="15">
        <v>125.1</v>
      </c>
      <c r="J38" s="15">
        <v>89.8</v>
      </c>
      <c r="K38" s="15">
        <v>115.7</v>
      </c>
      <c r="L38" s="15">
        <v>159.80000000000001</v>
      </c>
      <c r="M38" s="15">
        <v>179.2</v>
      </c>
    </row>
    <row r="39" spans="1:13" s="16" customFormat="1" ht="12.95" customHeight="1" x14ac:dyDescent="0.2">
      <c r="A39" s="16" t="s">
        <v>692</v>
      </c>
      <c r="B39" s="15">
        <v>71.8</v>
      </c>
      <c r="C39" s="15">
        <v>54.4</v>
      </c>
      <c r="D39" s="15">
        <v>57.8</v>
      </c>
      <c r="E39" s="15">
        <v>58.9</v>
      </c>
      <c r="F39" s="15">
        <v>65.5</v>
      </c>
      <c r="G39" s="15">
        <v>72.7</v>
      </c>
      <c r="H39" s="15">
        <v>70.7</v>
      </c>
      <c r="I39" s="15">
        <v>107.3</v>
      </c>
      <c r="J39" s="15">
        <v>98.4</v>
      </c>
      <c r="K39" s="15">
        <v>148.5</v>
      </c>
      <c r="L39" s="15">
        <v>129</v>
      </c>
      <c r="M39" s="15">
        <v>129</v>
      </c>
    </row>
    <row r="40" spans="1:13" s="16" customFormat="1" thickBot="1" x14ac:dyDescent="0.25">
      <c r="A40" s="655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s="16" customFormat="1" ht="12" x14ac:dyDescent="0.2"/>
    <row r="42" spans="1:13" s="16" customFormat="1" ht="12" x14ac:dyDescent="0.2">
      <c r="A42" s="129" t="s">
        <v>646</v>
      </c>
    </row>
    <row r="43" spans="1:13" s="16" customFormat="1" ht="12" x14ac:dyDescent="0.2">
      <c r="A43" s="16" t="s">
        <v>693</v>
      </c>
    </row>
    <row r="44" spans="1:13" s="16" customFormat="1" ht="12" x14ac:dyDescent="0.2">
      <c r="A44" s="16" t="s">
        <v>694</v>
      </c>
      <c r="B44" s="16">
        <v>738</v>
      </c>
      <c r="C44" s="16">
        <v>659</v>
      </c>
      <c r="D44" s="16">
        <v>618</v>
      </c>
      <c r="E44" s="16">
        <v>611</v>
      </c>
      <c r="F44" s="16">
        <v>626</v>
      </c>
      <c r="G44" s="16">
        <v>608</v>
      </c>
      <c r="H44" s="16">
        <v>600</v>
      </c>
      <c r="I44" s="16">
        <v>580</v>
      </c>
      <c r="J44" s="16">
        <v>594</v>
      </c>
      <c r="K44" s="16">
        <v>621</v>
      </c>
      <c r="L44" s="16">
        <v>586</v>
      </c>
      <c r="M44" s="16">
        <v>532</v>
      </c>
    </row>
    <row r="45" spans="1:13" s="16" customFormat="1" ht="12" x14ac:dyDescent="0.2"/>
    <row r="46" spans="1:13" s="16" customFormat="1" ht="12" x14ac:dyDescent="0.2"/>
    <row r="47" spans="1:13" s="16" customFormat="1" ht="12" x14ac:dyDescent="0.2"/>
    <row r="48" spans="1:13" s="16" customFormat="1" ht="12" x14ac:dyDescent="0.2"/>
    <row r="49" spans="1:1" s="16" customFormat="1" ht="12" x14ac:dyDescent="0.2"/>
    <row r="50" spans="1:1" s="16" customFormat="1" ht="12" x14ac:dyDescent="0.2"/>
    <row r="51" spans="1:1" s="16" customFormat="1" ht="24" customHeight="1" x14ac:dyDescent="0.2">
      <c r="A51" s="117"/>
    </row>
    <row r="52" spans="1:1" s="16" customFormat="1" ht="12" x14ac:dyDescent="0.2">
      <c r="A52" s="117"/>
    </row>
    <row r="53" spans="1:1" s="16" customFormat="1" ht="12" x14ac:dyDescent="0.2"/>
    <row r="54" spans="1:1" s="16" customFormat="1" ht="12" x14ac:dyDescent="0.2"/>
    <row r="55" spans="1:1" s="16" customFormat="1" ht="12" x14ac:dyDescent="0.2"/>
    <row r="56" spans="1:1" s="16" customFormat="1" ht="12" x14ac:dyDescent="0.2"/>
    <row r="57" spans="1:1" s="16" customFormat="1" ht="12" x14ac:dyDescent="0.2"/>
    <row r="58" spans="1:1" s="16" customFormat="1" ht="12" x14ac:dyDescent="0.2"/>
    <row r="59" spans="1:1" s="16" customFormat="1" ht="12" x14ac:dyDescent="0.2"/>
    <row r="60" spans="1:1" s="16" customFormat="1" ht="12" x14ac:dyDescent="0.2"/>
    <row r="61" spans="1:1" s="16" customFormat="1" ht="12" x14ac:dyDescent="0.2"/>
    <row r="62" spans="1:1" s="16" customFormat="1" ht="12" x14ac:dyDescent="0.2"/>
    <row r="63" spans="1:1" s="16" customFormat="1" ht="12" x14ac:dyDescent="0.2"/>
    <row r="64" spans="1:1" s="16" customFormat="1" ht="12" x14ac:dyDescent="0.2"/>
    <row r="65" s="16" customFormat="1" ht="12" x14ac:dyDescent="0.2"/>
    <row r="66" s="16" customFormat="1" ht="12" x14ac:dyDescent="0.2"/>
    <row r="67" s="16" customFormat="1" ht="12" x14ac:dyDescent="0.2"/>
    <row r="68" s="16" customFormat="1" ht="12" x14ac:dyDescent="0.2"/>
    <row r="69" s="16" customFormat="1" ht="12" x14ac:dyDescent="0.2"/>
    <row r="70" s="16" customFormat="1" ht="12" x14ac:dyDescent="0.2"/>
    <row r="71" s="16" customFormat="1" ht="12" x14ac:dyDescent="0.2"/>
    <row r="72" s="16" customFormat="1" ht="12" x14ac:dyDescent="0.2"/>
    <row r="73" s="16" customFormat="1" ht="12" x14ac:dyDescent="0.2"/>
    <row r="74" s="16" customFormat="1" ht="12" x14ac:dyDescent="0.2"/>
    <row r="75" s="16" customFormat="1" ht="12" x14ac:dyDescent="0.2"/>
    <row r="76" s="16" customFormat="1" ht="12" x14ac:dyDescent="0.2"/>
    <row r="77" s="16" customFormat="1" ht="12" x14ac:dyDescent="0.2"/>
    <row r="78" s="16" customFormat="1" ht="12" x14ac:dyDescent="0.2"/>
    <row r="79" s="16" customFormat="1" ht="12" x14ac:dyDescent="0.2"/>
    <row r="80" s="16" customFormat="1" ht="12" x14ac:dyDescent="0.2"/>
    <row r="81" s="16" customFormat="1" ht="12" x14ac:dyDescent="0.2"/>
    <row r="82" s="16" customFormat="1" ht="12" x14ac:dyDescent="0.2"/>
    <row r="83" s="16" customFormat="1" ht="12" x14ac:dyDescent="0.2"/>
    <row r="84" s="16" customFormat="1" ht="12" x14ac:dyDescent="0.2"/>
    <row r="85" s="16" customFormat="1" ht="12" x14ac:dyDescent="0.2"/>
    <row r="86" s="16" customFormat="1" ht="12" x14ac:dyDescent="0.2"/>
    <row r="87" s="16" customFormat="1" ht="12" x14ac:dyDescent="0.2"/>
    <row r="88" s="16" customFormat="1" ht="12" x14ac:dyDescent="0.2"/>
    <row r="89" s="16" customFormat="1" ht="12" x14ac:dyDescent="0.2"/>
    <row r="90" s="16" customFormat="1" ht="12" x14ac:dyDescent="0.2"/>
    <row r="91" s="16" customFormat="1" ht="12" x14ac:dyDescent="0.2"/>
    <row r="92" s="16" customFormat="1" ht="12" x14ac:dyDescent="0.2"/>
    <row r="93" s="16" customFormat="1" ht="12" x14ac:dyDescent="0.2"/>
    <row r="94" s="16" customFormat="1" ht="12" x14ac:dyDescent="0.2"/>
    <row r="95" s="16" customFormat="1" ht="12" x14ac:dyDescent="0.2"/>
    <row r="96" s="16" customFormat="1" ht="12" x14ac:dyDescent="0.2"/>
    <row r="97" s="16" customFormat="1" ht="12" x14ac:dyDescent="0.2"/>
    <row r="98" s="16" customFormat="1" ht="12" x14ac:dyDescent="0.2"/>
    <row r="99" s="16" customFormat="1" ht="12" x14ac:dyDescent="0.2"/>
    <row r="100" s="16" customFormat="1" ht="12" x14ac:dyDescent="0.2"/>
    <row r="101" s="16" customFormat="1" ht="12" x14ac:dyDescent="0.2"/>
    <row r="102" s="16" customFormat="1" ht="12" x14ac:dyDescent="0.2"/>
    <row r="103" s="16" customFormat="1" ht="12" x14ac:dyDescent="0.2"/>
    <row r="104" s="16" customFormat="1" ht="12" x14ac:dyDescent="0.2"/>
    <row r="105" s="16" customFormat="1" ht="12" x14ac:dyDescent="0.2"/>
    <row r="106" s="16" customFormat="1" ht="12" x14ac:dyDescent="0.2"/>
    <row r="107" s="16" customFormat="1" ht="12" x14ac:dyDescent="0.2"/>
    <row r="108" s="16" customFormat="1" ht="12" x14ac:dyDescent="0.2"/>
    <row r="109" s="16" customFormat="1" ht="12" x14ac:dyDescent="0.2"/>
    <row r="110" s="16" customFormat="1" ht="12" x14ac:dyDescent="0.2"/>
    <row r="111" s="16" customFormat="1" ht="12" x14ac:dyDescent="0.2"/>
    <row r="112" s="16" customFormat="1" ht="12" x14ac:dyDescent="0.2"/>
    <row r="113" s="16" customFormat="1" ht="12" x14ac:dyDescent="0.2"/>
    <row r="114" s="16" customFormat="1" ht="12" x14ac:dyDescent="0.2"/>
    <row r="115" s="16" customFormat="1" ht="12" x14ac:dyDescent="0.2"/>
    <row r="116" s="16" customFormat="1" ht="12" x14ac:dyDescent="0.2"/>
    <row r="117" s="16" customFormat="1" ht="12" x14ac:dyDescent="0.2"/>
    <row r="118" s="16" customFormat="1" ht="12" x14ac:dyDescent="0.2"/>
    <row r="119" s="16" customFormat="1" ht="12" x14ac:dyDescent="0.2"/>
    <row r="120" s="16" customFormat="1" ht="12" x14ac:dyDescent="0.2"/>
    <row r="121" s="16" customFormat="1" ht="12" x14ac:dyDescent="0.2"/>
    <row r="122" s="16" customFormat="1" ht="12" x14ac:dyDescent="0.2"/>
    <row r="123" s="16" customFormat="1" ht="12" x14ac:dyDescent="0.2"/>
    <row r="124" s="16" customFormat="1" ht="12" x14ac:dyDescent="0.2"/>
    <row r="125" s="16" customFormat="1" ht="12" x14ac:dyDescent="0.2"/>
    <row r="126" s="16" customFormat="1" ht="12" x14ac:dyDescent="0.2"/>
    <row r="127" s="16" customFormat="1" ht="12" x14ac:dyDescent="0.2"/>
    <row r="128" s="16" customFormat="1" ht="12" x14ac:dyDescent="0.2"/>
    <row r="129" s="16" customFormat="1" ht="12" x14ac:dyDescent="0.2"/>
    <row r="130" s="16" customFormat="1" ht="12" x14ac:dyDescent="0.2"/>
    <row r="131" s="16" customFormat="1" ht="12" x14ac:dyDescent="0.2"/>
    <row r="132" s="16" customFormat="1" ht="12" x14ac:dyDescent="0.2"/>
    <row r="133" s="16" customFormat="1" ht="12" x14ac:dyDescent="0.2"/>
    <row r="134" s="16" customFormat="1" ht="12" x14ac:dyDescent="0.2"/>
    <row r="135" s="16" customFormat="1" ht="12" x14ac:dyDescent="0.2"/>
    <row r="136" s="16" customFormat="1" ht="12" x14ac:dyDescent="0.2"/>
    <row r="137" s="16" customFormat="1" ht="12" x14ac:dyDescent="0.2"/>
    <row r="138" s="16" customFormat="1" ht="12" x14ac:dyDescent="0.2"/>
    <row r="139" s="16" customFormat="1" ht="12" x14ac:dyDescent="0.2"/>
    <row r="140" s="16" customFormat="1" ht="12" x14ac:dyDescent="0.2"/>
    <row r="141" s="16" customFormat="1" ht="12" x14ac:dyDescent="0.2"/>
    <row r="142" s="16" customFormat="1" ht="12" x14ac:dyDescent="0.2"/>
    <row r="143" s="16" customFormat="1" ht="12" x14ac:dyDescent="0.2"/>
    <row r="144" s="16" customFormat="1" ht="12" x14ac:dyDescent="0.2"/>
    <row r="145" s="16" customFormat="1" ht="12" x14ac:dyDescent="0.2"/>
    <row r="146" s="16" customFormat="1" ht="12" x14ac:dyDescent="0.2"/>
    <row r="147" s="16" customFormat="1" ht="12" x14ac:dyDescent="0.2"/>
    <row r="148" s="16" customFormat="1" ht="12" x14ac:dyDescent="0.2"/>
    <row r="149" s="16" customFormat="1" ht="12" x14ac:dyDescent="0.2"/>
    <row r="150" s="16" customFormat="1" ht="12" x14ac:dyDescent="0.2"/>
    <row r="151" s="16" customFormat="1" ht="12" x14ac:dyDescent="0.2"/>
    <row r="152" s="16" customFormat="1" ht="12" x14ac:dyDescent="0.2"/>
    <row r="153" s="16" customFormat="1" ht="12" x14ac:dyDescent="0.2"/>
    <row r="154" s="16" customFormat="1" ht="12" x14ac:dyDescent="0.2"/>
    <row r="155" s="16" customFormat="1" ht="12" x14ac:dyDescent="0.2"/>
    <row r="156" s="16" customFormat="1" ht="12" x14ac:dyDescent="0.2"/>
    <row r="157" s="16" customFormat="1" ht="12" x14ac:dyDescent="0.2"/>
    <row r="158" s="16" customFormat="1" ht="12" x14ac:dyDescent="0.2"/>
    <row r="159" s="16" customFormat="1" ht="12" x14ac:dyDescent="0.2"/>
    <row r="160" s="16" customFormat="1" ht="12" x14ac:dyDescent="0.2"/>
    <row r="161" s="16" customFormat="1" ht="12" x14ac:dyDescent="0.2"/>
    <row r="162" s="16" customFormat="1" ht="12" x14ac:dyDescent="0.2"/>
    <row r="163" s="16" customFormat="1" ht="12" x14ac:dyDescent="0.2"/>
    <row r="164" s="16" customFormat="1" ht="12" x14ac:dyDescent="0.2"/>
    <row r="165" s="16" customFormat="1" ht="12" x14ac:dyDescent="0.2"/>
    <row r="166" s="16" customFormat="1" ht="12" x14ac:dyDescent="0.2"/>
    <row r="167" s="16" customFormat="1" ht="12" x14ac:dyDescent="0.2"/>
    <row r="168" s="16" customFormat="1" ht="12" x14ac:dyDescent="0.2"/>
    <row r="169" s="16" customFormat="1" ht="12" x14ac:dyDescent="0.2"/>
    <row r="170" s="16" customFormat="1" ht="12" x14ac:dyDescent="0.2"/>
    <row r="171" s="16" customFormat="1" ht="12" x14ac:dyDescent="0.2"/>
    <row r="172" s="16" customFormat="1" ht="12" x14ac:dyDescent="0.2"/>
    <row r="173" s="16" customFormat="1" ht="12" x14ac:dyDescent="0.2"/>
    <row r="174" s="16" customFormat="1" ht="12" x14ac:dyDescent="0.2"/>
    <row r="175" s="16" customFormat="1" ht="12" x14ac:dyDescent="0.2"/>
    <row r="176" s="16" customFormat="1" ht="12" x14ac:dyDescent="0.2"/>
    <row r="177" s="16" customFormat="1" ht="12" x14ac:dyDescent="0.2"/>
    <row r="178" s="16" customFormat="1" ht="12" x14ac:dyDescent="0.2"/>
    <row r="179" s="16" customFormat="1" ht="12" x14ac:dyDescent="0.2"/>
    <row r="180" s="16" customFormat="1" ht="12" x14ac:dyDescent="0.2"/>
    <row r="181" s="16" customFormat="1" ht="12" x14ac:dyDescent="0.2"/>
    <row r="182" s="16" customFormat="1" ht="12" x14ac:dyDescent="0.2"/>
    <row r="183" s="16" customFormat="1" ht="12" x14ac:dyDescent="0.2"/>
    <row r="184" s="16" customFormat="1" ht="12" x14ac:dyDescent="0.2"/>
    <row r="185" s="16" customFormat="1" ht="12" x14ac:dyDescent="0.2"/>
    <row r="186" s="16" customFormat="1" ht="12" x14ac:dyDescent="0.2"/>
    <row r="187" s="16" customFormat="1" ht="12" x14ac:dyDescent="0.2"/>
    <row r="188" s="16" customFormat="1" ht="12" x14ac:dyDescent="0.2"/>
    <row r="189" s="16" customFormat="1" ht="12" x14ac:dyDescent="0.2"/>
    <row r="190" s="16" customFormat="1" ht="12" x14ac:dyDescent="0.2"/>
    <row r="191" s="16" customFormat="1" ht="12" x14ac:dyDescent="0.2"/>
    <row r="192" s="16" customFormat="1" ht="12" x14ac:dyDescent="0.2"/>
    <row r="193" s="16" customFormat="1" ht="12" x14ac:dyDescent="0.2"/>
    <row r="194" s="16" customFormat="1" ht="12" x14ac:dyDescent="0.2"/>
    <row r="195" s="16" customFormat="1" ht="12" x14ac:dyDescent="0.2"/>
    <row r="196" s="16" customFormat="1" ht="12" x14ac:dyDescent="0.2"/>
    <row r="197" s="16" customFormat="1" ht="12" x14ac:dyDescent="0.2"/>
    <row r="198" s="16" customFormat="1" ht="12" x14ac:dyDescent="0.2"/>
    <row r="199" s="16" customFormat="1" ht="12" x14ac:dyDescent="0.2"/>
    <row r="200" s="16" customFormat="1" ht="12" x14ac:dyDescent="0.2"/>
    <row r="201" s="16" customFormat="1" ht="12" x14ac:dyDescent="0.2"/>
    <row r="202" s="16" customFormat="1" ht="12" x14ac:dyDescent="0.2"/>
    <row r="203" s="16" customFormat="1" ht="12" x14ac:dyDescent="0.2"/>
    <row r="204" s="16" customFormat="1" ht="12" x14ac:dyDescent="0.2"/>
    <row r="205" s="16" customFormat="1" ht="12" x14ac:dyDescent="0.2"/>
    <row r="206" s="16" customFormat="1" ht="12" x14ac:dyDescent="0.2"/>
    <row r="207" s="16" customFormat="1" ht="12" x14ac:dyDescent="0.2"/>
    <row r="208" s="16" customFormat="1" ht="12" x14ac:dyDescent="0.2"/>
    <row r="209" s="16" customFormat="1" ht="12" x14ac:dyDescent="0.2"/>
    <row r="210" s="16" customFormat="1" ht="12" x14ac:dyDescent="0.2"/>
    <row r="211" s="16" customFormat="1" ht="12" x14ac:dyDescent="0.2"/>
    <row r="212" s="16" customFormat="1" ht="12" x14ac:dyDescent="0.2"/>
    <row r="213" s="16" customFormat="1" ht="12" x14ac:dyDescent="0.2"/>
    <row r="214" s="16" customFormat="1" ht="12" x14ac:dyDescent="0.2"/>
    <row r="215" s="16" customFormat="1" ht="12" x14ac:dyDescent="0.2"/>
    <row r="216" s="16" customFormat="1" ht="12" x14ac:dyDescent="0.2"/>
    <row r="217" s="16" customFormat="1" ht="12" x14ac:dyDescent="0.2"/>
    <row r="218" s="16" customFormat="1" ht="12" x14ac:dyDescent="0.2"/>
    <row r="219" s="16" customFormat="1" ht="12" x14ac:dyDescent="0.2"/>
    <row r="220" s="16" customFormat="1" ht="12" x14ac:dyDescent="0.2"/>
    <row r="221" s="16" customFormat="1" ht="12" x14ac:dyDescent="0.2"/>
    <row r="222" s="16" customFormat="1" ht="12" x14ac:dyDescent="0.2"/>
    <row r="223" s="16" customFormat="1" ht="12" x14ac:dyDescent="0.2"/>
    <row r="224" s="16" customFormat="1" ht="12" x14ac:dyDescent="0.2"/>
    <row r="225" s="16" customFormat="1" ht="12" x14ac:dyDescent="0.2"/>
    <row r="226" s="16" customFormat="1" ht="12" x14ac:dyDescent="0.2"/>
    <row r="227" s="16" customFormat="1" ht="12" x14ac:dyDescent="0.2"/>
    <row r="228" s="16" customFormat="1" ht="12" x14ac:dyDescent="0.2"/>
    <row r="229" s="16" customFormat="1" ht="12" x14ac:dyDescent="0.2"/>
    <row r="230" s="16" customFormat="1" ht="12" x14ac:dyDescent="0.2"/>
    <row r="231" s="16" customFormat="1" ht="12" x14ac:dyDescent="0.2"/>
    <row r="232" s="16" customFormat="1" ht="12" x14ac:dyDescent="0.2"/>
    <row r="233" s="16" customFormat="1" ht="12" x14ac:dyDescent="0.2"/>
    <row r="234" s="16" customFormat="1" ht="12" x14ac:dyDescent="0.2"/>
    <row r="235" s="16" customFormat="1" ht="12" x14ac:dyDescent="0.2"/>
    <row r="236" s="16" customFormat="1" ht="12" x14ac:dyDescent="0.2"/>
    <row r="237" s="16" customFormat="1" ht="12" x14ac:dyDescent="0.2"/>
    <row r="238" s="16" customFormat="1" ht="12" x14ac:dyDescent="0.2"/>
    <row r="239" s="16" customFormat="1" ht="12" x14ac:dyDescent="0.2"/>
    <row r="240" s="16" customFormat="1" ht="12" x14ac:dyDescent="0.2"/>
    <row r="241" s="16" customFormat="1" ht="12" x14ac:dyDescent="0.2"/>
    <row r="242" s="16" customFormat="1" ht="12" x14ac:dyDescent="0.2"/>
    <row r="243" s="16" customFormat="1" ht="12" x14ac:dyDescent="0.2"/>
    <row r="244" s="16" customFormat="1" ht="12" x14ac:dyDescent="0.2"/>
    <row r="245" s="16" customFormat="1" ht="12" x14ac:dyDescent="0.2"/>
    <row r="246" s="16" customFormat="1" ht="12" x14ac:dyDescent="0.2"/>
    <row r="247" s="16" customFormat="1" ht="12" x14ac:dyDescent="0.2"/>
    <row r="248" s="16" customFormat="1" ht="12" x14ac:dyDescent="0.2"/>
    <row r="249" s="16" customFormat="1" ht="12" x14ac:dyDescent="0.2"/>
    <row r="250" s="16" customFormat="1" ht="12" x14ac:dyDescent="0.2"/>
    <row r="251" s="16" customFormat="1" ht="12" x14ac:dyDescent="0.2"/>
    <row r="252" s="16" customFormat="1" ht="12" x14ac:dyDescent="0.2"/>
    <row r="253" s="16" customFormat="1" ht="12" x14ac:dyDescent="0.2"/>
    <row r="254" s="16" customFormat="1" ht="12" x14ac:dyDescent="0.2"/>
    <row r="255" s="16" customFormat="1" ht="12" x14ac:dyDescent="0.2"/>
    <row r="256" s="16" customFormat="1" ht="12" x14ac:dyDescent="0.2"/>
    <row r="257" s="16" customFormat="1" ht="12" x14ac:dyDescent="0.2"/>
    <row r="258" s="16" customFormat="1" ht="12" x14ac:dyDescent="0.2"/>
    <row r="259" s="16" customFormat="1" ht="12" x14ac:dyDescent="0.2"/>
    <row r="260" s="16" customFormat="1" ht="12" x14ac:dyDescent="0.2"/>
    <row r="261" s="16" customFormat="1" ht="12" x14ac:dyDescent="0.2"/>
    <row r="262" s="16" customFormat="1" ht="12" x14ac:dyDescent="0.2"/>
    <row r="263" s="16" customFormat="1" ht="12" x14ac:dyDescent="0.2"/>
    <row r="264" s="16" customFormat="1" ht="12" x14ac:dyDescent="0.2"/>
    <row r="265" s="16" customFormat="1" ht="12" x14ac:dyDescent="0.2"/>
    <row r="266" s="16" customFormat="1" ht="12" x14ac:dyDescent="0.2"/>
    <row r="267" s="16" customFormat="1" ht="12" x14ac:dyDescent="0.2"/>
    <row r="268" s="16" customFormat="1" ht="12" x14ac:dyDescent="0.2"/>
    <row r="269" s="16" customFormat="1" ht="12" x14ac:dyDescent="0.2"/>
    <row r="270" s="16" customFormat="1" ht="12" x14ac:dyDescent="0.2"/>
    <row r="271" s="16" customFormat="1" ht="12" x14ac:dyDescent="0.2"/>
    <row r="272" s="16" customFormat="1" ht="12" x14ac:dyDescent="0.2"/>
    <row r="273" s="16" customFormat="1" ht="12" x14ac:dyDescent="0.2"/>
    <row r="274" s="16" customFormat="1" ht="12" x14ac:dyDescent="0.2"/>
    <row r="275" s="16" customFormat="1" ht="12" x14ac:dyDescent="0.2"/>
    <row r="276" s="16" customFormat="1" ht="12" x14ac:dyDescent="0.2"/>
    <row r="277" s="16" customFormat="1" ht="12" x14ac:dyDescent="0.2"/>
    <row r="278" s="16" customFormat="1" ht="12" x14ac:dyDescent="0.2"/>
    <row r="279" s="16" customFormat="1" ht="12" x14ac:dyDescent="0.2"/>
    <row r="280" s="16" customFormat="1" ht="12" x14ac:dyDescent="0.2"/>
    <row r="281" s="16" customFormat="1" ht="12" x14ac:dyDescent="0.2"/>
    <row r="282" s="16" customFormat="1" ht="12" x14ac:dyDescent="0.2"/>
    <row r="283" s="16" customFormat="1" ht="12" x14ac:dyDescent="0.2"/>
    <row r="284" s="16" customFormat="1" ht="12" x14ac:dyDescent="0.2"/>
    <row r="285" s="16" customFormat="1" ht="12" x14ac:dyDescent="0.2"/>
    <row r="286" s="16" customFormat="1" ht="12" x14ac:dyDescent="0.2"/>
    <row r="287" s="16" customFormat="1" ht="12" x14ac:dyDescent="0.2"/>
    <row r="288" s="16" customFormat="1" ht="12" x14ac:dyDescent="0.2"/>
    <row r="289" s="16" customFormat="1" ht="12" x14ac:dyDescent="0.2"/>
    <row r="290" s="16" customFormat="1" ht="12" x14ac:dyDescent="0.2"/>
    <row r="291" s="16" customFormat="1" ht="12" x14ac:dyDescent="0.2"/>
    <row r="292" s="16" customFormat="1" ht="12" x14ac:dyDescent="0.2"/>
    <row r="293" s="16" customFormat="1" ht="12" x14ac:dyDescent="0.2"/>
  </sheetData>
  <hyperlinks>
    <hyperlink ref="A1" location="Содержание!A1" display="Вернуться в СОДЕРЖАНИЕ" xr:uid="{00000000-0004-0000-9F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Лист164"/>
  <dimension ref="A1:T63"/>
  <sheetViews>
    <sheetView workbookViewId="0">
      <selection activeCell="A5" sqref="A5"/>
    </sheetView>
  </sheetViews>
  <sheetFormatPr defaultColWidth="9.140625" defaultRowHeight="12.75" x14ac:dyDescent="0.2"/>
  <cols>
    <col min="1" max="1" width="35.85546875" style="657" customWidth="1"/>
    <col min="2" max="6" width="0" style="16" hidden="1" customWidth="1"/>
    <col min="7" max="8" width="10.42578125" style="16" hidden="1" customWidth="1"/>
    <col min="9" max="13" width="9.42578125" style="16" customWidth="1"/>
    <col min="14" max="15" width="9.140625" style="16"/>
    <col min="16" max="243" width="9.140625" style="657"/>
    <col min="244" max="244" width="37" style="657" customWidth="1"/>
    <col min="245" max="257" width="0" style="657" hidden="1" customWidth="1"/>
    <col min="258" max="262" width="9.140625" style="657"/>
    <col min="263" max="263" width="11.85546875" style="657" customWidth="1"/>
    <col min="264" max="499" width="9.140625" style="657"/>
    <col min="500" max="500" width="37" style="657" customWidth="1"/>
    <col min="501" max="513" width="0" style="657" hidden="1" customWidth="1"/>
    <col min="514" max="518" width="9.140625" style="657"/>
    <col min="519" max="519" width="11.85546875" style="657" customWidth="1"/>
    <col min="520" max="755" width="9.140625" style="657"/>
    <col min="756" max="756" width="37" style="657" customWidth="1"/>
    <col min="757" max="769" width="0" style="657" hidden="1" customWidth="1"/>
    <col min="770" max="774" width="9.140625" style="657"/>
    <col min="775" max="775" width="11.85546875" style="657" customWidth="1"/>
    <col min="776" max="1011" width="9.140625" style="657"/>
    <col min="1012" max="1012" width="37" style="657" customWidth="1"/>
    <col min="1013" max="1025" width="0" style="657" hidden="1" customWidth="1"/>
    <col min="1026" max="1030" width="9.140625" style="657"/>
    <col min="1031" max="1031" width="11.85546875" style="657" customWidth="1"/>
    <col min="1032" max="1267" width="9.140625" style="657"/>
    <col min="1268" max="1268" width="37" style="657" customWidth="1"/>
    <col min="1269" max="1281" width="0" style="657" hidden="1" customWidth="1"/>
    <col min="1282" max="1286" width="9.140625" style="657"/>
    <col min="1287" max="1287" width="11.85546875" style="657" customWidth="1"/>
    <col min="1288" max="1523" width="9.140625" style="657"/>
    <col min="1524" max="1524" width="37" style="657" customWidth="1"/>
    <col min="1525" max="1537" width="0" style="657" hidden="1" customWidth="1"/>
    <col min="1538" max="1542" width="9.140625" style="657"/>
    <col min="1543" max="1543" width="11.85546875" style="657" customWidth="1"/>
    <col min="1544" max="1779" width="9.140625" style="657"/>
    <col min="1780" max="1780" width="37" style="657" customWidth="1"/>
    <col min="1781" max="1793" width="0" style="657" hidden="1" customWidth="1"/>
    <col min="1794" max="1798" width="9.140625" style="657"/>
    <col min="1799" max="1799" width="11.85546875" style="657" customWidth="1"/>
    <col min="1800" max="2035" width="9.140625" style="657"/>
    <col min="2036" max="2036" width="37" style="657" customWidth="1"/>
    <col min="2037" max="2049" width="0" style="657" hidden="1" customWidth="1"/>
    <col min="2050" max="2054" width="9.140625" style="657"/>
    <col min="2055" max="2055" width="11.85546875" style="657" customWidth="1"/>
    <col min="2056" max="2291" width="9.140625" style="657"/>
    <col min="2292" max="2292" width="37" style="657" customWidth="1"/>
    <col min="2293" max="2305" width="0" style="657" hidden="1" customWidth="1"/>
    <col min="2306" max="2310" width="9.140625" style="657"/>
    <col min="2311" max="2311" width="11.85546875" style="657" customWidth="1"/>
    <col min="2312" max="2547" width="9.140625" style="657"/>
    <col min="2548" max="2548" width="37" style="657" customWidth="1"/>
    <col min="2549" max="2561" width="0" style="657" hidden="1" customWidth="1"/>
    <col min="2562" max="2566" width="9.140625" style="657"/>
    <col min="2567" max="2567" width="11.85546875" style="657" customWidth="1"/>
    <col min="2568" max="2803" width="9.140625" style="657"/>
    <col min="2804" max="2804" width="37" style="657" customWidth="1"/>
    <col min="2805" max="2817" width="0" style="657" hidden="1" customWidth="1"/>
    <col min="2818" max="2822" width="9.140625" style="657"/>
    <col min="2823" max="2823" width="11.85546875" style="657" customWidth="1"/>
    <col min="2824" max="3059" width="9.140625" style="657"/>
    <col min="3060" max="3060" width="37" style="657" customWidth="1"/>
    <col min="3061" max="3073" width="0" style="657" hidden="1" customWidth="1"/>
    <col min="3074" max="3078" width="9.140625" style="657"/>
    <col min="3079" max="3079" width="11.85546875" style="657" customWidth="1"/>
    <col min="3080" max="3315" width="9.140625" style="657"/>
    <col min="3316" max="3316" width="37" style="657" customWidth="1"/>
    <col min="3317" max="3329" width="0" style="657" hidden="1" customWidth="1"/>
    <col min="3330" max="3334" width="9.140625" style="657"/>
    <col min="3335" max="3335" width="11.85546875" style="657" customWidth="1"/>
    <col min="3336" max="3571" width="9.140625" style="657"/>
    <col min="3572" max="3572" width="37" style="657" customWidth="1"/>
    <col min="3573" max="3585" width="0" style="657" hidden="1" customWidth="1"/>
    <col min="3586" max="3590" width="9.140625" style="657"/>
    <col min="3591" max="3591" width="11.85546875" style="657" customWidth="1"/>
    <col min="3592" max="3827" width="9.140625" style="657"/>
    <col min="3828" max="3828" width="37" style="657" customWidth="1"/>
    <col min="3829" max="3841" width="0" style="657" hidden="1" customWidth="1"/>
    <col min="3842" max="3846" width="9.140625" style="657"/>
    <col min="3847" max="3847" width="11.85546875" style="657" customWidth="1"/>
    <col min="3848" max="4083" width="9.140625" style="657"/>
    <col min="4084" max="4084" width="37" style="657" customWidth="1"/>
    <col min="4085" max="4097" width="0" style="657" hidden="1" customWidth="1"/>
    <col min="4098" max="4102" width="9.140625" style="657"/>
    <col min="4103" max="4103" width="11.85546875" style="657" customWidth="1"/>
    <col min="4104" max="4339" width="9.140625" style="657"/>
    <col min="4340" max="4340" width="37" style="657" customWidth="1"/>
    <col min="4341" max="4353" width="0" style="657" hidden="1" customWidth="1"/>
    <col min="4354" max="4358" width="9.140625" style="657"/>
    <col min="4359" max="4359" width="11.85546875" style="657" customWidth="1"/>
    <col min="4360" max="4595" width="9.140625" style="657"/>
    <col min="4596" max="4596" width="37" style="657" customWidth="1"/>
    <col min="4597" max="4609" width="0" style="657" hidden="1" customWidth="1"/>
    <col min="4610" max="4614" width="9.140625" style="657"/>
    <col min="4615" max="4615" width="11.85546875" style="657" customWidth="1"/>
    <col min="4616" max="4851" width="9.140625" style="657"/>
    <col min="4852" max="4852" width="37" style="657" customWidth="1"/>
    <col min="4853" max="4865" width="0" style="657" hidden="1" customWidth="1"/>
    <col min="4866" max="4870" width="9.140625" style="657"/>
    <col min="4871" max="4871" width="11.85546875" style="657" customWidth="1"/>
    <col min="4872" max="5107" width="9.140625" style="657"/>
    <col min="5108" max="5108" width="37" style="657" customWidth="1"/>
    <col min="5109" max="5121" width="0" style="657" hidden="1" customWidth="1"/>
    <col min="5122" max="5126" width="9.140625" style="657"/>
    <col min="5127" max="5127" width="11.85546875" style="657" customWidth="1"/>
    <col min="5128" max="5363" width="9.140625" style="657"/>
    <col min="5364" max="5364" width="37" style="657" customWidth="1"/>
    <col min="5365" max="5377" width="0" style="657" hidden="1" customWidth="1"/>
    <col min="5378" max="5382" width="9.140625" style="657"/>
    <col min="5383" max="5383" width="11.85546875" style="657" customWidth="1"/>
    <col min="5384" max="5619" width="9.140625" style="657"/>
    <col min="5620" max="5620" width="37" style="657" customWidth="1"/>
    <col min="5621" max="5633" width="0" style="657" hidden="1" customWidth="1"/>
    <col min="5634" max="5638" width="9.140625" style="657"/>
    <col min="5639" max="5639" width="11.85546875" style="657" customWidth="1"/>
    <col min="5640" max="5875" width="9.140625" style="657"/>
    <col min="5876" max="5876" width="37" style="657" customWidth="1"/>
    <col min="5877" max="5889" width="0" style="657" hidden="1" customWidth="1"/>
    <col min="5890" max="5894" width="9.140625" style="657"/>
    <col min="5895" max="5895" width="11.85546875" style="657" customWidth="1"/>
    <col min="5896" max="6131" width="9.140625" style="657"/>
    <col min="6132" max="6132" width="37" style="657" customWidth="1"/>
    <col min="6133" max="6145" width="0" style="657" hidden="1" customWidth="1"/>
    <col min="6146" max="6150" width="9.140625" style="657"/>
    <col min="6151" max="6151" width="11.85546875" style="657" customWidth="1"/>
    <col min="6152" max="6387" width="9.140625" style="657"/>
    <col min="6388" max="6388" width="37" style="657" customWidth="1"/>
    <col min="6389" max="6401" width="0" style="657" hidden="1" customWidth="1"/>
    <col min="6402" max="6406" width="9.140625" style="657"/>
    <col min="6407" max="6407" width="11.85546875" style="657" customWidth="1"/>
    <col min="6408" max="6643" width="9.140625" style="657"/>
    <col min="6644" max="6644" width="37" style="657" customWidth="1"/>
    <col min="6645" max="6657" width="0" style="657" hidden="1" customWidth="1"/>
    <col min="6658" max="6662" width="9.140625" style="657"/>
    <col min="6663" max="6663" width="11.85546875" style="657" customWidth="1"/>
    <col min="6664" max="6899" width="9.140625" style="657"/>
    <col min="6900" max="6900" width="37" style="657" customWidth="1"/>
    <col min="6901" max="6913" width="0" style="657" hidden="1" customWidth="1"/>
    <col min="6914" max="6918" width="9.140625" style="657"/>
    <col min="6919" max="6919" width="11.85546875" style="657" customWidth="1"/>
    <col min="6920" max="7155" width="9.140625" style="657"/>
    <col min="7156" max="7156" width="37" style="657" customWidth="1"/>
    <col min="7157" max="7169" width="0" style="657" hidden="1" customWidth="1"/>
    <col min="7170" max="7174" width="9.140625" style="657"/>
    <col min="7175" max="7175" width="11.85546875" style="657" customWidth="1"/>
    <col min="7176" max="7411" width="9.140625" style="657"/>
    <col min="7412" max="7412" width="37" style="657" customWidth="1"/>
    <col min="7413" max="7425" width="0" style="657" hidden="1" customWidth="1"/>
    <col min="7426" max="7430" width="9.140625" style="657"/>
    <col min="7431" max="7431" width="11.85546875" style="657" customWidth="1"/>
    <col min="7432" max="7667" width="9.140625" style="657"/>
    <col min="7668" max="7668" width="37" style="657" customWidth="1"/>
    <col min="7669" max="7681" width="0" style="657" hidden="1" customWidth="1"/>
    <col min="7682" max="7686" width="9.140625" style="657"/>
    <col min="7687" max="7687" width="11.85546875" style="657" customWidth="1"/>
    <col min="7688" max="7923" width="9.140625" style="657"/>
    <col min="7924" max="7924" width="37" style="657" customWidth="1"/>
    <col min="7925" max="7937" width="0" style="657" hidden="1" customWidth="1"/>
    <col min="7938" max="7942" width="9.140625" style="657"/>
    <col min="7943" max="7943" width="11.85546875" style="657" customWidth="1"/>
    <col min="7944" max="8179" width="9.140625" style="657"/>
    <col min="8180" max="8180" width="37" style="657" customWidth="1"/>
    <col min="8181" max="8193" width="0" style="657" hidden="1" customWidth="1"/>
    <col min="8194" max="8198" width="9.140625" style="657"/>
    <col min="8199" max="8199" width="11.85546875" style="657" customWidth="1"/>
    <col min="8200" max="8435" width="9.140625" style="657"/>
    <col min="8436" max="8436" width="37" style="657" customWidth="1"/>
    <col min="8437" max="8449" width="0" style="657" hidden="1" customWidth="1"/>
    <col min="8450" max="8454" width="9.140625" style="657"/>
    <col min="8455" max="8455" width="11.85546875" style="657" customWidth="1"/>
    <col min="8456" max="8691" width="9.140625" style="657"/>
    <col min="8692" max="8692" width="37" style="657" customWidth="1"/>
    <col min="8693" max="8705" width="0" style="657" hidden="1" customWidth="1"/>
    <col min="8706" max="8710" width="9.140625" style="657"/>
    <col min="8711" max="8711" width="11.85546875" style="657" customWidth="1"/>
    <col min="8712" max="8947" width="9.140625" style="657"/>
    <col min="8948" max="8948" width="37" style="657" customWidth="1"/>
    <col min="8949" max="8961" width="0" style="657" hidden="1" customWidth="1"/>
    <col min="8962" max="8966" width="9.140625" style="657"/>
    <col min="8967" max="8967" width="11.85546875" style="657" customWidth="1"/>
    <col min="8968" max="9203" width="9.140625" style="657"/>
    <col min="9204" max="9204" width="37" style="657" customWidth="1"/>
    <col min="9205" max="9217" width="0" style="657" hidden="1" customWidth="1"/>
    <col min="9218" max="9222" width="9.140625" style="657"/>
    <col min="9223" max="9223" width="11.85546875" style="657" customWidth="1"/>
    <col min="9224" max="9459" width="9.140625" style="657"/>
    <col min="9460" max="9460" width="37" style="657" customWidth="1"/>
    <col min="9461" max="9473" width="0" style="657" hidden="1" customWidth="1"/>
    <col min="9474" max="9478" width="9.140625" style="657"/>
    <col min="9479" max="9479" width="11.85546875" style="657" customWidth="1"/>
    <col min="9480" max="9715" width="9.140625" style="657"/>
    <col min="9716" max="9716" width="37" style="657" customWidth="1"/>
    <col min="9717" max="9729" width="0" style="657" hidden="1" customWidth="1"/>
    <col min="9730" max="9734" width="9.140625" style="657"/>
    <col min="9735" max="9735" width="11.85546875" style="657" customWidth="1"/>
    <col min="9736" max="9971" width="9.140625" style="657"/>
    <col min="9972" max="9972" width="37" style="657" customWidth="1"/>
    <col min="9973" max="9985" width="0" style="657" hidden="1" customWidth="1"/>
    <col min="9986" max="9990" width="9.140625" style="657"/>
    <col min="9991" max="9991" width="11.85546875" style="657" customWidth="1"/>
    <col min="9992" max="10227" width="9.140625" style="657"/>
    <col min="10228" max="10228" width="37" style="657" customWidth="1"/>
    <col min="10229" max="10241" width="0" style="657" hidden="1" customWidth="1"/>
    <col min="10242" max="10246" width="9.140625" style="657"/>
    <col min="10247" max="10247" width="11.85546875" style="657" customWidth="1"/>
    <col min="10248" max="10483" width="9.140625" style="657"/>
    <col min="10484" max="10484" width="37" style="657" customWidth="1"/>
    <col min="10485" max="10497" width="0" style="657" hidden="1" customWidth="1"/>
    <col min="10498" max="10502" width="9.140625" style="657"/>
    <col min="10503" max="10503" width="11.85546875" style="657" customWidth="1"/>
    <col min="10504" max="10739" width="9.140625" style="657"/>
    <col min="10740" max="10740" width="37" style="657" customWidth="1"/>
    <col min="10741" max="10753" width="0" style="657" hidden="1" customWidth="1"/>
    <col min="10754" max="10758" width="9.140625" style="657"/>
    <col min="10759" max="10759" width="11.85546875" style="657" customWidth="1"/>
    <col min="10760" max="10995" width="9.140625" style="657"/>
    <col min="10996" max="10996" width="37" style="657" customWidth="1"/>
    <col min="10997" max="11009" width="0" style="657" hidden="1" customWidth="1"/>
    <col min="11010" max="11014" width="9.140625" style="657"/>
    <col min="11015" max="11015" width="11.85546875" style="657" customWidth="1"/>
    <col min="11016" max="11251" width="9.140625" style="657"/>
    <col min="11252" max="11252" width="37" style="657" customWidth="1"/>
    <col min="11253" max="11265" width="0" style="657" hidden="1" customWidth="1"/>
    <col min="11266" max="11270" width="9.140625" style="657"/>
    <col min="11271" max="11271" width="11.85546875" style="657" customWidth="1"/>
    <col min="11272" max="11507" width="9.140625" style="657"/>
    <col min="11508" max="11508" width="37" style="657" customWidth="1"/>
    <col min="11509" max="11521" width="0" style="657" hidden="1" customWidth="1"/>
    <col min="11522" max="11526" width="9.140625" style="657"/>
    <col min="11527" max="11527" width="11.85546875" style="657" customWidth="1"/>
    <col min="11528" max="11763" width="9.140625" style="657"/>
    <col min="11764" max="11764" width="37" style="657" customWidth="1"/>
    <col min="11765" max="11777" width="0" style="657" hidden="1" customWidth="1"/>
    <col min="11778" max="11782" width="9.140625" style="657"/>
    <col min="11783" max="11783" width="11.85546875" style="657" customWidth="1"/>
    <col min="11784" max="12019" width="9.140625" style="657"/>
    <col min="12020" max="12020" width="37" style="657" customWidth="1"/>
    <col min="12021" max="12033" width="0" style="657" hidden="1" customWidth="1"/>
    <col min="12034" max="12038" width="9.140625" style="657"/>
    <col min="12039" max="12039" width="11.85546875" style="657" customWidth="1"/>
    <col min="12040" max="12275" width="9.140625" style="657"/>
    <col min="12276" max="12276" width="37" style="657" customWidth="1"/>
    <col min="12277" max="12289" width="0" style="657" hidden="1" customWidth="1"/>
    <col min="12290" max="12294" width="9.140625" style="657"/>
    <col min="12295" max="12295" width="11.85546875" style="657" customWidth="1"/>
    <col min="12296" max="12531" width="9.140625" style="657"/>
    <col min="12532" max="12532" width="37" style="657" customWidth="1"/>
    <col min="12533" max="12545" width="0" style="657" hidden="1" customWidth="1"/>
    <col min="12546" max="12550" width="9.140625" style="657"/>
    <col min="12551" max="12551" width="11.85546875" style="657" customWidth="1"/>
    <col min="12552" max="12787" width="9.140625" style="657"/>
    <col min="12788" max="12788" width="37" style="657" customWidth="1"/>
    <col min="12789" max="12801" width="0" style="657" hidden="1" customWidth="1"/>
    <col min="12802" max="12806" width="9.140625" style="657"/>
    <col min="12807" max="12807" width="11.85546875" style="657" customWidth="1"/>
    <col min="12808" max="13043" width="9.140625" style="657"/>
    <col min="13044" max="13044" width="37" style="657" customWidth="1"/>
    <col min="13045" max="13057" width="0" style="657" hidden="1" customWidth="1"/>
    <col min="13058" max="13062" width="9.140625" style="657"/>
    <col min="13063" max="13063" width="11.85546875" style="657" customWidth="1"/>
    <col min="13064" max="13299" width="9.140625" style="657"/>
    <col min="13300" max="13300" width="37" style="657" customWidth="1"/>
    <col min="13301" max="13313" width="0" style="657" hidden="1" customWidth="1"/>
    <col min="13314" max="13318" width="9.140625" style="657"/>
    <col min="13319" max="13319" width="11.85546875" style="657" customWidth="1"/>
    <col min="13320" max="13555" width="9.140625" style="657"/>
    <col min="13556" max="13556" width="37" style="657" customWidth="1"/>
    <col min="13557" max="13569" width="0" style="657" hidden="1" customWidth="1"/>
    <col min="13570" max="13574" width="9.140625" style="657"/>
    <col min="13575" max="13575" width="11.85546875" style="657" customWidth="1"/>
    <col min="13576" max="13811" width="9.140625" style="657"/>
    <col min="13812" max="13812" width="37" style="657" customWidth="1"/>
    <col min="13813" max="13825" width="0" style="657" hidden="1" customWidth="1"/>
    <col min="13826" max="13830" width="9.140625" style="657"/>
    <col min="13831" max="13831" width="11.85546875" style="657" customWidth="1"/>
    <col min="13832" max="14067" width="9.140625" style="657"/>
    <col min="14068" max="14068" width="37" style="657" customWidth="1"/>
    <col min="14069" max="14081" width="0" style="657" hidden="1" customWidth="1"/>
    <col min="14082" max="14086" width="9.140625" style="657"/>
    <col min="14087" max="14087" width="11.85546875" style="657" customWidth="1"/>
    <col min="14088" max="14323" width="9.140625" style="657"/>
    <col min="14324" max="14324" width="37" style="657" customWidth="1"/>
    <col min="14325" max="14337" width="0" style="657" hidden="1" customWidth="1"/>
    <col min="14338" max="14342" width="9.140625" style="657"/>
    <col min="14343" max="14343" width="11.85546875" style="657" customWidth="1"/>
    <col min="14344" max="14579" width="9.140625" style="657"/>
    <col min="14580" max="14580" width="37" style="657" customWidth="1"/>
    <col min="14581" max="14593" width="0" style="657" hidden="1" customWidth="1"/>
    <col min="14594" max="14598" width="9.140625" style="657"/>
    <col min="14599" max="14599" width="11.85546875" style="657" customWidth="1"/>
    <col min="14600" max="14835" width="9.140625" style="657"/>
    <col min="14836" max="14836" width="37" style="657" customWidth="1"/>
    <col min="14837" max="14849" width="0" style="657" hidden="1" customWidth="1"/>
    <col min="14850" max="14854" width="9.140625" style="657"/>
    <col min="14855" max="14855" width="11.85546875" style="657" customWidth="1"/>
    <col min="14856" max="15091" width="9.140625" style="657"/>
    <col min="15092" max="15092" width="37" style="657" customWidth="1"/>
    <col min="15093" max="15105" width="0" style="657" hidden="1" customWidth="1"/>
    <col min="15106" max="15110" width="9.140625" style="657"/>
    <col min="15111" max="15111" width="11.85546875" style="657" customWidth="1"/>
    <col min="15112" max="15347" width="9.140625" style="657"/>
    <col min="15348" max="15348" width="37" style="657" customWidth="1"/>
    <col min="15349" max="15361" width="0" style="657" hidden="1" customWidth="1"/>
    <col min="15362" max="15366" width="9.140625" style="657"/>
    <col min="15367" max="15367" width="11.85546875" style="657" customWidth="1"/>
    <col min="15368" max="15603" width="9.140625" style="657"/>
    <col min="15604" max="15604" width="37" style="657" customWidth="1"/>
    <col min="15605" max="15617" width="0" style="657" hidden="1" customWidth="1"/>
    <col min="15618" max="15622" width="9.140625" style="657"/>
    <col min="15623" max="15623" width="11.85546875" style="657" customWidth="1"/>
    <col min="15624" max="15859" width="9.140625" style="657"/>
    <col min="15860" max="15860" width="37" style="657" customWidth="1"/>
    <col min="15861" max="15873" width="0" style="657" hidden="1" customWidth="1"/>
    <col min="15874" max="15878" width="9.140625" style="657"/>
    <col min="15879" max="15879" width="11.85546875" style="657" customWidth="1"/>
    <col min="15880" max="16115" width="9.140625" style="657"/>
    <col min="16116" max="16116" width="37" style="657" customWidth="1"/>
    <col min="16117" max="16129" width="0" style="657" hidden="1" customWidth="1"/>
    <col min="16130" max="16134" width="9.140625" style="657"/>
    <col min="16135" max="16135" width="11.85546875" style="657" customWidth="1"/>
    <col min="16136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s="16" customFormat="1" ht="18" customHeight="1" x14ac:dyDescent="0.25">
      <c r="A2" s="199" t="s">
        <v>695</v>
      </c>
    </row>
    <row r="3" spans="1:20" s="16" customFormat="1" ht="18" customHeight="1" x14ac:dyDescent="0.25">
      <c r="A3" s="199" t="s">
        <v>696</v>
      </c>
    </row>
    <row r="4" spans="1:20" s="16" customFormat="1" ht="18" customHeight="1" thickBot="1" x14ac:dyDescent="0.25">
      <c r="A4" s="643" t="s">
        <v>697</v>
      </c>
      <c r="B4" s="660"/>
      <c r="C4" s="660"/>
      <c r="D4" s="660"/>
      <c r="E4" s="660"/>
      <c r="F4" s="660"/>
      <c r="G4" s="660"/>
      <c r="H4" s="660"/>
      <c r="I4" s="660"/>
      <c r="J4" s="660"/>
      <c r="K4" s="660"/>
      <c r="L4" s="660"/>
      <c r="M4" s="660"/>
    </row>
    <row r="5" spans="1:20" s="16" customFormat="1" ht="18" customHeight="1" thickBot="1" x14ac:dyDescent="0.25">
      <c r="A5" s="645"/>
      <c r="B5" s="660">
        <v>2014</v>
      </c>
      <c r="C5" s="660">
        <v>2015</v>
      </c>
      <c r="D5" s="660">
        <v>2016</v>
      </c>
      <c r="E5" s="660">
        <v>2017</v>
      </c>
      <c r="F5" s="660">
        <v>2018</v>
      </c>
      <c r="G5" s="660">
        <v>2019</v>
      </c>
      <c r="H5" s="660">
        <v>2020</v>
      </c>
      <c r="I5" s="660">
        <v>2021</v>
      </c>
      <c r="J5" s="660">
        <v>2022</v>
      </c>
      <c r="K5" s="660">
        <v>2023</v>
      </c>
      <c r="L5" s="660">
        <v>2024</v>
      </c>
      <c r="M5" s="660">
        <v>2025</v>
      </c>
    </row>
    <row r="6" spans="1:20" s="16" customFormat="1" ht="6.75" customHeight="1" x14ac:dyDescent="0.2">
      <c r="A6" s="661"/>
    </row>
    <row r="7" spans="1:20" s="16" customFormat="1" ht="12" x14ac:dyDescent="0.2">
      <c r="A7" s="129" t="s">
        <v>82</v>
      </c>
    </row>
    <row r="8" spans="1:20" s="19" customFormat="1" ht="12.75" customHeight="1" x14ac:dyDescent="0.2">
      <c r="A8" s="19" t="s">
        <v>698</v>
      </c>
      <c r="B8" s="669">
        <v>738</v>
      </c>
      <c r="C8" s="669">
        <v>659</v>
      </c>
      <c r="D8" s="669">
        <v>618</v>
      </c>
      <c r="E8" s="669">
        <v>611</v>
      </c>
      <c r="F8" s="669">
        <v>626</v>
      </c>
      <c r="G8" s="669">
        <v>608</v>
      </c>
      <c r="H8" s="669">
        <v>600</v>
      </c>
      <c r="I8" s="669">
        <v>580</v>
      </c>
      <c r="J8" s="669">
        <v>594</v>
      </c>
      <c r="K8" s="669">
        <v>621</v>
      </c>
      <c r="L8" s="669">
        <v>586</v>
      </c>
      <c r="M8" s="669">
        <v>532</v>
      </c>
    </row>
    <row r="9" spans="1:20" s="19" customFormat="1" ht="12" x14ac:dyDescent="0.2">
      <c r="A9" s="19" t="s">
        <v>699</v>
      </c>
      <c r="B9" s="669">
        <v>171</v>
      </c>
      <c r="C9" s="669">
        <v>247</v>
      </c>
      <c r="D9" s="669">
        <v>234</v>
      </c>
      <c r="E9" s="669">
        <v>247</v>
      </c>
      <c r="F9" s="669">
        <v>267</v>
      </c>
      <c r="G9" s="669">
        <v>287</v>
      </c>
      <c r="H9" s="669">
        <v>310</v>
      </c>
      <c r="I9" s="669">
        <v>344</v>
      </c>
      <c r="J9" s="669">
        <v>391</v>
      </c>
      <c r="K9" s="669">
        <v>407</v>
      </c>
      <c r="L9" s="669">
        <v>436</v>
      </c>
      <c r="M9" s="669">
        <v>441</v>
      </c>
    </row>
    <row r="10" spans="1:20" s="19" customFormat="1" ht="12" x14ac:dyDescent="0.2">
      <c r="A10" s="19" t="s">
        <v>700</v>
      </c>
      <c r="B10" s="669">
        <v>489036</v>
      </c>
      <c r="C10" s="669">
        <v>381034</v>
      </c>
      <c r="D10" s="669">
        <v>299729</v>
      </c>
      <c r="E10" s="669">
        <v>339735</v>
      </c>
      <c r="F10" s="669">
        <v>450809</v>
      </c>
      <c r="G10" s="669">
        <v>614009</v>
      </c>
      <c r="H10" s="669">
        <v>609233</v>
      </c>
      <c r="I10" s="669">
        <v>698070</v>
      </c>
      <c r="J10" s="669">
        <v>730821</v>
      </c>
      <c r="K10" s="669">
        <v>762850</v>
      </c>
      <c r="L10" s="669">
        <v>808105</v>
      </c>
      <c r="M10" s="669">
        <v>921186</v>
      </c>
    </row>
    <row r="11" spans="1:20" s="16" customFormat="1" ht="6" customHeight="1" x14ac:dyDescent="0.2">
      <c r="B11" s="656"/>
      <c r="C11" s="656"/>
      <c r="D11" s="656"/>
      <c r="E11" s="656"/>
      <c r="F11" s="656"/>
      <c r="G11" s="656"/>
      <c r="H11" s="656"/>
      <c r="I11" s="656"/>
      <c r="J11" s="656"/>
      <c r="K11" s="656"/>
      <c r="L11" s="656"/>
      <c r="M11" s="656"/>
    </row>
    <row r="12" spans="1:20" s="16" customFormat="1" ht="12" x14ac:dyDescent="0.2">
      <c r="A12" s="129" t="s">
        <v>657</v>
      </c>
      <c r="B12" s="656"/>
      <c r="C12" s="656"/>
      <c r="D12" s="656"/>
      <c r="E12" s="656"/>
      <c r="F12" s="656"/>
      <c r="G12" s="656"/>
      <c r="H12" s="656"/>
      <c r="I12" s="656"/>
      <c r="J12" s="656"/>
      <c r="K12" s="656"/>
      <c r="L12" s="656"/>
      <c r="M12" s="656"/>
    </row>
    <row r="13" spans="1:20" s="16" customFormat="1" ht="12" x14ac:dyDescent="0.2">
      <c r="A13" s="19" t="s">
        <v>698</v>
      </c>
      <c r="B13" s="656">
        <v>19</v>
      </c>
      <c r="C13" s="656">
        <v>18</v>
      </c>
      <c r="D13" s="656">
        <v>17</v>
      </c>
      <c r="E13" s="656">
        <v>15</v>
      </c>
      <c r="F13" s="656">
        <v>15</v>
      </c>
      <c r="G13" s="656">
        <v>13</v>
      </c>
      <c r="H13" s="656">
        <v>12</v>
      </c>
      <c r="I13" s="656">
        <v>12</v>
      </c>
      <c r="J13" s="656">
        <v>13</v>
      </c>
      <c r="K13" s="656">
        <v>14</v>
      </c>
      <c r="L13" s="656">
        <v>14</v>
      </c>
      <c r="M13" s="656">
        <v>13</v>
      </c>
    </row>
    <row r="14" spans="1:20" s="16" customFormat="1" ht="12" x14ac:dyDescent="0.2">
      <c r="A14" s="19" t="s">
        <v>699</v>
      </c>
      <c r="B14" s="656">
        <v>8</v>
      </c>
      <c r="C14" s="656">
        <v>18</v>
      </c>
      <c r="D14" s="656">
        <v>15</v>
      </c>
      <c r="E14" s="656">
        <v>15</v>
      </c>
      <c r="F14" s="656">
        <v>16</v>
      </c>
      <c r="G14" s="656">
        <v>18</v>
      </c>
      <c r="H14" s="656">
        <v>19</v>
      </c>
      <c r="I14" s="656">
        <v>19</v>
      </c>
      <c r="J14" s="656">
        <v>20</v>
      </c>
      <c r="K14" s="656">
        <v>23</v>
      </c>
      <c r="L14" s="656">
        <v>26</v>
      </c>
      <c r="M14" s="656">
        <v>27</v>
      </c>
    </row>
    <row r="15" spans="1:20" s="16" customFormat="1" ht="12" x14ac:dyDescent="0.2">
      <c r="A15" s="19" t="s">
        <v>700</v>
      </c>
      <c r="B15" s="656">
        <v>36704</v>
      </c>
      <c r="C15" s="656">
        <v>24178</v>
      </c>
      <c r="D15" s="656">
        <v>15151</v>
      </c>
      <c r="E15" s="656">
        <v>19143</v>
      </c>
      <c r="F15" s="656">
        <v>27964</v>
      </c>
      <c r="G15" s="656">
        <v>44874</v>
      </c>
      <c r="H15" s="656">
        <v>50130</v>
      </c>
      <c r="I15" s="656">
        <v>48911</v>
      </c>
      <c r="J15" s="656">
        <v>42895</v>
      </c>
      <c r="K15" s="656">
        <v>43722</v>
      </c>
      <c r="L15" s="656">
        <v>47515</v>
      </c>
      <c r="M15" s="656">
        <v>53100</v>
      </c>
    </row>
    <row r="16" spans="1:20" s="16" customFormat="1" ht="6.75" customHeight="1" x14ac:dyDescent="0.2">
      <c r="B16" s="656"/>
      <c r="C16" s="656"/>
      <c r="D16" s="656"/>
      <c r="E16" s="656"/>
      <c r="F16" s="656"/>
      <c r="G16" s="656"/>
      <c r="H16" s="656"/>
      <c r="I16" s="656"/>
      <c r="J16" s="656"/>
      <c r="K16" s="656"/>
      <c r="L16" s="656"/>
      <c r="M16" s="656"/>
    </row>
    <row r="17" spans="1:13" s="16" customFormat="1" ht="12" x14ac:dyDescent="0.2">
      <c r="A17" s="129" t="s">
        <v>661</v>
      </c>
      <c r="B17" s="656"/>
      <c r="C17" s="656"/>
      <c r="D17" s="656"/>
      <c r="E17" s="656"/>
      <c r="F17" s="656"/>
      <c r="G17" s="656"/>
      <c r="H17" s="656"/>
      <c r="I17" s="656"/>
      <c r="J17" s="656"/>
      <c r="K17" s="656"/>
      <c r="L17" s="656"/>
      <c r="M17" s="656"/>
    </row>
    <row r="18" spans="1:13" s="16" customFormat="1" ht="12" x14ac:dyDescent="0.2">
      <c r="A18" s="19" t="s">
        <v>698</v>
      </c>
      <c r="B18" s="656">
        <v>90</v>
      </c>
      <c r="C18" s="656">
        <v>77</v>
      </c>
      <c r="D18" s="656">
        <v>80</v>
      </c>
      <c r="E18" s="656">
        <v>76</v>
      </c>
      <c r="F18" s="656">
        <v>77</v>
      </c>
      <c r="G18" s="656">
        <v>66</v>
      </c>
      <c r="H18" s="656">
        <v>63</v>
      </c>
      <c r="I18" s="656">
        <v>53</v>
      </c>
      <c r="J18" s="656">
        <v>54</v>
      </c>
      <c r="K18" s="656">
        <v>57</v>
      </c>
      <c r="L18" s="656">
        <v>57</v>
      </c>
      <c r="M18" s="656">
        <v>53</v>
      </c>
    </row>
    <row r="19" spans="1:13" s="16" customFormat="1" ht="12" x14ac:dyDescent="0.2">
      <c r="A19" s="19" t="s">
        <v>699</v>
      </c>
      <c r="B19" s="656">
        <v>17</v>
      </c>
      <c r="C19" s="656">
        <v>32</v>
      </c>
      <c r="D19" s="656">
        <v>27</v>
      </c>
      <c r="E19" s="656">
        <v>32</v>
      </c>
      <c r="F19" s="656">
        <v>38</v>
      </c>
      <c r="G19" s="656">
        <v>39</v>
      </c>
      <c r="H19" s="656">
        <v>37</v>
      </c>
      <c r="I19" s="656">
        <v>38</v>
      </c>
      <c r="J19" s="656">
        <v>46</v>
      </c>
      <c r="K19" s="656">
        <v>54</v>
      </c>
      <c r="L19" s="656">
        <v>55</v>
      </c>
      <c r="M19" s="656">
        <v>58</v>
      </c>
    </row>
    <row r="20" spans="1:13" s="16" customFormat="1" ht="12" x14ac:dyDescent="0.2">
      <c r="A20" s="19" t="s">
        <v>700</v>
      </c>
      <c r="B20" s="656">
        <v>92065</v>
      </c>
      <c r="C20" s="656">
        <v>69272</v>
      </c>
      <c r="D20" s="656">
        <v>42993</v>
      </c>
      <c r="E20" s="656">
        <v>49373</v>
      </c>
      <c r="F20" s="656">
        <v>67785</v>
      </c>
      <c r="G20" s="656">
        <v>93622</v>
      </c>
      <c r="H20" s="656">
        <v>93650</v>
      </c>
      <c r="I20" s="656">
        <v>85285</v>
      </c>
      <c r="J20" s="656">
        <v>84020</v>
      </c>
      <c r="K20" s="656">
        <v>100788</v>
      </c>
      <c r="L20" s="656">
        <v>105797</v>
      </c>
      <c r="M20" s="656">
        <v>113080</v>
      </c>
    </row>
    <row r="21" spans="1:13" s="16" customFormat="1" ht="6" customHeight="1" x14ac:dyDescent="0.2">
      <c r="B21" s="656"/>
      <c r="C21" s="656"/>
      <c r="D21" s="656"/>
      <c r="E21" s="656"/>
      <c r="F21" s="656"/>
      <c r="G21" s="656"/>
      <c r="H21" s="656"/>
      <c r="I21" s="656"/>
      <c r="J21" s="656"/>
      <c r="K21" s="656"/>
      <c r="L21" s="656"/>
      <c r="M21" s="656"/>
    </row>
    <row r="22" spans="1:13" s="16" customFormat="1" ht="12" x14ac:dyDescent="0.2">
      <c r="A22" s="129" t="s">
        <v>662</v>
      </c>
      <c r="B22" s="656"/>
      <c r="C22" s="656"/>
      <c r="D22" s="656"/>
      <c r="E22" s="656"/>
      <c r="F22" s="656"/>
      <c r="G22" s="656"/>
      <c r="H22" s="656"/>
      <c r="I22" s="656"/>
      <c r="J22" s="656"/>
      <c r="K22" s="656"/>
      <c r="L22" s="656"/>
      <c r="M22" s="656"/>
    </row>
    <row r="23" spans="1:13" s="16" customFormat="1" ht="12" x14ac:dyDescent="0.2">
      <c r="A23" s="19" t="s">
        <v>698</v>
      </c>
      <c r="B23" s="656">
        <v>60</v>
      </c>
      <c r="C23" s="656">
        <v>56</v>
      </c>
      <c r="D23" s="656">
        <v>56</v>
      </c>
      <c r="E23" s="656">
        <v>62</v>
      </c>
      <c r="F23" s="656">
        <v>67</v>
      </c>
      <c r="G23" s="656">
        <v>65</v>
      </c>
      <c r="H23" s="656">
        <v>63</v>
      </c>
      <c r="I23" s="656">
        <v>59</v>
      </c>
      <c r="J23" s="656">
        <v>58</v>
      </c>
      <c r="K23" s="656">
        <v>56</v>
      </c>
      <c r="L23" s="656">
        <v>53</v>
      </c>
      <c r="M23" s="656">
        <v>42</v>
      </c>
    </row>
    <row r="24" spans="1:13" s="16" customFormat="1" ht="12" x14ac:dyDescent="0.2">
      <c r="A24" s="19" t="s">
        <v>699</v>
      </c>
      <c r="B24" s="656">
        <v>7</v>
      </c>
      <c r="C24" s="656">
        <v>19</v>
      </c>
      <c r="D24" s="656">
        <v>19</v>
      </c>
      <c r="E24" s="656">
        <v>19</v>
      </c>
      <c r="F24" s="656">
        <v>21</v>
      </c>
      <c r="G24" s="656">
        <v>23</v>
      </c>
      <c r="H24" s="656">
        <v>27</v>
      </c>
      <c r="I24" s="656">
        <v>30</v>
      </c>
      <c r="J24" s="656">
        <v>34</v>
      </c>
      <c r="K24" s="656">
        <v>39</v>
      </c>
      <c r="L24" s="656">
        <v>49</v>
      </c>
      <c r="M24" s="656">
        <v>52</v>
      </c>
    </row>
    <row r="25" spans="1:13" s="16" customFormat="1" ht="12" x14ac:dyDescent="0.2">
      <c r="A25" s="19" t="s">
        <v>700</v>
      </c>
      <c r="B25" s="656">
        <v>49079</v>
      </c>
      <c r="C25" s="656">
        <v>40795</v>
      </c>
      <c r="D25" s="656">
        <v>28144</v>
      </c>
      <c r="E25" s="656">
        <v>34453</v>
      </c>
      <c r="F25" s="656">
        <v>44388</v>
      </c>
      <c r="G25" s="656">
        <v>61481</v>
      </c>
      <c r="H25" s="656">
        <v>59463</v>
      </c>
      <c r="I25" s="656">
        <v>56429</v>
      </c>
      <c r="J25" s="656">
        <v>51317</v>
      </c>
      <c r="K25" s="656">
        <v>59132</v>
      </c>
      <c r="L25" s="656">
        <v>62467</v>
      </c>
      <c r="M25" s="656">
        <v>67477</v>
      </c>
    </row>
    <row r="26" spans="1:13" s="16" customFormat="1" ht="5.45" customHeight="1" x14ac:dyDescent="0.2">
      <c r="B26" s="656"/>
      <c r="C26" s="656"/>
      <c r="D26" s="656"/>
      <c r="E26" s="656"/>
      <c r="F26" s="656"/>
      <c r="G26" s="656"/>
      <c r="H26" s="656"/>
      <c r="I26" s="656"/>
      <c r="J26" s="656"/>
      <c r="K26" s="656"/>
      <c r="L26" s="656"/>
      <c r="M26" s="656"/>
    </row>
    <row r="27" spans="1:13" s="16" customFormat="1" ht="12" x14ac:dyDescent="0.2">
      <c r="A27" s="129" t="s">
        <v>663</v>
      </c>
      <c r="B27" s="656"/>
      <c r="C27" s="656"/>
      <c r="D27" s="656"/>
      <c r="E27" s="656"/>
      <c r="F27" s="656"/>
      <c r="G27" s="656"/>
      <c r="H27" s="656"/>
      <c r="I27" s="656"/>
      <c r="J27" s="656"/>
      <c r="K27" s="656"/>
      <c r="L27" s="656"/>
      <c r="M27" s="656"/>
    </row>
    <row r="28" spans="1:13" s="16" customFormat="1" ht="12" x14ac:dyDescent="0.2">
      <c r="A28" s="19" t="s">
        <v>698</v>
      </c>
      <c r="B28" s="656">
        <v>57</v>
      </c>
      <c r="C28" s="656">
        <v>49</v>
      </c>
      <c r="D28" s="656">
        <v>41</v>
      </c>
      <c r="E28" s="656">
        <v>41</v>
      </c>
      <c r="F28" s="656">
        <v>46</v>
      </c>
      <c r="G28" s="656">
        <v>40</v>
      </c>
      <c r="H28" s="656">
        <v>41</v>
      </c>
      <c r="I28" s="656">
        <v>41</v>
      </c>
      <c r="J28" s="656">
        <v>41</v>
      </c>
      <c r="K28" s="656">
        <v>42</v>
      </c>
      <c r="L28" s="656">
        <v>35</v>
      </c>
      <c r="M28" s="656">
        <v>34</v>
      </c>
    </row>
    <row r="29" spans="1:13" s="16" customFormat="1" ht="12.75" customHeight="1" x14ac:dyDescent="0.2">
      <c r="A29" s="19" t="s">
        <v>699</v>
      </c>
      <c r="B29" s="656">
        <v>8</v>
      </c>
      <c r="C29" s="656">
        <v>12</v>
      </c>
      <c r="D29" s="656">
        <v>15</v>
      </c>
      <c r="E29" s="656">
        <v>18</v>
      </c>
      <c r="F29" s="656">
        <v>19</v>
      </c>
      <c r="G29" s="656">
        <v>18</v>
      </c>
      <c r="H29" s="656">
        <v>22</v>
      </c>
      <c r="I29" s="656">
        <v>25</v>
      </c>
      <c r="J29" s="656">
        <v>28</v>
      </c>
      <c r="K29" s="656">
        <v>29</v>
      </c>
      <c r="L29" s="656">
        <v>27</v>
      </c>
      <c r="M29" s="656">
        <v>24</v>
      </c>
    </row>
    <row r="30" spans="1:13" s="16" customFormat="1" ht="12" x14ac:dyDescent="0.2">
      <c r="A30" s="19" t="s">
        <v>700</v>
      </c>
      <c r="B30" s="656">
        <v>35907</v>
      </c>
      <c r="C30" s="656">
        <v>28151</v>
      </c>
      <c r="D30" s="656">
        <v>18918</v>
      </c>
      <c r="E30" s="656">
        <v>23519</v>
      </c>
      <c r="F30" s="656">
        <v>30892</v>
      </c>
      <c r="G30" s="656">
        <v>42340</v>
      </c>
      <c r="H30" s="656">
        <v>41701</v>
      </c>
      <c r="I30" s="656">
        <v>39699</v>
      </c>
      <c r="J30" s="656">
        <v>33117</v>
      </c>
      <c r="K30" s="656">
        <v>34289</v>
      </c>
      <c r="L30" s="656">
        <v>35250</v>
      </c>
      <c r="M30" s="656">
        <v>36268</v>
      </c>
    </row>
    <row r="31" spans="1:13" s="16" customFormat="1" ht="6.75" customHeight="1" x14ac:dyDescent="0.2">
      <c r="B31" s="656"/>
      <c r="C31" s="656"/>
      <c r="D31" s="656"/>
      <c r="E31" s="656"/>
      <c r="F31" s="656"/>
      <c r="G31" s="656"/>
      <c r="H31" s="656"/>
      <c r="I31" s="656"/>
      <c r="J31" s="656"/>
      <c r="K31" s="656"/>
      <c r="L31" s="656"/>
      <c r="M31" s="656"/>
    </row>
    <row r="32" spans="1:13" s="16" customFormat="1" ht="12" x14ac:dyDescent="0.2">
      <c r="A32" s="129" t="s">
        <v>664</v>
      </c>
      <c r="B32" s="656"/>
      <c r="C32" s="656"/>
      <c r="D32" s="656"/>
      <c r="E32" s="656"/>
      <c r="F32" s="656"/>
      <c r="G32" s="656"/>
      <c r="H32" s="656"/>
      <c r="I32" s="656"/>
      <c r="J32" s="656"/>
      <c r="K32" s="656"/>
      <c r="L32" s="656"/>
      <c r="M32" s="656"/>
    </row>
    <row r="33" spans="1:13" s="16" customFormat="1" ht="12" x14ac:dyDescent="0.2">
      <c r="A33" s="19" t="s">
        <v>698</v>
      </c>
      <c r="B33" s="656">
        <v>33</v>
      </c>
      <c r="C33" s="656">
        <v>26</v>
      </c>
      <c r="D33" s="656">
        <v>25</v>
      </c>
      <c r="E33" s="656">
        <v>27</v>
      </c>
      <c r="F33" s="656">
        <v>27</v>
      </c>
      <c r="G33" s="656">
        <v>27</v>
      </c>
      <c r="H33" s="656">
        <v>26</v>
      </c>
      <c r="I33" s="656">
        <v>24</v>
      </c>
      <c r="J33" s="656">
        <v>27</v>
      </c>
      <c r="K33" s="656">
        <v>31</v>
      </c>
      <c r="L33" s="656">
        <v>33</v>
      </c>
      <c r="M33" s="656">
        <v>36</v>
      </c>
    </row>
    <row r="34" spans="1:13" s="16" customFormat="1" ht="12" x14ac:dyDescent="0.2">
      <c r="A34" s="19" t="s">
        <v>699</v>
      </c>
      <c r="B34" s="656">
        <v>20</v>
      </c>
      <c r="C34" s="656">
        <v>38</v>
      </c>
      <c r="D34" s="656">
        <v>35</v>
      </c>
      <c r="E34" s="656">
        <v>36</v>
      </c>
      <c r="F34" s="656">
        <v>42</v>
      </c>
      <c r="G34" s="656">
        <v>43</v>
      </c>
      <c r="H34" s="656">
        <v>44</v>
      </c>
      <c r="I34" s="656">
        <v>49</v>
      </c>
      <c r="J34" s="656">
        <v>46</v>
      </c>
      <c r="K34" s="656">
        <v>49</v>
      </c>
      <c r="L34" s="656">
        <v>53</v>
      </c>
      <c r="M34" s="656">
        <v>58</v>
      </c>
    </row>
    <row r="35" spans="1:13" s="16" customFormat="1" ht="12" x14ac:dyDescent="0.2">
      <c r="A35" s="19" t="s">
        <v>700</v>
      </c>
      <c r="B35" s="656">
        <v>73726</v>
      </c>
      <c r="C35" s="656">
        <v>69558</v>
      </c>
      <c r="D35" s="656">
        <v>52318</v>
      </c>
      <c r="E35" s="656">
        <v>61557</v>
      </c>
      <c r="F35" s="656">
        <v>79974</v>
      </c>
      <c r="G35" s="656">
        <v>117276</v>
      </c>
      <c r="H35" s="656">
        <v>117576</v>
      </c>
      <c r="I35" s="656">
        <v>116305</v>
      </c>
      <c r="J35" s="656">
        <v>94443</v>
      </c>
      <c r="K35" s="656">
        <v>102045</v>
      </c>
      <c r="L35" s="656">
        <v>111726</v>
      </c>
      <c r="M35" s="656">
        <v>118258</v>
      </c>
    </row>
    <row r="36" spans="1:13" s="16" customFormat="1" ht="6.75" customHeight="1" x14ac:dyDescent="0.2">
      <c r="B36" s="656"/>
      <c r="C36" s="656"/>
      <c r="D36" s="656"/>
      <c r="E36" s="656"/>
      <c r="F36" s="656"/>
      <c r="G36" s="656"/>
      <c r="H36" s="656"/>
      <c r="I36" s="656"/>
      <c r="J36" s="656"/>
      <c r="K36" s="656"/>
      <c r="L36" s="656"/>
      <c r="M36" s="656"/>
    </row>
    <row r="37" spans="1:13" s="16" customFormat="1" ht="12" x14ac:dyDescent="0.2">
      <c r="A37" s="129" t="s">
        <v>665</v>
      </c>
      <c r="B37" s="656"/>
      <c r="C37" s="656"/>
      <c r="D37" s="656"/>
      <c r="E37" s="656"/>
      <c r="F37" s="656"/>
      <c r="G37" s="656"/>
      <c r="H37" s="656"/>
      <c r="I37" s="656"/>
      <c r="J37" s="656"/>
      <c r="K37" s="656"/>
      <c r="L37" s="656"/>
      <c r="M37" s="656"/>
    </row>
    <row r="38" spans="1:13" s="16" customFormat="1" ht="12.75" customHeight="1" x14ac:dyDescent="0.2">
      <c r="A38" s="19" t="s">
        <v>698</v>
      </c>
      <c r="B38" s="656">
        <v>40</v>
      </c>
      <c r="C38" s="656">
        <v>32</v>
      </c>
      <c r="D38" s="656">
        <v>28</v>
      </c>
      <c r="E38" s="656">
        <v>28</v>
      </c>
      <c r="F38" s="656">
        <v>32</v>
      </c>
      <c r="G38" s="656">
        <v>38</v>
      </c>
      <c r="H38" s="656">
        <v>37</v>
      </c>
      <c r="I38" s="656">
        <v>35</v>
      </c>
      <c r="J38" s="656">
        <v>35</v>
      </c>
      <c r="K38" s="656">
        <v>32</v>
      </c>
      <c r="L38" s="656">
        <v>30</v>
      </c>
      <c r="M38" s="656">
        <v>26</v>
      </c>
    </row>
    <row r="39" spans="1:13" s="16" customFormat="1" ht="12" x14ac:dyDescent="0.2">
      <c r="A39" s="19" t="s">
        <v>699</v>
      </c>
      <c r="B39" s="656">
        <v>13</v>
      </c>
      <c r="C39" s="656">
        <v>17</v>
      </c>
      <c r="D39" s="656">
        <v>10</v>
      </c>
      <c r="E39" s="656">
        <v>10</v>
      </c>
      <c r="F39" s="656">
        <v>10</v>
      </c>
      <c r="G39" s="656">
        <v>9</v>
      </c>
      <c r="H39" s="656">
        <v>12</v>
      </c>
      <c r="I39" s="656">
        <v>14</v>
      </c>
      <c r="J39" s="656">
        <v>16</v>
      </c>
      <c r="K39" s="656">
        <v>18</v>
      </c>
      <c r="L39" s="656">
        <v>17</v>
      </c>
      <c r="M39" s="656">
        <v>16</v>
      </c>
    </row>
    <row r="40" spans="1:13" s="16" customFormat="1" ht="12" x14ac:dyDescent="0.2">
      <c r="A40" s="19" t="s">
        <v>700</v>
      </c>
      <c r="B40" s="656">
        <v>34521</v>
      </c>
      <c r="C40" s="656">
        <v>21287</v>
      </c>
      <c r="D40" s="656">
        <v>14011</v>
      </c>
      <c r="E40" s="656">
        <v>14420</v>
      </c>
      <c r="F40" s="656">
        <v>21932</v>
      </c>
      <c r="G40" s="656">
        <v>30000</v>
      </c>
      <c r="H40" s="656">
        <v>22732</v>
      </c>
      <c r="I40" s="656">
        <v>21193</v>
      </c>
      <c r="J40" s="656">
        <v>22802</v>
      </c>
      <c r="K40" s="656">
        <v>24500</v>
      </c>
      <c r="L40" s="656">
        <v>26161</v>
      </c>
      <c r="M40" s="656">
        <v>32329</v>
      </c>
    </row>
    <row r="41" spans="1:13" s="16" customFormat="1" ht="7.5" customHeight="1" x14ac:dyDescent="0.2">
      <c r="B41" s="656"/>
      <c r="C41" s="656"/>
      <c r="D41" s="656"/>
      <c r="E41" s="656"/>
      <c r="F41" s="656"/>
      <c r="G41" s="656"/>
      <c r="H41" s="656" t="s">
        <v>701</v>
      </c>
      <c r="I41" s="656"/>
      <c r="J41" s="656"/>
      <c r="K41" s="656"/>
      <c r="L41" s="656"/>
      <c r="M41" s="656"/>
    </row>
    <row r="42" spans="1:13" s="16" customFormat="1" ht="12" x14ac:dyDescent="0.2">
      <c r="A42" s="129" t="s">
        <v>666</v>
      </c>
      <c r="B42" s="656"/>
      <c r="C42" s="656"/>
      <c r="D42" s="656"/>
      <c r="E42" s="656"/>
      <c r="F42" s="656"/>
      <c r="G42" s="656"/>
      <c r="H42" s="656"/>
      <c r="I42" s="656"/>
      <c r="J42" s="656"/>
      <c r="K42" s="656"/>
      <c r="L42" s="656"/>
      <c r="M42" s="656"/>
    </row>
    <row r="43" spans="1:13" s="16" customFormat="1" ht="12" x14ac:dyDescent="0.2">
      <c r="A43" s="19" t="s">
        <v>698</v>
      </c>
      <c r="B43" s="656">
        <v>79</v>
      </c>
      <c r="C43" s="656">
        <v>75</v>
      </c>
      <c r="D43" s="656">
        <v>70</v>
      </c>
      <c r="E43" s="656">
        <v>66</v>
      </c>
      <c r="F43" s="656">
        <v>72</v>
      </c>
      <c r="G43" s="656">
        <v>68</v>
      </c>
      <c r="H43" s="656">
        <v>64</v>
      </c>
      <c r="I43" s="656">
        <v>66</v>
      </c>
      <c r="J43" s="656">
        <v>68</v>
      </c>
      <c r="K43" s="656">
        <v>72</v>
      </c>
      <c r="L43" s="656">
        <v>68</v>
      </c>
      <c r="M43" s="656">
        <v>63</v>
      </c>
    </row>
    <row r="44" spans="1:13" s="16" customFormat="1" ht="12" x14ac:dyDescent="0.2">
      <c r="A44" s="19" t="s">
        <v>699</v>
      </c>
      <c r="B44" s="656">
        <v>48</v>
      </c>
      <c r="C44" s="656">
        <v>51</v>
      </c>
      <c r="D44" s="656">
        <v>49</v>
      </c>
      <c r="E44" s="656">
        <v>47</v>
      </c>
      <c r="F44" s="656">
        <v>49</v>
      </c>
      <c r="G44" s="656">
        <v>52</v>
      </c>
      <c r="H44" s="656">
        <v>57</v>
      </c>
      <c r="I44" s="656">
        <v>64</v>
      </c>
      <c r="J44" s="656">
        <v>84</v>
      </c>
      <c r="K44" s="656">
        <v>59</v>
      </c>
      <c r="L44" s="656">
        <v>65</v>
      </c>
      <c r="M44" s="656">
        <v>64</v>
      </c>
    </row>
    <row r="45" spans="1:13" s="16" customFormat="1" ht="12" x14ac:dyDescent="0.2">
      <c r="A45" s="19" t="s">
        <v>700</v>
      </c>
      <c r="B45" s="656">
        <v>72078</v>
      </c>
      <c r="C45" s="656">
        <v>52085</v>
      </c>
      <c r="D45" s="656">
        <v>44117</v>
      </c>
      <c r="E45" s="656">
        <v>49184</v>
      </c>
      <c r="F45" s="656">
        <v>57006</v>
      </c>
      <c r="G45" s="656">
        <v>66318</v>
      </c>
      <c r="H45" s="656">
        <v>66333</v>
      </c>
      <c r="I45" s="656">
        <v>70504</v>
      </c>
      <c r="J45" s="656">
        <v>72701</v>
      </c>
      <c r="K45" s="656">
        <v>83770</v>
      </c>
      <c r="L45" s="656">
        <v>97796</v>
      </c>
      <c r="M45" s="656">
        <v>132896</v>
      </c>
    </row>
    <row r="46" spans="1:13" s="16" customFormat="1" ht="6.75" customHeight="1" x14ac:dyDescent="0.2">
      <c r="B46" s="656"/>
      <c r="C46" s="656"/>
      <c r="D46" s="656"/>
      <c r="E46" s="656"/>
      <c r="F46" s="656"/>
      <c r="G46" s="656"/>
      <c r="H46" s="656"/>
      <c r="I46" s="656"/>
      <c r="J46" s="656"/>
      <c r="K46" s="656"/>
      <c r="L46" s="656"/>
      <c r="M46" s="656"/>
    </row>
    <row r="47" spans="1:13" s="16" customFormat="1" ht="12" x14ac:dyDescent="0.2">
      <c r="A47" s="129" t="s">
        <v>702</v>
      </c>
      <c r="B47" s="656"/>
      <c r="C47" s="656"/>
      <c r="D47" s="656"/>
      <c r="E47" s="656"/>
      <c r="F47" s="656"/>
      <c r="G47" s="656"/>
      <c r="H47" s="656"/>
      <c r="I47" s="656"/>
      <c r="J47" s="656"/>
      <c r="K47" s="656"/>
      <c r="L47" s="656"/>
      <c r="M47" s="656"/>
    </row>
    <row r="48" spans="1:13" s="16" customFormat="1" ht="12" x14ac:dyDescent="0.2">
      <c r="A48" s="19" t="s">
        <v>698</v>
      </c>
      <c r="B48" s="656">
        <v>322</v>
      </c>
      <c r="C48" s="656">
        <v>293</v>
      </c>
      <c r="D48" s="656">
        <v>269</v>
      </c>
      <c r="E48" s="656">
        <v>262</v>
      </c>
      <c r="F48" s="656">
        <v>253</v>
      </c>
      <c r="G48" s="656">
        <v>256</v>
      </c>
      <c r="H48" s="656">
        <f>255+5</f>
        <v>260</v>
      </c>
      <c r="I48" s="656">
        <v>257</v>
      </c>
      <c r="J48" s="656">
        <v>277</v>
      </c>
      <c r="K48" s="656">
        <v>271</v>
      </c>
      <c r="L48" s="656">
        <f>250+5</f>
        <v>255</v>
      </c>
      <c r="M48" s="656">
        <v>227</v>
      </c>
    </row>
    <row r="49" spans="1:13" s="16" customFormat="1" ht="12" x14ac:dyDescent="0.2">
      <c r="A49" s="19" t="s">
        <v>699</v>
      </c>
      <c r="B49" s="656">
        <v>41</v>
      </c>
      <c r="C49" s="656">
        <v>48</v>
      </c>
      <c r="D49" s="656">
        <v>53</v>
      </c>
      <c r="E49" s="656">
        <v>57</v>
      </c>
      <c r="F49" s="656">
        <v>60</v>
      </c>
      <c r="G49" s="656">
        <v>71</v>
      </c>
      <c r="H49" s="656">
        <v>76</v>
      </c>
      <c r="I49" s="656">
        <v>87</v>
      </c>
      <c r="J49" s="656">
        <v>95</v>
      </c>
      <c r="K49" s="656">
        <v>113</v>
      </c>
      <c r="L49" s="656">
        <v>121</v>
      </c>
      <c r="M49" s="656">
        <v>115</v>
      </c>
    </row>
    <row r="50" spans="1:13" s="16" customFormat="1" ht="12" x14ac:dyDescent="0.2">
      <c r="A50" s="19" t="s">
        <v>700</v>
      </c>
      <c r="B50" s="656">
        <v>77674</v>
      </c>
      <c r="C50" s="656">
        <v>63026</v>
      </c>
      <c r="D50" s="656">
        <v>75267</v>
      </c>
      <c r="E50" s="656">
        <v>76697</v>
      </c>
      <c r="F50" s="656">
        <v>104944</v>
      </c>
      <c r="G50" s="656">
        <v>127900</v>
      </c>
      <c r="H50" s="656">
        <v>133693</v>
      </c>
      <c r="I50" s="656">
        <v>226519</v>
      </c>
      <c r="J50" s="656">
        <v>297076</v>
      </c>
      <c r="K50" s="656">
        <v>278234</v>
      </c>
      <c r="L50" s="656">
        <v>285070</v>
      </c>
      <c r="M50" s="656">
        <v>328577</v>
      </c>
    </row>
    <row r="51" spans="1:13" s="16" customFormat="1" ht="6.4" customHeight="1" x14ac:dyDescent="0.2">
      <c r="B51" s="656"/>
      <c r="C51" s="656"/>
      <c r="D51" s="656"/>
      <c r="E51" s="656"/>
      <c r="F51" s="656"/>
      <c r="G51" s="656"/>
      <c r="H51" s="656"/>
      <c r="I51" s="656"/>
      <c r="J51" s="656"/>
      <c r="K51" s="656"/>
      <c r="L51" s="656"/>
      <c r="M51" s="656"/>
    </row>
    <row r="52" spans="1:13" s="16" customFormat="1" ht="12" x14ac:dyDescent="0.2">
      <c r="A52" s="129" t="s">
        <v>703</v>
      </c>
      <c r="B52" s="656"/>
      <c r="C52" s="656"/>
      <c r="D52" s="656"/>
      <c r="E52" s="656"/>
      <c r="F52" s="656"/>
      <c r="G52" s="656"/>
      <c r="H52" s="656"/>
      <c r="I52" s="656"/>
      <c r="J52" s="656"/>
      <c r="K52" s="656"/>
      <c r="L52" s="656"/>
      <c r="M52" s="656"/>
    </row>
    <row r="53" spans="1:13" s="16" customFormat="1" ht="12" x14ac:dyDescent="0.2">
      <c r="A53" s="19" t="s">
        <v>698</v>
      </c>
      <c r="B53" s="656">
        <v>38</v>
      </c>
      <c r="C53" s="656">
        <v>33</v>
      </c>
      <c r="D53" s="656">
        <v>32</v>
      </c>
      <c r="E53" s="656">
        <v>34</v>
      </c>
      <c r="F53" s="656">
        <v>37</v>
      </c>
      <c r="G53" s="656">
        <v>35</v>
      </c>
      <c r="H53" s="656">
        <v>34</v>
      </c>
      <c r="I53" s="656">
        <v>28</v>
      </c>
      <c r="J53" s="656">
        <v>21</v>
      </c>
      <c r="K53" s="656">
        <v>41</v>
      </c>
      <c r="L53" s="656">
        <v>41</v>
      </c>
      <c r="M53" s="656">
        <v>38</v>
      </c>
    </row>
    <row r="54" spans="1:13" s="16" customFormat="1" ht="12" x14ac:dyDescent="0.2">
      <c r="A54" s="19" t="s">
        <v>699</v>
      </c>
      <c r="B54" s="656">
        <v>9</v>
      </c>
      <c r="C54" s="656">
        <v>12</v>
      </c>
      <c r="D54" s="656">
        <v>11</v>
      </c>
      <c r="E54" s="656">
        <v>13</v>
      </c>
      <c r="F54" s="656">
        <v>12</v>
      </c>
      <c r="G54" s="656">
        <v>14</v>
      </c>
      <c r="H54" s="656">
        <v>16</v>
      </c>
      <c r="I54" s="656">
        <v>18</v>
      </c>
      <c r="J54" s="656">
        <v>22</v>
      </c>
      <c r="K54" s="656">
        <v>23</v>
      </c>
      <c r="L54" s="656">
        <v>23</v>
      </c>
      <c r="M54" s="656">
        <v>27</v>
      </c>
    </row>
    <row r="55" spans="1:13" s="16" customFormat="1" ht="12" x14ac:dyDescent="0.2">
      <c r="A55" s="19" t="s">
        <v>700</v>
      </c>
      <c r="B55" s="656">
        <v>17282</v>
      </c>
      <c r="C55" s="656">
        <v>12682</v>
      </c>
      <c r="D55" s="656">
        <v>8810</v>
      </c>
      <c r="E55" s="656">
        <v>11389</v>
      </c>
      <c r="F55" s="656">
        <v>15924</v>
      </c>
      <c r="G55" s="656">
        <v>30198</v>
      </c>
      <c r="H55" s="656">
        <v>23955</v>
      </c>
      <c r="I55" s="656">
        <v>33225</v>
      </c>
      <c r="J55" s="656">
        <v>32450</v>
      </c>
      <c r="K55" s="656">
        <v>36370</v>
      </c>
      <c r="L55" s="656">
        <v>36323</v>
      </c>
      <c r="M55" s="656">
        <v>39201</v>
      </c>
    </row>
    <row r="56" spans="1:13" s="16" customFormat="1" ht="9.1999999999999993" customHeight="1" thickBot="1" x14ac:dyDescent="0.25">
      <c r="A56" s="20"/>
      <c r="B56" s="662"/>
      <c r="C56" s="662"/>
      <c r="D56" s="662"/>
      <c r="E56" s="662"/>
      <c r="F56" s="662"/>
      <c r="G56" s="662"/>
      <c r="H56" s="662"/>
      <c r="I56" s="662"/>
      <c r="J56" s="662"/>
      <c r="K56" s="662"/>
      <c r="L56" s="662"/>
      <c r="M56" s="662"/>
    </row>
    <row r="57" spans="1:13" s="16" customFormat="1" ht="9.1999999999999993" customHeight="1" x14ac:dyDescent="0.2">
      <c r="B57" s="656"/>
      <c r="C57" s="656"/>
      <c r="D57" s="656"/>
      <c r="E57" s="656"/>
      <c r="F57" s="656"/>
      <c r="G57" s="656"/>
      <c r="H57" s="656"/>
      <c r="I57" s="656"/>
      <c r="J57" s="656"/>
      <c r="K57" s="656"/>
      <c r="L57" s="656"/>
      <c r="M57" s="656"/>
    </row>
    <row r="58" spans="1:13" s="16" customFormat="1" ht="12" x14ac:dyDescent="0.2">
      <c r="A58" s="129" t="s">
        <v>669</v>
      </c>
      <c r="B58" s="656"/>
      <c r="C58" s="656"/>
      <c r="D58" s="656"/>
      <c r="E58" s="656"/>
      <c r="F58" s="656"/>
      <c r="G58" s="656"/>
      <c r="H58" s="656"/>
      <c r="I58" s="656"/>
      <c r="J58" s="656"/>
      <c r="K58" s="656"/>
      <c r="L58" s="656"/>
      <c r="M58" s="656"/>
    </row>
    <row r="59" spans="1:13" s="16" customFormat="1" ht="24" customHeight="1" x14ac:dyDescent="0.2">
      <c r="A59" s="117" t="s">
        <v>704</v>
      </c>
      <c r="B59" s="656">
        <v>5875</v>
      </c>
      <c r="C59" s="656">
        <v>4219</v>
      </c>
      <c r="D59" s="656">
        <v>3279</v>
      </c>
      <c r="E59" s="656">
        <v>3448</v>
      </c>
      <c r="F59" s="656">
        <v>3972</v>
      </c>
      <c r="G59" s="656">
        <v>4640</v>
      </c>
      <c r="H59" s="656">
        <v>5372</v>
      </c>
      <c r="I59" s="656">
        <v>5305</v>
      </c>
      <c r="J59" s="656">
        <v>5404</v>
      </c>
      <c r="K59" s="656">
        <v>6035</v>
      </c>
      <c r="L59" s="656">
        <v>6017</v>
      </c>
      <c r="M59" s="656">
        <v>5854</v>
      </c>
    </row>
    <row r="60" spans="1:13" s="16" customFormat="1" ht="13.9" customHeight="1" x14ac:dyDescent="0.2">
      <c r="A60" s="117"/>
      <c r="B60" s="656"/>
      <c r="C60" s="656"/>
      <c r="D60" s="656"/>
      <c r="E60" s="656"/>
      <c r="F60" s="656"/>
      <c r="G60" s="656"/>
      <c r="H60" s="656"/>
      <c r="I60" s="656"/>
      <c r="J60" s="656"/>
      <c r="K60" s="656"/>
      <c r="L60" s="656"/>
      <c r="M60" s="656"/>
    </row>
    <row r="61" spans="1:13" s="16" customFormat="1" ht="12" x14ac:dyDescent="0.2">
      <c r="B61" s="656"/>
      <c r="C61" s="656"/>
      <c r="D61" s="656"/>
      <c r="E61" s="656"/>
      <c r="F61" s="656"/>
      <c r="G61" s="656"/>
      <c r="H61" s="656"/>
      <c r="I61" s="656"/>
      <c r="J61" s="656"/>
      <c r="K61" s="656"/>
      <c r="L61" s="656"/>
      <c r="M61" s="656"/>
    </row>
    <row r="62" spans="1:13" s="16" customFormat="1" ht="13.5" x14ac:dyDescent="0.2">
      <c r="A62" s="663"/>
    </row>
    <row r="63" spans="1:13" s="16" customFormat="1" ht="12" x14ac:dyDescent="0.2"/>
  </sheetData>
  <hyperlinks>
    <hyperlink ref="A1" location="Содержание!A1" display="Вернуться в СОДЕРЖАНИЕ" xr:uid="{00000000-0004-0000-A000-000000000000}"/>
  </hyperlinks>
  <pageMargins left="0.98425196850393704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Лист165"/>
  <dimension ref="A1:T59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37.28515625" style="61" customWidth="1"/>
    <col min="2" max="2" width="8.85546875" style="33" hidden="1" customWidth="1"/>
    <col min="3" max="6" width="0" style="33" hidden="1" customWidth="1"/>
    <col min="7" max="8" width="10.7109375" style="33" hidden="1" customWidth="1"/>
    <col min="9" max="13" width="10.7109375" style="33" customWidth="1"/>
    <col min="14" max="237" width="9.28515625" style="33"/>
    <col min="238" max="238" width="37.7109375" style="33" customWidth="1"/>
    <col min="239" max="257" width="0" style="33" hidden="1" customWidth="1"/>
    <col min="258" max="258" width="8.85546875" style="33" customWidth="1"/>
    <col min="259" max="493" width="9.28515625" style="33"/>
    <col min="494" max="494" width="37.7109375" style="33" customWidth="1"/>
    <col min="495" max="513" width="0" style="33" hidden="1" customWidth="1"/>
    <col min="514" max="514" width="8.85546875" style="33" customWidth="1"/>
    <col min="515" max="749" width="9.28515625" style="33"/>
    <col min="750" max="750" width="37.7109375" style="33" customWidth="1"/>
    <col min="751" max="769" width="0" style="33" hidden="1" customWidth="1"/>
    <col min="770" max="770" width="8.85546875" style="33" customWidth="1"/>
    <col min="771" max="1005" width="9.28515625" style="33"/>
    <col min="1006" max="1006" width="37.7109375" style="33" customWidth="1"/>
    <col min="1007" max="1025" width="0" style="33" hidden="1" customWidth="1"/>
    <col min="1026" max="1026" width="8.85546875" style="33" customWidth="1"/>
    <col min="1027" max="1261" width="9.28515625" style="33"/>
    <col min="1262" max="1262" width="37.7109375" style="33" customWidth="1"/>
    <col min="1263" max="1281" width="0" style="33" hidden="1" customWidth="1"/>
    <col min="1282" max="1282" width="8.85546875" style="33" customWidth="1"/>
    <col min="1283" max="1517" width="9.28515625" style="33"/>
    <col min="1518" max="1518" width="37.7109375" style="33" customWidth="1"/>
    <col min="1519" max="1537" width="0" style="33" hidden="1" customWidth="1"/>
    <col min="1538" max="1538" width="8.85546875" style="33" customWidth="1"/>
    <col min="1539" max="1773" width="9.28515625" style="33"/>
    <col min="1774" max="1774" width="37.7109375" style="33" customWidth="1"/>
    <col min="1775" max="1793" width="0" style="33" hidden="1" customWidth="1"/>
    <col min="1794" max="1794" width="8.85546875" style="33" customWidth="1"/>
    <col min="1795" max="2029" width="9.28515625" style="33"/>
    <col min="2030" max="2030" width="37.7109375" style="33" customWidth="1"/>
    <col min="2031" max="2049" width="0" style="33" hidden="1" customWidth="1"/>
    <col min="2050" max="2050" width="8.85546875" style="33" customWidth="1"/>
    <col min="2051" max="2285" width="9.28515625" style="33"/>
    <col min="2286" max="2286" width="37.7109375" style="33" customWidth="1"/>
    <col min="2287" max="2305" width="0" style="33" hidden="1" customWidth="1"/>
    <col min="2306" max="2306" width="8.85546875" style="33" customWidth="1"/>
    <col min="2307" max="2541" width="9.28515625" style="33"/>
    <col min="2542" max="2542" width="37.7109375" style="33" customWidth="1"/>
    <col min="2543" max="2561" width="0" style="33" hidden="1" customWidth="1"/>
    <col min="2562" max="2562" width="8.85546875" style="33" customWidth="1"/>
    <col min="2563" max="2797" width="9.28515625" style="33"/>
    <col min="2798" max="2798" width="37.7109375" style="33" customWidth="1"/>
    <col min="2799" max="2817" width="0" style="33" hidden="1" customWidth="1"/>
    <col min="2818" max="2818" width="8.85546875" style="33" customWidth="1"/>
    <col min="2819" max="3053" width="9.28515625" style="33"/>
    <col min="3054" max="3054" width="37.7109375" style="33" customWidth="1"/>
    <col min="3055" max="3073" width="0" style="33" hidden="1" customWidth="1"/>
    <col min="3074" max="3074" width="8.85546875" style="33" customWidth="1"/>
    <col min="3075" max="3309" width="9.28515625" style="33"/>
    <col min="3310" max="3310" width="37.7109375" style="33" customWidth="1"/>
    <col min="3311" max="3329" width="0" style="33" hidden="1" customWidth="1"/>
    <col min="3330" max="3330" width="8.85546875" style="33" customWidth="1"/>
    <col min="3331" max="3565" width="9.28515625" style="33"/>
    <col min="3566" max="3566" width="37.7109375" style="33" customWidth="1"/>
    <col min="3567" max="3585" width="0" style="33" hidden="1" customWidth="1"/>
    <col min="3586" max="3586" width="8.85546875" style="33" customWidth="1"/>
    <col min="3587" max="3821" width="9.28515625" style="33"/>
    <col min="3822" max="3822" width="37.7109375" style="33" customWidth="1"/>
    <col min="3823" max="3841" width="0" style="33" hidden="1" customWidth="1"/>
    <col min="3842" max="3842" width="8.85546875" style="33" customWidth="1"/>
    <col min="3843" max="4077" width="9.28515625" style="33"/>
    <col min="4078" max="4078" width="37.7109375" style="33" customWidth="1"/>
    <col min="4079" max="4097" width="0" style="33" hidden="1" customWidth="1"/>
    <col min="4098" max="4098" width="8.85546875" style="33" customWidth="1"/>
    <col min="4099" max="4333" width="9.28515625" style="33"/>
    <col min="4334" max="4334" width="37.7109375" style="33" customWidth="1"/>
    <col min="4335" max="4353" width="0" style="33" hidden="1" customWidth="1"/>
    <col min="4354" max="4354" width="8.85546875" style="33" customWidth="1"/>
    <col min="4355" max="4589" width="9.28515625" style="33"/>
    <col min="4590" max="4590" width="37.7109375" style="33" customWidth="1"/>
    <col min="4591" max="4609" width="0" style="33" hidden="1" customWidth="1"/>
    <col min="4610" max="4610" width="8.85546875" style="33" customWidth="1"/>
    <col min="4611" max="4845" width="9.28515625" style="33"/>
    <col min="4846" max="4846" width="37.7109375" style="33" customWidth="1"/>
    <col min="4847" max="4865" width="0" style="33" hidden="1" customWidth="1"/>
    <col min="4866" max="4866" width="8.85546875" style="33" customWidth="1"/>
    <col min="4867" max="5101" width="9.28515625" style="33"/>
    <col min="5102" max="5102" width="37.7109375" style="33" customWidth="1"/>
    <col min="5103" max="5121" width="0" style="33" hidden="1" customWidth="1"/>
    <col min="5122" max="5122" width="8.85546875" style="33" customWidth="1"/>
    <col min="5123" max="5357" width="9.28515625" style="33"/>
    <col min="5358" max="5358" width="37.7109375" style="33" customWidth="1"/>
    <col min="5359" max="5377" width="0" style="33" hidden="1" customWidth="1"/>
    <col min="5378" max="5378" width="8.85546875" style="33" customWidth="1"/>
    <col min="5379" max="5613" width="9.28515625" style="33"/>
    <col min="5614" max="5614" width="37.7109375" style="33" customWidth="1"/>
    <col min="5615" max="5633" width="0" style="33" hidden="1" customWidth="1"/>
    <col min="5634" max="5634" width="8.85546875" style="33" customWidth="1"/>
    <col min="5635" max="5869" width="9.28515625" style="33"/>
    <col min="5870" max="5870" width="37.7109375" style="33" customWidth="1"/>
    <col min="5871" max="5889" width="0" style="33" hidden="1" customWidth="1"/>
    <col min="5890" max="5890" width="8.85546875" style="33" customWidth="1"/>
    <col min="5891" max="6125" width="9.28515625" style="33"/>
    <col min="6126" max="6126" width="37.7109375" style="33" customWidth="1"/>
    <col min="6127" max="6145" width="0" style="33" hidden="1" customWidth="1"/>
    <col min="6146" max="6146" width="8.85546875" style="33" customWidth="1"/>
    <col min="6147" max="6381" width="9.28515625" style="33"/>
    <col min="6382" max="6382" width="37.7109375" style="33" customWidth="1"/>
    <col min="6383" max="6401" width="0" style="33" hidden="1" customWidth="1"/>
    <col min="6402" max="6402" width="8.85546875" style="33" customWidth="1"/>
    <col min="6403" max="6637" width="9.28515625" style="33"/>
    <col min="6638" max="6638" width="37.7109375" style="33" customWidth="1"/>
    <col min="6639" max="6657" width="0" style="33" hidden="1" customWidth="1"/>
    <col min="6658" max="6658" width="8.85546875" style="33" customWidth="1"/>
    <col min="6659" max="6893" width="9.28515625" style="33"/>
    <col min="6894" max="6894" width="37.7109375" style="33" customWidth="1"/>
    <col min="6895" max="6913" width="0" style="33" hidden="1" customWidth="1"/>
    <col min="6914" max="6914" width="8.85546875" style="33" customWidth="1"/>
    <col min="6915" max="7149" width="9.28515625" style="33"/>
    <col min="7150" max="7150" width="37.7109375" style="33" customWidth="1"/>
    <col min="7151" max="7169" width="0" style="33" hidden="1" customWidth="1"/>
    <col min="7170" max="7170" width="8.85546875" style="33" customWidth="1"/>
    <col min="7171" max="7405" width="9.28515625" style="33"/>
    <col min="7406" max="7406" width="37.7109375" style="33" customWidth="1"/>
    <col min="7407" max="7425" width="0" style="33" hidden="1" customWidth="1"/>
    <col min="7426" max="7426" width="8.85546875" style="33" customWidth="1"/>
    <col min="7427" max="7661" width="9.28515625" style="33"/>
    <col min="7662" max="7662" width="37.7109375" style="33" customWidth="1"/>
    <col min="7663" max="7681" width="0" style="33" hidden="1" customWidth="1"/>
    <col min="7682" max="7682" width="8.85546875" style="33" customWidth="1"/>
    <col min="7683" max="7917" width="9.28515625" style="33"/>
    <col min="7918" max="7918" width="37.7109375" style="33" customWidth="1"/>
    <col min="7919" max="7937" width="0" style="33" hidden="1" customWidth="1"/>
    <col min="7938" max="7938" width="8.85546875" style="33" customWidth="1"/>
    <col min="7939" max="8173" width="9.28515625" style="33"/>
    <col min="8174" max="8174" width="37.7109375" style="33" customWidth="1"/>
    <col min="8175" max="8193" width="0" style="33" hidden="1" customWidth="1"/>
    <col min="8194" max="8194" width="8.85546875" style="33" customWidth="1"/>
    <col min="8195" max="8429" width="9.28515625" style="33"/>
    <col min="8430" max="8430" width="37.7109375" style="33" customWidth="1"/>
    <col min="8431" max="8449" width="0" style="33" hidden="1" customWidth="1"/>
    <col min="8450" max="8450" width="8.85546875" style="33" customWidth="1"/>
    <col min="8451" max="8685" width="9.28515625" style="33"/>
    <col min="8686" max="8686" width="37.7109375" style="33" customWidth="1"/>
    <col min="8687" max="8705" width="0" style="33" hidden="1" customWidth="1"/>
    <col min="8706" max="8706" width="8.85546875" style="33" customWidth="1"/>
    <col min="8707" max="8941" width="9.28515625" style="33"/>
    <col min="8942" max="8942" width="37.7109375" style="33" customWidth="1"/>
    <col min="8943" max="8961" width="0" style="33" hidden="1" customWidth="1"/>
    <col min="8962" max="8962" width="8.85546875" style="33" customWidth="1"/>
    <col min="8963" max="9197" width="9.28515625" style="33"/>
    <col min="9198" max="9198" width="37.7109375" style="33" customWidth="1"/>
    <col min="9199" max="9217" width="0" style="33" hidden="1" customWidth="1"/>
    <col min="9218" max="9218" width="8.85546875" style="33" customWidth="1"/>
    <col min="9219" max="9453" width="9.28515625" style="33"/>
    <col min="9454" max="9454" width="37.7109375" style="33" customWidth="1"/>
    <col min="9455" max="9473" width="0" style="33" hidden="1" customWidth="1"/>
    <col min="9474" max="9474" width="8.85546875" style="33" customWidth="1"/>
    <col min="9475" max="9709" width="9.28515625" style="33"/>
    <col min="9710" max="9710" width="37.7109375" style="33" customWidth="1"/>
    <col min="9711" max="9729" width="0" style="33" hidden="1" customWidth="1"/>
    <col min="9730" max="9730" width="8.85546875" style="33" customWidth="1"/>
    <col min="9731" max="9965" width="9.28515625" style="33"/>
    <col min="9966" max="9966" width="37.7109375" style="33" customWidth="1"/>
    <col min="9967" max="9985" width="0" style="33" hidden="1" customWidth="1"/>
    <col min="9986" max="9986" width="8.85546875" style="33" customWidth="1"/>
    <col min="9987" max="10221" width="9.28515625" style="33"/>
    <col min="10222" max="10222" width="37.7109375" style="33" customWidth="1"/>
    <col min="10223" max="10241" width="0" style="33" hidden="1" customWidth="1"/>
    <col min="10242" max="10242" width="8.85546875" style="33" customWidth="1"/>
    <col min="10243" max="10477" width="9.28515625" style="33"/>
    <col min="10478" max="10478" width="37.7109375" style="33" customWidth="1"/>
    <col min="10479" max="10497" width="0" style="33" hidden="1" customWidth="1"/>
    <col min="10498" max="10498" width="8.85546875" style="33" customWidth="1"/>
    <col min="10499" max="10733" width="9.28515625" style="33"/>
    <col min="10734" max="10734" width="37.7109375" style="33" customWidth="1"/>
    <col min="10735" max="10753" width="0" style="33" hidden="1" customWidth="1"/>
    <col min="10754" max="10754" width="8.85546875" style="33" customWidth="1"/>
    <col min="10755" max="10989" width="9.28515625" style="33"/>
    <col min="10990" max="10990" width="37.7109375" style="33" customWidth="1"/>
    <col min="10991" max="11009" width="0" style="33" hidden="1" customWidth="1"/>
    <col min="11010" max="11010" width="8.85546875" style="33" customWidth="1"/>
    <col min="11011" max="11245" width="9.28515625" style="33"/>
    <col min="11246" max="11246" width="37.7109375" style="33" customWidth="1"/>
    <col min="11247" max="11265" width="0" style="33" hidden="1" customWidth="1"/>
    <col min="11266" max="11266" width="8.85546875" style="33" customWidth="1"/>
    <col min="11267" max="11501" width="9.28515625" style="33"/>
    <col min="11502" max="11502" width="37.7109375" style="33" customWidth="1"/>
    <col min="11503" max="11521" width="0" style="33" hidden="1" customWidth="1"/>
    <col min="11522" max="11522" width="8.85546875" style="33" customWidth="1"/>
    <col min="11523" max="11757" width="9.28515625" style="33"/>
    <col min="11758" max="11758" width="37.7109375" style="33" customWidth="1"/>
    <col min="11759" max="11777" width="0" style="33" hidden="1" customWidth="1"/>
    <col min="11778" max="11778" width="8.85546875" style="33" customWidth="1"/>
    <col min="11779" max="12013" width="9.28515625" style="33"/>
    <col min="12014" max="12014" width="37.7109375" style="33" customWidth="1"/>
    <col min="12015" max="12033" width="0" style="33" hidden="1" customWidth="1"/>
    <col min="12034" max="12034" width="8.85546875" style="33" customWidth="1"/>
    <col min="12035" max="12269" width="9.28515625" style="33"/>
    <col min="12270" max="12270" width="37.7109375" style="33" customWidth="1"/>
    <col min="12271" max="12289" width="0" style="33" hidden="1" customWidth="1"/>
    <col min="12290" max="12290" width="8.85546875" style="33" customWidth="1"/>
    <col min="12291" max="12525" width="9.28515625" style="33"/>
    <col min="12526" max="12526" width="37.7109375" style="33" customWidth="1"/>
    <col min="12527" max="12545" width="0" style="33" hidden="1" customWidth="1"/>
    <col min="12546" max="12546" width="8.85546875" style="33" customWidth="1"/>
    <col min="12547" max="12781" width="9.28515625" style="33"/>
    <col min="12782" max="12782" width="37.7109375" style="33" customWidth="1"/>
    <col min="12783" max="12801" width="0" style="33" hidden="1" customWidth="1"/>
    <col min="12802" max="12802" width="8.85546875" style="33" customWidth="1"/>
    <col min="12803" max="13037" width="9.28515625" style="33"/>
    <col min="13038" max="13038" width="37.7109375" style="33" customWidth="1"/>
    <col min="13039" max="13057" width="0" style="33" hidden="1" customWidth="1"/>
    <col min="13058" max="13058" width="8.85546875" style="33" customWidth="1"/>
    <col min="13059" max="13293" width="9.28515625" style="33"/>
    <col min="13294" max="13294" width="37.7109375" style="33" customWidth="1"/>
    <col min="13295" max="13313" width="0" style="33" hidden="1" customWidth="1"/>
    <col min="13314" max="13314" width="8.85546875" style="33" customWidth="1"/>
    <col min="13315" max="13549" width="9.28515625" style="33"/>
    <col min="13550" max="13550" width="37.7109375" style="33" customWidth="1"/>
    <col min="13551" max="13569" width="0" style="33" hidden="1" customWidth="1"/>
    <col min="13570" max="13570" width="8.85546875" style="33" customWidth="1"/>
    <col min="13571" max="13805" width="9.28515625" style="33"/>
    <col min="13806" max="13806" width="37.7109375" style="33" customWidth="1"/>
    <col min="13807" max="13825" width="0" style="33" hidden="1" customWidth="1"/>
    <col min="13826" max="13826" width="8.85546875" style="33" customWidth="1"/>
    <col min="13827" max="14061" width="9.28515625" style="33"/>
    <col min="14062" max="14062" width="37.7109375" style="33" customWidth="1"/>
    <col min="14063" max="14081" width="0" style="33" hidden="1" customWidth="1"/>
    <col min="14082" max="14082" width="8.85546875" style="33" customWidth="1"/>
    <col min="14083" max="14317" width="9.28515625" style="33"/>
    <col min="14318" max="14318" width="37.7109375" style="33" customWidth="1"/>
    <col min="14319" max="14337" width="0" style="33" hidden="1" customWidth="1"/>
    <col min="14338" max="14338" width="8.85546875" style="33" customWidth="1"/>
    <col min="14339" max="14573" width="9.28515625" style="33"/>
    <col min="14574" max="14574" width="37.7109375" style="33" customWidth="1"/>
    <col min="14575" max="14593" width="0" style="33" hidden="1" customWidth="1"/>
    <col min="14594" max="14594" width="8.85546875" style="33" customWidth="1"/>
    <col min="14595" max="14829" width="9.28515625" style="33"/>
    <col min="14830" max="14830" width="37.7109375" style="33" customWidth="1"/>
    <col min="14831" max="14849" width="0" style="33" hidden="1" customWidth="1"/>
    <col min="14850" max="14850" width="8.85546875" style="33" customWidth="1"/>
    <col min="14851" max="15085" width="9.28515625" style="33"/>
    <col min="15086" max="15086" width="37.7109375" style="33" customWidth="1"/>
    <col min="15087" max="15105" width="0" style="33" hidden="1" customWidth="1"/>
    <col min="15106" max="15106" width="8.85546875" style="33" customWidth="1"/>
    <col min="15107" max="15341" width="9.28515625" style="33"/>
    <col min="15342" max="15342" width="37.7109375" style="33" customWidth="1"/>
    <col min="15343" max="15361" width="0" style="33" hidden="1" customWidth="1"/>
    <col min="15362" max="15362" width="8.85546875" style="33" customWidth="1"/>
    <col min="15363" max="15597" width="9.28515625" style="33"/>
    <col min="15598" max="15598" width="37.7109375" style="33" customWidth="1"/>
    <col min="15599" max="15617" width="0" style="33" hidden="1" customWidth="1"/>
    <col min="15618" max="15618" width="8.85546875" style="33" customWidth="1"/>
    <col min="15619" max="15853" width="9.28515625" style="33"/>
    <col min="15854" max="15854" width="37.7109375" style="33" customWidth="1"/>
    <col min="15855" max="15873" width="0" style="33" hidden="1" customWidth="1"/>
    <col min="15874" max="15874" width="8.85546875" style="33" customWidth="1"/>
    <col min="15875" max="16109" width="9.28515625" style="33"/>
    <col min="16110" max="16110" width="37.7109375" style="33" customWidth="1"/>
    <col min="16111" max="16129" width="0" style="33" hidden="1" customWidth="1"/>
    <col min="16130" max="16130" width="8.85546875" style="33" customWidth="1"/>
    <col min="16131" max="16384" width="9.28515625" style="33"/>
  </cols>
  <sheetData>
    <row r="1" spans="1:20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">
      <c r="A2" s="32" t="s">
        <v>705</v>
      </c>
    </row>
    <row r="3" spans="1:20" ht="18" customHeight="1" thickBot="1" x14ac:dyDescent="0.25">
      <c r="A3" s="670" t="s">
        <v>706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20" ht="18" customHeight="1" thickBot="1" x14ac:dyDescent="0.25">
      <c r="A4" s="671"/>
      <c r="B4" s="672">
        <v>2014</v>
      </c>
      <c r="C4" s="672">
        <v>2015</v>
      </c>
      <c r="D4" s="672">
        <v>2016</v>
      </c>
      <c r="E4" s="672">
        <v>2017</v>
      </c>
      <c r="F4" s="672">
        <v>2018</v>
      </c>
      <c r="G4" s="672">
        <v>2019</v>
      </c>
      <c r="H4" s="672">
        <v>2020</v>
      </c>
      <c r="I4" s="672">
        <v>2021</v>
      </c>
      <c r="J4" s="672">
        <v>2022</v>
      </c>
      <c r="K4" s="672">
        <v>2023</v>
      </c>
      <c r="L4" s="672">
        <v>2024</v>
      </c>
      <c r="M4" s="672">
        <v>2025</v>
      </c>
    </row>
    <row r="5" spans="1:20" ht="9.1999999999999993" customHeight="1" x14ac:dyDescent="0.2">
      <c r="A5" s="582"/>
      <c r="K5" s="2"/>
      <c r="L5" s="2"/>
      <c r="M5" s="2"/>
    </row>
    <row r="6" spans="1:20" ht="12.95" customHeight="1" x14ac:dyDescent="0.2">
      <c r="A6" s="582" t="s">
        <v>707</v>
      </c>
      <c r="B6" s="673">
        <v>10.5</v>
      </c>
      <c r="C6" s="673">
        <v>10</v>
      </c>
      <c r="D6" s="673">
        <v>5</v>
      </c>
      <c r="E6" s="673">
        <v>5</v>
      </c>
      <c r="F6" s="673">
        <v>4.75</v>
      </c>
      <c r="G6" s="673">
        <v>4.25</v>
      </c>
      <c r="H6" s="674">
        <v>5</v>
      </c>
      <c r="I6" s="674">
        <v>8</v>
      </c>
      <c r="J6" s="674">
        <v>13</v>
      </c>
      <c r="K6" s="675">
        <v>13</v>
      </c>
      <c r="L6" s="675">
        <v>9</v>
      </c>
      <c r="M6" s="675">
        <v>11</v>
      </c>
    </row>
    <row r="7" spans="1:20" ht="6" customHeight="1" x14ac:dyDescent="0.2">
      <c r="A7" s="582"/>
      <c r="B7" s="673"/>
      <c r="C7" s="673"/>
      <c r="D7" s="673"/>
      <c r="E7" s="673"/>
      <c r="F7" s="673"/>
      <c r="G7" s="673"/>
      <c r="H7" s="674"/>
      <c r="I7" s="674"/>
      <c r="J7" s="674"/>
      <c r="K7" s="675"/>
      <c r="L7" s="675"/>
      <c r="M7" s="675"/>
    </row>
    <row r="8" spans="1:20" ht="24" customHeight="1" x14ac:dyDescent="0.2">
      <c r="A8" s="676" t="s">
        <v>708</v>
      </c>
      <c r="B8" s="532">
        <v>5.17</v>
      </c>
      <c r="C8" s="532">
        <v>8.07</v>
      </c>
      <c r="D8" s="532">
        <v>3.62</v>
      </c>
      <c r="E8" s="532">
        <v>2.12</v>
      </c>
      <c r="F8" s="258" t="s">
        <v>26</v>
      </c>
      <c r="G8" s="258">
        <v>5.07</v>
      </c>
      <c r="H8" s="258">
        <v>5.0999999999999996</v>
      </c>
      <c r="I8" s="258" t="s">
        <v>26</v>
      </c>
      <c r="J8" s="258" t="s">
        <v>26</v>
      </c>
      <c r="K8" s="675" t="s">
        <v>26</v>
      </c>
      <c r="L8" s="675" t="s">
        <v>26</v>
      </c>
      <c r="M8" s="675" t="s">
        <v>26</v>
      </c>
    </row>
    <row r="9" spans="1:20" ht="6.75" customHeight="1" x14ac:dyDescent="0.2">
      <c r="A9" s="676"/>
      <c r="B9" s="532"/>
      <c r="C9" s="532"/>
      <c r="D9" s="532"/>
      <c r="E9" s="532"/>
      <c r="F9" s="532"/>
      <c r="G9" s="532"/>
      <c r="H9" s="258"/>
      <c r="I9" s="258"/>
      <c r="J9" s="258"/>
      <c r="K9" s="675"/>
      <c r="L9" s="675"/>
      <c r="M9" s="675"/>
    </row>
    <row r="10" spans="1:20" ht="25.5" x14ac:dyDescent="0.2">
      <c r="A10" s="677" t="s">
        <v>709</v>
      </c>
      <c r="B10" s="678"/>
      <c r="C10" s="679"/>
      <c r="D10" s="679"/>
      <c r="E10" s="679"/>
      <c r="F10" s="679"/>
      <c r="G10" s="679"/>
      <c r="H10" s="680"/>
      <c r="I10" s="680"/>
      <c r="J10" s="680"/>
      <c r="K10" s="675"/>
      <c r="L10" s="675"/>
      <c r="M10" s="675"/>
    </row>
    <row r="11" spans="1:20" ht="12.95" customHeight="1" x14ac:dyDescent="0.2">
      <c r="A11" s="681" t="s">
        <v>710</v>
      </c>
      <c r="B11" s="673">
        <v>10.55</v>
      </c>
      <c r="C11" s="673">
        <v>14.06</v>
      </c>
      <c r="D11" s="673">
        <v>6.89</v>
      </c>
      <c r="E11" s="673">
        <v>3.44</v>
      </c>
      <c r="F11" s="674" t="s">
        <v>26</v>
      </c>
      <c r="G11" s="674">
        <v>2.2999999999999998</v>
      </c>
      <c r="H11" s="674" t="s">
        <v>26</v>
      </c>
      <c r="I11" s="674" t="s">
        <v>26</v>
      </c>
      <c r="J11" s="674" t="s">
        <v>26</v>
      </c>
      <c r="K11" s="675" t="s">
        <v>26</v>
      </c>
      <c r="L11" s="675" t="s">
        <v>26</v>
      </c>
      <c r="M11" s="675" t="s">
        <v>26</v>
      </c>
    </row>
    <row r="12" spans="1:20" ht="12.75" customHeight="1" x14ac:dyDescent="0.2">
      <c r="A12" s="681" t="s">
        <v>711</v>
      </c>
      <c r="B12" s="674">
        <v>0.5</v>
      </c>
      <c r="C12" s="674">
        <v>1.41</v>
      </c>
      <c r="D12" s="674">
        <v>2</v>
      </c>
      <c r="E12" s="674">
        <v>2.63</v>
      </c>
      <c r="F12" s="674" t="s">
        <v>26</v>
      </c>
      <c r="G12" s="674">
        <v>3.19</v>
      </c>
      <c r="H12" s="674">
        <v>2.5</v>
      </c>
      <c r="I12" s="674">
        <v>7</v>
      </c>
      <c r="J12" s="674" t="s">
        <v>26</v>
      </c>
      <c r="K12" s="675" t="s">
        <v>26</v>
      </c>
      <c r="L12" s="675" t="s">
        <v>26</v>
      </c>
      <c r="M12" s="675" t="s">
        <v>26</v>
      </c>
    </row>
    <row r="13" spans="1:20" ht="9.1999999999999993" customHeight="1" x14ac:dyDescent="0.2">
      <c r="A13" s="681"/>
      <c r="B13" s="673"/>
      <c r="C13" s="673"/>
      <c r="D13" s="673"/>
      <c r="E13" s="673"/>
      <c r="F13" s="673"/>
      <c r="G13" s="673"/>
      <c r="H13" s="674"/>
      <c r="I13" s="674"/>
      <c r="J13" s="674"/>
      <c r="K13" s="675"/>
      <c r="L13" s="675"/>
      <c r="M13" s="675"/>
    </row>
    <row r="14" spans="1:20" ht="12.95" customHeight="1" x14ac:dyDescent="0.2">
      <c r="A14" s="582" t="s">
        <v>712</v>
      </c>
      <c r="B14" s="673"/>
      <c r="C14" s="673"/>
      <c r="D14" s="673"/>
      <c r="E14" s="673"/>
      <c r="F14" s="673"/>
      <c r="G14" s="673"/>
      <c r="H14" s="674"/>
      <c r="I14" s="674"/>
      <c r="J14" s="674"/>
      <c r="K14" s="675"/>
      <c r="L14" s="675"/>
      <c r="M14" s="675"/>
    </row>
    <row r="15" spans="1:20" ht="12.95" customHeight="1" x14ac:dyDescent="0.2">
      <c r="A15" s="681" t="s">
        <v>713</v>
      </c>
      <c r="B15" s="673">
        <v>2.4900000000000002</v>
      </c>
      <c r="C15" s="673">
        <v>2.46</v>
      </c>
      <c r="D15" s="673">
        <v>2.42</v>
      </c>
      <c r="E15" s="673">
        <v>2.75</v>
      </c>
      <c r="F15" s="673">
        <v>2.42</v>
      </c>
      <c r="G15" s="673">
        <v>1.54</v>
      </c>
      <c r="H15" s="674">
        <v>1.37</v>
      </c>
      <c r="I15" s="674">
        <v>1.29</v>
      </c>
      <c r="J15" s="674">
        <v>1.4</v>
      </c>
      <c r="K15" s="675">
        <v>1.3</v>
      </c>
      <c r="L15" s="675">
        <v>1.67</v>
      </c>
      <c r="M15" s="675">
        <v>2.25</v>
      </c>
    </row>
    <row r="16" spans="1:20" ht="12.95" customHeight="1" x14ac:dyDescent="0.2">
      <c r="A16" s="681" t="s">
        <v>714</v>
      </c>
      <c r="B16" s="673">
        <v>0.86</v>
      </c>
      <c r="C16" s="673">
        <v>1.0900000000000001</v>
      </c>
      <c r="D16" s="673">
        <v>0.63</v>
      </c>
      <c r="E16" s="673">
        <v>0.59</v>
      </c>
      <c r="F16" s="673">
        <v>0.37</v>
      </c>
      <c r="G16" s="673">
        <v>0.25</v>
      </c>
      <c r="H16" s="674">
        <v>0.34</v>
      </c>
      <c r="I16" s="674">
        <v>0.27</v>
      </c>
      <c r="J16" s="674">
        <v>0.18</v>
      </c>
      <c r="K16" s="675">
        <v>0.17</v>
      </c>
      <c r="L16" s="675">
        <v>0.18</v>
      </c>
      <c r="M16" s="675">
        <v>0.22</v>
      </c>
    </row>
    <row r="17" spans="1:13" ht="8.4499999999999993" customHeight="1" x14ac:dyDescent="0.2">
      <c r="A17" s="582"/>
      <c r="B17" s="673"/>
      <c r="C17" s="673"/>
      <c r="D17" s="673"/>
      <c r="E17" s="673"/>
      <c r="F17" s="673"/>
      <c r="G17" s="673"/>
      <c r="H17" s="674"/>
      <c r="I17" s="674"/>
      <c r="J17" s="674"/>
      <c r="K17" s="675"/>
      <c r="L17" s="675"/>
      <c r="M17" s="675"/>
    </row>
    <row r="18" spans="1:13" ht="12.95" customHeight="1" x14ac:dyDescent="0.2">
      <c r="A18" s="582" t="s">
        <v>715</v>
      </c>
      <c r="B18" s="673"/>
      <c r="C18" s="673"/>
      <c r="D18" s="673"/>
      <c r="E18" s="673"/>
      <c r="F18" s="673"/>
      <c r="G18" s="673"/>
      <c r="H18" s="674"/>
      <c r="I18" s="674"/>
      <c r="J18" s="674"/>
      <c r="K18" s="675"/>
      <c r="L18" s="675"/>
      <c r="M18" s="675"/>
    </row>
    <row r="19" spans="1:13" ht="12.95" customHeight="1" x14ac:dyDescent="0.2">
      <c r="A19" s="681" t="s">
        <v>713</v>
      </c>
      <c r="B19" s="673">
        <v>20.13</v>
      </c>
      <c r="C19" s="673">
        <v>23.63</v>
      </c>
      <c r="D19" s="673">
        <v>24.53</v>
      </c>
      <c r="E19" s="673">
        <v>19.82</v>
      </c>
      <c r="F19" s="673">
        <v>19.510000000000002</v>
      </c>
      <c r="G19" s="673">
        <v>19</v>
      </c>
      <c r="H19" s="674">
        <v>17.04</v>
      </c>
      <c r="I19" s="674">
        <v>16.62</v>
      </c>
      <c r="J19" s="674">
        <v>18.66</v>
      </c>
      <c r="K19" s="675">
        <v>19.11</v>
      </c>
      <c r="L19" s="675">
        <v>19.78</v>
      </c>
      <c r="M19" s="675">
        <v>19.329999999999998</v>
      </c>
    </row>
    <row r="20" spans="1:13" ht="12.95" customHeight="1" x14ac:dyDescent="0.2">
      <c r="A20" s="681" t="s">
        <v>714</v>
      </c>
      <c r="B20" s="673">
        <v>14.95</v>
      </c>
      <c r="C20" s="673">
        <v>14.28</v>
      </c>
      <c r="D20" s="673">
        <v>12.45</v>
      </c>
      <c r="E20" s="673">
        <v>10.49</v>
      </c>
      <c r="F20" s="673">
        <v>9.7100000000000009</v>
      </c>
      <c r="G20" s="673">
        <v>9.5500000000000007</v>
      </c>
      <c r="H20" s="674">
        <v>8.69</v>
      </c>
      <c r="I20" s="674">
        <v>7.82</v>
      </c>
      <c r="J20" s="674">
        <v>8.2100000000000009</v>
      </c>
      <c r="K20" s="675">
        <v>8.58</v>
      </c>
      <c r="L20" s="675">
        <v>8.9499999999999993</v>
      </c>
      <c r="M20" s="675">
        <v>8.2799999999999994</v>
      </c>
    </row>
    <row r="21" spans="1:13" ht="12.95" customHeight="1" x14ac:dyDescent="0.2">
      <c r="A21" s="681"/>
      <c r="B21" s="673"/>
      <c r="C21" s="673"/>
      <c r="D21" s="673"/>
      <c r="E21" s="673"/>
      <c r="F21" s="673"/>
      <c r="G21" s="673"/>
      <c r="H21" s="674"/>
      <c r="I21" s="674"/>
      <c r="J21" s="674"/>
      <c r="K21" s="675"/>
      <c r="L21" s="675"/>
      <c r="M21" s="675"/>
    </row>
    <row r="22" spans="1:13" ht="27" customHeight="1" x14ac:dyDescent="0.2">
      <c r="A22" s="677" t="s">
        <v>716</v>
      </c>
      <c r="B22" s="673"/>
      <c r="C22" s="673"/>
      <c r="D22" s="673"/>
      <c r="E22" s="673"/>
      <c r="F22" s="673"/>
      <c r="G22" s="673"/>
      <c r="H22" s="674"/>
      <c r="I22" s="674"/>
      <c r="J22" s="674"/>
      <c r="K22" s="675"/>
      <c r="L22" s="675"/>
      <c r="M22" s="675"/>
    </row>
    <row r="23" spans="1:13" ht="12.95" customHeight="1" x14ac:dyDescent="0.2">
      <c r="A23" s="681" t="s">
        <v>717</v>
      </c>
      <c r="B23" s="673">
        <v>30.04</v>
      </c>
      <c r="C23" s="673">
        <v>32.159999999999997</v>
      </c>
      <c r="D23" s="673">
        <v>31.42</v>
      </c>
      <c r="E23" s="673">
        <v>31.15</v>
      </c>
      <c r="F23" s="673">
        <v>30.4</v>
      </c>
      <c r="G23" s="673">
        <v>30.02</v>
      </c>
      <c r="H23" s="674">
        <v>29.84</v>
      </c>
      <c r="I23" s="674">
        <v>29.11</v>
      </c>
      <c r="J23" s="674">
        <v>29.98</v>
      </c>
      <c r="K23" s="675">
        <v>31.98</v>
      </c>
      <c r="L23" s="675">
        <v>30.33</v>
      </c>
      <c r="M23" s="675">
        <v>29.79</v>
      </c>
    </row>
    <row r="24" spans="1:13" ht="12.95" customHeight="1" x14ac:dyDescent="0.2">
      <c r="A24" s="681" t="s">
        <v>718</v>
      </c>
      <c r="B24" s="673">
        <v>25.63</v>
      </c>
      <c r="C24" s="673">
        <v>27.88</v>
      </c>
      <c r="D24" s="673">
        <v>27.77</v>
      </c>
      <c r="E24" s="673">
        <v>25.91</v>
      </c>
      <c r="F24" s="673">
        <v>27.42</v>
      </c>
      <c r="G24" s="673">
        <v>26.6</v>
      </c>
      <c r="H24" s="674">
        <v>26.45</v>
      </c>
      <c r="I24" s="674">
        <v>25.32</v>
      </c>
      <c r="J24" s="674">
        <v>25.09</v>
      </c>
      <c r="K24" s="675">
        <v>24.95</v>
      </c>
      <c r="L24" s="675">
        <v>24.96</v>
      </c>
      <c r="M24" s="675">
        <v>25.59</v>
      </c>
    </row>
    <row r="25" spans="1:13" ht="12.95" customHeight="1" thickBot="1" x14ac:dyDescent="0.25">
      <c r="A25" s="682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9" spans="1:13" ht="18" customHeight="1" x14ac:dyDescent="0.2">
      <c r="A29" s="32" t="s">
        <v>719</v>
      </c>
    </row>
    <row r="30" spans="1:13" ht="18" customHeight="1" thickBot="1" x14ac:dyDescent="0.25">
      <c r="A30" s="683" t="s">
        <v>673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3" s="38" customFormat="1" ht="18" customHeight="1" thickBot="1" x14ac:dyDescent="0.25">
      <c r="A31" s="39"/>
      <c r="B31" s="684">
        <v>2014</v>
      </c>
      <c r="C31" s="684">
        <v>2015</v>
      </c>
      <c r="D31" s="684">
        <v>2016</v>
      </c>
      <c r="E31" s="684">
        <v>2017</v>
      </c>
      <c r="F31" s="684">
        <v>2018</v>
      </c>
      <c r="G31" s="684">
        <v>2019</v>
      </c>
      <c r="H31" s="684">
        <v>2020</v>
      </c>
      <c r="I31" s="684">
        <v>2021</v>
      </c>
      <c r="J31" s="684">
        <v>2022</v>
      </c>
      <c r="K31" s="684">
        <v>2023</v>
      </c>
      <c r="L31" s="684">
        <v>2024</v>
      </c>
      <c r="M31" s="684">
        <v>2025</v>
      </c>
    </row>
    <row r="32" spans="1:13" s="38" customFormat="1" ht="8.4499999999999993" customHeight="1" x14ac:dyDescent="0.2">
      <c r="A32" s="37"/>
    </row>
    <row r="33" spans="1:14" s="687" customFormat="1" ht="24" customHeight="1" x14ac:dyDescent="0.2">
      <c r="A33" s="685" t="s">
        <v>720</v>
      </c>
      <c r="B33" s="308">
        <v>7308.8</v>
      </c>
      <c r="C33" s="308">
        <v>14524.8</v>
      </c>
      <c r="D33" s="308">
        <v>3477.6</v>
      </c>
      <c r="E33" s="308">
        <v>10758</v>
      </c>
      <c r="F33" s="308">
        <v>9899</v>
      </c>
      <c r="G33" s="308">
        <v>13556.7</v>
      </c>
      <c r="H33" s="308">
        <v>13830</v>
      </c>
      <c r="I33" s="308">
        <v>17348.8</v>
      </c>
      <c r="J33" s="308">
        <v>48747</v>
      </c>
      <c r="K33" s="686">
        <v>45691</v>
      </c>
      <c r="L33" s="686">
        <v>55615.9</v>
      </c>
      <c r="M33" s="686">
        <v>84957</v>
      </c>
    </row>
    <row r="34" spans="1:14" ht="12.95" customHeight="1" x14ac:dyDescent="0.2">
      <c r="A34" s="688" t="s">
        <v>721</v>
      </c>
      <c r="B34" s="689"/>
      <c r="C34" s="689"/>
      <c r="D34" s="689"/>
      <c r="E34" s="689"/>
      <c r="F34" s="689"/>
      <c r="G34" s="689"/>
      <c r="H34" s="689"/>
      <c r="I34" s="689"/>
      <c r="J34" s="689"/>
      <c r="K34" s="130"/>
      <c r="L34" s="130"/>
      <c r="M34" s="130"/>
    </row>
    <row r="35" spans="1:14" ht="12.95" customHeight="1" x14ac:dyDescent="0.2">
      <c r="A35" s="688" t="s">
        <v>722</v>
      </c>
      <c r="B35" s="160">
        <v>7460.4</v>
      </c>
      <c r="C35" s="160">
        <v>11479.2</v>
      </c>
      <c r="D35" s="160">
        <v>-5261.8</v>
      </c>
      <c r="E35" s="160">
        <v>382.7</v>
      </c>
      <c r="F35" s="160">
        <v>1043.2</v>
      </c>
      <c r="G35" s="160">
        <v>1660.1</v>
      </c>
      <c r="H35" s="160">
        <v>9520.1</v>
      </c>
      <c r="I35" s="160">
        <v>7045.5</v>
      </c>
      <c r="J35" s="160">
        <v>31247.5</v>
      </c>
      <c r="K35" s="14">
        <v>16006.2</v>
      </c>
      <c r="L35" s="14">
        <v>20636.400000000001</v>
      </c>
      <c r="M35" s="14">
        <v>14615</v>
      </c>
      <c r="N35" s="14"/>
    </row>
    <row r="36" spans="1:14" ht="11.25" customHeight="1" x14ac:dyDescent="0.2">
      <c r="A36" s="688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</row>
    <row r="37" spans="1:14" s="687" customFormat="1" ht="13.9" customHeight="1" x14ac:dyDescent="0.2">
      <c r="A37" s="685" t="s">
        <v>723</v>
      </c>
      <c r="B37" s="308">
        <v>37042.9</v>
      </c>
      <c r="C37" s="308">
        <v>51567.7</v>
      </c>
      <c r="D37" s="308">
        <v>55256</v>
      </c>
      <c r="E37" s="308">
        <v>65577.2</v>
      </c>
      <c r="F37" s="308">
        <v>75476.399999999994</v>
      </c>
      <c r="G37" s="308">
        <v>88858</v>
      </c>
      <c r="H37" s="308">
        <v>102687</v>
      </c>
      <c r="I37" s="308">
        <v>120035.8</v>
      </c>
      <c r="J37" s="308">
        <v>168782.7</v>
      </c>
      <c r="K37" s="686">
        <v>214346.5</v>
      </c>
      <c r="L37" s="686">
        <v>269957.09999999998</v>
      </c>
      <c r="M37" s="686">
        <v>354914.1</v>
      </c>
    </row>
    <row r="38" spans="1:14" ht="12.95" customHeight="1" x14ac:dyDescent="0.2">
      <c r="A38" s="688" t="s">
        <v>721</v>
      </c>
      <c r="B38" s="160"/>
      <c r="C38" s="160"/>
      <c r="D38" s="160"/>
      <c r="E38" s="160"/>
      <c r="F38" s="160"/>
      <c r="G38" s="160"/>
      <c r="H38" s="160"/>
      <c r="I38" s="160"/>
      <c r="J38" s="160"/>
      <c r="K38" s="14"/>
      <c r="L38" s="14"/>
      <c r="M38" s="14"/>
    </row>
    <row r="39" spans="1:14" ht="12.95" customHeight="1" x14ac:dyDescent="0.2">
      <c r="A39" s="688" t="s">
        <v>724</v>
      </c>
      <c r="B39" s="160">
        <v>22534</v>
      </c>
      <c r="C39" s="160">
        <v>35107.4</v>
      </c>
      <c r="D39" s="160">
        <v>27636.3</v>
      </c>
      <c r="E39" s="160">
        <v>29074.2</v>
      </c>
      <c r="F39" s="160">
        <v>29607.200000000001</v>
      </c>
      <c r="G39" s="160">
        <v>30948.799999999999</v>
      </c>
      <c r="H39" s="160">
        <v>39470.9</v>
      </c>
      <c r="I39" s="160">
        <v>45179.3</v>
      </c>
      <c r="J39" s="160">
        <v>74521.8</v>
      </c>
      <c r="K39" s="14">
        <v>98110</v>
      </c>
      <c r="L39" s="14">
        <v>116670.3</v>
      </c>
      <c r="M39" s="14">
        <v>135334.29999999999</v>
      </c>
    </row>
    <row r="40" spans="1:14" ht="12.95" customHeight="1" x14ac:dyDescent="0.2">
      <c r="A40" s="254" t="s">
        <v>725</v>
      </c>
      <c r="B40" s="160">
        <v>25106.799999999999</v>
      </c>
      <c r="C40" s="160">
        <v>34935.800000000003</v>
      </c>
      <c r="D40" s="160">
        <v>34185.4</v>
      </c>
      <c r="E40" s="160">
        <v>38489.800000000003</v>
      </c>
      <c r="F40" s="160">
        <v>45601.4</v>
      </c>
      <c r="G40" s="160">
        <v>56382.5</v>
      </c>
      <c r="H40" s="160">
        <v>58201.8</v>
      </c>
      <c r="I40" s="160">
        <v>64647.7</v>
      </c>
      <c r="J40" s="160">
        <v>75207.600000000006</v>
      </c>
      <c r="K40" s="14">
        <v>94408.6</v>
      </c>
      <c r="L40" s="14">
        <v>114836.8</v>
      </c>
      <c r="M40" s="14">
        <v>155544.20000000001</v>
      </c>
    </row>
    <row r="41" spans="1:14" ht="12.95" customHeight="1" thickBot="1" x14ac:dyDescent="0.25">
      <c r="A41" s="690"/>
      <c r="B41" s="36"/>
      <c r="C41" s="36"/>
      <c r="D41" s="36"/>
      <c r="E41" s="36"/>
      <c r="F41" s="36"/>
      <c r="G41" s="36"/>
      <c r="H41" s="36"/>
      <c r="I41" s="36"/>
      <c r="J41" s="36"/>
      <c r="K41" s="114"/>
      <c r="L41" s="114"/>
      <c r="M41" s="114"/>
    </row>
    <row r="42" spans="1:14" ht="12.95" customHeight="1" x14ac:dyDescent="0.2">
      <c r="A42" s="691"/>
      <c r="K42" s="2"/>
      <c r="L42" s="2"/>
      <c r="M42" s="2"/>
    </row>
    <row r="43" spans="1:14" ht="12.95" customHeight="1" x14ac:dyDescent="0.2">
      <c r="A43" s="692" t="s">
        <v>22</v>
      </c>
      <c r="B43" s="154"/>
      <c r="C43" s="154"/>
      <c r="D43" s="154"/>
      <c r="H43" s="2"/>
      <c r="I43" s="2"/>
      <c r="J43" s="2"/>
      <c r="K43" s="2"/>
      <c r="L43" s="2"/>
      <c r="M43" s="2"/>
    </row>
    <row r="44" spans="1:14" ht="5.45" customHeight="1" x14ac:dyDescent="0.2">
      <c r="A44" s="691"/>
      <c r="K44" s="2"/>
      <c r="L44" s="2"/>
      <c r="M44" s="2"/>
    </row>
    <row r="45" spans="1:14" s="51" customFormat="1" ht="13.9" customHeight="1" x14ac:dyDescent="0.2">
      <c r="A45" s="693" t="s">
        <v>726</v>
      </c>
      <c r="B45" s="49">
        <v>1588613</v>
      </c>
      <c r="C45" s="49">
        <v>1884054</v>
      </c>
      <c r="D45" s="49">
        <v>2147729</v>
      </c>
      <c r="E45" s="49">
        <v>2903039</v>
      </c>
      <c r="F45" s="49">
        <v>3355435</v>
      </c>
      <c r="G45" s="49">
        <v>3826803</v>
      </c>
      <c r="H45" s="49">
        <v>4102802</v>
      </c>
      <c r="I45" s="49">
        <v>4951663</v>
      </c>
      <c r="J45" s="49">
        <v>8065290</v>
      </c>
      <c r="K45" s="23">
        <v>10962293</v>
      </c>
      <c r="L45" s="23">
        <v>14514762</v>
      </c>
      <c r="M45" s="23">
        <v>19799335</v>
      </c>
    </row>
    <row r="46" spans="1:14" s="51" customFormat="1" ht="12.95" customHeight="1" x14ac:dyDescent="0.2">
      <c r="A46" s="693" t="s">
        <v>727</v>
      </c>
      <c r="B46" s="49">
        <v>317880</v>
      </c>
      <c r="C46" s="49">
        <v>502295</v>
      </c>
      <c r="D46" s="49">
        <v>562085</v>
      </c>
      <c r="E46" s="49">
        <v>679584</v>
      </c>
      <c r="F46" s="49">
        <v>555785</v>
      </c>
      <c r="G46" s="49">
        <v>603781</v>
      </c>
      <c r="H46" s="49">
        <v>516259</v>
      </c>
      <c r="I46" s="49">
        <v>561419</v>
      </c>
      <c r="J46" s="49">
        <v>624088</v>
      </c>
      <c r="K46" s="23">
        <v>680505</v>
      </c>
      <c r="L46" s="23">
        <v>742818</v>
      </c>
      <c r="M46" s="23">
        <v>1748914</v>
      </c>
    </row>
    <row r="47" spans="1:14" ht="12.95" customHeight="1" x14ac:dyDescent="0.2">
      <c r="A47" s="688" t="s">
        <v>728</v>
      </c>
      <c r="B47" s="49">
        <f t="shared" ref="B47:C47" si="0">B37/B45*1000000</f>
        <v>23318</v>
      </c>
      <c r="C47" s="49">
        <f t="shared" si="0"/>
        <v>27371</v>
      </c>
      <c r="D47" s="49">
        <v>25728</v>
      </c>
      <c r="E47" s="49">
        <v>22589</v>
      </c>
      <c r="F47" s="49">
        <v>22494</v>
      </c>
      <c r="G47" s="49">
        <v>23220</v>
      </c>
      <c r="H47" s="49">
        <v>25029</v>
      </c>
      <c r="I47" s="49">
        <v>24242</v>
      </c>
      <c r="J47" s="49">
        <v>20927</v>
      </c>
      <c r="K47" s="23">
        <v>19553</v>
      </c>
      <c r="L47" s="23">
        <v>18599</v>
      </c>
      <c r="M47" s="23">
        <v>17926</v>
      </c>
    </row>
    <row r="48" spans="1:14" ht="24" x14ac:dyDescent="0.2">
      <c r="A48" s="688" t="s">
        <v>729</v>
      </c>
      <c r="B48" s="49">
        <v>6348</v>
      </c>
      <c r="C48" s="49">
        <v>8656</v>
      </c>
      <c r="D48" s="49">
        <v>9089</v>
      </c>
      <c r="E48" s="49">
        <v>10580</v>
      </c>
      <c r="F48" s="49">
        <v>11937</v>
      </c>
      <c r="G48" s="49">
        <v>13763</v>
      </c>
      <c r="H48" s="49">
        <v>15605</v>
      </c>
      <c r="I48" s="49">
        <v>17937</v>
      </c>
      <c r="J48" s="49">
        <v>24197.5</v>
      </c>
      <c r="K48" s="23">
        <v>30191</v>
      </c>
      <c r="L48" s="23">
        <v>37380</v>
      </c>
      <c r="M48" s="23">
        <v>48333</v>
      </c>
    </row>
    <row r="49" spans="1:1" ht="12.95" customHeight="1" x14ac:dyDescent="0.2">
      <c r="A49" s="688"/>
    </row>
    <row r="50" spans="1:1" ht="15" customHeight="1" x14ac:dyDescent="0.2"/>
    <row r="51" spans="1:1" ht="12.95" customHeight="1" x14ac:dyDescent="0.2">
      <c r="A51" s="694" t="s">
        <v>1394</v>
      </c>
    </row>
    <row r="52" spans="1:1" ht="12.95" customHeight="1" x14ac:dyDescent="0.2">
      <c r="A52" s="694" t="s">
        <v>730</v>
      </c>
    </row>
    <row r="53" spans="1:1" s="241" customFormat="1" ht="13.5" x14ac:dyDescent="0.2">
      <c r="A53" s="694" t="s">
        <v>731</v>
      </c>
    </row>
    <row r="54" spans="1:1" ht="12.95" customHeight="1" x14ac:dyDescent="0.2">
      <c r="A54" s="62" t="s">
        <v>732</v>
      </c>
    </row>
    <row r="56" spans="1:1" ht="22.7" customHeight="1" x14ac:dyDescent="0.2"/>
    <row r="59" spans="1:1" ht="12.95" customHeight="1" x14ac:dyDescent="0.2">
      <c r="A59" s="695"/>
    </row>
  </sheetData>
  <hyperlinks>
    <hyperlink ref="A1" location="Содержание!A1" display="Вернуться в СОДЕРЖАНИЕ" xr:uid="{00000000-0004-0000-A100-000000000000}"/>
  </hyperlinks>
  <pageMargins left="0.98425196850393704" right="0.78740157480314965" top="0.98425196850393704" bottom="0.98425196850393704" header="0.51181102362204722" footer="0.51181102362204722"/>
  <pageSetup paperSize="9" orientation="portrait" horizontalDpi="120" verticalDpi="72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Лист166"/>
  <dimension ref="A1:T55"/>
  <sheetViews>
    <sheetView workbookViewId="0">
      <selection activeCell="A5" sqref="A5"/>
    </sheetView>
  </sheetViews>
  <sheetFormatPr defaultRowHeight="12.75" x14ac:dyDescent="0.2"/>
  <cols>
    <col min="1" max="1" width="35.7109375" style="250" customWidth="1"/>
    <col min="2" max="3" width="0" style="250" hidden="1" customWidth="1"/>
    <col min="4" max="5" width="9.140625" style="697" hidden="1" customWidth="1"/>
    <col min="6" max="6" width="0" style="250" hidden="1" customWidth="1"/>
    <col min="7" max="8" width="9.5703125" style="250" hidden="1" customWidth="1"/>
    <col min="9" max="13" width="9.5703125" style="250" customWidth="1"/>
    <col min="14" max="235" width="9.140625" style="250"/>
    <col min="236" max="236" width="35.7109375" style="250" customWidth="1"/>
    <col min="237" max="257" width="0" style="250" hidden="1" customWidth="1"/>
    <col min="258" max="259" width="9.140625" style="250"/>
    <col min="260" max="261" width="9.140625" style="250" customWidth="1"/>
    <col min="262" max="491" width="9.140625" style="250"/>
    <col min="492" max="492" width="35.7109375" style="250" customWidth="1"/>
    <col min="493" max="513" width="0" style="250" hidden="1" customWidth="1"/>
    <col min="514" max="515" width="9.140625" style="250"/>
    <col min="516" max="517" width="9.140625" style="250" customWidth="1"/>
    <col min="518" max="747" width="9.140625" style="250"/>
    <col min="748" max="748" width="35.7109375" style="250" customWidth="1"/>
    <col min="749" max="769" width="0" style="250" hidden="1" customWidth="1"/>
    <col min="770" max="771" width="9.140625" style="250"/>
    <col min="772" max="773" width="9.140625" style="250" customWidth="1"/>
    <col min="774" max="1003" width="9.140625" style="250"/>
    <col min="1004" max="1004" width="35.7109375" style="250" customWidth="1"/>
    <col min="1005" max="1025" width="0" style="250" hidden="1" customWidth="1"/>
    <col min="1026" max="1027" width="9.140625" style="250"/>
    <col min="1028" max="1029" width="9.140625" style="250" customWidth="1"/>
    <col min="1030" max="1259" width="9.140625" style="250"/>
    <col min="1260" max="1260" width="35.7109375" style="250" customWidth="1"/>
    <col min="1261" max="1281" width="0" style="250" hidden="1" customWidth="1"/>
    <col min="1282" max="1283" width="9.140625" style="250"/>
    <col min="1284" max="1285" width="9.140625" style="250" customWidth="1"/>
    <col min="1286" max="1515" width="9.140625" style="250"/>
    <col min="1516" max="1516" width="35.7109375" style="250" customWidth="1"/>
    <col min="1517" max="1537" width="0" style="250" hidden="1" customWidth="1"/>
    <col min="1538" max="1539" width="9.140625" style="250"/>
    <col min="1540" max="1541" width="9.140625" style="250" customWidth="1"/>
    <col min="1542" max="1771" width="9.140625" style="250"/>
    <col min="1772" max="1772" width="35.7109375" style="250" customWidth="1"/>
    <col min="1773" max="1793" width="0" style="250" hidden="1" customWidth="1"/>
    <col min="1794" max="1795" width="9.140625" style="250"/>
    <col min="1796" max="1797" width="9.140625" style="250" customWidth="1"/>
    <col min="1798" max="2027" width="9.140625" style="250"/>
    <col min="2028" max="2028" width="35.7109375" style="250" customWidth="1"/>
    <col min="2029" max="2049" width="0" style="250" hidden="1" customWidth="1"/>
    <col min="2050" max="2051" width="9.140625" style="250"/>
    <col min="2052" max="2053" width="9.140625" style="250" customWidth="1"/>
    <col min="2054" max="2283" width="9.140625" style="250"/>
    <col min="2284" max="2284" width="35.7109375" style="250" customWidth="1"/>
    <col min="2285" max="2305" width="0" style="250" hidden="1" customWidth="1"/>
    <col min="2306" max="2307" width="9.140625" style="250"/>
    <col min="2308" max="2309" width="9.140625" style="250" customWidth="1"/>
    <col min="2310" max="2539" width="9.140625" style="250"/>
    <col min="2540" max="2540" width="35.7109375" style="250" customWidth="1"/>
    <col min="2541" max="2561" width="0" style="250" hidden="1" customWidth="1"/>
    <col min="2562" max="2563" width="9.140625" style="250"/>
    <col min="2564" max="2565" width="9.140625" style="250" customWidth="1"/>
    <col min="2566" max="2795" width="9.140625" style="250"/>
    <col min="2796" max="2796" width="35.7109375" style="250" customWidth="1"/>
    <col min="2797" max="2817" width="0" style="250" hidden="1" customWidth="1"/>
    <col min="2818" max="2819" width="9.140625" style="250"/>
    <col min="2820" max="2821" width="9.140625" style="250" customWidth="1"/>
    <col min="2822" max="3051" width="9.140625" style="250"/>
    <col min="3052" max="3052" width="35.7109375" style="250" customWidth="1"/>
    <col min="3053" max="3073" width="0" style="250" hidden="1" customWidth="1"/>
    <col min="3074" max="3075" width="9.140625" style="250"/>
    <col min="3076" max="3077" width="9.140625" style="250" customWidth="1"/>
    <col min="3078" max="3307" width="9.140625" style="250"/>
    <col min="3308" max="3308" width="35.7109375" style="250" customWidth="1"/>
    <col min="3309" max="3329" width="0" style="250" hidden="1" customWidth="1"/>
    <col min="3330" max="3331" width="9.140625" style="250"/>
    <col min="3332" max="3333" width="9.140625" style="250" customWidth="1"/>
    <col min="3334" max="3563" width="9.140625" style="250"/>
    <col min="3564" max="3564" width="35.7109375" style="250" customWidth="1"/>
    <col min="3565" max="3585" width="0" style="250" hidden="1" customWidth="1"/>
    <col min="3586" max="3587" width="9.140625" style="250"/>
    <col min="3588" max="3589" width="9.140625" style="250" customWidth="1"/>
    <col min="3590" max="3819" width="9.140625" style="250"/>
    <col min="3820" max="3820" width="35.7109375" style="250" customWidth="1"/>
    <col min="3821" max="3841" width="0" style="250" hidden="1" customWidth="1"/>
    <col min="3842" max="3843" width="9.140625" style="250"/>
    <col min="3844" max="3845" width="9.140625" style="250" customWidth="1"/>
    <col min="3846" max="4075" width="9.140625" style="250"/>
    <col min="4076" max="4076" width="35.7109375" style="250" customWidth="1"/>
    <col min="4077" max="4097" width="0" style="250" hidden="1" customWidth="1"/>
    <col min="4098" max="4099" width="9.140625" style="250"/>
    <col min="4100" max="4101" width="9.140625" style="250" customWidth="1"/>
    <col min="4102" max="4331" width="9.140625" style="250"/>
    <col min="4332" max="4332" width="35.7109375" style="250" customWidth="1"/>
    <col min="4333" max="4353" width="0" style="250" hidden="1" customWidth="1"/>
    <col min="4354" max="4355" width="9.140625" style="250"/>
    <col min="4356" max="4357" width="9.140625" style="250" customWidth="1"/>
    <col min="4358" max="4587" width="9.140625" style="250"/>
    <col min="4588" max="4588" width="35.7109375" style="250" customWidth="1"/>
    <col min="4589" max="4609" width="0" style="250" hidden="1" customWidth="1"/>
    <col min="4610" max="4611" width="9.140625" style="250"/>
    <col min="4612" max="4613" width="9.140625" style="250" customWidth="1"/>
    <col min="4614" max="4843" width="9.140625" style="250"/>
    <col min="4844" max="4844" width="35.7109375" style="250" customWidth="1"/>
    <col min="4845" max="4865" width="0" style="250" hidden="1" customWidth="1"/>
    <col min="4866" max="4867" width="9.140625" style="250"/>
    <col min="4868" max="4869" width="9.140625" style="250" customWidth="1"/>
    <col min="4870" max="5099" width="9.140625" style="250"/>
    <col min="5100" max="5100" width="35.7109375" style="250" customWidth="1"/>
    <col min="5101" max="5121" width="0" style="250" hidden="1" customWidth="1"/>
    <col min="5122" max="5123" width="9.140625" style="250"/>
    <col min="5124" max="5125" width="9.140625" style="250" customWidth="1"/>
    <col min="5126" max="5355" width="9.140625" style="250"/>
    <col min="5356" max="5356" width="35.7109375" style="250" customWidth="1"/>
    <col min="5357" max="5377" width="0" style="250" hidden="1" customWidth="1"/>
    <col min="5378" max="5379" width="9.140625" style="250"/>
    <col min="5380" max="5381" width="9.140625" style="250" customWidth="1"/>
    <col min="5382" max="5611" width="9.140625" style="250"/>
    <col min="5612" max="5612" width="35.7109375" style="250" customWidth="1"/>
    <col min="5613" max="5633" width="0" style="250" hidden="1" customWidth="1"/>
    <col min="5634" max="5635" width="9.140625" style="250"/>
    <col min="5636" max="5637" width="9.140625" style="250" customWidth="1"/>
    <col min="5638" max="5867" width="9.140625" style="250"/>
    <col min="5868" max="5868" width="35.7109375" style="250" customWidth="1"/>
    <col min="5869" max="5889" width="0" style="250" hidden="1" customWidth="1"/>
    <col min="5890" max="5891" width="9.140625" style="250"/>
    <col min="5892" max="5893" width="9.140625" style="250" customWidth="1"/>
    <col min="5894" max="6123" width="9.140625" style="250"/>
    <col min="6124" max="6124" width="35.7109375" style="250" customWidth="1"/>
    <col min="6125" max="6145" width="0" style="250" hidden="1" customWidth="1"/>
    <col min="6146" max="6147" width="9.140625" style="250"/>
    <col min="6148" max="6149" width="9.140625" style="250" customWidth="1"/>
    <col min="6150" max="6379" width="9.140625" style="250"/>
    <col min="6380" max="6380" width="35.7109375" style="250" customWidth="1"/>
    <col min="6381" max="6401" width="0" style="250" hidden="1" customWidth="1"/>
    <col min="6402" max="6403" width="9.140625" style="250"/>
    <col min="6404" max="6405" width="9.140625" style="250" customWidth="1"/>
    <col min="6406" max="6635" width="9.140625" style="250"/>
    <col min="6636" max="6636" width="35.7109375" style="250" customWidth="1"/>
    <col min="6637" max="6657" width="0" style="250" hidden="1" customWidth="1"/>
    <col min="6658" max="6659" width="9.140625" style="250"/>
    <col min="6660" max="6661" width="9.140625" style="250" customWidth="1"/>
    <col min="6662" max="6891" width="9.140625" style="250"/>
    <col min="6892" max="6892" width="35.7109375" style="250" customWidth="1"/>
    <col min="6893" max="6913" width="0" style="250" hidden="1" customWidth="1"/>
    <col min="6914" max="6915" width="9.140625" style="250"/>
    <col min="6916" max="6917" width="9.140625" style="250" customWidth="1"/>
    <col min="6918" max="7147" width="9.140625" style="250"/>
    <col min="7148" max="7148" width="35.7109375" style="250" customWidth="1"/>
    <col min="7149" max="7169" width="0" style="250" hidden="1" customWidth="1"/>
    <col min="7170" max="7171" width="9.140625" style="250"/>
    <col min="7172" max="7173" width="9.140625" style="250" customWidth="1"/>
    <col min="7174" max="7403" width="9.140625" style="250"/>
    <col min="7404" max="7404" width="35.7109375" style="250" customWidth="1"/>
    <col min="7405" max="7425" width="0" style="250" hidden="1" customWidth="1"/>
    <col min="7426" max="7427" width="9.140625" style="250"/>
    <col min="7428" max="7429" width="9.140625" style="250" customWidth="1"/>
    <col min="7430" max="7659" width="9.140625" style="250"/>
    <col min="7660" max="7660" width="35.7109375" style="250" customWidth="1"/>
    <col min="7661" max="7681" width="0" style="250" hidden="1" customWidth="1"/>
    <col min="7682" max="7683" width="9.140625" style="250"/>
    <col min="7684" max="7685" width="9.140625" style="250" customWidth="1"/>
    <col min="7686" max="7915" width="9.140625" style="250"/>
    <col min="7916" max="7916" width="35.7109375" style="250" customWidth="1"/>
    <col min="7917" max="7937" width="0" style="250" hidden="1" customWidth="1"/>
    <col min="7938" max="7939" width="9.140625" style="250"/>
    <col min="7940" max="7941" width="9.140625" style="250" customWidth="1"/>
    <col min="7942" max="8171" width="9.140625" style="250"/>
    <col min="8172" max="8172" width="35.7109375" style="250" customWidth="1"/>
    <col min="8173" max="8193" width="0" style="250" hidden="1" customWidth="1"/>
    <col min="8194" max="8195" width="9.140625" style="250"/>
    <col min="8196" max="8197" width="9.140625" style="250" customWidth="1"/>
    <col min="8198" max="8427" width="9.140625" style="250"/>
    <col min="8428" max="8428" width="35.7109375" style="250" customWidth="1"/>
    <col min="8429" max="8449" width="0" style="250" hidden="1" customWidth="1"/>
    <col min="8450" max="8451" width="9.140625" style="250"/>
    <col min="8452" max="8453" width="9.140625" style="250" customWidth="1"/>
    <col min="8454" max="8683" width="9.140625" style="250"/>
    <col min="8684" max="8684" width="35.7109375" style="250" customWidth="1"/>
    <col min="8685" max="8705" width="0" style="250" hidden="1" customWidth="1"/>
    <col min="8706" max="8707" width="9.140625" style="250"/>
    <col min="8708" max="8709" width="9.140625" style="250" customWidth="1"/>
    <col min="8710" max="8939" width="9.140625" style="250"/>
    <col min="8940" max="8940" width="35.7109375" style="250" customWidth="1"/>
    <col min="8941" max="8961" width="0" style="250" hidden="1" customWidth="1"/>
    <col min="8962" max="8963" width="9.140625" style="250"/>
    <col min="8964" max="8965" width="9.140625" style="250" customWidth="1"/>
    <col min="8966" max="9195" width="9.140625" style="250"/>
    <col min="9196" max="9196" width="35.7109375" style="250" customWidth="1"/>
    <col min="9197" max="9217" width="0" style="250" hidden="1" customWidth="1"/>
    <col min="9218" max="9219" width="9.140625" style="250"/>
    <col min="9220" max="9221" width="9.140625" style="250" customWidth="1"/>
    <col min="9222" max="9451" width="9.140625" style="250"/>
    <col min="9452" max="9452" width="35.7109375" style="250" customWidth="1"/>
    <col min="9453" max="9473" width="0" style="250" hidden="1" customWidth="1"/>
    <col min="9474" max="9475" width="9.140625" style="250"/>
    <col min="9476" max="9477" width="9.140625" style="250" customWidth="1"/>
    <col min="9478" max="9707" width="9.140625" style="250"/>
    <col min="9708" max="9708" width="35.7109375" style="250" customWidth="1"/>
    <col min="9709" max="9729" width="0" style="250" hidden="1" customWidth="1"/>
    <col min="9730" max="9731" width="9.140625" style="250"/>
    <col min="9732" max="9733" width="9.140625" style="250" customWidth="1"/>
    <col min="9734" max="9963" width="9.140625" style="250"/>
    <col min="9964" max="9964" width="35.7109375" style="250" customWidth="1"/>
    <col min="9965" max="9985" width="0" style="250" hidden="1" customWidth="1"/>
    <col min="9986" max="9987" width="9.140625" style="250"/>
    <col min="9988" max="9989" width="9.140625" style="250" customWidth="1"/>
    <col min="9990" max="10219" width="9.140625" style="250"/>
    <col min="10220" max="10220" width="35.7109375" style="250" customWidth="1"/>
    <col min="10221" max="10241" width="0" style="250" hidden="1" customWidth="1"/>
    <col min="10242" max="10243" width="9.140625" style="250"/>
    <col min="10244" max="10245" width="9.140625" style="250" customWidth="1"/>
    <col min="10246" max="10475" width="9.140625" style="250"/>
    <col min="10476" max="10476" width="35.7109375" style="250" customWidth="1"/>
    <col min="10477" max="10497" width="0" style="250" hidden="1" customWidth="1"/>
    <col min="10498" max="10499" width="9.140625" style="250"/>
    <col min="10500" max="10501" width="9.140625" style="250" customWidth="1"/>
    <col min="10502" max="10731" width="9.140625" style="250"/>
    <col min="10732" max="10732" width="35.7109375" style="250" customWidth="1"/>
    <col min="10733" max="10753" width="0" style="250" hidden="1" customWidth="1"/>
    <col min="10754" max="10755" width="9.140625" style="250"/>
    <col min="10756" max="10757" width="9.140625" style="250" customWidth="1"/>
    <col min="10758" max="10987" width="9.140625" style="250"/>
    <col min="10988" max="10988" width="35.7109375" style="250" customWidth="1"/>
    <col min="10989" max="11009" width="0" style="250" hidden="1" customWidth="1"/>
    <col min="11010" max="11011" width="9.140625" style="250"/>
    <col min="11012" max="11013" width="9.140625" style="250" customWidth="1"/>
    <col min="11014" max="11243" width="9.140625" style="250"/>
    <col min="11244" max="11244" width="35.7109375" style="250" customWidth="1"/>
    <col min="11245" max="11265" width="0" style="250" hidden="1" customWidth="1"/>
    <col min="11266" max="11267" width="9.140625" style="250"/>
    <col min="11268" max="11269" width="9.140625" style="250" customWidth="1"/>
    <col min="11270" max="11499" width="9.140625" style="250"/>
    <col min="11500" max="11500" width="35.7109375" style="250" customWidth="1"/>
    <col min="11501" max="11521" width="0" style="250" hidden="1" customWidth="1"/>
    <col min="11522" max="11523" width="9.140625" style="250"/>
    <col min="11524" max="11525" width="9.140625" style="250" customWidth="1"/>
    <col min="11526" max="11755" width="9.140625" style="250"/>
    <col min="11756" max="11756" width="35.7109375" style="250" customWidth="1"/>
    <col min="11757" max="11777" width="0" style="250" hidden="1" customWidth="1"/>
    <col min="11778" max="11779" width="9.140625" style="250"/>
    <col min="11780" max="11781" width="9.140625" style="250" customWidth="1"/>
    <col min="11782" max="12011" width="9.140625" style="250"/>
    <col min="12012" max="12012" width="35.7109375" style="250" customWidth="1"/>
    <col min="12013" max="12033" width="0" style="250" hidden="1" customWidth="1"/>
    <col min="12034" max="12035" width="9.140625" style="250"/>
    <col min="12036" max="12037" width="9.140625" style="250" customWidth="1"/>
    <col min="12038" max="12267" width="9.140625" style="250"/>
    <col min="12268" max="12268" width="35.7109375" style="250" customWidth="1"/>
    <col min="12269" max="12289" width="0" style="250" hidden="1" customWidth="1"/>
    <col min="12290" max="12291" width="9.140625" style="250"/>
    <col min="12292" max="12293" width="9.140625" style="250" customWidth="1"/>
    <col min="12294" max="12523" width="9.140625" style="250"/>
    <col min="12524" max="12524" width="35.7109375" style="250" customWidth="1"/>
    <col min="12525" max="12545" width="0" style="250" hidden="1" customWidth="1"/>
    <col min="12546" max="12547" width="9.140625" style="250"/>
    <col min="12548" max="12549" width="9.140625" style="250" customWidth="1"/>
    <col min="12550" max="12779" width="9.140625" style="250"/>
    <col min="12780" max="12780" width="35.7109375" style="250" customWidth="1"/>
    <col min="12781" max="12801" width="0" style="250" hidden="1" customWidth="1"/>
    <col min="12802" max="12803" width="9.140625" style="250"/>
    <col min="12804" max="12805" width="9.140625" style="250" customWidth="1"/>
    <col min="12806" max="13035" width="9.140625" style="250"/>
    <col min="13036" max="13036" width="35.7109375" style="250" customWidth="1"/>
    <col min="13037" max="13057" width="0" style="250" hidden="1" customWidth="1"/>
    <col min="13058" max="13059" width="9.140625" style="250"/>
    <col min="13060" max="13061" width="9.140625" style="250" customWidth="1"/>
    <col min="13062" max="13291" width="9.140625" style="250"/>
    <col min="13292" max="13292" width="35.7109375" style="250" customWidth="1"/>
    <col min="13293" max="13313" width="0" style="250" hidden="1" customWidth="1"/>
    <col min="13314" max="13315" width="9.140625" style="250"/>
    <col min="13316" max="13317" width="9.140625" style="250" customWidth="1"/>
    <col min="13318" max="13547" width="9.140625" style="250"/>
    <col min="13548" max="13548" width="35.7109375" style="250" customWidth="1"/>
    <col min="13549" max="13569" width="0" style="250" hidden="1" customWidth="1"/>
    <col min="13570" max="13571" width="9.140625" style="250"/>
    <col min="13572" max="13573" width="9.140625" style="250" customWidth="1"/>
    <col min="13574" max="13803" width="9.140625" style="250"/>
    <col min="13804" max="13804" width="35.7109375" style="250" customWidth="1"/>
    <col min="13805" max="13825" width="0" style="250" hidden="1" customWidth="1"/>
    <col min="13826" max="13827" width="9.140625" style="250"/>
    <col min="13828" max="13829" width="9.140625" style="250" customWidth="1"/>
    <col min="13830" max="14059" width="9.140625" style="250"/>
    <col min="14060" max="14060" width="35.7109375" style="250" customWidth="1"/>
    <col min="14061" max="14081" width="0" style="250" hidden="1" customWidth="1"/>
    <col min="14082" max="14083" width="9.140625" style="250"/>
    <col min="14084" max="14085" width="9.140625" style="250" customWidth="1"/>
    <col min="14086" max="14315" width="9.140625" style="250"/>
    <col min="14316" max="14316" width="35.7109375" style="250" customWidth="1"/>
    <col min="14317" max="14337" width="0" style="250" hidden="1" customWidth="1"/>
    <col min="14338" max="14339" width="9.140625" style="250"/>
    <col min="14340" max="14341" width="9.140625" style="250" customWidth="1"/>
    <col min="14342" max="14571" width="9.140625" style="250"/>
    <col min="14572" max="14572" width="35.7109375" style="250" customWidth="1"/>
    <col min="14573" max="14593" width="0" style="250" hidden="1" customWidth="1"/>
    <col min="14594" max="14595" width="9.140625" style="250"/>
    <col min="14596" max="14597" width="9.140625" style="250" customWidth="1"/>
    <col min="14598" max="14827" width="9.140625" style="250"/>
    <col min="14828" max="14828" width="35.7109375" style="250" customWidth="1"/>
    <col min="14829" max="14849" width="0" style="250" hidden="1" customWidth="1"/>
    <col min="14850" max="14851" width="9.140625" style="250"/>
    <col min="14852" max="14853" width="9.140625" style="250" customWidth="1"/>
    <col min="14854" max="15083" width="9.140625" style="250"/>
    <col min="15084" max="15084" width="35.7109375" style="250" customWidth="1"/>
    <col min="15085" max="15105" width="0" style="250" hidden="1" customWidth="1"/>
    <col min="15106" max="15107" width="9.140625" style="250"/>
    <col min="15108" max="15109" width="9.140625" style="250" customWidth="1"/>
    <col min="15110" max="15339" width="9.140625" style="250"/>
    <col min="15340" max="15340" width="35.7109375" style="250" customWidth="1"/>
    <col min="15341" max="15361" width="0" style="250" hidden="1" customWidth="1"/>
    <col min="15362" max="15363" width="9.140625" style="250"/>
    <col min="15364" max="15365" width="9.140625" style="250" customWidth="1"/>
    <col min="15366" max="15595" width="9.140625" style="250"/>
    <col min="15596" max="15596" width="35.7109375" style="250" customWidth="1"/>
    <col min="15597" max="15617" width="0" style="250" hidden="1" customWidth="1"/>
    <col min="15618" max="15619" width="9.140625" style="250"/>
    <col min="15620" max="15621" width="9.140625" style="250" customWidth="1"/>
    <col min="15622" max="15851" width="9.140625" style="250"/>
    <col min="15852" max="15852" width="35.7109375" style="250" customWidth="1"/>
    <col min="15853" max="15873" width="0" style="250" hidden="1" customWidth="1"/>
    <col min="15874" max="15875" width="9.140625" style="250"/>
    <col min="15876" max="15877" width="9.140625" style="250" customWidth="1"/>
    <col min="15878" max="16107" width="9.140625" style="250"/>
    <col min="16108" max="16108" width="35.7109375" style="250" customWidth="1"/>
    <col min="16109" max="16129" width="0" style="250" hidden="1" customWidth="1"/>
    <col min="16130" max="16131" width="9.140625" style="250"/>
    <col min="16132" max="16133" width="9.140625" style="250" customWidth="1"/>
    <col min="16134" max="16384" width="9.140625" style="250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5">
      <c r="A2" s="696" t="s">
        <v>733</v>
      </c>
    </row>
    <row r="3" spans="1:20" ht="18" customHeight="1" thickBot="1" x14ac:dyDescent="0.25">
      <c r="A3" s="683" t="s">
        <v>734</v>
      </c>
    </row>
    <row r="4" spans="1:20" ht="18" customHeight="1" thickBot="1" x14ac:dyDescent="0.25">
      <c r="A4" s="39"/>
      <c r="B4" s="539">
        <v>2014</v>
      </c>
      <c r="C4" s="539">
        <v>2015</v>
      </c>
      <c r="D4" s="698">
        <v>2016</v>
      </c>
      <c r="E4" s="698">
        <v>2017</v>
      </c>
      <c r="F4" s="698">
        <v>2018</v>
      </c>
      <c r="G4" s="698">
        <v>2019</v>
      </c>
      <c r="H4" s="698">
        <v>2020</v>
      </c>
      <c r="I4" s="698">
        <v>2021</v>
      </c>
      <c r="J4" s="698">
        <v>2022</v>
      </c>
      <c r="K4" s="698">
        <v>2023</v>
      </c>
      <c r="L4" s="698">
        <v>2024</v>
      </c>
      <c r="M4" s="698">
        <v>2025</v>
      </c>
    </row>
    <row r="5" spans="1:20" x14ac:dyDescent="0.2">
      <c r="A5" s="37"/>
    </row>
    <row r="6" spans="1:20" s="701" customFormat="1" ht="12.95" customHeight="1" x14ac:dyDescent="0.2">
      <c r="A6" s="699" t="s">
        <v>735</v>
      </c>
      <c r="B6" s="323">
        <v>37042.9</v>
      </c>
      <c r="C6" s="323">
        <v>51567.7</v>
      </c>
      <c r="D6" s="700">
        <v>55256</v>
      </c>
      <c r="E6" s="700">
        <v>65577.2</v>
      </c>
      <c r="F6" s="700">
        <v>75476.399999999994</v>
      </c>
      <c r="G6" s="700">
        <v>88858</v>
      </c>
      <c r="H6" s="700">
        <v>102687</v>
      </c>
      <c r="I6" s="700">
        <v>120035.8</v>
      </c>
      <c r="J6" s="700">
        <v>168782.7</v>
      </c>
      <c r="K6" s="700">
        <v>214346.5</v>
      </c>
      <c r="L6" s="700">
        <v>269957.09999999998</v>
      </c>
      <c r="M6" s="700">
        <v>354914.1</v>
      </c>
    </row>
    <row r="7" spans="1:20" s="701" customFormat="1" ht="12.95" customHeight="1" x14ac:dyDescent="0.2">
      <c r="A7" s="334"/>
      <c r="B7" s="323"/>
      <c r="C7" s="323"/>
      <c r="D7" s="700"/>
      <c r="E7" s="700"/>
      <c r="F7" s="700"/>
      <c r="G7" s="700"/>
      <c r="H7" s="700"/>
      <c r="I7" s="700"/>
      <c r="J7" s="700"/>
      <c r="K7" s="700"/>
      <c r="L7" s="700"/>
      <c r="M7" s="700"/>
    </row>
    <row r="8" spans="1:20" s="701" customFormat="1" ht="12.95" customHeight="1" x14ac:dyDescent="0.2">
      <c r="A8" s="57" t="s">
        <v>83</v>
      </c>
      <c r="B8" s="259">
        <v>370.1</v>
      </c>
      <c r="C8" s="259">
        <v>491.5</v>
      </c>
      <c r="D8" s="64">
        <v>983</v>
      </c>
      <c r="E8" s="64">
        <v>1387.1</v>
      </c>
      <c r="F8" s="64">
        <v>1618.5</v>
      </c>
      <c r="G8" s="64">
        <v>1939.4</v>
      </c>
      <c r="H8" s="64">
        <v>2475.3000000000002</v>
      </c>
      <c r="I8" s="64">
        <v>3092.3</v>
      </c>
      <c r="J8" s="64">
        <v>4137.8</v>
      </c>
      <c r="K8" s="64">
        <v>4894.7</v>
      </c>
      <c r="L8" s="64">
        <v>5856.1</v>
      </c>
      <c r="M8" s="64">
        <v>8160.1</v>
      </c>
    </row>
    <row r="9" spans="1:20" s="701" customFormat="1" ht="12.95" customHeight="1" x14ac:dyDescent="0.2">
      <c r="A9" s="57" t="s">
        <v>84</v>
      </c>
      <c r="B9" s="259">
        <v>1048.5</v>
      </c>
      <c r="C9" s="259">
        <v>1340.9</v>
      </c>
      <c r="D9" s="64">
        <v>2225</v>
      </c>
      <c r="E9" s="64">
        <v>3153.5</v>
      </c>
      <c r="F9" s="64">
        <v>3718.3</v>
      </c>
      <c r="G9" s="64">
        <v>4198.8</v>
      </c>
      <c r="H9" s="64">
        <v>5592.1</v>
      </c>
      <c r="I9" s="64">
        <v>5913.1</v>
      </c>
      <c r="J9" s="64">
        <v>7495.5</v>
      </c>
      <c r="K9" s="64">
        <v>9090.2999999999993</v>
      </c>
      <c r="L9" s="64">
        <v>11310.2</v>
      </c>
      <c r="M9" s="64">
        <v>14952.2</v>
      </c>
    </row>
    <row r="10" spans="1:20" s="701" customFormat="1" ht="12.95" customHeight="1" x14ac:dyDescent="0.2">
      <c r="A10" s="57" t="s">
        <v>85</v>
      </c>
      <c r="B10" s="259">
        <v>954.9</v>
      </c>
      <c r="C10" s="259">
        <v>1218.8</v>
      </c>
      <c r="D10" s="64">
        <v>1846.5</v>
      </c>
      <c r="E10" s="64">
        <v>2457.1999999999998</v>
      </c>
      <c r="F10" s="64">
        <v>2957.9</v>
      </c>
      <c r="G10" s="64">
        <v>3443.7</v>
      </c>
      <c r="H10" s="64">
        <v>4045.8</v>
      </c>
      <c r="I10" s="64">
        <v>5868.5</v>
      </c>
      <c r="J10" s="64">
        <v>7934.3</v>
      </c>
      <c r="K10" s="64">
        <v>9398.2000000000007</v>
      </c>
      <c r="L10" s="64">
        <v>10940.1</v>
      </c>
      <c r="M10" s="64">
        <v>15273.3</v>
      </c>
    </row>
    <row r="11" spans="1:20" s="701" customFormat="1" ht="12.95" customHeight="1" x14ac:dyDescent="0.2">
      <c r="A11" s="57" t="s">
        <v>86</v>
      </c>
      <c r="B11" s="259">
        <v>238.4</v>
      </c>
      <c r="C11" s="259">
        <v>328.9</v>
      </c>
      <c r="D11" s="64">
        <v>660.4</v>
      </c>
      <c r="E11" s="64">
        <v>919</v>
      </c>
      <c r="F11" s="64">
        <v>1038.5</v>
      </c>
      <c r="G11" s="64">
        <v>1161</v>
      </c>
      <c r="H11" s="64">
        <v>1383.9</v>
      </c>
      <c r="I11" s="64">
        <v>1491.3</v>
      </c>
      <c r="J11" s="64">
        <v>1910</v>
      </c>
      <c r="K11" s="64">
        <v>2501.1999999999998</v>
      </c>
      <c r="L11" s="64">
        <v>3043.5</v>
      </c>
      <c r="M11" s="64">
        <v>3797.5</v>
      </c>
    </row>
    <row r="12" spans="1:20" s="701" customFormat="1" ht="12.95" customHeight="1" x14ac:dyDescent="0.2">
      <c r="A12" s="57" t="s">
        <v>87</v>
      </c>
      <c r="B12" s="259">
        <v>932.9</v>
      </c>
      <c r="C12" s="259">
        <v>1474.5</v>
      </c>
      <c r="D12" s="64">
        <v>2453.5</v>
      </c>
      <c r="E12" s="64">
        <v>3278.7</v>
      </c>
      <c r="F12" s="64">
        <v>3539.7</v>
      </c>
      <c r="G12" s="64">
        <v>3686.1</v>
      </c>
      <c r="H12" s="64">
        <v>4273.3999999999996</v>
      </c>
      <c r="I12" s="64">
        <v>4860.6000000000004</v>
      </c>
      <c r="J12" s="64">
        <v>4876.3999999999996</v>
      </c>
      <c r="K12" s="64">
        <v>5761.4</v>
      </c>
      <c r="L12" s="64">
        <v>6720</v>
      </c>
      <c r="M12" s="64">
        <v>8515.7000000000007</v>
      </c>
    </row>
    <row r="13" spans="1:20" s="701" customFormat="1" ht="12.95" customHeight="1" x14ac:dyDescent="0.2">
      <c r="A13" s="57" t="s">
        <v>88</v>
      </c>
      <c r="B13" s="259">
        <v>218.5</v>
      </c>
      <c r="C13" s="259">
        <v>305</v>
      </c>
      <c r="D13" s="64">
        <v>532.9</v>
      </c>
      <c r="E13" s="64">
        <v>709.1</v>
      </c>
      <c r="F13" s="64">
        <v>840.9</v>
      </c>
      <c r="G13" s="64">
        <v>1045.5999999999999</v>
      </c>
      <c r="H13" s="64">
        <v>1297.5999999999999</v>
      </c>
      <c r="I13" s="64">
        <v>1436.5</v>
      </c>
      <c r="J13" s="64">
        <v>1870.6</v>
      </c>
      <c r="K13" s="64">
        <v>2291.4</v>
      </c>
      <c r="L13" s="64">
        <v>2801.2</v>
      </c>
      <c r="M13" s="64">
        <v>3658.9</v>
      </c>
    </row>
    <row r="14" spans="1:20" s="701" customFormat="1" ht="12.95" customHeight="1" x14ac:dyDescent="0.2">
      <c r="A14" s="57" t="s">
        <v>89</v>
      </c>
      <c r="B14" s="259">
        <v>1413.9</v>
      </c>
      <c r="C14" s="259">
        <v>1756.9</v>
      </c>
      <c r="D14" s="64">
        <v>2824.5</v>
      </c>
      <c r="E14" s="64">
        <v>3660</v>
      </c>
      <c r="F14" s="64">
        <v>4469.8999999999996</v>
      </c>
      <c r="G14" s="64">
        <v>5313.7</v>
      </c>
      <c r="H14" s="64">
        <v>5423.4</v>
      </c>
      <c r="I14" s="64">
        <v>6263.3</v>
      </c>
      <c r="J14" s="64">
        <v>8019.1</v>
      </c>
      <c r="K14" s="64">
        <v>9929.5</v>
      </c>
      <c r="L14" s="64">
        <v>12488.1</v>
      </c>
      <c r="M14" s="64">
        <v>16108.4</v>
      </c>
    </row>
    <row r="15" spans="1:20" s="701" customFormat="1" ht="12.95" customHeight="1" x14ac:dyDescent="0.2">
      <c r="A15" s="57" t="s">
        <v>90</v>
      </c>
      <c r="B15" s="259">
        <v>30875.3</v>
      </c>
      <c r="C15" s="259">
        <v>43282</v>
      </c>
      <c r="D15" s="64">
        <v>42089.7</v>
      </c>
      <c r="E15" s="64">
        <v>48144</v>
      </c>
      <c r="F15" s="64">
        <v>55005.1</v>
      </c>
      <c r="G15" s="64">
        <v>65324.6</v>
      </c>
      <c r="H15" s="64">
        <v>74937</v>
      </c>
      <c r="I15" s="64">
        <v>86874.6</v>
      </c>
      <c r="J15" s="64">
        <v>125721</v>
      </c>
      <c r="K15" s="64">
        <v>163060</v>
      </c>
      <c r="L15" s="64">
        <v>206523.2</v>
      </c>
      <c r="M15" s="64">
        <v>270477.09999999998</v>
      </c>
    </row>
    <row r="16" spans="1:20" s="701" customFormat="1" ht="12.95" customHeight="1" x14ac:dyDescent="0.2">
      <c r="A16" s="57" t="s">
        <v>91</v>
      </c>
      <c r="B16" s="259">
        <v>990.4</v>
      </c>
      <c r="C16" s="259">
        <v>1369.1</v>
      </c>
      <c r="D16" s="64">
        <v>1640.5</v>
      </c>
      <c r="E16" s="64">
        <v>1868.6</v>
      </c>
      <c r="F16" s="64">
        <v>2287.6</v>
      </c>
      <c r="G16" s="64">
        <v>2745.1</v>
      </c>
      <c r="H16" s="64">
        <v>3258.3</v>
      </c>
      <c r="I16" s="64">
        <v>4235.5</v>
      </c>
      <c r="J16" s="64">
        <v>6818.1</v>
      </c>
      <c r="K16" s="64">
        <v>7419.9</v>
      </c>
      <c r="L16" s="64">
        <v>10274.700000000001</v>
      </c>
      <c r="M16" s="64">
        <v>13970.8</v>
      </c>
    </row>
    <row r="17" spans="1:13" s="701" customFormat="1" thickBot="1" x14ac:dyDescent="0.25">
      <c r="A17" s="60"/>
      <c r="B17" s="702"/>
      <c r="C17" s="702"/>
      <c r="D17" s="703"/>
      <c r="E17" s="703"/>
      <c r="F17" s="703"/>
      <c r="G17" s="703"/>
      <c r="H17" s="703"/>
      <c r="I17" s="703"/>
      <c r="J17" s="703"/>
      <c r="K17" s="703"/>
      <c r="L17" s="703"/>
      <c r="M17" s="703"/>
    </row>
    <row r="18" spans="1:13" x14ac:dyDescent="0.2">
      <c r="A18" s="61"/>
    </row>
    <row r="19" spans="1:13" x14ac:dyDescent="0.2">
      <c r="A19" s="61"/>
    </row>
    <row r="20" spans="1:13" ht="18" customHeight="1" x14ac:dyDescent="0.25">
      <c r="A20" s="696" t="s">
        <v>736</v>
      </c>
    </row>
    <row r="21" spans="1:13" ht="18" customHeight="1" thickBot="1" x14ac:dyDescent="0.25">
      <c r="A21" s="683" t="s">
        <v>737</v>
      </c>
    </row>
    <row r="22" spans="1:13" ht="18" customHeight="1" thickBot="1" x14ac:dyDescent="0.25">
      <c r="A22" s="39"/>
      <c r="B22" s="539">
        <v>2014</v>
      </c>
      <c r="C22" s="539">
        <v>2015</v>
      </c>
      <c r="D22" s="698">
        <v>2016</v>
      </c>
      <c r="E22" s="539">
        <v>2017</v>
      </c>
      <c r="F22" s="698">
        <v>2018</v>
      </c>
      <c r="G22" s="539">
        <v>2019</v>
      </c>
      <c r="H22" s="698">
        <v>2020</v>
      </c>
      <c r="I22" s="698">
        <v>2021</v>
      </c>
      <c r="J22" s="698">
        <v>2022</v>
      </c>
      <c r="K22" s="698">
        <v>2023</v>
      </c>
      <c r="L22" s="698">
        <v>2024</v>
      </c>
      <c r="M22" s="698">
        <v>2025</v>
      </c>
    </row>
    <row r="23" spans="1:13" x14ac:dyDescent="0.2">
      <c r="A23" s="61"/>
    </row>
    <row r="24" spans="1:13" s="701" customFormat="1" ht="12.95" customHeight="1" x14ac:dyDescent="0.2">
      <c r="A24" s="699" t="s">
        <v>735</v>
      </c>
      <c r="B24" s="65">
        <v>1588613</v>
      </c>
      <c r="C24" s="65">
        <v>1884054</v>
      </c>
      <c r="D24" s="63">
        <v>2147729</v>
      </c>
      <c r="E24" s="63">
        <v>2903039</v>
      </c>
      <c r="F24" s="63">
        <v>3355435</v>
      </c>
      <c r="G24" s="63">
        <v>3826803</v>
      </c>
      <c r="H24" s="63">
        <v>4102802</v>
      </c>
      <c r="I24" s="63">
        <v>4951663</v>
      </c>
      <c r="J24" s="63">
        <v>8065290</v>
      </c>
      <c r="K24" s="63">
        <v>10962293</v>
      </c>
      <c r="L24" s="63">
        <v>14514762</v>
      </c>
      <c r="M24" s="63">
        <v>19799335</v>
      </c>
    </row>
    <row r="25" spans="1:13" s="701" customFormat="1" ht="12.95" customHeight="1" x14ac:dyDescent="0.2">
      <c r="A25" s="699"/>
      <c r="B25" s="65"/>
      <c r="C25" s="65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13" s="701" customFormat="1" ht="12.95" customHeight="1" x14ac:dyDescent="0.2">
      <c r="A26" s="57" t="s">
        <v>83</v>
      </c>
      <c r="B26" s="704">
        <v>39499</v>
      </c>
      <c r="C26" s="704">
        <v>55551</v>
      </c>
      <c r="D26" s="50">
        <v>114339</v>
      </c>
      <c r="E26" s="50">
        <v>143459</v>
      </c>
      <c r="F26" s="50">
        <v>198400</v>
      </c>
      <c r="G26" s="50">
        <v>211595</v>
      </c>
      <c r="H26" s="50">
        <v>242237</v>
      </c>
      <c r="I26" s="50">
        <v>278254</v>
      </c>
      <c r="J26" s="50">
        <v>402941</v>
      </c>
      <c r="K26" s="50">
        <v>502094</v>
      </c>
      <c r="L26" s="50">
        <v>630162</v>
      </c>
      <c r="M26" s="50">
        <v>808182</v>
      </c>
    </row>
    <row r="27" spans="1:13" s="701" customFormat="1" ht="12.95" customHeight="1" x14ac:dyDescent="0.2">
      <c r="A27" s="57" t="s">
        <v>84</v>
      </c>
      <c r="B27" s="704">
        <v>142372</v>
      </c>
      <c r="C27" s="704">
        <v>184473</v>
      </c>
      <c r="D27" s="50">
        <v>322226</v>
      </c>
      <c r="E27" s="50">
        <v>394801</v>
      </c>
      <c r="F27" s="50">
        <v>442052</v>
      </c>
      <c r="G27" s="50">
        <v>494914</v>
      </c>
      <c r="H27" s="50">
        <v>549637</v>
      </c>
      <c r="I27" s="50">
        <v>562172</v>
      </c>
      <c r="J27" s="50">
        <v>735843</v>
      </c>
      <c r="K27" s="50">
        <v>873892</v>
      </c>
      <c r="L27" s="50">
        <v>1272477</v>
      </c>
      <c r="M27" s="50">
        <v>1370395</v>
      </c>
    </row>
    <row r="28" spans="1:13" s="701" customFormat="1" ht="12.95" customHeight="1" x14ac:dyDescent="0.2">
      <c r="A28" s="57" t="s">
        <v>85</v>
      </c>
      <c r="B28" s="704">
        <v>84417</v>
      </c>
      <c r="C28" s="704">
        <v>98894</v>
      </c>
      <c r="D28" s="50">
        <v>159365</v>
      </c>
      <c r="E28" s="50">
        <v>206045</v>
      </c>
      <c r="F28" s="50">
        <v>233777</v>
      </c>
      <c r="G28" s="50">
        <v>264874</v>
      </c>
      <c r="H28" s="50">
        <v>270462</v>
      </c>
      <c r="I28" s="50">
        <v>373537</v>
      </c>
      <c r="J28" s="50">
        <v>592410</v>
      </c>
      <c r="K28" s="50">
        <v>721715</v>
      </c>
      <c r="L28" s="50">
        <v>739252</v>
      </c>
      <c r="M28" s="50">
        <v>1100161</v>
      </c>
    </row>
    <row r="29" spans="1:13" s="701" customFormat="1" ht="12.95" customHeight="1" x14ac:dyDescent="0.2">
      <c r="A29" s="57" t="s">
        <v>86</v>
      </c>
      <c r="B29" s="704">
        <v>60227</v>
      </c>
      <c r="C29" s="704">
        <v>64678</v>
      </c>
      <c r="D29" s="50">
        <v>111070</v>
      </c>
      <c r="E29" s="50">
        <v>135381</v>
      </c>
      <c r="F29" s="50">
        <v>151651</v>
      </c>
      <c r="G29" s="50">
        <v>171506</v>
      </c>
      <c r="H29" s="50">
        <v>174340</v>
      </c>
      <c r="I29" s="50">
        <v>191557</v>
      </c>
      <c r="J29" s="50">
        <v>236707</v>
      </c>
      <c r="K29" s="50">
        <v>282670</v>
      </c>
      <c r="L29" s="50">
        <v>340857</v>
      </c>
      <c r="M29" s="50">
        <v>402503</v>
      </c>
    </row>
    <row r="30" spans="1:13" s="701" customFormat="1" ht="12.95" customHeight="1" x14ac:dyDescent="0.2">
      <c r="A30" s="57" t="s">
        <v>87</v>
      </c>
      <c r="B30" s="704">
        <v>142686</v>
      </c>
      <c r="C30" s="704">
        <v>153743</v>
      </c>
      <c r="D30" s="50">
        <v>242302</v>
      </c>
      <c r="E30" s="50">
        <v>328314</v>
      </c>
      <c r="F30" s="50">
        <v>384015</v>
      </c>
      <c r="G30" s="50">
        <v>419746</v>
      </c>
      <c r="H30" s="50">
        <v>445937</v>
      </c>
      <c r="I30" s="50">
        <v>513499</v>
      </c>
      <c r="J30" s="50">
        <v>577819</v>
      </c>
      <c r="K30" s="50">
        <v>730514</v>
      </c>
      <c r="L30" s="50">
        <v>903910</v>
      </c>
      <c r="M30" s="50">
        <v>1087605</v>
      </c>
    </row>
    <row r="31" spans="1:13" s="701" customFormat="1" ht="12.95" customHeight="1" x14ac:dyDescent="0.2">
      <c r="A31" s="57" t="s">
        <v>88</v>
      </c>
      <c r="B31" s="704">
        <v>34256</v>
      </c>
      <c r="C31" s="704">
        <v>50562</v>
      </c>
      <c r="D31" s="50">
        <v>79526</v>
      </c>
      <c r="E31" s="50">
        <v>118837</v>
      </c>
      <c r="F31" s="50">
        <v>106846</v>
      </c>
      <c r="G31" s="50">
        <v>127312</v>
      </c>
      <c r="H31" s="50">
        <v>136154</v>
      </c>
      <c r="I31" s="50">
        <v>151575</v>
      </c>
      <c r="J31" s="50">
        <v>222931</v>
      </c>
      <c r="K31" s="50">
        <v>280327</v>
      </c>
      <c r="L31" s="50">
        <v>327606</v>
      </c>
      <c r="M31" s="50">
        <v>387294</v>
      </c>
    </row>
    <row r="32" spans="1:13" s="701" customFormat="1" ht="12.95" customHeight="1" x14ac:dyDescent="0.2">
      <c r="A32" s="57" t="s">
        <v>89</v>
      </c>
      <c r="B32" s="704">
        <v>94369</v>
      </c>
      <c r="C32" s="704">
        <v>103362</v>
      </c>
      <c r="D32" s="50">
        <v>204984</v>
      </c>
      <c r="E32" s="50">
        <v>230900</v>
      </c>
      <c r="F32" s="50">
        <v>263785</v>
      </c>
      <c r="G32" s="50">
        <v>291827</v>
      </c>
      <c r="H32" s="50">
        <v>297357</v>
      </c>
      <c r="I32" s="50">
        <v>329743</v>
      </c>
      <c r="J32" s="50">
        <v>544651</v>
      </c>
      <c r="K32" s="50">
        <v>671260</v>
      </c>
      <c r="L32" s="50">
        <v>823942</v>
      </c>
      <c r="M32" s="50">
        <v>971273</v>
      </c>
    </row>
    <row r="33" spans="1:13" s="701" customFormat="1" ht="12.95" customHeight="1" x14ac:dyDescent="0.2">
      <c r="A33" s="57" t="s">
        <v>90</v>
      </c>
      <c r="B33" s="704">
        <v>931240</v>
      </c>
      <c r="C33" s="704">
        <v>1083168</v>
      </c>
      <c r="D33" s="50">
        <v>810717</v>
      </c>
      <c r="E33" s="50">
        <v>1188097</v>
      </c>
      <c r="F33" s="50">
        <v>1423641</v>
      </c>
      <c r="G33" s="50">
        <v>1649019</v>
      </c>
      <c r="H33" s="50">
        <v>1812381</v>
      </c>
      <c r="I33" s="50">
        <v>2341810</v>
      </c>
      <c r="J33" s="50">
        <v>4232017</v>
      </c>
      <c r="K33" s="50">
        <v>6215557</v>
      </c>
      <c r="L33" s="50">
        <v>8551155</v>
      </c>
      <c r="M33" s="50">
        <v>12498140</v>
      </c>
    </row>
    <row r="34" spans="1:13" s="701" customFormat="1" ht="12.95" customHeight="1" x14ac:dyDescent="0.2">
      <c r="A34" s="57" t="s">
        <v>91</v>
      </c>
      <c r="B34" s="704">
        <v>59547</v>
      </c>
      <c r="C34" s="704">
        <v>89623</v>
      </c>
      <c r="D34" s="50">
        <v>103200</v>
      </c>
      <c r="E34" s="50">
        <v>157205</v>
      </c>
      <c r="F34" s="50">
        <v>151268</v>
      </c>
      <c r="G34" s="50">
        <v>196010</v>
      </c>
      <c r="H34" s="50">
        <v>174297</v>
      </c>
      <c r="I34" s="50">
        <v>209516</v>
      </c>
      <c r="J34" s="50">
        <v>519971</v>
      </c>
      <c r="K34" s="50">
        <v>684264</v>
      </c>
      <c r="L34" s="50">
        <v>925401</v>
      </c>
      <c r="M34" s="50">
        <v>1173782</v>
      </c>
    </row>
    <row r="35" spans="1:13" ht="13.5" thickBot="1" x14ac:dyDescent="0.25">
      <c r="A35" s="60"/>
      <c r="B35" s="702"/>
      <c r="C35" s="702"/>
      <c r="D35" s="703"/>
      <c r="E35" s="703"/>
      <c r="F35" s="703"/>
      <c r="G35" s="703"/>
      <c r="H35" s="703"/>
      <c r="I35" s="703"/>
      <c r="J35" s="703"/>
      <c r="K35" s="703"/>
      <c r="L35" s="703"/>
      <c r="M35" s="703"/>
    </row>
    <row r="36" spans="1:13" x14ac:dyDescent="0.2">
      <c r="A36" s="61"/>
    </row>
    <row r="37" spans="1:13" x14ac:dyDescent="0.2">
      <c r="A37" s="61"/>
    </row>
    <row r="38" spans="1:13" ht="18" customHeight="1" x14ac:dyDescent="0.25">
      <c r="A38" s="696" t="s">
        <v>738</v>
      </c>
    </row>
    <row r="39" spans="1:13" ht="18" customHeight="1" thickBot="1" x14ac:dyDescent="0.25">
      <c r="A39" s="683" t="s">
        <v>739</v>
      </c>
    </row>
    <row r="40" spans="1:13" ht="18" customHeight="1" thickBot="1" x14ac:dyDescent="0.25">
      <c r="A40" s="39"/>
      <c r="B40" s="539">
        <v>2014</v>
      </c>
      <c r="C40" s="539">
        <v>2015</v>
      </c>
      <c r="D40" s="698">
        <v>2016</v>
      </c>
      <c r="E40" s="539">
        <v>2017</v>
      </c>
      <c r="F40" s="698">
        <v>2018</v>
      </c>
      <c r="G40" s="539">
        <v>2019</v>
      </c>
      <c r="H40" s="698">
        <v>2020</v>
      </c>
      <c r="I40" s="698">
        <v>2021</v>
      </c>
      <c r="J40" s="698">
        <v>2022</v>
      </c>
      <c r="K40" s="698">
        <v>2023</v>
      </c>
      <c r="L40" s="698">
        <v>2024</v>
      </c>
      <c r="M40" s="698">
        <v>2025</v>
      </c>
    </row>
    <row r="41" spans="1:13" x14ac:dyDescent="0.2">
      <c r="A41" s="61"/>
    </row>
    <row r="42" spans="1:13" s="701" customFormat="1" ht="12.95" customHeight="1" x14ac:dyDescent="0.2">
      <c r="A42" s="699" t="s">
        <v>82</v>
      </c>
      <c r="B42" s="63">
        <v>23318</v>
      </c>
      <c r="C42" s="63">
        <v>27371</v>
      </c>
      <c r="D42" s="63">
        <v>25728</v>
      </c>
      <c r="E42" s="63">
        <v>22589</v>
      </c>
      <c r="F42" s="63">
        <v>22494</v>
      </c>
      <c r="G42" s="63">
        <v>23220</v>
      </c>
      <c r="H42" s="63">
        <v>25029</v>
      </c>
      <c r="I42" s="63">
        <v>24242</v>
      </c>
      <c r="J42" s="63">
        <v>20927</v>
      </c>
      <c r="K42" s="63">
        <v>19553</v>
      </c>
      <c r="L42" s="63">
        <v>18599</v>
      </c>
      <c r="M42" s="63">
        <v>17926</v>
      </c>
    </row>
    <row r="43" spans="1:13" s="701" customFormat="1" ht="12.95" customHeight="1" x14ac:dyDescent="0.2">
      <c r="A43" s="699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3" s="701" customFormat="1" ht="12.95" customHeight="1" x14ac:dyDescent="0.2">
      <c r="A44" s="57" t="s">
        <v>83</v>
      </c>
      <c r="B44" s="50">
        <v>9371</v>
      </c>
      <c r="C44" s="50">
        <v>8848</v>
      </c>
      <c r="D44" s="50">
        <v>8597</v>
      </c>
      <c r="E44" s="50">
        <v>9669</v>
      </c>
      <c r="F44" s="50">
        <v>8158</v>
      </c>
      <c r="G44" s="50">
        <v>9166</v>
      </c>
      <c r="H44" s="50">
        <v>10219</v>
      </c>
      <c r="I44" s="50">
        <v>11113</v>
      </c>
      <c r="J44" s="50">
        <v>10269</v>
      </c>
      <c r="K44" s="50">
        <v>9749</v>
      </c>
      <c r="L44" s="50">
        <v>9293</v>
      </c>
      <c r="M44" s="50">
        <v>10097</v>
      </c>
    </row>
    <row r="45" spans="1:13" s="701" customFormat="1" ht="12.95" customHeight="1" x14ac:dyDescent="0.2">
      <c r="A45" s="57" t="s">
        <v>84</v>
      </c>
      <c r="B45" s="50">
        <v>7365</v>
      </c>
      <c r="C45" s="50">
        <v>7269</v>
      </c>
      <c r="D45" s="50">
        <v>6905</v>
      </c>
      <c r="E45" s="50">
        <v>7988</v>
      </c>
      <c r="F45" s="50">
        <v>8411</v>
      </c>
      <c r="G45" s="50">
        <v>8484</v>
      </c>
      <c r="H45" s="50">
        <v>10174</v>
      </c>
      <c r="I45" s="50">
        <v>10518</v>
      </c>
      <c r="J45" s="50">
        <v>10186</v>
      </c>
      <c r="K45" s="50">
        <v>10402</v>
      </c>
      <c r="L45" s="50">
        <v>8888</v>
      </c>
      <c r="M45" s="50">
        <v>10911</v>
      </c>
    </row>
    <row r="46" spans="1:13" s="701" customFormat="1" ht="12.95" customHeight="1" x14ac:dyDescent="0.2">
      <c r="A46" s="57" t="s">
        <v>85</v>
      </c>
      <c r="B46" s="50">
        <v>11311</v>
      </c>
      <c r="C46" s="50">
        <v>12324</v>
      </c>
      <c r="D46" s="50">
        <v>11587</v>
      </c>
      <c r="E46" s="50">
        <v>11925</v>
      </c>
      <c r="F46" s="50">
        <v>12653</v>
      </c>
      <c r="G46" s="50">
        <v>13001</v>
      </c>
      <c r="H46" s="50">
        <v>14959</v>
      </c>
      <c r="I46" s="50">
        <v>15711</v>
      </c>
      <c r="J46" s="50">
        <v>13393</v>
      </c>
      <c r="K46" s="50">
        <v>13022</v>
      </c>
      <c r="L46" s="50">
        <v>14799</v>
      </c>
      <c r="M46" s="50">
        <v>13883</v>
      </c>
    </row>
    <row r="47" spans="1:13" s="701" customFormat="1" ht="12.95" customHeight="1" x14ac:dyDescent="0.2">
      <c r="A47" s="57" t="s">
        <v>86</v>
      </c>
      <c r="B47" s="50">
        <v>3958</v>
      </c>
      <c r="C47" s="50">
        <v>5085</v>
      </c>
      <c r="D47" s="50">
        <v>5946</v>
      </c>
      <c r="E47" s="50">
        <v>6788</v>
      </c>
      <c r="F47" s="50">
        <v>6848</v>
      </c>
      <c r="G47" s="50">
        <v>6769</v>
      </c>
      <c r="H47" s="50">
        <v>7938</v>
      </c>
      <c r="I47" s="50">
        <v>7785</v>
      </c>
      <c r="J47" s="50">
        <v>8069</v>
      </c>
      <c r="K47" s="50">
        <v>8848</v>
      </c>
      <c r="L47" s="50">
        <v>8929</v>
      </c>
      <c r="M47" s="50">
        <v>9435</v>
      </c>
    </row>
    <row r="48" spans="1:13" s="701" customFormat="1" ht="12.95" customHeight="1" x14ac:dyDescent="0.2">
      <c r="A48" s="57" t="s">
        <v>87</v>
      </c>
      <c r="B48" s="50">
        <v>6538</v>
      </c>
      <c r="C48" s="50">
        <v>9591</v>
      </c>
      <c r="D48" s="50">
        <v>10126</v>
      </c>
      <c r="E48" s="50">
        <v>9987</v>
      </c>
      <c r="F48" s="50">
        <v>9218</v>
      </c>
      <c r="G48" s="50">
        <v>8782</v>
      </c>
      <c r="H48" s="50">
        <v>9583</v>
      </c>
      <c r="I48" s="50">
        <v>9466</v>
      </c>
      <c r="J48" s="50">
        <v>8439</v>
      </c>
      <c r="K48" s="50">
        <v>7887</v>
      </c>
      <c r="L48" s="50">
        <v>7434</v>
      </c>
      <c r="M48" s="50">
        <v>7830</v>
      </c>
    </row>
    <row r="49" spans="1:13" s="701" customFormat="1" ht="12.95" customHeight="1" x14ac:dyDescent="0.2">
      <c r="A49" s="57" t="s">
        <v>88</v>
      </c>
      <c r="B49" s="50">
        <v>6378</v>
      </c>
      <c r="C49" s="50">
        <v>6032</v>
      </c>
      <c r="D49" s="50">
        <v>6701</v>
      </c>
      <c r="E49" s="50">
        <v>5967</v>
      </c>
      <c r="F49" s="50">
        <v>7870</v>
      </c>
      <c r="G49" s="50">
        <v>8213</v>
      </c>
      <c r="H49" s="50">
        <v>9530</v>
      </c>
      <c r="I49" s="50">
        <v>9477</v>
      </c>
      <c r="J49" s="50">
        <v>8391</v>
      </c>
      <c r="K49" s="50">
        <v>8174</v>
      </c>
      <c r="L49" s="50">
        <v>8551</v>
      </c>
      <c r="M49" s="50">
        <v>9447</v>
      </c>
    </row>
    <row r="50" spans="1:13" s="701" customFormat="1" ht="12.95" customHeight="1" x14ac:dyDescent="0.2">
      <c r="A50" s="57" t="s">
        <v>89</v>
      </c>
      <c r="B50" s="50">
        <v>14983</v>
      </c>
      <c r="C50" s="50">
        <v>16998</v>
      </c>
      <c r="D50" s="50">
        <v>13779</v>
      </c>
      <c r="E50" s="50">
        <v>15851</v>
      </c>
      <c r="F50" s="50">
        <v>16945</v>
      </c>
      <c r="G50" s="50">
        <v>18208</v>
      </c>
      <c r="H50" s="50">
        <v>18239</v>
      </c>
      <c r="I50" s="50">
        <v>18994</v>
      </c>
      <c r="J50" s="50">
        <v>14723</v>
      </c>
      <c r="K50" s="50">
        <v>14792</v>
      </c>
      <c r="L50" s="50">
        <v>15157</v>
      </c>
      <c r="M50" s="50">
        <v>16585</v>
      </c>
    </row>
    <row r="51" spans="1:13" s="701" customFormat="1" ht="12.95" customHeight="1" x14ac:dyDescent="0.2">
      <c r="A51" s="57" t="s">
        <v>90</v>
      </c>
      <c r="B51" s="50">
        <v>33155</v>
      </c>
      <c r="C51" s="50">
        <v>39959</v>
      </c>
      <c r="D51" s="50">
        <v>51917</v>
      </c>
      <c r="E51" s="50">
        <v>40522</v>
      </c>
      <c r="F51" s="50">
        <v>38637</v>
      </c>
      <c r="G51" s="50">
        <v>39614</v>
      </c>
      <c r="H51" s="50">
        <v>41347</v>
      </c>
      <c r="I51" s="50">
        <v>37097</v>
      </c>
      <c r="J51" s="50">
        <v>29707</v>
      </c>
      <c r="K51" s="50">
        <v>26234</v>
      </c>
      <c r="L51" s="50">
        <v>24151</v>
      </c>
      <c r="M51" s="50">
        <v>21641</v>
      </c>
    </row>
    <row r="52" spans="1:13" s="701" customFormat="1" ht="12.95" customHeight="1" x14ac:dyDescent="0.2">
      <c r="A52" s="57" t="s">
        <v>91</v>
      </c>
      <c r="B52" s="50">
        <v>16632</v>
      </c>
      <c r="C52" s="50">
        <v>15276</v>
      </c>
      <c r="D52" s="50">
        <v>15896</v>
      </c>
      <c r="E52" s="50">
        <v>11887</v>
      </c>
      <c r="F52" s="50">
        <v>15123</v>
      </c>
      <c r="G52" s="50">
        <v>14005</v>
      </c>
      <c r="H52" s="50">
        <v>18694</v>
      </c>
      <c r="I52" s="50">
        <v>20216</v>
      </c>
      <c r="J52" s="50">
        <v>13112</v>
      </c>
      <c r="K52" s="50">
        <v>10844</v>
      </c>
      <c r="L52" s="50">
        <v>11103</v>
      </c>
      <c r="M52" s="50">
        <v>11902</v>
      </c>
    </row>
    <row r="53" spans="1:13" ht="13.5" thickBot="1" x14ac:dyDescent="0.25">
      <c r="A53" s="60"/>
      <c r="B53" s="702"/>
      <c r="C53" s="702"/>
      <c r="D53" s="703"/>
      <c r="E53" s="703"/>
      <c r="F53" s="703"/>
      <c r="G53" s="703"/>
      <c r="H53" s="703"/>
      <c r="I53" s="703"/>
      <c r="J53" s="703"/>
      <c r="K53" s="703"/>
      <c r="L53" s="703"/>
      <c r="M53" s="703"/>
    </row>
    <row r="54" spans="1:13" x14ac:dyDescent="0.2">
      <c r="A54" s="61"/>
    </row>
    <row r="55" spans="1:13" x14ac:dyDescent="0.2">
      <c r="A55" s="61"/>
    </row>
  </sheetData>
  <hyperlinks>
    <hyperlink ref="A1" location="Содержание!A1" display="Вернуться в СОДЕРЖАНИЕ" xr:uid="{00000000-0004-0000-A200-000000000000}"/>
  </hyperlinks>
  <pageMargins left="0.98425196850393704" right="0.78740157480314965" top="0.98425196850393704" bottom="0.98425196850393704" header="0.51181102362204722" footer="0.51181102362204722"/>
  <pageSetup paperSize="9" firstPageNumber="21" orientation="portrait" useFirstPageNumber="1" horizontalDpi="4294967292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Лист167"/>
  <dimension ref="A1:T27"/>
  <sheetViews>
    <sheetView workbookViewId="0">
      <pane xSplit="3" ySplit="5" topLeftCell="D1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2.75" x14ac:dyDescent="0.2"/>
  <cols>
    <col min="1" max="1" width="45" style="717" customWidth="1"/>
    <col min="2" max="2" width="10.140625" style="657" hidden="1" customWidth="1"/>
    <col min="3" max="3" width="9.28515625" style="657" hidden="1" customWidth="1"/>
    <col min="4" max="4" width="9.7109375" style="657" hidden="1" customWidth="1"/>
    <col min="5" max="8" width="8.7109375" style="657" hidden="1" customWidth="1"/>
    <col min="9" max="13" width="8.7109375" style="657" customWidth="1"/>
    <col min="14" max="243" width="9.140625" style="657"/>
    <col min="244" max="244" width="43.28515625" style="657" customWidth="1"/>
    <col min="245" max="245" width="10.140625" style="657" customWidth="1"/>
    <col min="246" max="248" width="0" style="657" hidden="1" customWidth="1"/>
    <col min="249" max="249" width="9.28515625" style="657" customWidth="1"/>
    <col min="250" max="252" width="0" style="657" hidden="1" customWidth="1"/>
    <col min="253" max="253" width="9.7109375" style="657" customWidth="1"/>
    <col min="254" max="256" width="0" style="657" hidden="1" customWidth="1"/>
    <col min="257" max="257" width="9.5703125" style="657" customWidth="1"/>
    <col min="258" max="260" width="0" style="657" hidden="1" customWidth="1"/>
    <col min="261" max="261" width="9.28515625" style="657" customWidth="1"/>
    <col min="262" max="262" width="0" style="657" hidden="1" customWidth="1"/>
    <col min="263" max="499" width="9.140625" style="657"/>
    <col min="500" max="500" width="43.28515625" style="657" customWidth="1"/>
    <col min="501" max="501" width="10.140625" style="657" customWidth="1"/>
    <col min="502" max="504" width="0" style="657" hidden="1" customWidth="1"/>
    <col min="505" max="505" width="9.28515625" style="657" customWidth="1"/>
    <col min="506" max="508" width="0" style="657" hidden="1" customWidth="1"/>
    <col min="509" max="509" width="9.7109375" style="657" customWidth="1"/>
    <col min="510" max="512" width="0" style="657" hidden="1" customWidth="1"/>
    <col min="513" max="513" width="9.5703125" style="657" customWidth="1"/>
    <col min="514" max="516" width="0" style="657" hidden="1" customWidth="1"/>
    <col min="517" max="517" width="9.28515625" style="657" customWidth="1"/>
    <col min="518" max="518" width="0" style="657" hidden="1" customWidth="1"/>
    <col min="519" max="755" width="9.140625" style="657"/>
    <col min="756" max="756" width="43.28515625" style="657" customWidth="1"/>
    <col min="757" max="757" width="10.140625" style="657" customWidth="1"/>
    <col min="758" max="760" width="0" style="657" hidden="1" customWidth="1"/>
    <col min="761" max="761" width="9.28515625" style="657" customWidth="1"/>
    <col min="762" max="764" width="0" style="657" hidden="1" customWidth="1"/>
    <col min="765" max="765" width="9.7109375" style="657" customWidth="1"/>
    <col min="766" max="768" width="0" style="657" hidden="1" customWidth="1"/>
    <col min="769" max="769" width="9.5703125" style="657" customWidth="1"/>
    <col min="770" max="772" width="0" style="657" hidden="1" customWidth="1"/>
    <col min="773" max="773" width="9.28515625" style="657" customWidth="1"/>
    <col min="774" max="774" width="0" style="657" hidden="1" customWidth="1"/>
    <col min="775" max="1011" width="9.140625" style="657"/>
    <col min="1012" max="1012" width="43.28515625" style="657" customWidth="1"/>
    <col min="1013" max="1013" width="10.140625" style="657" customWidth="1"/>
    <col min="1014" max="1016" width="0" style="657" hidden="1" customWidth="1"/>
    <col min="1017" max="1017" width="9.28515625" style="657" customWidth="1"/>
    <col min="1018" max="1020" width="0" style="657" hidden="1" customWidth="1"/>
    <col min="1021" max="1021" width="9.7109375" style="657" customWidth="1"/>
    <col min="1022" max="1024" width="0" style="657" hidden="1" customWidth="1"/>
    <col min="1025" max="1025" width="9.5703125" style="657" customWidth="1"/>
    <col min="1026" max="1028" width="0" style="657" hidden="1" customWidth="1"/>
    <col min="1029" max="1029" width="9.28515625" style="657" customWidth="1"/>
    <col min="1030" max="1030" width="0" style="657" hidden="1" customWidth="1"/>
    <col min="1031" max="1267" width="9.140625" style="657"/>
    <col min="1268" max="1268" width="43.28515625" style="657" customWidth="1"/>
    <col min="1269" max="1269" width="10.140625" style="657" customWidth="1"/>
    <col min="1270" max="1272" width="0" style="657" hidden="1" customWidth="1"/>
    <col min="1273" max="1273" width="9.28515625" style="657" customWidth="1"/>
    <col min="1274" max="1276" width="0" style="657" hidden="1" customWidth="1"/>
    <col min="1277" max="1277" width="9.7109375" style="657" customWidth="1"/>
    <col min="1278" max="1280" width="0" style="657" hidden="1" customWidth="1"/>
    <col min="1281" max="1281" width="9.5703125" style="657" customWidth="1"/>
    <col min="1282" max="1284" width="0" style="657" hidden="1" customWidth="1"/>
    <col min="1285" max="1285" width="9.28515625" style="657" customWidth="1"/>
    <col min="1286" max="1286" width="0" style="657" hidden="1" customWidth="1"/>
    <col min="1287" max="1523" width="9.140625" style="657"/>
    <col min="1524" max="1524" width="43.28515625" style="657" customWidth="1"/>
    <col min="1525" max="1525" width="10.140625" style="657" customWidth="1"/>
    <col min="1526" max="1528" width="0" style="657" hidden="1" customWidth="1"/>
    <col min="1529" max="1529" width="9.28515625" style="657" customWidth="1"/>
    <col min="1530" max="1532" width="0" style="657" hidden="1" customWidth="1"/>
    <col min="1533" max="1533" width="9.7109375" style="657" customWidth="1"/>
    <col min="1534" max="1536" width="0" style="657" hidden="1" customWidth="1"/>
    <col min="1537" max="1537" width="9.5703125" style="657" customWidth="1"/>
    <col min="1538" max="1540" width="0" style="657" hidden="1" customWidth="1"/>
    <col min="1541" max="1541" width="9.28515625" style="657" customWidth="1"/>
    <col min="1542" max="1542" width="0" style="657" hidden="1" customWidth="1"/>
    <col min="1543" max="1779" width="9.140625" style="657"/>
    <col min="1780" max="1780" width="43.28515625" style="657" customWidth="1"/>
    <col min="1781" max="1781" width="10.140625" style="657" customWidth="1"/>
    <col min="1782" max="1784" width="0" style="657" hidden="1" customWidth="1"/>
    <col min="1785" max="1785" width="9.28515625" style="657" customWidth="1"/>
    <col min="1786" max="1788" width="0" style="657" hidden="1" customWidth="1"/>
    <col min="1789" max="1789" width="9.7109375" style="657" customWidth="1"/>
    <col min="1790" max="1792" width="0" style="657" hidden="1" customWidth="1"/>
    <col min="1793" max="1793" width="9.5703125" style="657" customWidth="1"/>
    <col min="1794" max="1796" width="0" style="657" hidden="1" customWidth="1"/>
    <col min="1797" max="1797" width="9.28515625" style="657" customWidth="1"/>
    <col min="1798" max="1798" width="0" style="657" hidden="1" customWidth="1"/>
    <col min="1799" max="2035" width="9.140625" style="657"/>
    <col min="2036" max="2036" width="43.28515625" style="657" customWidth="1"/>
    <col min="2037" max="2037" width="10.140625" style="657" customWidth="1"/>
    <col min="2038" max="2040" width="0" style="657" hidden="1" customWidth="1"/>
    <col min="2041" max="2041" width="9.28515625" style="657" customWidth="1"/>
    <col min="2042" max="2044" width="0" style="657" hidden="1" customWidth="1"/>
    <col min="2045" max="2045" width="9.7109375" style="657" customWidth="1"/>
    <col min="2046" max="2048" width="0" style="657" hidden="1" customWidth="1"/>
    <col min="2049" max="2049" width="9.5703125" style="657" customWidth="1"/>
    <col min="2050" max="2052" width="0" style="657" hidden="1" customWidth="1"/>
    <col min="2053" max="2053" width="9.28515625" style="657" customWidth="1"/>
    <col min="2054" max="2054" width="0" style="657" hidden="1" customWidth="1"/>
    <col min="2055" max="2291" width="9.140625" style="657"/>
    <col min="2292" max="2292" width="43.28515625" style="657" customWidth="1"/>
    <col min="2293" max="2293" width="10.140625" style="657" customWidth="1"/>
    <col min="2294" max="2296" width="0" style="657" hidden="1" customWidth="1"/>
    <col min="2297" max="2297" width="9.28515625" style="657" customWidth="1"/>
    <col min="2298" max="2300" width="0" style="657" hidden="1" customWidth="1"/>
    <col min="2301" max="2301" width="9.7109375" style="657" customWidth="1"/>
    <col min="2302" max="2304" width="0" style="657" hidden="1" customWidth="1"/>
    <col min="2305" max="2305" width="9.5703125" style="657" customWidth="1"/>
    <col min="2306" max="2308" width="0" style="657" hidden="1" customWidth="1"/>
    <col min="2309" max="2309" width="9.28515625" style="657" customWidth="1"/>
    <col min="2310" max="2310" width="0" style="657" hidden="1" customWidth="1"/>
    <col min="2311" max="2547" width="9.140625" style="657"/>
    <col min="2548" max="2548" width="43.28515625" style="657" customWidth="1"/>
    <col min="2549" max="2549" width="10.140625" style="657" customWidth="1"/>
    <col min="2550" max="2552" width="0" style="657" hidden="1" customWidth="1"/>
    <col min="2553" max="2553" width="9.28515625" style="657" customWidth="1"/>
    <col min="2554" max="2556" width="0" style="657" hidden="1" customWidth="1"/>
    <col min="2557" max="2557" width="9.7109375" style="657" customWidth="1"/>
    <col min="2558" max="2560" width="0" style="657" hidden="1" customWidth="1"/>
    <col min="2561" max="2561" width="9.5703125" style="657" customWidth="1"/>
    <col min="2562" max="2564" width="0" style="657" hidden="1" customWidth="1"/>
    <col min="2565" max="2565" width="9.28515625" style="657" customWidth="1"/>
    <col min="2566" max="2566" width="0" style="657" hidden="1" customWidth="1"/>
    <col min="2567" max="2803" width="9.140625" style="657"/>
    <col min="2804" max="2804" width="43.28515625" style="657" customWidth="1"/>
    <col min="2805" max="2805" width="10.140625" style="657" customWidth="1"/>
    <col min="2806" max="2808" width="0" style="657" hidden="1" customWidth="1"/>
    <col min="2809" max="2809" width="9.28515625" style="657" customWidth="1"/>
    <col min="2810" max="2812" width="0" style="657" hidden="1" customWidth="1"/>
    <col min="2813" max="2813" width="9.7109375" style="657" customWidth="1"/>
    <col min="2814" max="2816" width="0" style="657" hidden="1" customWidth="1"/>
    <col min="2817" max="2817" width="9.5703125" style="657" customWidth="1"/>
    <col min="2818" max="2820" width="0" style="657" hidden="1" customWidth="1"/>
    <col min="2821" max="2821" width="9.28515625" style="657" customWidth="1"/>
    <col min="2822" max="2822" width="0" style="657" hidden="1" customWidth="1"/>
    <col min="2823" max="3059" width="9.140625" style="657"/>
    <col min="3060" max="3060" width="43.28515625" style="657" customWidth="1"/>
    <col min="3061" max="3061" width="10.140625" style="657" customWidth="1"/>
    <col min="3062" max="3064" width="0" style="657" hidden="1" customWidth="1"/>
    <col min="3065" max="3065" width="9.28515625" style="657" customWidth="1"/>
    <col min="3066" max="3068" width="0" style="657" hidden="1" customWidth="1"/>
    <col min="3069" max="3069" width="9.7109375" style="657" customWidth="1"/>
    <col min="3070" max="3072" width="0" style="657" hidden="1" customWidth="1"/>
    <col min="3073" max="3073" width="9.5703125" style="657" customWidth="1"/>
    <col min="3074" max="3076" width="0" style="657" hidden="1" customWidth="1"/>
    <col min="3077" max="3077" width="9.28515625" style="657" customWidth="1"/>
    <col min="3078" max="3078" width="0" style="657" hidden="1" customWidth="1"/>
    <col min="3079" max="3315" width="9.140625" style="657"/>
    <col min="3316" max="3316" width="43.28515625" style="657" customWidth="1"/>
    <col min="3317" max="3317" width="10.140625" style="657" customWidth="1"/>
    <col min="3318" max="3320" width="0" style="657" hidden="1" customWidth="1"/>
    <col min="3321" max="3321" width="9.28515625" style="657" customWidth="1"/>
    <col min="3322" max="3324" width="0" style="657" hidden="1" customWidth="1"/>
    <col min="3325" max="3325" width="9.7109375" style="657" customWidth="1"/>
    <col min="3326" max="3328" width="0" style="657" hidden="1" customWidth="1"/>
    <col min="3329" max="3329" width="9.5703125" style="657" customWidth="1"/>
    <col min="3330" max="3332" width="0" style="657" hidden="1" customWidth="1"/>
    <col min="3333" max="3333" width="9.28515625" style="657" customWidth="1"/>
    <col min="3334" max="3334" width="0" style="657" hidden="1" customWidth="1"/>
    <col min="3335" max="3571" width="9.140625" style="657"/>
    <col min="3572" max="3572" width="43.28515625" style="657" customWidth="1"/>
    <col min="3573" max="3573" width="10.140625" style="657" customWidth="1"/>
    <col min="3574" max="3576" width="0" style="657" hidden="1" customWidth="1"/>
    <col min="3577" max="3577" width="9.28515625" style="657" customWidth="1"/>
    <col min="3578" max="3580" width="0" style="657" hidden="1" customWidth="1"/>
    <col min="3581" max="3581" width="9.7109375" style="657" customWidth="1"/>
    <col min="3582" max="3584" width="0" style="657" hidden="1" customWidth="1"/>
    <col min="3585" max="3585" width="9.5703125" style="657" customWidth="1"/>
    <col min="3586" max="3588" width="0" style="657" hidden="1" customWidth="1"/>
    <col min="3589" max="3589" width="9.28515625" style="657" customWidth="1"/>
    <col min="3590" max="3590" width="0" style="657" hidden="1" customWidth="1"/>
    <col min="3591" max="3827" width="9.140625" style="657"/>
    <col min="3828" max="3828" width="43.28515625" style="657" customWidth="1"/>
    <col min="3829" max="3829" width="10.140625" style="657" customWidth="1"/>
    <col min="3830" max="3832" width="0" style="657" hidden="1" customWidth="1"/>
    <col min="3833" max="3833" width="9.28515625" style="657" customWidth="1"/>
    <col min="3834" max="3836" width="0" style="657" hidden="1" customWidth="1"/>
    <col min="3837" max="3837" width="9.7109375" style="657" customWidth="1"/>
    <col min="3838" max="3840" width="0" style="657" hidden="1" customWidth="1"/>
    <col min="3841" max="3841" width="9.5703125" style="657" customWidth="1"/>
    <col min="3842" max="3844" width="0" style="657" hidden="1" customWidth="1"/>
    <col min="3845" max="3845" width="9.28515625" style="657" customWidth="1"/>
    <col min="3846" max="3846" width="0" style="657" hidden="1" customWidth="1"/>
    <col min="3847" max="4083" width="9.140625" style="657"/>
    <col min="4084" max="4084" width="43.28515625" style="657" customWidth="1"/>
    <col min="4085" max="4085" width="10.140625" style="657" customWidth="1"/>
    <col min="4086" max="4088" width="0" style="657" hidden="1" customWidth="1"/>
    <col min="4089" max="4089" width="9.28515625" style="657" customWidth="1"/>
    <col min="4090" max="4092" width="0" style="657" hidden="1" customWidth="1"/>
    <col min="4093" max="4093" width="9.7109375" style="657" customWidth="1"/>
    <col min="4094" max="4096" width="0" style="657" hidden="1" customWidth="1"/>
    <col min="4097" max="4097" width="9.5703125" style="657" customWidth="1"/>
    <col min="4098" max="4100" width="0" style="657" hidden="1" customWidth="1"/>
    <col min="4101" max="4101" width="9.28515625" style="657" customWidth="1"/>
    <col min="4102" max="4102" width="0" style="657" hidden="1" customWidth="1"/>
    <col min="4103" max="4339" width="9.140625" style="657"/>
    <col min="4340" max="4340" width="43.28515625" style="657" customWidth="1"/>
    <col min="4341" max="4341" width="10.140625" style="657" customWidth="1"/>
    <col min="4342" max="4344" width="0" style="657" hidden="1" customWidth="1"/>
    <col min="4345" max="4345" width="9.28515625" style="657" customWidth="1"/>
    <col min="4346" max="4348" width="0" style="657" hidden="1" customWidth="1"/>
    <col min="4349" max="4349" width="9.7109375" style="657" customWidth="1"/>
    <col min="4350" max="4352" width="0" style="657" hidden="1" customWidth="1"/>
    <col min="4353" max="4353" width="9.5703125" style="657" customWidth="1"/>
    <col min="4354" max="4356" width="0" style="657" hidden="1" customWidth="1"/>
    <col min="4357" max="4357" width="9.28515625" style="657" customWidth="1"/>
    <col min="4358" max="4358" width="0" style="657" hidden="1" customWidth="1"/>
    <col min="4359" max="4595" width="9.140625" style="657"/>
    <col min="4596" max="4596" width="43.28515625" style="657" customWidth="1"/>
    <col min="4597" max="4597" width="10.140625" style="657" customWidth="1"/>
    <col min="4598" max="4600" width="0" style="657" hidden="1" customWidth="1"/>
    <col min="4601" max="4601" width="9.28515625" style="657" customWidth="1"/>
    <col min="4602" max="4604" width="0" style="657" hidden="1" customWidth="1"/>
    <col min="4605" max="4605" width="9.7109375" style="657" customWidth="1"/>
    <col min="4606" max="4608" width="0" style="657" hidden="1" customWidth="1"/>
    <col min="4609" max="4609" width="9.5703125" style="657" customWidth="1"/>
    <col min="4610" max="4612" width="0" style="657" hidden="1" customWidth="1"/>
    <col min="4613" max="4613" width="9.28515625" style="657" customWidth="1"/>
    <col min="4614" max="4614" width="0" style="657" hidden="1" customWidth="1"/>
    <col min="4615" max="4851" width="9.140625" style="657"/>
    <col min="4852" max="4852" width="43.28515625" style="657" customWidth="1"/>
    <col min="4853" max="4853" width="10.140625" style="657" customWidth="1"/>
    <col min="4854" max="4856" width="0" style="657" hidden="1" customWidth="1"/>
    <col min="4857" max="4857" width="9.28515625" style="657" customWidth="1"/>
    <col min="4858" max="4860" width="0" style="657" hidden="1" customWidth="1"/>
    <col min="4861" max="4861" width="9.7109375" style="657" customWidth="1"/>
    <col min="4862" max="4864" width="0" style="657" hidden="1" customWidth="1"/>
    <col min="4865" max="4865" width="9.5703125" style="657" customWidth="1"/>
    <col min="4866" max="4868" width="0" style="657" hidden="1" customWidth="1"/>
    <col min="4869" max="4869" width="9.28515625" style="657" customWidth="1"/>
    <col min="4870" max="4870" width="0" style="657" hidden="1" customWidth="1"/>
    <col min="4871" max="5107" width="9.140625" style="657"/>
    <col min="5108" max="5108" width="43.28515625" style="657" customWidth="1"/>
    <col min="5109" max="5109" width="10.140625" style="657" customWidth="1"/>
    <col min="5110" max="5112" width="0" style="657" hidden="1" customWidth="1"/>
    <col min="5113" max="5113" width="9.28515625" style="657" customWidth="1"/>
    <col min="5114" max="5116" width="0" style="657" hidden="1" customWidth="1"/>
    <col min="5117" max="5117" width="9.7109375" style="657" customWidth="1"/>
    <col min="5118" max="5120" width="0" style="657" hidden="1" customWidth="1"/>
    <col min="5121" max="5121" width="9.5703125" style="657" customWidth="1"/>
    <col min="5122" max="5124" width="0" style="657" hidden="1" customWidth="1"/>
    <col min="5125" max="5125" width="9.28515625" style="657" customWidth="1"/>
    <col min="5126" max="5126" width="0" style="657" hidden="1" customWidth="1"/>
    <col min="5127" max="5363" width="9.140625" style="657"/>
    <col min="5364" max="5364" width="43.28515625" style="657" customWidth="1"/>
    <col min="5365" max="5365" width="10.140625" style="657" customWidth="1"/>
    <col min="5366" max="5368" width="0" style="657" hidden="1" customWidth="1"/>
    <col min="5369" max="5369" width="9.28515625" style="657" customWidth="1"/>
    <col min="5370" max="5372" width="0" style="657" hidden="1" customWidth="1"/>
    <col min="5373" max="5373" width="9.7109375" style="657" customWidth="1"/>
    <col min="5374" max="5376" width="0" style="657" hidden="1" customWidth="1"/>
    <col min="5377" max="5377" width="9.5703125" style="657" customWidth="1"/>
    <col min="5378" max="5380" width="0" style="657" hidden="1" customWidth="1"/>
    <col min="5381" max="5381" width="9.28515625" style="657" customWidth="1"/>
    <col min="5382" max="5382" width="0" style="657" hidden="1" customWidth="1"/>
    <col min="5383" max="5619" width="9.140625" style="657"/>
    <col min="5620" max="5620" width="43.28515625" style="657" customWidth="1"/>
    <col min="5621" max="5621" width="10.140625" style="657" customWidth="1"/>
    <col min="5622" max="5624" width="0" style="657" hidden="1" customWidth="1"/>
    <col min="5625" max="5625" width="9.28515625" style="657" customWidth="1"/>
    <col min="5626" max="5628" width="0" style="657" hidden="1" customWidth="1"/>
    <col min="5629" max="5629" width="9.7109375" style="657" customWidth="1"/>
    <col min="5630" max="5632" width="0" style="657" hidden="1" customWidth="1"/>
    <col min="5633" max="5633" width="9.5703125" style="657" customWidth="1"/>
    <col min="5634" max="5636" width="0" style="657" hidden="1" customWidth="1"/>
    <col min="5637" max="5637" width="9.28515625" style="657" customWidth="1"/>
    <col min="5638" max="5638" width="0" style="657" hidden="1" customWidth="1"/>
    <col min="5639" max="5875" width="9.140625" style="657"/>
    <col min="5876" max="5876" width="43.28515625" style="657" customWidth="1"/>
    <col min="5877" max="5877" width="10.140625" style="657" customWidth="1"/>
    <col min="5878" max="5880" width="0" style="657" hidden="1" customWidth="1"/>
    <col min="5881" max="5881" width="9.28515625" style="657" customWidth="1"/>
    <col min="5882" max="5884" width="0" style="657" hidden="1" customWidth="1"/>
    <col min="5885" max="5885" width="9.7109375" style="657" customWidth="1"/>
    <col min="5886" max="5888" width="0" style="657" hidden="1" customWidth="1"/>
    <col min="5889" max="5889" width="9.5703125" style="657" customWidth="1"/>
    <col min="5890" max="5892" width="0" style="657" hidden="1" customWidth="1"/>
    <col min="5893" max="5893" width="9.28515625" style="657" customWidth="1"/>
    <col min="5894" max="5894" width="0" style="657" hidden="1" customWidth="1"/>
    <col min="5895" max="6131" width="9.140625" style="657"/>
    <col min="6132" max="6132" width="43.28515625" style="657" customWidth="1"/>
    <col min="6133" max="6133" width="10.140625" style="657" customWidth="1"/>
    <col min="6134" max="6136" width="0" style="657" hidden="1" customWidth="1"/>
    <col min="6137" max="6137" width="9.28515625" style="657" customWidth="1"/>
    <col min="6138" max="6140" width="0" style="657" hidden="1" customWidth="1"/>
    <col min="6141" max="6141" width="9.7109375" style="657" customWidth="1"/>
    <col min="6142" max="6144" width="0" style="657" hidden="1" customWidth="1"/>
    <col min="6145" max="6145" width="9.5703125" style="657" customWidth="1"/>
    <col min="6146" max="6148" width="0" style="657" hidden="1" customWidth="1"/>
    <col min="6149" max="6149" width="9.28515625" style="657" customWidth="1"/>
    <col min="6150" max="6150" width="0" style="657" hidden="1" customWidth="1"/>
    <col min="6151" max="6387" width="9.140625" style="657"/>
    <col min="6388" max="6388" width="43.28515625" style="657" customWidth="1"/>
    <col min="6389" max="6389" width="10.140625" style="657" customWidth="1"/>
    <col min="6390" max="6392" width="0" style="657" hidden="1" customWidth="1"/>
    <col min="6393" max="6393" width="9.28515625" style="657" customWidth="1"/>
    <col min="6394" max="6396" width="0" style="657" hidden="1" customWidth="1"/>
    <col min="6397" max="6397" width="9.7109375" style="657" customWidth="1"/>
    <col min="6398" max="6400" width="0" style="657" hidden="1" customWidth="1"/>
    <col min="6401" max="6401" width="9.5703125" style="657" customWidth="1"/>
    <col min="6402" max="6404" width="0" style="657" hidden="1" customWidth="1"/>
    <col min="6405" max="6405" width="9.28515625" style="657" customWidth="1"/>
    <col min="6406" max="6406" width="0" style="657" hidden="1" customWidth="1"/>
    <col min="6407" max="6643" width="9.140625" style="657"/>
    <col min="6644" max="6644" width="43.28515625" style="657" customWidth="1"/>
    <col min="6645" max="6645" width="10.140625" style="657" customWidth="1"/>
    <col min="6646" max="6648" width="0" style="657" hidden="1" customWidth="1"/>
    <col min="6649" max="6649" width="9.28515625" style="657" customWidth="1"/>
    <col min="6650" max="6652" width="0" style="657" hidden="1" customWidth="1"/>
    <col min="6653" max="6653" width="9.7109375" style="657" customWidth="1"/>
    <col min="6654" max="6656" width="0" style="657" hidden="1" customWidth="1"/>
    <col min="6657" max="6657" width="9.5703125" style="657" customWidth="1"/>
    <col min="6658" max="6660" width="0" style="657" hidden="1" customWidth="1"/>
    <col min="6661" max="6661" width="9.28515625" style="657" customWidth="1"/>
    <col min="6662" max="6662" width="0" style="657" hidden="1" customWidth="1"/>
    <col min="6663" max="6899" width="9.140625" style="657"/>
    <col min="6900" max="6900" width="43.28515625" style="657" customWidth="1"/>
    <col min="6901" max="6901" width="10.140625" style="657" customWidth="1"/>
    <col min="6902" max="6904" width="0" style="657" hidden="1" customWidth="1"/>
    <col min="6905" max="6905" width="9.28515625" style="657" customWidth="1"/>
    <col min="6906" max="6908" width="0" style="657" hidden="1" customWidth="1"/>
    <col min="6909" max="6909" width="9.7109375" style="657" customWidth="1"/>
    <col min="6910" max="6912" width="0" style="657" hidden="1" customWidth="1"/>
    <col min="6913" max="6913" width="9.5703125" style="657" customWidth="1"/>
    <col min="6914" max="6916" width="0" style="657" hidden="1" customWidth="1"/>
    <col min="6917" max="6917" width="9.28515625" style="657" customWidth="1"/>
    <col min="6918" max="6918" width="0" style="657" hidden="1" customWidth="1"/>
    <col min="6919" max="7155" width="9.140625" style="657"/>
    <col min="7156" max="7156" width="43.28515625" style="657" customWidth="1"/>
    <col min="7157" max="7157" width="10.140625" style="657" customWidth="1"/>
    <col min="7158" max="7160" width="0" style="657" hidden="1" customWidth="1"/>
    <col min="7161" max="7161" width="9.28515625" style="657" customWidth="1"/>
    <col min="7162" max="7164" width="0" style="657" hidden="1" customWidth="1"/>
    <col min="7165" max="7165" width="9.7109375" style="657" customWidth="1"/>
    <col min="7166" max="7168" width="0" style="657" hidden="1" customWidth="1"/>
    <col min="7169" max="7169" width="9.5703125" style="657" customWidth="1"/>
    <col min="7170" max="7172" width="0" style="657" hidden="1" customWidth="1"/>
    <col min="7173" max="7173" width="9.28515625" style="657" customWidth="1"/>
    <col min="7174" max="7174" width="0" style="657" hidden="1" customWidth="1"/>
    <col min="7175" max="7411" width="9.140625" style="657"/>
    <col min="7412" max="7412" width="43.28515625" style="657" customWidth="1"/>
    <col min="7413" max="7413" width="10.140625" style="657" customWidth="1"/>
    <col min="7414" max="7416" width="0" style="657" hidden="1" customWidth="1"/>
    <col min="7417" max="7417" width="9.28515625" style="657" customWidth="1"/>
    <col min="7418" max="7420" width="0" style="657" hidden="1" customWidth="1"/>
    <col min="7421" max="7421" width="9.7109375" style="657" customWidth="1"/>
    <col min="7422" max="7424" width="0" style="657" hidden="1" customWidth="1"/>
    <col min="7425" max="7425" width="9.5703125" style="657" customWidth="1"/>
    <col min="7426" max="7428" width="0" style="657" hidden="1" customWidth="1"/>
    <col min="7429" max="7429" width="9.28515625" style="657" customWidth="1"/>
    <col min="7430" max="7430" width="0" style="657" hidden="1" customWidth="1"/>
    <col min="7431" max="7667" width="9.140625" style="657"/>
    <col min="7668" max="7668" width="43.28515625" style="657" customWidth="1"/>
    <col min="7669" max="7669" width="10.140625" style="657" customWidth="1"/>
    <col min="7670" max="7672" width="0" style="657" hidden="1" customWidth="1"/>
    <col min="7673" max="7673" width="9.28515625" style="657" customWidth="1"/>
    <col min="7674" max="7676" width="0" style="657" hidden="1" customWidth="1"/>
    <col min="7677" max="7677" width="9.7109375" style="657" customWidth="1"/>
    <col min="7678" max="7680" width="0" style="657" hidden="1" customWidth="1"/>
    <col min="7681" max="7681" width="9.5703125" style="657" customWidth="1"/>
    <col min="7682" max="7684" width="0" style="657" hidden="1" customWidth="1"/>
    <col min="7685" max="7685" width="9.28515625" style="657" customWidth="1"/>
    <col min="7686" max="7686" width="0" style="657" hidden="1" customWidth="1"/>
    <col min="7687" max="7923" width="9.140625" style="657"/>
    <col min="7924" max="7924" width="43.28515625" style="657" customWidth="1"/>
    <col min="7925" max="7925" width="10.140625" style="657" customWidth="1"/>
    <col min="7926" max="7928" width="0" style="657" hidden="1" customWidth="1"/>
    <col min="7929" max="7929" width="9.28515625" style="657" customWidth="1"/>
    <col min="7930" max="7932" width="0" style="657" hidden="1" customWidth="1"/>
    <col min="7933" max="7933" width="9.7109375" style="657" customWidth="1"/>
    <col min="7934" max="7936" width="0" style="657" hidden="1" customWidth="1"/>
    <col min="7937" max="7937" width="9.5703125" style="657" customWidth="1"/>
    <col min="7938" max="7940" width="0" style="657" hidden="1" customWidth="1"/>
    <col min="7941" max="7941" width="9.28515625" style="657" customWidth="1"/>
    <col min="7942" max="7942" width="0" style="657" hidden="1" customWidth="1"/>
    <col min="7943" max="8179" width="9.140625" style="657"/>
    <col min="8180" max="8180" width="43.28515625" style="657" customWidth="1"/>
    <col min="8181" max="8181" width="10.140625" style="657" customWidth="1"/>
    <col min="8182" max="8184" width="0" style="657" hidden="1" customWidth="1"/>
    <col min="8185" max="8185" width="9.28515625" style="657" customWidth="1"/>
    <col min="8186" max="8188" width="0" style="657" hidden="1" customWidth="1"/>
    <col min="8189" max="8189" width="9.7109375" style="657" customWidth="1"/>
    <col min="8190" max="8192" width="0" style="657" hidden="1" customWidth="1"/>
    <col min="8193" max="8193" width="9.5703125" style="657" customWidth="1"/>
    <col min="8194" max="8196" width="0" style="657" hidden="1" customWidth="1"/>
    <col min="8197" max="8197" width="9.28515625" style="657" customWidth="1"/>
    <col min="8198" max="8198" width="0" style="657" hidden="1" customWidth="1"/>
    <col min="8199" max="8435" width="9.140625" style="657"/>
    <col min="8436" max="8436" width="43.28515625" style="657" customWidth="1"/>
    <col min="8437" max="8437" width="10.140625" style="657" customWidth="1"/>
    <col min="8438" max="8440" width="0" style="657" hidden="1" customWidth="1"/>
    <col min="8441" max="8441" width="9.28515625" style="657" customWidth="1"/>
    <col min="8442" max="8444" width="0" style="657" hidden="1" customWidth="1"/>
    <col min="8445" max="8445" width="9.7109375" style="657" customWidth="1"/>
    <col min="8446" max="8448" width="0" style="657" hidden="1" customWidth="1"/>
    <col min="8449" max="8449" width="9.5703125" style="657" customWidth="1"/>
    <col min="8450" max="8452" width="0" style="657" hidden="1" customWidth="1"/>
    <col min="8453" max="8453" width="9.28515625" style="657" customWidth="1"/>
    <col min="8454" max="8454" width="0" style="657" hidden="1" customWidth="1"/>
    <col min="8455" max="8691" width="9.140625" style="657"/>
    <col min="8692" max="8692" width="43.28515625" style="657" customWidth="1"/>
    <col min="8693" max="8693" width="10.140625" style="657" customWidth="1"/>
    <col min="8694" max="8696" width="0" style="657" hidden="1" customWidth="1"/>
    <col min="8697" max="8697" width="9.28515625" style="657" customWidth="1"/>
    <col min="8698" max="8700" width="0" style="657" hidden="1" customWidth="1"/>
    <col min="8701" max="8701" width="9.7109375" style="657" customWidth="1"/>
    <col min="8702" max="8704" width="0" style="657" hidden="1" customWidth="1"/>
    <col min="8705" max="8705" width="9.5703125" style="657" customWidth="1"/>
    <col min="8706" max="8708" width="0" style="657" hidden="1" customWidth="1"/>
    <col min="8709" max="8709" width="9.28515625" style="657" customWidth="1"/>
    <col min="8710" max="8710" width="0" style="657" hidden="1" customWidth="1"/>
    <col min="8711" max="8947" width="9.140625" style="657"/>
    <col min="8948" max="8948" width="43.28515625" style="657" customWidth="1"/>
    <col min="8949" max="8949" width="10.140625" style="657" customWidth="1"/>
    <col min="8950" max="8952" width="0" style="657" hidden="1" customWidth="1"/>
    <col min="8953" max="8953" width="9.28515625" style="657" customWidth="1"/>
    <col min="8954" max="8956" width="0" style="657" hidden="1" customWidth="1"/>
    <col min="8957" max="8957" width="9.7109375" style="657" customWidth="1"/>
    <col min="8958" max="8960" width="0" style="657" hidden="1" customWidth="1"/>
    <col min="8961" max="8961" width="9.5703125" style="657" customWidth="1"/>
    <col min="8962" max="8964" width="0" style="657" hidden="1" customWidth="1"/>
    <col min="8965" max="8965" width="9.28515625" style="657" customWidth="1"/>
    <col min="8966" max="8966" width="0" style="657" hidden="1" customWidth="1"/>
    <col min="8967" max="9203" width="9.140625" style="657"/>
    <col min="9204" max="9204" width="43.28515625" style="657" customWidth="1"/>
    <col min="9205" max="9205" width="10.140625" style="657" customWidth="1"/>
    <col min="9206" max="9208" width="0" style="657" hidden="1" customWidth="1"/>
    <col min="9209" max="9209" width="9.28515625" style="657" customWidth="1"/>
    <col min="9210" max="9212" width="0" style="657" hidden="1" customWidth="1"/>
    <col min="9213" max="9213" width="9.7109375" style="657" customWidth="1"/>
    <col min="9214" max="9216" width="0" style="657" hidden="1" customWidth="1"/>
    <col min="9217" max="9217" width="9.5703125" style="657" customWidth="1"/>
    <col min="9218" max="9220" width="0" style="657" hidden="1" customWidth="1"/>
    <col min="9221" max="9221" width="9.28515625" style="657" customWidth="1"/>
    <col min="9222" max="9222" width="0" style="657" hidden="1" customWidth="1"/>
    <col min="9223" max="9459" width="9.140625" style="657"/>
    <col min="9460" max="9460" width="43.28515625" style="657" customWidth="1"/>
    <col min="9461" max="9461" width="10.140625" style="657" customWidth="1"/>
    <col min="9462" max="9464" width="0" style="657" hidden="1" customWidth="1"/>
    <col min="9465" max="9465" width="9.28515625" style="657" customWidth="1"/>
    <col min="9466" max="9468" width="0" style="657" hidden="1" customWidth="1"/>
    <col min="9469" max="9469" width="9.7109375" style="657" customWidth="1"/>
    <col min="9470" max="9472" width="0" style="657" hidden="1" customWidth="1"/>
    <col min="9473" max="9473" width="9.5703125" style="657" customWidth="1"/>
    <col min="9474" max="9476" width="0" style="657" hidden="1" customWidth="1"/>
    <col min="9477" max="9477" width="9.28515625" style="657" customWidth="1"/>
    <col min="9478" max="9478" width="0" style="657" hidden="1" customWidth="1"/>
    <col min="9479" max="9715" width="9.140625" style="657"/>
    <col min="9716" max="9716" width="43.28515625" style="657" customWidth="1"/>
    <col min="9717" max="9717" width="10.140625" style="657" customWidth="1"/>
    <col min="9718" max="9720" width="0" style="657" hidden="1" customWidth="1"/>
    <col min="9721" max="9721" width="9.28515625" style="657" customWidth="1"/>
    <col min="9722" max="9724" width="0" style="657" hidden="1" customWidth="1"/>
    <col min="9725" max="9725" width="9.7109375" style="657" customWidth="1"/>
    <col min="9726" max="9728" width="0" style="657" hidden="1" customWidth="1"/>
    <col min="9729" max="9729" width="9.5703125" style="657" customWidth="1"/>
    <col min="9730" max="9732" width="0" style="657" hidden="1" customWidth="1"/>
    <col min="9733" max="9733" width="9.28515625" style="657" customWidth="1"/>
    <col min="9734" max="9734" width="0" style="657" hidden="1" customWidth="1"/>
    <col min="9735" max="9971" width="9.140625" style="657"/>
    <col min="9972" max="9972" width="43.28515625" style="657" customWidth="1"/>
    <col min="9973" max="9973" width="10.140625" style="657" customWidth="1"/>
    <col min="9974" max="9976" width="0" style="657" hidden="1" customWidth="1"/>
    <col min="9977" max="9977" width="9.28515625" style="657" customWidth="1"/>
    <col min="9978" max="9980" width="0" style="657" hidden="1" customWidth="1"/>
    <col min="9981" max="9981" width="9.7109375" style="657" customWidth="1"/>
    <col min="9982" max="9984" width="0" style="657" hidden="1" customWidth="1"/>
    <col min="9985" max="9985" width="9.5703125" style="657" customWidth="1"/>
    <col min="9986" max="9988" width="0" style="657" hidden="1" customWidth="1"/>
    <col min="9989" max="9989" width="9.28515625" style="657" customWidth="1"/>
    <col min="9990" max="9990" width="0" style="657" hidden="1" customWidth="1"/>
    <col min="9991" max="10227" width="9.140625" style="657"/>
    <col min="10228" max="10228" width="43.28515625" style="657" customWidth="1"/>
    <col min="10229" max="10229" width="10.140625" style="657" customWidth="1"/>
    <col min="10230" max="10232" width="0" style="657" hidden="1" customWidth="1"/>
    <col min="10233" max="10233" width="9.28515625" style="657" customWidth="1"/>
    <col min="10234" max="10236" width="0" style="657" hidden="1" customWidth="1"/>
    <col min="10237" max="10237" width="9.7109375" style="657" customWidth="1"/>
    <col min="10238" max="10240" width="0" style="657" hidden="1" customWidth="1"/>
    <col min="10241" max="10241" width="9.5703125" style="657" customWidth="1"/>
    <col min="10242" max="10244" width="0" style="657" hidden="1" customWidth="1"/>
    <col min="10245" max="10245" width="9.28515625" style="657" customWidth="1"/>
    <col min="10246" max="10246" width="0" style="657" hidden="1" customWidth="1"/>
    <col min="10247" max="10483" width="9.140625" style="657"/>
    <col min="10484" max="10484" width="43.28515625" style="657" customWidth="1"/>
    <col min="10485" max="10485" width="10.140625" style="657" customWidth="1"/>
    <col min="10486" max="10488" width="0" style="657" hidden="1" customWidth="1"/>
    <col min="10489" max="10489" width="9.28515625" style="657" customWidth="1"/>
    <col min="10490" max="10492" width="0" style="657" hidden="1" customWidth="1"/>
    <col min="10493" max="10493" width="9.7109375" style="657" customWidth="1"/>
    <col min="10494" max="10496" width="0" style="657" hidden="1" customWidth="1"/>
    <col min="10497" max="10497" width="9.5703125" style="657" customWidth="1"/>
    <col min="10498" max="10500" width="0" style="657" hidden="1" customWidth="1"/>
    <col min="10501" max="10501" width="9.28515625" style="657" customWidth="1"/>
    <col min="10502" max="10502" width="0" style="657" hidden="1" customWidth="1"/>
    <col min="10503" max="10739" width="9.140625" style="657"/>
    <col min="10740" max="10740" width="43.28515625" style="657" customWidth="1"/>
    <col min="10741" max="10741" width="10.140625" style="657" customWidth="1"/>
    <col min="10742" max="10744" width="0" style="657" hidden="1" customWidth="1"/>
    <col min="10745" max="10745" width="9.28515625" style="657" customWidth="1"/>
    <col min="10746" max="10748" width="0" style="657" hidden="1" customWidth="1"/>
    <col min="10749" max="10749" width="9.7109375" style="657" customWidth="1"/>
    <col min="10750" max="10752" width="0" style="657" hidden="1" customWidth="1"/>
    <col min="10753" max="10753" width="9.5703125" style="657" customWidth="1"/>
    <col min="10754" max="10756" width="0" style="657" hidden="1" customWidth="1"/>
    <col min="10757" max="10757" width="9.28515625" style="657" customWidth="1"/>
    <col min="10758" max="10758" width="0" style="657" hidden="1" customWidth="1"/>
    <col min="10759" max="10995" width="9.140625" style="657"/>
    <col min="10996" max="10996" width="43.28515625" style="657" customWidth="1"/>
    <col min="10997" max="10997" width="10.140625" style="657" customWidth="1"/>
    <col min="10998" max="11000" width="0" style="657" hidden="1" customWidth="1"/>
    <col min="11001" max="11001" width="9.28515625" style="657" customWidth="1"/>
    <col min="11002" max="11004" width="0" style="657" hidden="1" customWidth="1"/>
    <col min="11005" max="11005" width="9.7109375" style="657" customWidth="1"/>
    <col min="11006" max="11008" width="0" style="657" hidden="1" customWidth="1"/>
    <col min="11009" max="11009" width="9.5703125" style="657" customWidth="1"/>
    <col min="11010" max="11012" width="0" style="657" hidden="1" customWidth="1"/>
    <col min="11013" max="11013" width="9.28515625" style="657" customWidth="1"/>
    <col min="11014" max="11014" width="0" style="657" hidden="1" customWidth="1"/>
    <col min="11015" max="11251" width="9.140625" style="657"/>
    <col min="11252" max="11252" width="43.28515625" style="657" customWidth="1"/>
    <col min="11253" max="11253" width="10.140625" style="657" customWidth="1"/>
    <col min="11254" max="11256" width="0" style="657" hidden="1" customWidth="1"/>
    <col min="11257" max="11257" width="9.28515625" style="657" customWidth="1"/>
    <col min="11258" max="11260" width="0" style="657" hidden="1" customWidth="1"/>
    <col min="11261" max="11261" width="9.7109375" style="657" customWidth="1"/>
    <col min="11262" max="11264" width="0" style="657" hidden="1" customWidth="1"/>
    <col min="11265" max="11265" width="9.5703125" style="657" customWidth="1"/>
    <col min="11266" max="11268" width="0" style="657" hidden="1" customWidth="1"/>
    <col min="11269" max="11269" width="9.28515625" style="657" customWidth="1"/>
    <col min="11270" max="11270" width="0" style="657" hidden="1" customWidth="1"/>
    <col min="11271" max="11507" width="9.140625" style="657"/>
    <col min="11508" max="11508" width="43.28515625" style="657" customWidth="1"/>
    <col min="11509" max="11509" width="10.140625" style="657" customWidth="1"/>
    <col min="11510" max="11512" width="0" style="657" hidden="1" customWidth="1"/>
    <col min="11513" max="11513" width="9.28515625" style="657" customWidth="1"/>
    <col min="11514" max="11516" width="0" style="657" hidden="1" customWidth="1"/>
    <col min="11517" max="11517" width="9.7109375" style="657" customWidth="1"/>
    <col min="11518" max="11520" width="0" style="657" hidden="1" customWidth="1"/>
    <col min="11521" max="11521" width="9.5703125" style="657" customWidth="1"/>
    <col min="11522" max="11524" width="0" style="657" hidden="1" customWidth="1"/>
    <col min="11525" max="11525" width="9.28515625" style="657" customWidth="1"/>
    <col min="11526" max="11526" width="0" style="657" hidden="1" customWidth="1"/>
    <col min="11527" max="11763" width="9.140625" style="657"/>
    <col min="11764" max="11764" width="43.28515625" style="657" customWidth="1"/>
    <col min="11765" max="11765" width="10.140625" style="657" customWidth="1"/>
    <col min="11766" max="11768" width="0" style="657" hidden="1" customWidth="1"/>
    <col min="11769" max="11769" width="9.28515625" style="657" customWidth="1"/>
    <col min="11770" max="11772" width="0" style="657" hidden="1" customWidth="1"/>
    <col min="11773" max="11773" width="9.7109375" style="657" customWidth="1"/>
    <col min="11774" max="11776" width="0" style="657" hidden="1" customWidth="1"/>
    <col min="11777" max="11777" width="9.5703125" style="657" customWidth="1"/>
    <col min="11778" max="11780" width="0" style="657" hidden="1" customWidth="1"/>
    <col min="11781" max="11781" width="9.28515625" style="657" customWidth="1"/>
    <col min="11782" max="11782" width="0" style="657" hidden="1" customWidth="1"/>
    <col min="11783" max="12019" width="9.140625" style="657"/>
    <col min="12020" max="12020" width="43.28515625" style="657" customWidth="1"/>
    <col min="12021" max="12021" width="10.140625" style="657" customWidth="1"/>
    <col min="12022" max="12024" width="0" style="657" hidden="1" customWidth="1"/>
    <col min="12025" max="12025" width="9.28515625" style="657" customWidth="1"/>
    <col min="12026" max="12028" width="0" style="657" hidden="1" customWidth="1"/>
    <col min="12029" max="12029" width="9.7109375" style="657" customWidth="1"/>
    <col min="12030" max="12032" width="0" style="657" hidden="1" customWidth="1"/>
    <col min="12033" max="12033" width="9.5703125" style="657" customWidth="1"/>
    <col min="12034" max="12036" width="0" style="657" hidden="1" customWidth="1"/>
    <col min="12037" max="12037" width="9.28515625" style="657" customWidth="1"/>
    <col min="12038" max="12038" width="0" style="657" hidden="1" customWidth="1"/>
    <col min="12039" max="12275" width="9.140625" style="657"/>
    <col min="12276" max="12276" width="43.28515625" style="657" customWidth="1"/>
    <col min="12277" max="12277" width="10.140625" style="657" customWidth="1"/>
    <col min="12278" max="12280" width="0" style="657" hidden="1" customWidth="1"/>
    <col min="12281" max="12281" width="9.28515625" style="657" customWidth="1"/>
    <col min="12282" max="12284" width="0" style="657" hidden="1" customWidth="1"/>
    <col min="12285" max="12285" width="9.7109375" style="657" customWidth="1"/>
    <col min="12286" max="12288" width="0" style="657" hidden="1" customWidth="1"/>
    <col min="12289" max="12289" width="9.5703125" style="657" customWidth="1"/>
    <col min="12290" max="12292" width="0" style="657" hidden="1" customWidth="1"/>
    <col min="12293" max="12293" width="9.28515625" style="657" customWidth="1"/>
    <col min="12294" max="12294" width="0" style="657" hidden="1" customWidth="1"/>
    <col min="12295" max="12531" width="9.140625" style="657"/>
    <col min="12532" max="12532" width="43.28515625" style="657" customWidth="1"/>
    <col min="12533" max="12533" width="10.140625" style="657" customWidth="1"/>
    <col min="12534" max="12536" width="0" style="657" hidden="1" customWidth="1"/>
    <col min="12537" max="12537" width="9.28515625" style="657" customWidth="1"/>
    <col min="12538" max="12540" width="0" style="657" hidden="1" customWidth="1"/>
    <col min="12541" max="12541" width="9.7109375" style="657" customWidth="1"/>
    <col min="12542" max="12544" width="0" style="657" hidden="1" customWidth="1"/>
    <col min="12545" max="12545" width="9.5703125" style="657" customWidth="1"/>
    <col min="12546" max="12548" width="0" style="657" hidden="1" customWidth="1"/>
    <col min="12549" max="12549" width="9.28515625" style="657" customWidth="1"/>
    <col min="12550" max="12550" width="0" style="657" hidden="1" customWidth="1"/>
    <col min="12551" max="12787" width="9.140625" style="657"/>
    <col min="12788" max="12788" width="43.28515625" style="657" customWidth="1"/>
    <col min="12789" max="12789" width="10.140625" style="657" customWidth="1"/>
    <col min="12790" max="12792" width="0" style="657" hidden="1" customWidth="1"/>
    <col min="12793" max="12793" width="9.28515625" style="657" customWidth="1"/>
    <col min="12794" max="12796" width="0" style="657" hidden="1" customWidth="1"/>
    <col min="12797" max="12797" width="9.7109375" style="657" customWidth="1"/>
    <col min="12798" max="12800" width="0" style="657" hidden="1" customWidth="1"/>
    <col min="12801" max="12801" width="9.5703125" style="657" customWidth="1"/>
    <col min="12802" max="12804" width="0" style="657" hidden="1" customWidth="1"/>
    <col min="12805" max="12805" width="9.28515625" style="657" customWidth="1"/>
    <col min="12806" max="12806" width="0" style="657" hidden="1" customWidth="1"/>
    <col min="12807" max="13043" width="9.140625" style="657"/>
    <col min="13044" max="13044" width="43.28515625" style="657" customWidth="1"/>
    <col min="13045" max="13045" width="10.140625" style="657" customWidth="1"/>
    <col min="13046" max="13048" width="0" style="657" hidden="1" customWidth="1"/>
    <col min="13049" max="13049" width="9.28515625" style="657" customWidth="1"/>
    <col min="13050" max="13052" width="0" style="657" hidden="1" customWidth="1"/>
    <col min="13053" max="13053" width="9.7109375" style="657" customWidth="1"/>
    <col min="13054" max="13056" width="0" style="657" hidden="1" customWidth="1"/>
    <col min="13057" max="13057" width="9.5703125" style="657" customWidth="1"/>
    <col min="13058" max="13060" width="0" style="657" hidden="1" customWidth="1"/>
    <col min="13061" max="13061" width="9.28515625" style="657" customWidth="1"/>
    <col min="13062" max="13062" width="0" style="657" hidden="1" customWidth="1"/>
    <col min="13063" max="13299" width="9.140625" style="657"/>
    <col min="13300" max="13300" width="43.28515625" style="657" customWidth="1"/>
    <col min="13301" max="13301" width="10.140625" style="657" customWidth="1"/>
    <col min="13302" max="13304" width="0" style="657" hidden="1" customWidth="1"/>
    <col min="13305" max="13305" width="9.28515625" style="657" customWidth="1"/>
    <col min="13306" max="13308" width="0" style="657" hidden="1" customWidth="1"/>
    <col min="13309" max="13309" width="9.7109375" style="657" customWidth="1"/>
    <col min="13310" max="13312" width="0" style="657" hidden="1" customWidth="1"/>
    <col min="13313" max="13313" width="9.5703125" style="657" customWidth="1"/>
    <col min="13314" max="13316" width="0" style="657" hidden="1" customWidth="1"/>
    <col min="13317" max="13317" width="9.28515625" style="657" customWidth="1"/>
    <col min="13318" max="13318" width="0" style="657" hidden="1" customWidth="1"/>
    <col min="13319" max="13555" width="9.140625" style="657"/>
    <col min="13556" max="13556" width="43.28515625" style="657" customWidth="1"/>
    <col min="13557" max="13557" width="10.140625" style="657" customWidth="1"/>
    <col min="13558" max="13560" width="0" style="657" hidden="1" customWidth="1"/>
    <col min="13561" max="13561" width="9.28515625" style="657" customWidth="1"/>
    <col min="13562" max="13564" width="0" style="657" hidden="1" customWidth="1"/>
    <col min="13565" max="13565" width="9.7109375" style="657" customWidth="1"/>
    <col min="13566" max="13568" width="0" style="657" hidden="1" customWidth="1"/>
    <col min="13569" max="13569" width="9.5703125" style="657" customWidth="1"/>
    <col min="13570" max="13572" width="0" style="657" hidden="1" customWidth="1"/>
    <col min="13573" max="13573" width="9.28515625" style="657" customWidth="1"/>
    <col min="13574" max="13574" width="0" style="657" hidden="1" customWidth="1"/>
    <col min="13575" max="13811" width="9.140625" style="657"/>
    <col min="13812" max="13812" width="43.28515625" style="657" customWidth="1"/>
    <col min="13813" max="13813" width="10.140625" style="657" customWidth="1"/>
    <col min="13814" max="13816" width="0" style="657" hidden="1" customWidth="1"/>
    <col min="13817" max="13817" width="9.28515625" style="657" customWidth="1"/>
    <col min="13818" max="13820" width="0" style="657" hidden="1" customWidth="1"/>
    <col min="13821" max="13821" width="9.7109375" style="657" customWidth="1"/>
    <col min="13822" max="13824" width="0" style="657" hidden="1" customWidth="1"/>
    <col min="13825" max="13825" width="9.5703125" style="657" customWidth="1"/>
    <col min="13826" max="13828" width="0" style="657" hidden="1" customWidth="1"/>
    <col min="13829" max="13829" width="9.28515625" style="657" customWidth="1"/>
    <col min="13830" max="13830" width="0" style="657" hidden="1" customWidth="1"/>
    <col min="13831" max="14067" width="9.140625" style="657"/>
    <col min="14068" max="14068" width="43.28515625" style="657" customWidth="1"/>
    <col min="14069" max="14069" width="10.140625" style="657" customWidth="1"/>
    <col min="14070" max="14072" width="0" style="657" hidden="1" customWidth="1"/>
    <col min="14073" max="14073" width="9.28515625" style="657" customWidth="1"/>
    <col min="14074" max="14076" width="0" style="657" hidden="1" customWidth="1"/>
    <col min="14077" max="14077" width="9.7109375" style="657" customWidth="1"/>
    <col min="14078" max="14080" width="0" style="657" hidden="1" customWidth="1"/>
    <col min="14081" max="14081" width="9.5703125" style="657" customWidth="1"/>
    <col min="14082" max="14084" width="0" style="657" hidden="1" customWidth="1"/>
    <col min="14085" max="14085" width="9.28515625" style="657" customWidth="1"/>
    <col min="14086" max="14086" width="0" style="657" hidden="1" customWidth="1"/>
    <col min="14087" max="14323" width="9.140625" style="657"/>
    <col min="14324" max="14324" width="43.28515625" style="657" customWidth="1"/>
    <col min="14325" max="14325" width="10.140625" style="657" customWidth="1"/>
    <col min="14326" max="14328" width="0" style="657" hidden="1" customWidth="1"/>
    <col min="14329" max="14329" width="9.28515625" style="657" customWidth="1"/>
    <col min="14330" max="14332" width="0" style="657" hidden="1" customWidth="1"/>
    <col min="14333" max="14333" width="9.7109375" style="657" customWidth="1"/>
    <col min="14334" max="14336" width="0" style="657" hidden="1" customWidth="1"/>
    <col min="14337" max="14337" width="9.5703125" style="657" customWidth="1"/>
    <col min="14338" max="14340" width="0" style="657" hidden="1" customWidth="1"/>
    <col min="14341" max="14341" width="9.28515625" style="657" customWidth="1"/>
    <col min="14342" max="14342" width="0" style="657" hidden="1" customWidth="1"/>
    <col min="14343" max="14579" width="9.140625" style="657"/>
    <col min="14580" max="14580" width="43.28515625" style="657" customWidth="1"/>
    <col min="14581" max="14581" width="10.140625" style="657" customWidth="1"/>
    <col min="14582" max="14584" width="0" style="657" hidden="1" customWidth="1"/>
    <col min="14585" max="14585" width="9.28515625" style="657" customWidth="1"/>
    <col min="14586" max="14588" width="0" style="657" hidden="1" customWidth="1"/>
    <col min="14589" max="14589" width="9.7109375" style="657" customWidth="1"/>
    <col min="14590" max="14592" width="0" style="657" hidden="1" customWidth="1"/>
    <col min="14593" max="14593" width="9.5703125" style="657" customWidth="1"/>
    <col min="14594" max="14596" width="0" style="657" hidden="1" customWidth="1"/>
    <col min="14597" max="14597" width="9.28515625" style="657" customWidth="1"/>
    <col min="14598" max="14598" width="0" style="657" hidden="1" customWidth="1"/>
    <col min="14599" max="14835" width="9.140625" style="657"/>
    <col min="14836" max="14836" width="43.28515625" style="657" customWidth="1"/>
    <col min="14837" max="14837" width="10.140625" style="657" customWidth="1"/>
    <col min="14838" max="14840" width="0" style="657" hidden="1" customWidth="1"/>
    <col min="14841" max="14841" width="9.28515625" style="657" customWidth="1"/>
    <col min="14842" max="14844" width="0" style="657" hidden="1" customWidth="1"/>
    <col min="14845" max="14845" width="9.7109375" style="657" customWidth="1"/>
    <col min="14846" max="14848" width="0" style="657" hidden="1" customWidth="1"/>
    <col min="14849" max="14849" width="9.5703125" style="657" customWidth="1"/>
    <col min="14850" max="14852" width="0" style="657" hidden="1" customWidth="1"/>
    <col min="14853" max="14853" width="9.28515625" style="657" customWidth="1"/>
    <col min="14854" max="14854" width="0" style="657" hidden="1" customWidth="1"/>
    <col min="14855" max="15091" width="9.140625" style="657"/>
    <col min="15092" max="15092" width="43.28515625" style="657" customWidth="1"/>
    <col min="15093" max="15093" width="10.140625" style="657" customWidth="1"/>
    <col min="15094" max="15096" width="0" style="657" hidden="1" customWidth="1"/>
    <col min="15097" max="15097" width="9.28515625" style="657" customWidth="1"/>
    <col min="15098" max="15100" width="0" style="657" hidden="1" customWidth="1"/>
    <col min="15101" max="15101" width="9.7109375" style="657" customWidth="1"/>
    <col min="15102" max="15104" width="0" style="657" hidden="1" customWidth="1"/>
    <col min="15105" max="15105" width="9.5703125" style="657" customWidth="1"/>
    <col min="15106" max="15108" width="0" style="657" hidden="1" customWidth="1"/>
    <col min="15109" max="15109" width="9.28515625" style="657" customWidth="1"/>
    <col min="15110" max="15110" width="0" style="657" hidden="1" customWidth="1"/>
    <col min="15111" max="15347" width="9.140625" style="657"/>
    <col min="15348" max="15348" width="43.28515625" style="657" customWidth="1"/>
    <col min="15349" max="15349" width="10.140625" style="657" customWidth="1"/>
    <col min="15350" max="15352" width="0" style="657" hidden="1" customWidth="1"/>
    <col min="15353" max="15353" width="9.28515625" style="657" customWidth="1"/>
    <col min="15354" max="15356" width="0" style="657" hidden="1" customWidth="1"/>
    <col min="15357" max="15357" width="9.7109375" style="657" customWidth="1"/>
    <col min="15358" max="15360" width="0" style="657" hidden="1" customWidth="1"/>
    <col min="15361" max="15361" width="9.5703125" style="657" customWidth="1"/>
    <col min="15362" max="15364" width="0" style="657" hidden="1" customWidth="1"/>
    <col min="15365" max="15365" width="9.28515625" style="657" customWidth="1"/>
    <col min="15366" max="15366" width="0" style="657" hidden="1" customWidth="1"/>
    <col min="15367" max="15603" width="9.140625" style="657"/>
    <col min="15604" max="15604" width="43.28515625" style="657" customWidth="1"/>
    <col min="15605" max="15605" width="10.140625" style="657" customWidth="1"/>
    <col min="15606" max="15608" width="0" style="657" hidden="1" customWidth="1"/>
    <col min="15609" max="15609" width="9.28515625" style="657" customWidth="1"/>
    <col min="15610" max="15612" width="0" style="657" hidden="1" customWidth="1"/>
    <col min="15613" max="15613" width="9.7109375" style="657" customWidth="1"/>
    <col min="15614" max="15616" width="0" style="657" hidden="1" customWidth="1"/>
    <col min="15617" max="15617" width="9.5703125" style="657" customWidth="1"/>
    <col min="15618" max="15620" width="0" style="657" hidden="1" customWidth="1"/>
    <col min="15621" max="15621" width="9.28515625" style="657" customWidth="1"/>
    <col min="15622" max="15622" width="0" style="657" hidden="1" customWidth="1"/>
    <col min="15623" max="15859" width="9.140625" style="657"/>
    <col min="15860" max="15860" width="43.28515625" style="657" customWidth="1"/>
    <col min="15861" max="15861" width="10.140625" style="657" customWidth="1"/>
    <col min="15862" max="15864" width="0" style="657" hidden="1" customWidth="1"/>
    <col min="15865" max="15865" width="9.28515625" style="657" customWidth="1"/>
    <col min="15866" max="15868" width="0" style="657" hidden="1" customWidth="1"/>
    <col min="15869" max="15869" width="9.7109375" style="657" customWidth="1"/>
    <col min="15870" max="15872" width="0" style="657" hidden="1" customWidth="1"/>
    <col min="15873" max="15873" width="9.5703125" style="657" customWidth="1"/>
    <col min="15874" max="15876" width="0" style="657" hidden="1" customWidth="1"/>
    <col min="15877" max="15877" width="9.28515625" style="657" customWidth="1"/>
    <col min="15878" max="15878" width="0" style="657" hidden="1" customWidth="1"/>
    <col min="15879" max="16115" width="9.140625" style="657"/>
    <col min="16116" max="16116" width="43.28515625" style="657" customWidth="1"/>
    <col min="16117" max="16117" width="10.140625" style="657" customWidth="1"/>
    <col min="16118" max="16120" width="0" style="657" hidden="1" customWidth="1"/>
    <col min="16121" max="16121" width="9.28515625" style="657" customWidth="1"/>
    <col min="16122" max="16124" width="0" style="657" hidden="1" customWidth="1"/>
    <col min="16125" max="16125" width="9.7109375" style="657" customWidth="1"/>
    <col min="16126" max="16128" width="0" style="657" hidden="1" customWidth="1"/>
    <col min="16129" max="16129" width="9.5703125" style="657" customWidth="1"/>
    <col min="16130" max="16132" width="0" style="657" hidden="1" customWidth="1"/>
    <col min="16133" max="16133" width="9.28515625" style="657" customWidth="1"/>
    <col min="16134" max="16134" width="0" style="657" hidden="1" customWidth="1"/>
    <col min="16135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s="2" customFormat="1" ht="18.75" customHeight="1" x14ac:dyDescent="0.2">
      <c r="A2" s="705" t="s">
        <v>740</v>
      </c>
    </row>
    <row r="3" spans="1:20" s="2" customFormat="1" ht="21.2" customHeight="1" thickBot="1" x14ac:dyDescent="0.25">
      <c r="A3" s="706" t="s">
        <v>741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20" s="129" customFormat="1" ht="18" customHeight="1" thickBot="1" x14ac:dyDescent="0.25">
      <c r="A4" s="707"/>
      <c r="B4" s="708">
        <v>2014</v>
      </c>
      <c r="C4" s="708">
        <v>2015</v>
      </c>
      <c r="D4" s="708">
        <v>2016</v>
      </c>
      <c r="E4" s="708">
        <v>2017</v>
      </c>
      <c r="F4" s="708">
        <v>2018</v>
      </c>
      <c r="G4" s="708">
        <v>2019</v>
      </c>
      <c r="H4" s="708">
        <v>2020</v>
      </c>
      <c r="I4" s="698">
        <v>2021</v>
      </c>
      <c r="J4" s="698">
        <v>2022</v>
      </c>
      <c r="K4" s="698">
        <v>2023</v>
      </c>
      <c r="L4" s="698">
        <v>2024</v>
      </c>
      <c r="M4" s="698">
        <v>2025</v>
      </c>
    </row>
    <row r="5" spans="1:20" s="129" customFormat="1" ht="6.75" customHeight="1" x14ac:dyDescent="0.2">
      <c r="A5" s="709"/>
    </row>
    <row r="6" spans="1:20" s="129" customFormat="1" ht="12.95" customHeight="1" x14ac:dyDescent="0.2">
      <c r="A6" s="710" t="s">
        <v>742</v>
      </c>
      <c r="B6" s="647">
        <v>105243.1</v>
      </c>
      <c r="C6" s="647">
        <v>112114.8</v>
      </c>
      <c r="D6" s="647">
        <v>107822.9</v>
      </c>
      <c r="E6" s="647">
        <v>122607.3</v>
      </c>
      <c r="F6" s="647">
        <v>146156.5</v>
      </c>
      <c r="G6" s="647">
        <v>170919.6</v>
      </c>
      <c r="H6" s="647">
        <v>187337.4</v>
      </c>
      <c r="I6" s="647">
        <v>211245.3</v>
      </c>
      <c r="J6" s="647">
        <v>238544.5</v>
      </c>
      <c r="K6" s="647">
        <v>301925.90000000002</v>
      </c>
      <c r="L6" s="647">
        <v>393867.2</v>
      </c>
      <c r="M6" s="647">
        <v>574487.69999999995</v>
      </c>
    </row>
    <row r="7" spans="1:20" s="16" customFormat="1" ht="12.95" customHeight="1" x14ac:dyDescent="0.2">
      <c r="A7" s="711" t="s">
        <v>743</v>
      </c>
      <c r="B7" s="647"/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</row>
    <row r="8" spans="1:20" s="16" customFormat="1" ht="13.9" customHeight="1" x14ac:dyDescent="0.2">
      <c r="A8" s="712" t="s">
        <v>36</v>
      </c>
      <c r="B8" s="713">
        <v>24038</v>
      </c>
      <c r="C8" s="713">
        <v>23700.400000000001</v>
      </c>
      <c r="D8" s="713">
        <v>26222.3</v>
      </c>
      <c r="E8" s="713">
        <v>25276.2</v>
      </c>
      <c r="F8" s="713">
        <v>28844.3</v>
      </c>
      <c r="G8" s="713">
        <v>34198.199999999997</v>
      </c>
      <c r="H8" s="713">
        <v>37407.1</v>
      </c>
      <c r="I8" s="713">
        <v>41464.6</v>
      </c>
      <c r="J8" s="713">
        <v>43128.4</v>
      </c>
      <c r="K8" s="713">
        <v>51623.4</v>
      </c>
      <c r="L8" s="713">
        <v>55729.5</v>
      </c>
      <c r="M8" s="713">
        <v>60546.6</v>
      </c>
    </row>
    <row r="9" spans="1:20" s="16" customFormat="1" ht="13.9" customHeight="1" x14ac:dyDescent="0.2">
      <c r="A9" s="712" t="s">
        <v>37</v>
      </c>
      <c r="B9" s="713">
        <v>19</v>
      </c>
      <c r="C9" s="713">
        <v>15.4</v>
      </c>
      <c r="D9" s="713">
        <v>15.6</v>
      </c>
      <c r="E9" s="713">
        <v>48.9</v>
      </c>
      <c r="F9" s="713">
        <v>39.4</v>
      </c>
      <c r="G9" s="713">
        <v>90.2</v>
      </c>
      <c r="H9" s="713">
        <v>87.8</v>
      </c>
      <c r="I9" s="713">
        <v>29</v>
      </c>
      <c r="J9" s="713">
        <v>8.6999999999999993</v>
      </c>
      <c r="K9" s="713">
        <v>7.7</v>
      </c>
      <c r="L9" s="713">
        <v>7.3</v>
      </c>
      <c r="M9" s="713">
        <v>6.9</v>
      </c>
    </row>
    <row r="10" spans="1:20" s="16" customFormat="1" ht="13.9" customHeight="1" x14ac:dyDescent="0.2">
      <c r="A10" s="712" t="s">
        <v>38</v>
      </c>
      <c r="B10" s="713">
        <v>5994.6</v>
      </c>
      <c r="C10" s="713">
        <v>5706.5</v>
      </c>
      <c r="D10" s="713">
        <v>7757.2</v>
      </c>
      <c r="E10" s="713">
        <v>8896.5</v>
      </c>
      <c r="F10" s="713">
        <v>9976.7000000000007</v>
      </c>
      <c r="G10" s="713">
        <v>11269.8</v>
      </c>
      <c r="H10" s="713">
        <v>13179.5</v>
      </c>
      <c r="I10" s="713">
        <v>12016.5</v>
      </c>
      <c r="J10" s="713">
        <v>12223.9</v>
      </c>
      <c r="K10" s="713">
        <v>11170</v>
      </c>
      <c r="L10" s="713">
        <v>12342.8</v>
      </c>
      <c r="M10" s="713">
        <v>13363.5</v>
      </c>
    </row>
    <row r="11" spans="1:20" s="16" customFormat="1" ht="24" customHeight="1" x14ac:dyDescent="0.2">
      <c r="A11" s="712" t="s">
        <v>744</v>
      </c>
      <c r="B11" s="713">
        <v>377.1</v>
      </c>
      <c r="C11" s="713">
        <v>1833.3</v>
      </c>
      <c r="D11" s="713">
        <v>1104.7</v>
      </c>
      <c r="E11" s="713">
        <v>1653.3</v>
      </c>
      <c r="F11" s="713">
        <v>1836.5</v>
      </c>
      <c r="G11" s="713">
        <v>1888.4</v>
      </c>
      <c r="H11" s="713">
        <v>2455.8000000000002</v>
      </c>
      <c r="I11" s="713">
        <v>2083.5</v>
      </c>
      <c r="J11" s="713">
        <v>2017.5</v>
      </c>
      <c r="K11" s="713">
        <v>3069.3</v>
      </c>
      <c r="L11" s="713">
        <v>1771.2</v>
      </c>
      <c r="M11" s="713">
        <v>5066.2</v>
      </c>
    </row>
    <row r="12" spans="1:20" s="16" customFormat="1" ht="25.5" customHeight="1" x14ac:dyDescent="0.2">
      <c r="A12" s="712" t="s">
        <v>745</v>
      </c>
      <c r="B12" s="713">
        <v>3.6</v>
      </c>
      <c r="C12" s="127" t="s">
        <v>26</v>
      </c>
      <c r="D12" s="127" t="s">
        <v>26</v>
      </c>
      <c r="E12" s="127" t="s">
        <v>26</v>
      </c>
      <c r="F12" s="127" t="s">
        <v>26</v>
      </c>
      <c r="G12" s="127">
        <v>12.9</v>
      </c>
      <c r="H12" s="127" t="s">
        <v>26</v>
      </c>
      <c r="I12" s="127" t="s">
        <v>26</v>
      </c>
      <c r="J12" s="127">
        <v>0.8</v>
      </c>
      <c r="K12" s="127">
        <v>1.6</v>
      </c>
      <c r="L12" s="127">
        <v>1</v>
      </c>
      <c r="M12" s="127">
        <v>3.9</v>
      </c>
    </row>
    <row r="13" spans="1:20" s="16" customFormat="1" ht="13.9" customHeight="1" x14ac:dyDescent="0.2">
      <c r="A13" s="712" t="s">
        <v>59</v>
      </c>
      <c r="B13" s="713">
        <v>6081.3</v>
      </c>
      <c r="C13" s="713">
        <v>6590.8</v>
      </c>
      <c r="D13" s="713">
        <v>7075.9</v>
      </c>
      <c r="E13" s="713">
        <v>9326.6</v>
      </c>
      <c r="F13" s="713">
        <v>13033.5</v>
      </c>
      <c r="G13" s="713">
        <v>16567.400000000001</v>
      </c>
      <c r="H13" s="713">
        <v>16373.7</v>
      </c>
      <c r="I13" s="713">
        <v>16038.6</v>
      </c>
      <c r="J13" s="713">
        <v>15447.5</v>
      </c>
      <c r="K13" s="713">
        <v>14661.5</v>
      </c>
      <c r="L13" s="713">
        <v>16598.099999999999</v>
      </c>
      <c r="M13" s="713">
        <v>20565</v>
      </c>
    </row>
    <row r="14" spans="1:20" s="16" customFormat="1" ht="24" x14ac:dyDescent="0.2">
      <c r="A14" s="712" t="s">
        <v>746</v>
      </c>
      <c r="B14" s="713">
        <v>34163.599999999999</v>
      </c>
      <c r="C14" s="713">
        <v>35646.699999999997</v>
      </c>
      <c r="D14" s="713">
        <v>31509.1</v>
      </c>
      <c r="E14" s="713">
        <v>33427.1</v>
      </c>
      <c r="F14" s="713">
        <v>37862.800000000003</v>
      </c>
      <c r="G14" s="713">
        <v>40827</v>
      </c>
      <c r="H14" s="713">
        <v>44653.4</v>
      </c>
      <c r="I14" s="713">
        <v>54897</v>
      </c>
      <c r="J14" s="713">
        <v>61756.3</v>
      </c>
      <c r="K14" s="713">
        <v>78970.2</v>
      </c>
      <c r="L14" s="713">
        <v>97274.1</v>
      </c>
      <c r="M14" s="713">
        <v>131377.29999999999</v>
      </c>
    </row>
    <row r="15" spans="1:20" s="16" customFormat="1" ht="13.9" customHeight="1" x14ac:dyDescent="0.2">
      <c r="A15" s="712" t="s">
        <v>747</v>
      </c>
      <c r="B15" s="713">
        <v>2086</v>
      </c>
      <c r="C15" s="713">
        <v>2052.4</v>
      </c>
      <c r="D15" s="713">
        <v>1827.3</v>
      </c>
      <c r="E15" s="713">
        <v>2318.3000000000002</v>
      </c>
      <c r="F15" s="713">
        <v>3344.1</v>
      </c>
      <c r="G15" s="713">
        <v>4032.6</v>
      </c>
      <c r="H15" s="713">
        <v>4239.8999999999996</v>
      </c>
      <c r="I15" s="713">
        <v>4571.3999999999996</v>
      </c>
      <c r="J15" s="713">
        <v>6938.5</v>
      </c>
      <c r="K15" s="713">
        <v>10067.200000000001</v>
      </c>
      <c r="L15" s="713">
        <v>12049.2</v>
      </c>
      <c r="M15" s="713">
        <v>17830.099999999999</v>
      </c>
    </row>
    <row r="16" spans="1:20" s="16" customFormat="1" ht="13.9" customHeight="1" x14ac:dyDescent="0.2">
      <c r="A16" s="712" t="s">
        <v>62</v>
      </c>
      <c r="B16" s="713">
        <v>423.2</v>
      </c>
      <c r="C16" s="713">
        <v>730.7</v>
      </c>
      <c r="D16" s="713">
        <v>695.6</v>
      </c>
      <c r="E16" s="713">
        <v>1072.2</v>
      </c>
      <c r="F16" s="713">
        <v>1185.8</v>
      </c>
      <c r="G16" s="713">
        <v>1206</v>
      </c>
      <c r="H16" s="713">
        <v>1124.9000000000001</v>
      </c>
      <c r="I16" s="713">
        <v>1052</v>
      </c>
      <c r="J16" s="713">
        <v>893.4</v>
      </c>
      <c r="K16" s="713">
        <v>1363.8</v>
      </c>
      <c r="L16" s="713">
        <v>1294.8</v>
      </c>
      <c r="M16" s="713">
        <v>1293.2</v>
      </c>
    </row>
    <row r="17" spans="1:13" s="16" customFormat="1" ht="13.9" customHeight="1" x14ac:dyDescent="0.2">
      <c r="A17" s="712" t="s">
        <v>63</v>
      </c>
      <c r="B17" s="713">
        <v>1.4</v>
      </c>
      <c r="C17" s="713">
        <v>5</v>
      </c>
      <c r="D17" s="713">
        <v>9.1</v>
      </c>
      <c r="E17" s="713">
        <v>3.7</v>
      </c>
      <c r="F17" s="713">
        <v>5.8</v>
      </c>
      <c r="G17" s="713">
        <v>6.7</v>
      </c>
      <c r="H17" s="713">
        <v>4.4000000000000004</v>
      </c>
      <c r="I17" s="713">
        <v>3.2</v>
      </c>
      <c r="J17" s="713">
        <v>0.3</v>
      </c>
      <c r="K17" s="713">
        <v>0.1</v>
      </c>
      <c r="L17" s="713">
        <v>1</v>
      </c>
      <c r="M17" s="127" t="s">
        <v>26</v>
      </c>
    </row>
    <row r="18" spans="1:13" s="16" customFormat="1" ht="13.9" customHeight="1" x14ac:dyDescent="0.2">
      <c r="A18" s="712" t="s">
        <v>64</v>
      </c>
      <c r="B18" s="713">
        <v>29.3</v>
      </c>
      <c r="C18" s="713">
        <v>59.2</v>
      </c>
      <c r="D18" s="713">
        <v>100.8</v>
      </c>
      <c r="E18" s="713">
        <v>150.69999999999999</v>
      </c>
      <c r="F18" s="713">
        <v>149.30000000000001</v>
      </c>
      <c r="G18" s="713">
        <v>268.8</v>
      </c>
      <c r="H18" s="713">
        <v>277.3</v>
      </c>
      <c r="I18" s="713">
        <v>373.1</v>
      </c>
      <c r="J18" s="713">
        <v>161.80000000000001</v>
      </c>
      <c r="K18" s="713">
        <v>96.9</v>
      </c>
      <c r="L18" s="713">
        <v>46</v>
      </c>
      <c r="M18" s="713">
        <v>25</v>
      </c>
    </row>
    <row r="19" spans="1:13" s="16" customFormat="1" ht="13.9" customHeight="1" x14ac:dyDescent="0.2">
      <c r="A19" s="712" t="s">
        <v>65</v>
      </c>
      <c r="B19" s="713">
        <v>64</v>
      </c>
      <c r="C19" s="713">
        <v>46.3</v>
      </c>
      <c r="D19" s="713">
        <v>69.599999999999994</v>
      </c>
      <c r="E19" s="713">
        <v>82.5</v>
      </c>
      <c r="F19" s="713">
        <v>128.6</v>
      </c>
      <c r="G19" s="713">
        <v>187.5</v>
      </c>
      <c r="H19" s="713">
        <v>230</v>
      </c>
      <c r="I19" s="713">
        <v>293.5</v>
      </c>
      <c r="J19" s="713">
        <v>197.3</v>
      </c>
      <c r="K19" s="713">
        <v>365.4</v>
      </c>
      <c r="L19" s="713">
        <v>261.39999999999998</v>
      </c>
      <c r="M19" s="713">
        <v>37.799999999999997</v>
      </c>
    </row>
    <row r="20" spans="1:13" s="16" customFormat="1" ht="13.9" customHeight="1" x14ac:dyDescent="0.2">
      <c r="A20" s="712" t="s">
        <v>71</v>
      </c>
      <c r="B20" s="713">
        <v>902.9</v>
      </c>
      <c r="C20" s="713">
        <v>894.1</v>
      </c>
      <c r="D20" s="713">
        <v>839.8</v>
      </c>
      <c r="E20" s="713">
        <v>1269.5999999999999</v>
      </c>
      <c r="F20" s="713">
        <v>1297.5</v>
      </c>
      <c r="G20" s="713">
        <v>1457.5</v>
      </c>
      <c r="H20" s="713">
        <v>1428.2</v>
      </c>
      <c r="I20" s="713">
        <v>1273.9000000000001</v>
      </c>
      <c r="J20" s="713">
        <v>911.5</v>
      </c>
      <c r="K20" s="713">
        <v>824</v>
      </c>
      <c r="L20" s="713">
        <v>572.1</v>
      </c>
      <c r="M20" s="713">
        <v>976.3</v>
      </c>
    </row>
    <row r="21" spans="1:13" s="16" customFormat="1" ht="13.9" customHeight="1" x14ac:dyDescent="0.2">
      <c r="A21" s="712" t="s">
        <v>74</v>
      </c>
      <c r="B21" s="713">
        <v>47.9</v>
      </c>
      <c r="C21" s="713">
        <v>53.7</v>
      </c>
      <c r="D21" s="713">
        <v>62.2</v>
      </c>
      <c r="E21" s="713">
        <v>57.8</v>
      </c>
      <c r="F21" s="713">
        <v>96</v>
      </c>
      <c r="G21" s="713">
        <v>171.1</v>
      </c>
      <c r="H21" s="713">
        <v>293.2</v>
      </c>
      <c r="I21" s="713">
        <v>377.1</v>
      </c>
      <c r="J21" s="713">
        <v>198.5</v>
      </c>
      <c r="K21" s="713">
        <v>183.9</v>
      </c>
      <c r="L21" s="713">
        <v>458.3</v>
      </c>
      <c r="M21" s="713">
        <v>497</v>
      </c>
    </row>
    <row r="22" spans="1:13" s="16" customFormat="1" ht="13.9" customHeight="1" x14ac:dyDescent="0.2">
      <c r="A22" s="712" t="s">
        <v>748</v>
      </c>
      <c r="B22" s="713">
        <v>75.2</v>
      </c>
      <c r="C22" s="713">
        <v>150.4</v>
      </c>
      <c r="D22" s="713">
        <v>316.7</v>
      </c>
      <c r="E22" s="713">
        <v>437.1</v>
      </c>
      <c r="F22" s="713">
        <v>508.3</v>
      </c>
      <c r="G22" s="713">
        <v>559.4</v>
      </c>
      <c r="H22" s="713">
        <v>816.3</v>
      </c>
      <c r="I22" s="713">
        <v>609.5</v>
      </c>
      <c r="J22" s="713">
        <v>397.3</v>
      </c>
      <c r="K22" s="713">
        <v>972.3</v>
      </c>
      <c r="L22" s="713">
        <v>783.1</v>
      </c>
      <c r="M22" s="713">
        <v>775.7</v>
      </c>
    </row>
    <row r="23" spans="1:13" s="16" customFormat="1" ht="13.9" customHeight="1" x14ac:dyDescent="0.2">
      <c r="A23" s="714" t="s">
        <v>749</v>
      </c>
      <c r="B23" s="713">
        <v>8676.7000000000007</v>
      </c>
      <c r="C23" s="713">
        <v>9503.2000000000007</v>
      </c>
      <c r="D23" s="713">
        <v>8525.5</v>
      </c>
      <c r="E23" s="713">
        <v>10497.9</v>
      </c>
      <c r="F23" s="713">
        <v>12324.5</v>
      </c>
      <c r="G23" s="713">
        <v>15802.3</v>
      </c>
      <c r="H23" s="713">
        <v>18011.2</v>
      </c>
      <c r="I23" s="713">
        <v>20734.599999999999</v>
      </c>
      <c r="J23" s="713">
        <v>25773.3</v>
      </c>
      <c r="K23" s="713">
        <v>31368.7</v>
      </c>
      <c r="L23" s="713">
        <v>40805.199999999997</v>
      </c>
      <c r="M23" s="713">
        <v>58285.5</v>
      </c>
    </row>
    <row r="24" spans="1:13" s="16" customFormat="1" ht="13.9" customHeight="1" x14ac:dyDescent="0.2">
      <c r="A24" s="714" t="s">
        <v>750</v>
      </c>
      <c r="B24" s="713">
        <v>10283.799999999999</v>
      </c>
      <c r="C24" s="713">
        <v>10003.1</v>
      </c>
      <c r="D24" s="713">
        <v>9602</v>
      </c>
      <c r="E24" s="713">
        <v>15352</v>
      </c>
      <c r="F24" s="713">
        <v>18406</v>
      </c>
      <c r="G24" s="713">
        <v>23522.6</v>
      </c>
      <c r="H24" s="713">
        <v>24008.7</v>
      </c>
      <c r="I24" s="713">
        <v>33203.1</v>
      </c>
      <c r="J24" s="713">
        <v>47736.2</v>
      </c>
      <c r="K24" s="713">
        <v>74746.2</v>
      </c>
      <c r="L24" s="713">
        <v>122674.3</v>
      </c>
      <c r="M24" s="713">
        <v>210762.8</v>
      </c>
    </row>
    <row r="25" spans="1:13" s="16" customFormat="1" ht="13.9" customHeight="1" x14ac:dyDescent="0.2">
      <c r="A25" s="714" t="s">
        <v>543</v>
      </c>
      <c r="B25" s="713">
        <v>11975.4</v>
      </c>
      <c r="C25" s="713">
        <v>15123.7</v>
      </c>
      <c r="D25" s="713">
        <v>12089.4</v>
      </c>
      <c r="E25" s="713">
        <v>12737</v>
      </c>
      <c r="F25" s="713">
        <v>17117.5</v>
      </c>
      <c r="G25" s="713">
        <v>18851.2</v>
      </c>
      <c r="H25" s="713">
        <v>22746</v>
      </c>
      <c r="I25" s="713">
        <v>22224.7</v>
      </c>
      <c r="J25" s="713">
        <v>20753.2</v>
      </c>
      <c r="K25" s="713">
        <v>22433.599999999999</v>
      </c>
      <c r="L25" s="713">
        <v>31197.7</v>
      </c>
      <c r="M25" s="713">
        <v>53074.9</v>
      </c>
    </row>
    <row r="26" spans="1:13" s="16" customFormat="1" ht="13.9" customHeight="1" thickBot="1" x14ac:dyDescent="0.25">
      <c r="A26" s="715"/>
      <c r="B26" s="716"/>
      <c r="C26" s="716"/>
      <c r="D26" s="716"/>
      <c r="E26" s="716"/>
      <c r="F26" s="716"/>
      <c r="G26" s="716"/>
      <c r="H26" s="716"/>
      <c r="I26" s="716"/>
      <c r="J26" s="716"/>
      <c r="K26" s="716"/>
      <c r="L26" s="716"/>
      <c r="M26" s="716"/>
    </row>
    <row r="27" spans="1:13" s="19" customFormat="1" ht="5.45" customHeight="1" x14ac:dyDescent="0.2">
      <c r="A27" s="189"/>
    </row>
  </sheetData>
  <hyperlinks>
    <hyperlink ref="A1" location="Содержание!A1" display="Вернуться в СОДЕРЖАНИЕ" xr:uid="{00000000-0004-0000-A300-000000000000}"/>
  </hyperlinks>
  <pageMargins left="0.78740157480314965" right="0.78740157480314965" top="0.78740157480314965" bottom="0.59055118110236227" header="0.51181102362204722" footer="0.51181102362204722"/>
  <pageSetup paperSize="9" orientation="portrait" horizontalDpi="4294967292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Лист168"/>
  <dimension ref="A1:T56"/>
  <sheetViews>
    <sheetView workbookViewId="0">
      <pane xSplit="7" ySplit="7" topLeftCell="H41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2.75" x14ac:dyDescent="0.2"/>
  <cols>
    <col min="1" max="1" width="42.140625" style="717" customWidth="1"/>
    <col min="2" max="2" width="10" style="657" hidden="1" customWidth="1"/>
    <col min="3" max="8" width="9.28515625" style="657" hidden="1" customWidth="1"/>
    <col min="9" max="13" width="9.28515625" style="657" customWidth="1"/>
    <col min="14" max="243" width="9.140625" style="657"/>
    <col min="244" max="244" width="40" style="657" customWidth="1"/>
    <col min="245" max="245" width="10" style="657" customWidth="1"/>
    <col min="246" max="248" width="0" style="657" hidden="1" customWidth="1"/>
    <col min="249" max="249" width="10.28515625" style="657" customWidth="1"/>
    <col min="250" max="252" width="0" style="657" hidden="1" customWidth="1"/>
    <col min="253" max="253" width="10.28515625" style="657" customWidth="1"/>
    <col min="254" max="256" width="0" style="657" hidden="1" customWidth="1"/>
    <col min="257" max="257" width="10.140625" style="657" customWidth="1"/>
    <col min="258" max="260" width="0" style="657" hidden="1" customWidth="1"/>
    <col min="261" max="261" width="9.140625" style="657"/>
    <col min="262" max="262" width="0" style="657" hidden="1" customWidth="1"/>
    <col min="263" max="499" width="9.140625" style="657"/>
    <col min="500" max="500" width="40" style="657" customWidth="1"/>
    <col min="501" max="501" width="10" style="657" customWidth="1"/>
    <col min="502" max="504" width="0" style="657" hidden="1" customWidth="1"/>
    <col min="505" max="505" width="10.28515625" style="657" customWidth="1"/>
    <col min="506" max="508" width="0" style="657" hidden="1" customWidth="1"/>
    <col min="509" max="509" width="10.28515625" style="657" customWidth="1"/>
    <col min="510" max="512" width="0" style="657" hidden="1" customWidth="1"/>
    <col min="513" max="513" width="10.140625" style="657" customWidth="1"/>
    <col min="514" max="516" width="0" style="657" hidden="1" customWidth="1"/>
    <col min="517" max="517" width="9.140625" style="657"/>
    <col min="518" max="518" width="0" style="657" hidden="1" customWidth="1"/>
    <col min="519" max="755" width="9.140625" style="657"/>
    <col min="756" max="756" width="40" style="657" customWidth="1"/>
    <col min="757" max="757" width="10" style="657" customWidth="1"/>
    <col min="758" max="760" width="0" style="657" hidden="1" customWidth="1"/>
    <col min="761" max="761" width="10.28515625" style="657" customWidth="1"/>
    <col min="762" max="764" width="0" style="657" hidden="1" customWidth="1"/>
    <col min="765" max="765" width="10.28515625" style="657" customWidth="1"/>
    <col min="766" max="768" width="0" style="657" hidden="1" customWidth="1"/>
    <col min="769" max="769" width="10.140625" style="657" customWidth="1"/>
    <col min="770" max="772" width="0" style="657" hidden="1" customWidth="1"/>
    <col min="773" max="773" width="9.140625" style="657"/>
    <col min="774" max="774" width="0" style="657" hidden="1" customWidth="1"/>
    <col min="775" max="1011" width="9.140625" style="657"/>
    <col min="1012" max="1012" width="40" style="657" customWidth="1"/>
    <col min="1013" max="1013" width="10" style="657" customWidth="1"/>
    <col min="1014" max="1016" width="0" style="657" hidden="1" customWidth="1"/>
    <col min="1017" max="1017" width="10.28515625" style="657" customWidth="1"/>
    <col min="1018" max="1020" width="0" style="657" hidden="1" customWidth="1"/>
    <col min="1021" max="1021" width="10.28515625" style="657" customWidth="1"/>
    <col min="1022" max="1024" width="0" style="657" hidden="1" customWidth="1"/>
    <col min="1025" max="1025" width="10.140625" style="657" customWidth="1"/>
    <col min="1026" max="1028" width="0" style="657" hidden="1" customWidth="1"/>
    <col min="1029" max="1029" width="9.140625" style="657"/>
    <col min="1030" max="1030" width="0" style="657" hidden="1" customWidth="1"/>
    <col min="1031" max="1267" width="9.140625" style="657"/>
    <col min="1268" max="1268" width="40" style="657" customWidth="1"/>
    <col min="1269" max="1269" width="10" style="657" customWidth="1"/>
    <col min="1270" max="1272" width="0" style="657" hidden="1" customWidth="1"/>
    <col min="1273" max="1273" width="10.28515625" style="657" customWidth="1"/>
    <col min="1274" max="1276" width="0" style="657" hidden="1" customWidth="1"/>
    <col min="1277" max="1277" width="10.28515625" style="657" customWidth="1"/>
    <col min="1278" max="1280" width="0" style="657" hidden="1" customWidth="1"/>
    <col min="1281" max="1281" width="10.140625" style="657" customWidth="1"/>
    <col min="1282" max="1284" width="0" style="657" hidden="1" customWidth="1"/>
    <col min="1285" max="1285" width="9.140625" style="657"/>
    <col min="1286" max="1286" width="0" style="657" hidden="1" customWidth="1"/>
    <col min="1287" max="1523" width="9.140625" style="657"/>
    <col min="1524" max="1524" width="40" style="657" customWidth="1"/>
    <col min="1525" max="1525" width="10" style="657" customWidth="1"/>
    <col min="1526" max="1528" width="0" style="657" hidden="1" customWidth="1"/>
    <col min="1529" max="1529" width="10.28515625" style="657" customWidth="1"/>
    <col min="1530" max="1532" width="0" style="657" hidden="1" customWidth="1"/>
    <col min="1533" max="1533" width="10.28515625" style="657" customWidth="1"/>
    <col min="1534" max="1536" width="0" style="657" hidden="1" customWidth="1"/>
    <col min="1537" max="1537" width="10.140625" style="657" customWidth="1"/>
    <col min="1538" max="1540" width="0" style="657" hidden="1" customWidth="1"/>
    <col min="1541" max="1541" width="9.140625" style="657"/>
    <col min="1542" max="1542" width="0" style="657" hidden="1" customWidth="1"/>
    <col min="1543" max="1779" width="9.140625" style="657"/>
    <col min="1780" max="1780" width="40" style="657" customWidth="1"/>
    <col min="1781" max="1781" width="10" style="657" customWidth="1"/>
    <col min="1782" max="1784" width="0" style="657" hidden="1" customWidth="1"/>
    <col min="1785" max="1785" width="10.28515625" style="657" customWidth="1"/>
    <col min="1786" max="1788" width="0" style="657" hidden="1" customWidth="1"/>
    <col min="1789" max="1789" width="10.28515625" style="657" customWidth="1"/>
    <col min="1790" max="1792" width="0" style="657" hidden="1" customWidth="1"/>
    <col min="1793" max="1793" width="10.140625" style="657" customWidth="1"/>
    <col min="1794" max="1796" width="0" style="657" hidden="1" customWidth="1"/>
    <col min="1797" max="1797" width="9.140625" style="657"/>
    <col min="1798" max="1798" width="0" style="657" hidden="1" customWidth="1"/>
    <col min="1799" max="2035" width="9.140625" style="657"/>
    <col min="2036" max="2036" width="40" style="657" customWidth="1"/>
    <col min="2037" max="2037" width="10" style="657" customWidth="1"/>
    <col min="2038" max="2040" width="0" style="657" hidden="1" customWidth="1"/>
    <col min="2041" max="2041" width="10.28515625" style="657" customWidth="1"/>
    <col min="2042" max="2044" width="0" style="657" hidden="1" customWidth="1"/>
    <col min="2045" max="2045" width="10.28515625" style="657" customWidth="1"/>
    <col min="2046" max="2048" width="0" style="657" hidden="1" customWidth="1"/>
    <col min="2049" max="2049" width="10.140625" style="657" customWidth="1"/>
    <col min="2050" max="2052" width="0" style="657" hidden="1" customWidth="1"/>
    <col min="2053" max="2053" width="9.140625" style="657"/>
    <col min="2054" max="2054" width="0" style="657" hidden="1" customWidth="1"/>
    <col min="2055" max="2291" width="9.140625" style="657"/>
    <col min="2292" max="2292" width="40" style="657" customWidth="1"/>
    <col min="2293" max="2293" width="10" style="657" customWidth="1"/>
    <col min="2294" max="2296" width="0" style="657" hidden="1" customWidth="1"/>
    <col min="2297" max="2297" width="10.28515625" style="657" customWidth="1"/>
    <col min="2298" max="2300" width="0" style="657" hidden="1" customWidth="1"/>
    <col min="2301" max="2301" width="10.28515625" style="657" customWidth="1"/>
    <col min="2302" max="2304" width="0" style="657" hidden="1" customWidth="1"/>
    <col min="2305" max="2305" width="10.140625" style="657" customWidth="1"/>
    <col min="2306" max="2308" width="0" style="657" hidden="1" customWidth="1"/>
    <col min="2309" max="2309" width="9.140625" style="657"/>
    <col min="2310" max="2310" width="0" style="657" hidden="1" customWidth="1"/>
    <col min="2311" max="2547" width="9.140625" style="657"/>
    <col min="2548" max="2548" width="40" style="657" customWidth="1"/>
    <col min="2549" max="2549" width="10" style="657" customWidth="1"/>
    <col min="2550" max="2552" width="0" style="657" hidden="1" customWidth="1"/>
    <col min="2553" max="2553" width="10.28515625" style="657" customWidth="1"/>
    <col min="2554" max="2556" width="0" style="657" hidden="1" customWidth="1"/>
    <col min="2557" max="2557" width="10.28515625" style="657" customWidth="1"/>
    <col min="2558" max="2560" width="0" style="657" hidden="1" customWidth="1"/>
    <col min="2561" max="2561" width="10.140625" style="657" customWidth="1"/>
    <col min="2562" max="2564" width="0" style="657" hidden="1" customWidth="1"/>
    <col min="2565" max="2565" width="9.140625" style="657"/>
    <col min="2566" max="2566" width="0" style="657" hidden="1" customWidth="1"/>
    <col min="2567" max="2803" width="9.140625" style="657"/>
    <col min="2804" max="2804" width="40" style="657" customWidth="1"/>
    <col min="2805" max="2805" width="10" style="657" customWidth="1"/>
    <col min="2806" max="2808" width="0" style="657" hidden="1" customWidth="1"/>
    <col min="2809" max="2809" width="10.28515625" style="657" customWidth="1"/>
    <col min="2810" max="2812" width="0" style="657" hidden="1" customWidth="1"/>
    <col min="2813" max="2813" width="10.28515625" style="657" customWidth="1"/>
    <col min="2814" max="2816" width="0" style="657" hidden="1" customWidth="1"/>
    <col min="2817" max="2817" width="10.140625" style="657" customWidth="1"/>
    <col min="2818" max="2820" width="0" style="657" hidden="1" customWidth="1"/>
    <col min="2821" max="2821" width="9.140625" style="657"/>
    <col min="2822" max="2822" width="0" style="657" hidden="1" customWidth="1"/>
    <col min="2823" max="3059" width="9.140625" style="657"/>
    <col min="3060" max="3060" width="40" style="657" customWidth="1"/>
    <col min="3061" max="3061" width="10" style="657" customWidth="1"/>
    <col min="3062" max="3064" width="0" style="657" hidden="1" customWidth="1"/>
    <col min="3065" max="3065" width="10.28515625" style="657" customWidth="1"/>
    <col min="3066" max="3068" width="0" style="657" hidden="1" customWidth="1"/>
    <col min="3069" max="3069" width="10.28515625" style="657" customWidth="1"/>
    <col min="3070" max="3072" width="0" style="657" hidden="1" customWidth="1"/>
    <col min="3073" max="3073" width="10.140625" style="657" customWidth="1"/>
    <col min="3074" max="3076" width="0" style="657" hidden="1" customWidth="1"/>
    <col min="3077" max="3077" width="9.140625" style="657"/>
    <col min="3078" max="3078" width="0" style="657" hidden="1" customWidth="1"/>
    <col min="3079" max="3315" width="9.140625" style="657"/>
    <col min="3316" max="3316" width="40" style="657" customWidth="1"/>
    <col min="3317" max="3317" width="10" style="657" customWidth="1"/>
    <col min="3318" max="3320" width="0" style="657" hidden="1" customWidth="1"/>
    <col min="3321" max="3321" width="10.28515625" style="657" customWidth="1"/>
    <col min="3322" max="3324" width="0" style="657" hidden="1" customWidth="1"/>
    <col min="3325" max="3325" width="10.28515625" style="657" customWidth="1"/>
    <col min="3326" max="3328" width="0" style="657" hidden="1" customWidth="1"/>
    <col min="3329" max="3329" width="10.140625" style="657" customWidth="1"/>
    <col min="3330" max="3332" width="0" style="657" hidden="1" customWidth="1"/>
    <col min="3333" max="3333" width="9.140625" style="657"/>
    <col min="3334" max="3334" width="0" style="657" hidden="1" customWidth="1"/>
    <col min="3335" max="3571" width="9.140625" style="657"/>
    <col min="3572" max="3572" width="40" style="657" customWidth="1"/>
    <col min="3573" max="3573" width="10" style="657" customWidth="1"/>
    <col min="3574" max="3576" width="0" style="657" hidden="1" customWidth="1"/>
    <col min="3577" max="3577" width="10.28515625" style="657" customWidth="1"/>
    <col min="3578" max="3580" width="0" style="657" hidden="1" customWidth="1"/>
    <col min="3581" max="3581" width="10.28515625" style="657" customWidth="1"/>
    <col min="3582" max="3584" width="0" style="657" hidden="1" customWidth="1"/>
    <col min="3585" max="3585" width="10.140625" style="657" customWidth="1"/>
    <col min="3586" max="3588" width="0" style="657" hidden="1" customWidth="1"/>
    <col min="3589" max="3589" width="9.140625" style="657"/>
    <col min="3590" max="3590" width="0" style="657" hidden="1" customWidth="1"/>
    <col min="3591" max="3827" width="9.140625" style="657"/>
    <col min="3828" max="3828" width="40" style="657" customWidth="1"/>
    <col min="3829" max="3829" width="10" style="657" customWidth="1"/>
    <col min="3830" max="3832" width="0" style="657" hidden="1" customWidth="1"/>
    <col min="3833" max="3833" width="10.28515625" style="657" customWidth="1"/>
    <col min="3834" max="3836" width="0" style="657" hidden="1" customWidth="1"/>
    <col min="3837" max="3837" width="10.28515625" style="657" customWidth="1"/>
    <col min="3838" max="3840" width="0" style="657" hidden="1" customWidth="1"/>
    <col min="3841" max="3841" width="10.140625" style="657" customWidth="1"/>
    <col min="3842" max="3844" width="0" style="657" hidden="1" customWidth="1"/>
    <col min="3845" max="3845" width="9.140625" style="657"/>
    <col min="3846" max="3846" width="0" style="657" hidden="1" customWidth="1"/>
    <col min="3847" max="4083" width="9.140625" style="657"/>
    <col min="4084" max="4084" width="40" style="657" customWidth="1"/>
    <col min="4085" max="4085" width="10" style="657" customWidth="1"/>
    <col min="4086" max="4088" width="0" style="657" hidden="1" customWidth="1"/>
    <col min="4089" max="4089" width="10.28515625" style="657" customWidth="1"/>
    <col min="4090" max="4092" width="0" style="657" hidden="1" customWidth="1"/>
    <col min="4093" max="4093" width="10.28515625" style="657" customWidth="1"/>
    <col min="4094" max="4096" width="0" style="657" hidden="1" customWidth="1"/>
    <col min="4097" max="4097" width="10.140625" style="657" customWidth="1"/>
    <col min="4098" max="4100" width="0" style="657" hidden="1" customWidth="1"/>
    <col min="4101" max="4101" width="9.140625" style="657"/>
    <col min="4102" max="4102" width="0" style="657" hidden="1" customWidth="1"/>
    <col min="4103" max="4339" width="9.140625" style="657"/>
    <col min="4340" max="4340" width="40" style="657" customWidth="1"/>
    <col min="4341" max="4341" width="10" style="657" customWidth="1"/>
    <col min="4342" max="4344" width="0" style="657" hidden="1" customWidth="1"/>
    <col min="4345" max="4345" width="10.28515625" style="657" customWidth="1"/>
    <col min="4346" max="4348" width="0" style="657" hidden="1" customWidth="1"/>
    <col min="4349" max="4349" width="10.28515625" style="657" customWidth="1"/>
    <col min="4350" max="4352" width="0" style="657" hidden="1" customWidth="1"/>
    <col min="4353" max="4353" width="10.140625" style="657" customWidth="1"/>
    <col min="4354" max="4356" width="0" style="657" hidden="1" customWidth="1"/>
    <col min="4357" max="4357" width="9.140625" style="657"/>
    <col min="4358" max="4358" width="0" style="657" hidden="1" customWidth="1"/>
    <col min="4359" max="4595" width="9.140625" style="657"/>
    <col min="4596" max="4596" width="40" style="657" customWidth="1"/>
    <col min="4597" max="4597" width="10" style="657" customWidth="1"/>
    <col min="4598" max="4600" width="0" style="657" hidden="1" customWidth="1"/>
    <col min="4601" max="4601" width="10.28515625" style="657" customWidth="1"/>
    <col min="4602" max="4604" width="0" style="657" hidden="1" customWidth="1"/>
    <col min="4605" max="4605" width="10.28515625" style="657" customWidth="1"/>
    <col min="4606" max="4608" width="0" style="657" hidden="1" customWidth="1"/>
    <col min="4609" max="4609" width="10.140625" style="657" customWidth="1"/>
    <col min="4610" max="4612" width="0" style="657" hidden="1" customWidth="1"/>
    <col min="4613" max="4613" width="9.140625" style="657"/>
    <col min="4614" max="4614" width="0" style="657" hidden="1" customWidth="1"/>
    <col min="4615" max="4851" width="9.140625" style="657"/>
    <col min="4852" max="4852" width="40" style="657" customWidth="1"/>
    <col min="4853" max="4853" width="10" style="657" customWidth="1"/>
    <col min="4854" max="4856" width="0" style="657" hidden="1" customWidth="1"/>
    <col min="4857" max="4857" width="10.28515625" style="657" customWidth="1"/>
    <col min="4858" max="4860" width="0" style="657" hidden="1" customWidth="1"/>
    <col min="4861" max="4861" width="10.28515625" style="657" customWidth="1"/>
    <col min="4862" max="4864" width="0" style="657" hidden="1" customWidth="1"/>
    <col min="4865" max="4865" width="10.140625" style="657" customWidth="1"/>
    <col min="4866" max="4868" width="0" style="657" hidden="1" customWidth="1"/>
    <col min="4869" max="4869" width="9.140625" style="657"/>
    <col min="4870" max="4870" width="0" style="657" hidden="1" customWidth="1"/>
    <col min="4871" max="5107" width="9.140625" style="657"/>
    <col min="5108" max="5108" width="40" style="657" customWidth="1"/>
    <col min="5109" max="5109" width="10" style="657" customWidth="1"/>
    <col min="5110" max="5112" width="0" style="657" hidden="1" customWidth="1"/>
    <col min="5113" max="5113" width="10.28515625" style="657" customWidth="1"/>
    <col min="5114" max="5116" width="0" style="657" hidden="1" customWidth="1"/>
    <col min="5117" max="5117" width="10.28515625" style="657" customWidth="1"/>
    <col min="5118" max="5120" width="0" style="657" hidden="1" customWidth="1"/>
    <col min="5121" max="5121" width="10.140625" style="657" customWidth="1"/>
    <col min="5122" max="5124" width="0" style="657" hidden="1" customWidth="1"/>
    <col min="5125" max="5125" width="9.140625" style="657"/>
    <col min="5126" max="5126" width="0" style="657" hidden="1" customWidth="1"/>
    <col min="5127" max="5363" width="9.140625" style="657"/>
    <col min="5364" max="5364" width="40" style="657" customWidth="1"/>
    <col min="5365" max="5365" width="10" style="657" customWidth="1"/>
    <col min="5366" max="5368" width="0" style="657" hidden="1" customWidth="1"/>
    <col min="5369" max="5369" width="10.28515625" style="657" customWidth="1"/>
    <col min="5370" max="5372" width="0" style="657" hidden="1" customWidth="1"/>
    <col min="5373" max="5373" width="10.28515625" style="657" customWidth="1"/>
    <col min="5374" max="5376" width="0" style="657" hidden="1" customWidth="1"/>
    <col min="5377" max="5377" width="10.140625" style="657" customWidth="1"/>
    <col min="5378" max="5380" width="0" style="657" hidden="1" customWidth="1"/>
    <col min="5381" max="5381" width="9.140625" style="657"/>
    <col min="5382" max="5382" width="0" style="657" hidden="1" customWidth="1"/>
    <col min="5383" max="5619" width="9.140625" style="657"/>
    <col min="5620" max="5620" width="40" style="657" customWidth="1"/>
    <col min="5621" max="5621" width="10" style="657" customWidth="1"/>
    <col min="5622" max="5624" width="0" style="657" hidden="1" customWidth="1"/>
    <col min="5625" max="5625" width="10.28515625" style="657" customWidth="1"/>
    <col min="5626" max="5628" width="0" style="657" hidden="1" customWidth="1"/>
    <col min="5629" max="5629" width="10.28515625" style="657" customWidth="1"/>
    <col min="5630" max="5632" width="0" style="657" hidden="1" customWidth="1"/>
    <col min="5633" max="5633" width="10.140625" style="657" customWidth="1"/>
    <col min="5634" max="5636" width="0" style="657" hidden="1" customWidth="1"/>
    <col min="5637" max="5637" width="9.140625" style="657"/>
    <col min="5638" max="5638" width="0" style="657" hidden="1" customWidth="1"/>
    <col min="5639" max="5875" width="9.140625" style="657"/>
    <col min="5876" max="5876" width="40" style="657" customWidth="1"/>
    <col min="5877" max="5877" width="10" style="657" customWidth="1"/>
    <col min="5878" max="5880" width="0" style="657" hidden="1" customWidth="1"/>
    <col min="5881" max="5881" width="10.28515625" style="657" customWidth="1"/>
    <col min="5882" max="5884" width="0" style="657" hidden="1" customWidth="1"/>
    <col min="5885" max="5885" width="10.28515625" style="657" customWidth="1"/>
    <col min="5886" max="5888" width="0" style="657" hidden="1" customWidth="1"/>
    <col min="5889" max="5889" width="10.140625" style="657" customWidth="1"/>
    <col min="5890" max="5892" width="0" style="657" hidden="1" customWidth="1"/>
    <col min="5893" max="5893" width="9.140625" style="657"/>
    <col min="5894" max="5894" width="0" style="657" hidden="1" customWidth="1"/>
    <col min="5895" max="6131" width="9.140625" style="657"/>
    <col min="6132" max="6132" width="40" style="657" customWidth="1"/>
    <col min="6133" max="6133" width="10" style="657" customWidth="1"/>
    <col min="6134" max="6136" width="0" style="657" hidden="1" customWidth="1"/>
    <col min="6137" max="6137" width="10.28515625" style="657" customWidth="1"/>
    <col min="6138" max="6140" width="0" style="657" hidden="1" customWidth="1"/>
    <col min="6141" max="6141" width="10.28515625" style="657" customWidth="1"/>
    <col min="6142" max="6144" width="0" style="657" hidden="1" customWidth="1"/>
    <col min="6145" max="6145" width="10.140625" style="657" customWidth="1"/>
    <col min="6146" max="6148" width="0" style="657" hidden="1" customWidth="1"/>
    <col min="6149" max="6149" width="9.140625" style="657"/>
    <col min="6150" max="6150" width="0" style="657" hidden="1" customWidth="1"/>
    <col min="6151" max="6387" width="9.140625" style="657"/>
    <col min="6388" max="6388" width="40" style="657" customWidth="1"/>
    <col min="6389" max="6389" width="10" style="657" customWidth="1"/>
    <col min="6390" max="6392" width="0" style="657" hidden="1" customWidth="1"/>
    <col min="6393" max="6393" width="10.28515625" style="657" customWidth="1"/>
    <col min="6394" max="6396" width="0" style="657" hidden="1" customWidth="1"/>
    <col min="6397" max="6397" width="10.28515625" style="657" customWidth="1"/>
    <col min="6398" max="6400" width="0" style="657" hidden="1" customWidth="1"/>
    <col min="6401" max="6401" width="10.140625" style="657" customWidth="1"/>
    <col min="6402" max="6404" width="0" style="657" hidden="1" customWidth="1"/>
    <col min="6405" max="6405" width="9.140625" style="657"/>
    <col min="6406" max="6406" width="0" style="657" hidden="1" customWidth="1"/>
    <col min="6407" max="6643" width="9.140625" style="657"/>
    <col min="6644" max="6644" width="40" style="657" customWidth="1"/>
    <col min="6645" max="6645" width="10" style="657" customWidth="1"/>
    <col min="6646" max="6648" width="0" style="657" hidden="1" customWidth="1"/>
    <col min="6649" max="6649" width="10.28515625" style="657" customWidth="1"/>
    <col min="6650" max="6652" width="0" style="657" hidden="1" customWidth="1"/>
    <col min="6653" max="6653" width="10.28515625" style="657" customWidth="1"/>
    <col min="6654" max="6656" width="0" style="657" hidden="1" customWidth="1"/>
    <col min="6657" max="6657" width="10.140625" style="657" customWidth="1"/>
    <col min="6658" max="6660" width="0" style="657" hidden="1" customWidth="1"/>
    <col min="6661" max="6661" width="9.140625" style="657"/>
    <col min="6662" max="6662" width="0" style="657" hidden="1" customWidth="1"/>
    <col min="6663" max="6899" width="9.140625" style="657"/>
    <col min="6900" max="6900" width="40" style="657" customWidth="1"/>
    <col min="6901" max="6901" width="10" style="657" customWidth="1"/>
    <col min="6902" max="6904" width="0" style="657" hidden="1" customWidth="1"/>
    <col min="6905" max="6905" width="10.28515625" style="657" customWidth="1"/>
    <col min="6906" max="6908" width="0" style="657" hidden="1" customWidth="1"/>
    <col min="6909" max="6909" width="10.28515625" style="657" customWidth="1"/>
    <col min="6910" max="6912" width="0" style="657" hidden="1" customWidth="1"/>
    <col min="6913" max="6913" width="10.140625" style="657" customWidth="1"/>
    <col min="6914" max="6916" width="0" style="657" hidden="1" customWidth="1"/>
    <col min="6917" max="6917" width="9.140625" style="657"/>
    <col min="6918" max="6918" width="0" style="657" hidden="1" customWidth="1"/>
    <col min="6919" max="7155" width="9.140625" style="657"/>
    <col min="7156" max="7156" width="40" style="657" customWidth="1"/>
    <col min="7157" max="7157" width="10" style="657" customWidth="1"/>
    <col min="7158" max="7160" width="0" style="657" hidden="1" customWidth="1"/>
    <col min="7161" max="7161" width="10.28515625" style="657" customWidth="1"/>
    <col min="7162" max="7164" width="0" style="657" hidden="1" customWidth="1"/>
    <col min="7165" max="7165" width="10.28515625" style="657" customWidth="1"/>
    <col min="7166" max="7168" width="0" style="657" hidden="1" customWidth="1"/>
    <col min="7169" max="7169" width="10.140625" style="657" customWidth="1"/>
    <col min="7170" max="7172" width="0" style="657" hidden="1" customWidth="1"/>
    <col min="7173" max="7173" width="9.140625" style="657"/>
    <col min="7174" max="7174" width="0" style="657" hidden="1" customWidth="1"/>
    <col min="7175" max="7411" width="9.140625" style="657"/>
    <col min="7412" max="7412" width="40" style="657" customWidth="1"/>
    <col min="7413" max="7413" width="10" style="657" customWidth="1"/>
    <col min="7414" max="7416" width="0" style="657" hidden="1" customWidth="1"/>
    <col min="7417" max="7417" width="10.28515625" style="657" customWidth="1"/>
    <col min="7418" max="7420" width="0" style="657" hidden="1" customWidth="1"/>
    <col min="7421" max="7421" width="10.28515625" style="657" customWidth="1"/>
    <col min="7422" max="7424" width="0" style="657" hidden="1" customWidth="1"/>
    <col min="7425" max="7425" width="10.140625" style="657" customWidth="1"/>
    <col min="7426" max="7428" width="0" style="657" hidden="1" customWidth="1"/>
    <col min="7429" max="7429" width="9.140625" style="657"/>
    <col min="7430" max="7430" width="0" style="657" hidden="1" customWidth="1"/>
    <col min="7431" max="7667" width="9.140625" style="657"/>
    <col min="7668" max="7668" width="40" style="657" customWidth="1"/>
    <col min="7669" max="7669" width="10" style="657" customWidth="1"/>
    <col min="7670" max="7672" width="0" style="657" hidden="1" customWidth="1"/>
    <col min="7673" max="7673" width="10.28515625" style="657" customWidth="1"/>
    <col min="7674" max="7676" width="0" style="657" hidden="1" customWidth="1"/>
    <col min="7677" max="7677" width="10.28515625" style="657" customWidth="1"/>
    <col min="7678" max="7680" width="0" style="657" hidden="1" customWidth="1"/>
    <col min="7681" max="7681" width="10.140625" style="657" customWidth="1"/>
    <col min="7682" max="7684" width="0" style="657" hidden="1" customWidth="1"/>
    <col min="7685" max="7685" width="9.140625" style="657"/>
    <col min="7686" max="7686" width="0" style="657" hidden="1" customWidth="1"/>
    <col min="7687" max="7923" width="9.140625" style="657"/>
    <col min="7924" max="7924" width="40" style="657" customWidth="1"/>
    <col min="7925" max="7925" width="10" style="657" customWidth="1"/>
    <col min="7926" max="7928" width="0" style="657" hidden="1" customWidth="1"/>
    <col min="7929" max="7929" width="10.28515625" style="657" customWidth="1"/>
    <col min="7930" max="7932" width="0" style="657" hidden="1" customWidth="1"/>
    <col min="7933" max="7933" width="10.28515625" style="657" customWidth="1"/>
    <col min="7934" max="7936" width="0" style="657" hidden="1" customWidth="1"/>
    <col min="7937" max="7937" width="10.140625" style="657" customWidth="1"/>
    <col min="7938" max="7940" width="0" style="657" hidden="1" customWidth="1"/>
    <col min="7941" max="7941" width="9.140625" style="657"/>
    <col min="7942" max="7942" width="0" style="657" hidden="1" customWidth="1"/>
    <col min="7943" max="8179" width="9.140625" style="657"/>
    <col min="8180" max="8180" width="40" style="657" customWidth="1"/>
    <col min="8181" max="8181" width="10" style="657" customWidth="1"/>
    <col min="8182" max="8184" width="0" style="657" hidden="1" customWidth="1"/>
    <col min="8185" max="8185" width="10.28515625" style="657" customWidth="1"/>
    <col min="8186" max="8188" width="0" style="657" hidden="1" customWidth="1"/>
    <col min="8189" max="8189" width="10.28515625" style="657" customWidth="1"/>
    <col min="8190" max="8192" width="0" style="657" hidden="1" customWidth="1"/>
    <col min="8193" max="8193" width="10.140625" style="657" customWidth="1"/>
    <col min="8194" max="8196" width="0" style="657" hidden="1" customWidth="1"/>
    <col min="8197" max="8197" width="9.140625" style="657"/>
    <col min="8198" max="8198" width="0" style="657" hidden="1" customWidth="1"/>
    <col min="8199" max="8435" width="9.140625" style="657"/>
    <col min="8436" max="8436" width="40" style="657" customWidth="1"/>
    <col min="8437" max="8437" width="10" style="657" customWidth="1"/>
    <col min="8438" max="8440" width="0" style="657" hidden="1" customWidth="1"/>
    <col min="8441" max="8441" width="10.28515625" style="657" customWidth="1"/>
    <col min="8442" max="8444" width="0" style="657" hidden="1" customWidth="1"/>
    <col min="8445" max="8445" width="10.28515625" style="657" customWidth="1"/>
    <col min="8446" max="8448" width="0" style="657" hidden="1" customWidth="1"/>
    <col min="8449" max="8449" width="10.140625" style="657" customWidth="1"/>
    <col min="8450" max="8452" width="0" style="657" hidden="1" customWidth="1"/>
    <col min="8453" max="8453" width="9.140625" style="657"/>
    <col min="8454" max="8454" width="0" style="657" hidden="1" customWidth="1"/>
    <col min="8455" max="8691" width="9.140625" style="657"/>
    <col min="8692" max="8692" width="40" style="657" customWidth="1"/>
    <col min="8693" max="8693" width="10" style="657" customWidth="1"/>
    <col min="8694" max="8696" width="0" style="657" hidden="1" customWidth="1"/>
    <col min="8697" max="8697" width="10.28515625" style="657" customWidth="1"/>
    <col min="8698" max="8700" width="0" style="657" hidden="1" customWidth="1"/>
    <col min="8701" max="8701" width="10.28515625" style="657" customWidth="1"/>
    <col min="8702" max="8704" width="0" style="657" hidden="1" customWidth="1"/>
    <col min="8705" max="8705" width="10.140625" style="657" customWidth="1"/>
    <col min="8706" max="8708" width="0" style="657" hidden="1" customWidth="1"/>
    <col min="8709" max="8709" width="9.140625" style="657"/>
    <col min="8710" max="8710" width="0" style="657" hidden="1" customWidth="1"/>
    <col min="8711" max="8947" width="9.140625" style="657"/>
    <col min="8948" max="8948" width="40" style="657" customWidth="1"/>
    <col min="8949" max="8949" width="10" style="657" customWidth="1"/>
    <col min="8950" max="8952" width="0" style="657" hidden="1" customWidth="1"/>
    <col min="8953" max="8953" width="10.28515625" style="657" customWidth="1"/>
    <col min="8954" max="8956" width="0" style="657" hidden="1" customWidth="1"/>
    <col min="8957" max="8957" width="10.28515625" style="657" customWidth="1"/>
    <col min="8958" max="8960" width="0" style="657" hidden="1" customWidth="1"/>
    <col min="8961" max="8961" width="10.140625" style="657" customWidth="1"/>
    <col min="8962" max="8964" width="0" style="657" hidden="1" customWidth="1"/>
    <col min="8965" max="8965" width="9.140625" style="657"/>
    <col min="8966" max="8966" width="0" style="657" hidden="1" customWidth="1"/>
    <col min="8967" max="9203" width="9.140625" style="657"/>
    <col min="9204" max="9204" width="40" style="657" customWidth="1"/>
    <col min="9205" max="9205" width="10" style="657" customWidth="1"/>
    <col min="9206" max="9208" width="0" style="657" hidden="1" customWidth="1"/>
    <col min="9209" max="9209" width="10.28515625" style="657" customWidth="1"/>
    <col min="9210" max="9212" width="0" style="657" hidden="1" customWidth="1"/>
    <col min="9213" max="9213" width="10.28515625" style="657" customWidth="1"/>
    <col min="9214" max="9216" width="0" style="657" hidden="1" customWidth="1"/>
    <col min="9217" max="9217" width="10.140625" style="657" customWidth="1"/>
    <col min="9218" max="9220" width="0" style="657" hidden="1" customWidth="1"/>
    <col min="9221" max="9221" width="9.140625" style="657"/>
    <col min="9222" max="9222" width="0" style="657" hidden="1" customWidth="1"/>
    <col min="9223" max="9459" width="9.140625" style="657"/>
    <col min="9460" max="9460" width="40" style="657" customWidth="1"/>
    <col min="9461" max="9461" width="10" style="657" customWidth="1"/>
    <col min="9462" max="9464" width="0" style="657" hidden="1" customWidth="1"/>
    <col min="9465" max="9465" width="10.28515625" style="657" customWidth="1"/>
    <col min="9466" max="9468" width="0" style="657" hidden="1" customWidth="1"/>
    <col min="9469" max="9469" width="10.28515625" style="657" customWidth="1"/>
    <col min="9470" max="9472" width="0" style="657" hidden="1" customWidth="1"/>
    <col min="9473" max="9473" width="10.140625" style="657" customWidth="1"/>
    <col min="9474" max="9476" width="0" style="657" hidden="1" customWidth="1"/>
    <col min="9477" max="9477" width="9.140625" style="657"/>
    <col min="9478" max="9478" width="0" style="657" hidden="1" customWidth="1"/>
    <col min="9479" max="9715" width="9.140625" style="657"/>
    <col min="9716" max="9716" width="40" style="657" customWidth="1"/>
    <col min="9717" max="9717" width="10" style="657" customWidth="1"/>
    <col min="9718" max="9720" width="0" style="657" hidden="1" customWidth="1"/>
    <col min="9721" max="9721" width="10.28515625" style="657" customWidth="1"/>
    <col min="9722" max="9724" width="0" style="657" hidden="1" customWidth="1"/>
    <col min="9725" max="9725" width="10.28515625" style="657" customWidth="1"/>
    <col min="9726" max="9728" width="0" style="657" hidden="1" customWidth="1"/>
    <col min="9729" max="9729" width="10.140625" style="657" customWidth="1"/>
    <col min="9730" max="9732" width="0" style="657" hidden="1" customWidth="1"/>
    <col min="9733" max="9733" width="9.140625" style="657"/>
    <col min="9734" max="9734" width="0" style="657" hidden="1" customWidth="1"/>
    <col min="9735" max="9971" width="9.140625" style="657"/>
    <col min="9972" max="9972" width="40" style="657" customWidth="1"/>
    <col min="9973" max="9973" width="10" style="657" customWidth="1"/>
    <col min="9974" max="9976" width="0" style="657" hidden="1" customWidth="1"/>
    <col min="9977" max="9977" width="10.28515625" style="657" customWidth="1"/>
    <col min="9978" max="9980" width="0" style="657" hidden="1" customWidth="1"/>
    <col min="9981" max="9981" width="10.28515625" style="657" customWidth="1"/>
    <col min="9982" max="9984" width="0" style="657" hidden="1" customWidth="1"/>
    <col min="9985" max="9985" width="10.140625" style="657" customWidth="1"/>
    <col min="9986" max="9988" width="0" style="657" hidden="1" customWidth="1"/>
    <col min="9989" max="9989" width="9.140625" style="657"/>
    <col min="9990" max="9990" width="0" style="657" hidden="1" customWidth="1"/>
    <col min="9991" max="10227" width="9.140625" style="657"/>
    <col min="10228" max="10228" width="40" style="657" customWidth="1"/>
    <col min="10229" max="10229" width="10" style="657" customWidth="1"/>
    <col min="10230" max="10232" width="0" style="657" hidden="1" customWidth="1"/>
    <col min="10233" max="10233" width="10.28515625" style="657" customWidth="1"/>
    <col min="10234" max="10236" width="0" style="657" hidden="1" customWidth="1"/>
    <col min="10237" max="10237" width="10.28515625" style="657" customWidth="1"/>
    <col min="10238" max="10240" width="0" style="657" hidden="1" customWidth="1"/>
    <col min="10241" max="10241" width="10.140625" style="657" customWidth="1"/>
    <col min="10242" max="10244" width="0" style="657" hidden="1" customWidth="1"/>
    <col min="10245" max="10245" width="9.140625" style="657"/>
    <col min="10246" max="10246" width="0" style="657" hidden="1" customWidth="1"/>
    <col min="10247" max="10483" width="9.140625" style="657"/>
    <col min="10484" max="10484" width="40" style="657" customWidth="1"/>
    <col min="10485" max="10485" width="10" style="657" customWidth="1"/>
    <col min="10486" max="10488" width="0" style="657" hidden="1" customWidth="1"/>
    <col min="10489" max="10489" width="10.28515625" style="657" customWidth="1"/>
    <col min="10490" max="10492" width="0" style="657" hidden="1" customWidth="1"/>
    <col min="10493" max="10493" width="10.28515625" style="657" customWidth="1"/>
    <col min="10494" max="10496" width="0" style="657" hidden="1" customWidth="1"/>
    <col min="10497" max="10497" width="10.140625" style="657" customWidth="1"/>
    <col min="10498" max="10500" width="0" style="657" hidden="1" customWidth="1"/>
    <col min="10501" max="10501" width="9.140625" style="657"/>
    <col min="10502" max="10502" width="0" style="657" hidden="1" customWidth="1"/>
    <col min="10503" max="10739" width="9.140625" style="657"/>
    <col min="10740" max="10740" width="40" style="657" customWidth="1"/>
    <col min="10741" max="10741" width="10" style="657" customWidth="1"/>
    <col min="10742" max="10744" width="0" style="657" hidden="1" customWidth="1"/>
    <col min="10745" max="10745" width="10.28515625" style="657" customWidth="1"/>
    <col min="10746" max="10748" width="0" style="657" hidden="1" customWidth="1"/>
    <col min="10749" max="10749" width="10.28515625" style="657" customWidth="1"/>
    <col min="10750" max="10752" width="0" style="657" hidden="1" customWidth="1"/>
    <col min="10753" max="10753" width="10.140625" style="657" customWidth="1"/>
    <col min="10754" max="10756" width="0" style="657" hidden="1" customWidth="1"/>
    <col min="10757" max="10757" width="9.140625" style="657"/>
    <col min="10758" max="10758" width="0" style="657" hidden="1" customWidth="1"/>
    <col min="10759" max="10995" width="9.140625" style="657"/>
    <col min="10996" max="10996" width="40" style="657" customWidth="1"/>
    <col min="10997" max="10997" width="10" style="657" customWidth="1"/>
    <col min="10998" max="11000" width="0" style="657" hidden="1" customWidth="1"/>
    <col min="11001" max="11001" width="10.28515625" style="657" customWidth="1"/>
    <col min="11002" max="11004" width="0" style="657" hidden="1" customWidth="1"/>
    <col min="11005" max="11005" width="10.28515625" style="657" customWidth="1"/>
    <col min="11006" max="11008" width="0" style="657" hidden="1" customWidth="1"/>
    <col min="11009" max="11009" width="10.140625" style="657" customWidth="1"/>
    <col min="11010" max="11012" width="0" style="657" hidden="1" customWidth="1"/>
    <col min="11013" max="11013" width="9.140625" style="657"/>
    <col min="11014" max="11014" width="0" style="657" hidden="1" customWidth="1"/>
    <col min="11015" max="11251" width="9.140625" style="657"/>
    <col min="11252" max="11252" width="40" style="657" customWidth="1"/>
    <col min="11253" max="11253" width="10" style="657" customWidth="1"/>
    <col min="11254" max="11256" width="0" style="657" hidden="1" customWidth="1"/>
    <col min="11257" max="11257" width="10.28515625" style="657" customWidth="1"/>
    <col min="11258" max="11260" width="0" style="657" hidden="1" customWidth="1"/>
    <col min="11261" max="11261" width="10.28515625" style="657" customWidth="1"/>
    <col min="11262" max="11264" width="0" style="657" hidden="1" customWidth="1"/>
    <col min="11265" max="11265" width="10.140625" style="657" customWidth="1"/>
    <col min="11266" max="11268" width="0" style="657" hidden="1" customWidth="1"/>
    <col min="11269" max="11269" width="9.140625" style="657"/>
    <col min="11270" max="11270" width="0" style="657" hidden="1" customWidth="1"/>
    <col min="11271" max="11507" width="9.140625" style="657"/>
    <col min="11508" max="11508" width="40" style="657" customWidth="1"/>
    <col min="11509" max="11509" width="10" style="657" customWidth="1"/>
    <col min="11510" max="11512" width="0" style="657" hidden="1" customWidth="1"/>
    <col min="11513" max="11513" width="10.28515625" style="657" customWidth="1"/>
    <col min="11514" max="11516" width="0" style="657" hidden="1" customWidth="1"/>
    <col min="11517" max="11517" width="10.28515625" style="657" customWidth="1"/>
    <col min="11518" max="11520" width="0" style="657" hidden="1" customWidth="1"/>
    <col min="11521" max="11521" width="10.140625" style="657" customWidth="1"/>
    <col min="11522" max="11524" width="0" style="657" hidden="1" customWidth="1"/>
    <col min="11525" max="11525" width="9.140625" style="657"/>
    <col min="11526" max="11526" width="0" style="657" hidden="1" customWidth="1"/>
    <col min="11527" max="11763" width="9.140625" style="657"/>
    <col min="11764" max="11764" width="40" style="657" customWidth="1"/>
    <col min="11765" max="11765" width="10" style="657" customWidth="1"/>
    <col min="11766" max="11768" width="0" style="657" hidden="1" customWidth="1"/>
    <col min="11769" max="11769" width="10.28515625" style="657" customWidth="1"/>
    <col min="11770" max="11772" width="0" style="657" hidden="1" customWidth="1"/>
    <col min="11773" max="11773" width="10.28515625" style="657" customWidth="1"/>
    <col min="11774" max="11776" width="0" style="657" hidden="1" customWidth="1"/>
    <col min="11777" max="11777" width="10.140625" style="657" customWidth="1"/>
    <col min="11778" max="11780" width="0" style="657" hidden="1" customWidth="1"/>
    <col min="11781" max="11781" width="9.140625" style="657"/>
    <col min="11782" max="11782" width="0" style="657" hidden="1" customWidth="1"/>
    <col min="11783" max="12019" width="9.140625" style="657"/>
    <col min="12020" max="12020" width="40" style="657" customWidth="1"/>
    <col min="12021" max="12021" width="10" style="657" customWidth="1"/>
    <col min="12022" max="12024" width="0" style="657" hidden="1" customWidth="1"/>
    <col min="12025" max="12025" width="10.28515625" style="657" customWidth="1"/>
    <col min="12026" max="12028" width="0" style="657" hidden="1" customWidth="1"/>
    <col min="12029" max="12029" width="10.28515625" style="657" customWidth="1"/>
    <col min="12030" max="12032" width="0" style="657" hidden="1" customWidth="1"/>
    <col min="12033" max="12033" width="10.140625" style="657" customWidth="1"/>
    <col min="12034" max="12036" width="0" style="657" hidden="1" customWidth="1"/>
    <col min="12037" max="12037" width="9.140625" style="657"/>
    <col min="12038" max="12038" width="0" style="657" hidden="1" customWidth="1"/>
    <col min="12039" max="12275" width="9.140625" style="657"/>
    <col min="12276" max="12276" width="40" style="657" customWidth="1"/>
    <col min="12277" max="12277" width="10" style="657" customWidth="1"/>
    <col min="12278" max="12280" width="0" style="657" hidden="1" customWidth="1"/>
    <col min="12281" max="12281" width="10.28515625" style="657" customWidth="1"/>
    <col min="12282" max="12284" width="0" style="657" hidden="1" customWidth="1"/>
    <col min="12285" max="12285" width="10.28515625" style="657" customWidth="1"/>
    <col min="12286" max="12288" width="0" style="657" hidden="1" customWidth="1"/>
    <col min="12289" max="12289" width="10.140625" style="657" customWidth="1"/>
    <col min="12290" max="12292" width="0" style="657" hidden="1" customWidth="1"/>
    <col min="12293" max="12293" width="9.140625" style="657"/>
    <col min="12294" max="12294" width="0" style="657" hidden="1" customWidth="1"/>
    <col min="12295" max="12531" width="9.140625" style="657"/>
    <col min="12532" max="12532" width="40" style="657" customWidth="1"/>
    <col min="12533" max="12533" width="10" style="657" customWidth="1"/>
    <col min="12534" max="12536" width="0" style="657" hidden="1" customWidth="1"/>
    <col min="12537" max="12537" width="10.28515625" style="657" customWidth="1"/>
    <col min="12538" max="12540" width="0" style="657" hidden="1" customWidth="1"/>
    <col min="12541" max="12541" width="10.28515625" style="657" customWidth="1"/>
    <col min="12542" max="12544" width="0" style="657" hidden="1" customWidth="1"/>
    <col min="12545" max="12545" width="10.140625" style="657" customWidth="1"/>
    <col min="12546" max="12548" width="0" style="657" hidden="1" customWidth="1"/>
    <col min="12549" max="12549" width="9.140625" style="657"/>
    <col min="12550" max="12550" width="0" style="657" hidden="1" customWidth="1"/>
    <col min="12551" max="12787" width="9.140625" style="657"/>
    <col min="12788" max="12788" width="40" style="657" customWidth="1"/>
    <col min="12789" max="12789" width="10" style="657" customWidth="1"/>
    <col min="12790" max="12792" width="0" style="657" hidden="1" customWidth="1"/>
    <col min="12793" max="12793" width="10.28515625" style="657" customWidth="1"/>
    <col min="12794" max="12796" width="0" style="657" hidden="1" customWidth="1"/>
    <col min="12797" max="12797" width="10.28515625" style="657" customWidth="1"/>
    <col min="12798" max="12800" width="0" style="657" hidden="1" customWidth="1"/>
    <col min="12801" max="12801" width="10.140625" style="657" customWidth="1"/>
    <col min="12802" max="12804" width="0" style="657" hidden="1" customWidth="1"/>
    <col min="12805" max="12805" width="9.140625" style="657"/>
    <col min="12806" max="12806" width="0" style="657" hidden="1" customWidth="1"/>
    <col min="12807" max="13043" width="9.140625" style="657"/>
    <col min="13044" max="13044" width="40" style="657" customWidth="1"/>
    <col min="13045" max="13045" width="10" style="657" customWidth="1"/>
    <col min="13046" max="13048" width="0" style="657" hidden="1" customWidth="1"/>
    <col min="13049" max="13049" width="10.28515625" style="657" customWidth="1"/>
    <col min="13050" max="13052" width="0" style="657" hidden="1" customWidth="1"/>
    <col min="13053" max="13053" width="10.28515625" style="657" customWidth="1"/>
    <col min="13054" max="13056" width="0" style="657" hidden="1" customWidth="1"/>
    <col min="13057" max="13057" width="10.140625" style="657" customWidth="1"/>
    <col min="13058" max="13060" width="0" style="657" hidden="1" customWidth="1"/>
    <col min="13061" max="13061" width="9.140625" style="657"/>
    <col min="13062" max="13062" width="0" style="657" hidden="1" customWidth="1"/>
    <col min="13063" max="13299" width="9.140625" style="657"/>
    <col min="13300" max="13300" width="40" style="657" customWidth="1"/>
    <col min="13301" max="13301" width="10" style="657" customWidth="1"/>
    <col min="13302" max="13304" width="0" style="657" hidden="1" customWidth="1"/>
    <col min="13305" max="13305" width="10.28515625" style="657" customWidth="1"/>
    <col min="13306" max="13308" width="0" style="657" hidden="1" customWidth="1"/>
    <col min="13309" max="13309" width="10.28515625" style="657" customWidth="1"/>
    <col min="13310" max="13312" width="0" style="657" hidden="1" customWidth="1"/>
    <col min="13313" max="13313" width="10.140625" style="657" customWidth="1"/>
    <col min="13314" max="13316" width="0" style="657" hidden="1" customWidth="1"/>
    <col min="13317" max="13317" width="9.140625" style="657"/>
    <col min="13318" max="13318" width="0" style="657" hidden="1" customWidth="1"/>
    <col min="13319" max="13555" width="9.140625" style="657"/>
    <col min="13556" max="13556" width="40" style="657" customWidth="1"/>
    <col min="13557" max="13557" width="10" style="657" customWidth="1"/>
    <col min="13558" max="13560" width="0" style="657" hidden="1" customWidth="1"/>
    <col min="13561" max="13561" width="10.28515625" style="657" customWidth="1"/>
    <col min="13562" max="13564" width="0" style="657" hidden="1" customWidth="1"/>
    <col min="13565" max="13565" width="10.28515625" style="657" customWidth="1"/>
    <col min="13566" max="13568" width="0" style="657" hidden="1" customWidth="1"/>
    <col min="13569" max="13569" width="10.140625" style="657" customWidth="1"/>
    <col min="13570" max="13572" width="0" style="657" hidden="1" customWidth="1"/>
    <col min="13573" max="13573" width="9.140625" style="657"/>
    <col min="13574" max="13574" width="0" style="657" hidden="1" customWidth="1"/>
    <col min="13575" max="13811" width="9.140625" style="657"/>
    <col min="13812" max="13812" width="40" style="657" customWidth="1"/>
    <col min="13813" max="13813" width="10" style="657" customWidth="1"/>
    <col min="13814" max="13816" width="0" style="657" hidden="1" customWidth="1"/>
    <col min="13817" max="13817" width="10.28515625" style="657" customWidth="1"/>
    <col min="13818" max="13820" width="0" style="657" hidden="1" customWidth="1"/>
    <col min="13821" max="13821" width="10.28515625" style="657" customWidth="1"/>
    <col min="13822" max="13824" width="0" style="657" hidden="1" customWidth="1"/>
    <col min="13825" max="13825" width="10.140625" style="657" customWidth="1"/>
    <col min="13826" max="13828" width="0" style="657" hidden="1" customWidth="1"/>
    <col min="13829" max="13829" width="9.140625" style="657"/>
    <col min="13830" max="13830" width="0" style="657" hidden="1" customWidth="1"/>
    <col min="13831" max="14067" width="9.140625" style="657"/>
    <col min="14068" max="14068" width="40" style="657" customWidth="1"/>
    <col min="14069" max="14069" width="10" style="657" customWidth="1"/>
    <col min="14070" max="14072" width="0" style="657" hidden="1" customWidth="1"/>
    <col min="14073" max="14073" width="10.28515625" style="657" customWidth="1"/>
    <col min="14074" max="14076" width="0" style="657" hidden="1" customWidth="1"/>
    <col min="14077" max="14077" width="10.28515625" style="657" customWidth="1"/>
    <col min="14078" max="14080" width="0" style="657" hidden="1" customWidth="1"/>
    <col min="14081" max="14081" width="10.140625" style="657" customWidth="1"/>
    <col min="14082" max="14084" width="0" style="657" hidden="1" customWidth="1"/>
    <col min="14085" max="14085" width="9.140625" style="657"/>
    <col min="14086" max="14086" width="0" style="657" hidden="1" customWidth="1"/>
    <col min="14087" max="14323" width="9.140625" style="657"/>
    <col min="14324" max="14324" width="40" style="657" customWidth="1"/>
    <col min="14325" max="14325" width="10" style="657" customWidth="1"/>
    <col min="14326" max="14328" width="0" style="657" hidden="1" customWidth="1"/>
    <col min="14329" max="14329" width="10.28515625" style="657" customWidth="1"/>
    <col min="14330" max="14332" width="0" style="657" hidden="1" customWidth="1"/>
    <col min="14333" max="14333" width="10.28515625" style="657" customWidth="1"/>
    <col min="14334" max="14336" width="0" style="657" hidden="1" customWidth="1"/>
    <col min="14337" max="14337" width="10.140625" style="657" customWidth="1"/>
    <col min="14338" max="14340" width="0" style="657" hidden="1" customWidth="1"/>
    <col min="14341" max="14341" width="9.140625" style="657"/>
    <col min="14342" max="14342" width="0" style="657" hidden="1" customWidth="1"/>
    <col min="14343" max="14579" width="9.140625" style="657"/>
    <col min="14580" max="14580" width="40" style="657" customWidth="1"/>
    <col min="14581" max="14581" width="10" style="657" customWidth="1"/>
    <col min="14582" max="14584" width="0" style="657" hidden="1" customWidth="1"/>
    <col min="14585" max="14585" width="10.28515625" style="657" customWidth="1"/>
    <col min="14586" max="14588" width="0" style="657" hidden="1" customWidth="1"/>
    <col min="14589" max="14589" width="10.28515625" style="657" customWidth="1"/>
    <col min="14590" max="14592" width="0" style="657" hidden="1" customWidth="1"/>
    <col min="14593" max="14593" width="10.140625" style="657" customWidth="1"/>
    <col min="14594" max="14596" width="0" style="657" hidden="1" customWidth="1"/>
    <col min="14597" max="14597" width="9.140625" style="657"/>
    <col min="14598" max="14598" width="0" style="657" hidden="1" customWidth="1"/>
    <col min="14599" max="14835" width="9.140625" style="657"/>
    <col min="14836" max="14836" width="40" style="657" customWidth="1"/>
    <col min="14837" max="14837" width="10" style="657" customWidth="1"/>
    <col min="14838" max="14840" width="0" style="657" hidden="1" customWidth="1"/>
    <col min="14841" max="14841" width="10.28515625" style="657" customWidth="1"/>
    <col min="14842" max="14844" width="0" style="657" hidden="1" customWidth="1"/>
    <col min="14845" max="14845" width="10.28515625" style="657" customWidth="1"/>
    <col min="14846" max="14848" width="0" style="657" hidden="1" customWidth="1"/>
    <col min="14849" max="14849" width="10.140625" style="657" customWidth="1"/>
    <col min="14850" max="14852" width="0" style="657" hidden="1" customWidth="1"/>
    <col min="14853" max="14853" width="9.140625" style="657"/>
    <col min="14854" max="14854" width="0" style="657" hidden="1" customWidth="1"/>
    <col min="14855" max="15091" width="9.140625" style="657"/>
    <col min="15092" max="15092" width="40" style="657" customWidth="1"/>
    <col min="15093" max="15093" width="10" style="657" customWidth="1"/>
    <col min="15094" max="15096" width="0" style="657" hidden="1" customWidth="1"/>
    <col min="15097" max="15097" width="10.28515625" style="657" customWidth="1"/>
    <col min="15098" max="15100" width="0" style="657" hidden="1" customWidth="1"/>
    <col min="15101" max="15101" width="10.28515625" style="657" customWidth="1"/>
    <col min="15102" max="15104" width="0" style="657" hidden="1" customWidth="1"/>
    <col min="15105" max="15105" width="10.140625" style="657" customWidth="1"/>
    <col min="15106" max="15108" width="0" style="657" hidden="1" customWidth="1"/>
    <col min="15109" max="15109" width="9.140625" style="657"/>
    <col min="15110" max="15110" width="0" style="657" hidden="1" customWidth="1"/>
    <col min="15111" max="15347" width="9.140625" style="657"/>
    <col min="15348" max="15348" width="40" style="657" customWidth="1"/>
    <col min="15349" max="15349" width="10" style="657" customWidth="1"/>
    <col min="15350" max="15352" width="0" style="657" hidden="1" customWidth="1"/>
    <col min="15353" max="15353" width="10.28515625" style="657" customWidth="1"/>
    <col min="15354" max="15356" width="0" style="657" hidden="1" customWidth="1"/>
    <col min="15357" max="15357" width="10.28515625" style="657" customWidth="1"/>
    <col min="15358" max="15360" width="0" style="657" hidden="1" customWidth="1"/>
    <col min="15361" max="15361" width="10.140625" style="657" customWidth="1"/>
    <col min="15362" max="15364" width="0" style="657" hidden="1" customWidth="1"/>
    <col min="15365" max="15365" width="9.140625" style="657"/>
    <col min="15366" max="15366" width="0" style="657" hidden="1" customWidth="1"/>
    <col min="15367" max="15603" width="9.140625" style="657"/>
    <col min="15604" max="15604" width="40" style="657" customWidth="1"/>
    <col min="15605" max="15605" width="10" style="657" customWidth="1"/>
    <col min="15606" max="15608" width="0" style="657" hidden="1" customWidth="1"/>
    <col min="15609" max="15609" width="10.28515625" style="657" customWidth="1"/>
    <col min="15610" max="15612" width="0" style="657" hidden="1" customWidth="1"/>
    <col min="15613" max="15613" width="10.28515625" style="657" customWidth="1"/>
    <col min="15614" max="15616" width="0" style="657" hidden="1" customWidth="1"/>
    <col min="15617" max="15617" width="10.140625" style="657" customWidth="1"/>
    <col min="15618" max="15620" width="0" style="657" hidden="1" customWidth="1"/>
    <col min="15621" max="15621" width="9.140625" style="657"/>
    <col min="15622" max="15622" width="0" style="657" hidden="1" customWidth="1"/>
    <col min="15623" max="15859" width="9.140625" style="657"/>
    <col min="15860" max="15860" width="40" style="657" customWidth="1"/>
    <col min="15861" max="15861" width="10" style="657" customWidth="1"/>
    <col min="15862" max="15864" width="0" style="657" hidden="1" customWidth="1"/>
    <col min="15865" max="15865" width="10.28515625" style="657" customWidth="1"/>
    <col min="15866" max="15868" width="0" style="657" hidden="1" customWidth="1"/>
    <col min="15869" max="15869" width="10.28515625" style="657" customWidth="1"/>
    <col min="15870" max="15872" width="0" style="657" hidden="1" customWidth="1"/>
    <col min="15873" max="15873" width="10.140625" style="657" customWidth="1"/>
    <col min="15874" max="15876" width="0" style="657" hidden="1" customWidth="1"/>
    <col min="15877" max="15877" width="9.140625" style="657"/>
    <col min="15878" max="15878" width="0" style="657" hidden="1" customWidth="1"/>
    <col min="15879" max="16115" width="9.140625" style="657"/>
    <col min="16116" max="16116" width="40" style="657" customWidth="1"/>
    <col min="16117" max="16117" width="10" style="657" customWidth="1"/>
    <col min="16118" max="16120" width="0" style="657" hidden="1" customWidth="1"/>
    <col min="16121" max="16121" width="10.28515625" style="657" customWidth="1"/>
    <col min="16122" max="16124" width="0" style="657" hidden="1" customWidth="1"/>
    <col min="16125" max="16125" width="10.28515625" style="657" customWidth="1"/>
    <col min="16126" max="16128" width="0" style="657" hidden="1" customWidth="1"/>
    <col min="16129" max="16129" width="10.140625" style="657" customWidth="1"/>
    <col min="16130" max="16132" width="0" style="657" hidden="1" customWidth="1"/>
    <col min="16133" max="16133" width="9.140625" style="657"/>
    <col min="16134" max="16134" width="0" style="657" hidden="1" customWidth="1"/>
    <col min="16135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s="2" customFormat="1" ht="18.75" customHeight="1" x14ac:dyDescent="0.2">
      <c r="A2" s="705" t="s">
        <v>751</v>
      </c>
    </row>
    <row r="3" spans="1:20" s="2" customFormat="1" ht="17.25" customHeight="1" thickBot="1" x14ac:dyDescent="0.25">
      <c r="A3" s="706" t="s">
        <v>741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20" s="129" customFormat="1" ht="18" customHeight="1" thickBot="1" x14ac:dyDescent="0.25">
      <c r="A4" s="707"/>
      <c r="B4" s="708">
        <v>2014</v>
      </c>
      <c r="C4" s="708">
        <v>2015</v>
      </c>
      <c r="D4" s="708">
        <v>2016</v>
      </c>
      <c r="E4" s="708">
        <v>2017</v>
      </c>
      <c r="F4" s="708">
        <v>2018</v>
      </c>
      <c r="G4" s="708">
        <v>2019</v>
      </c>
      <c r="H4" s="708">
        <v>2020</v>
      </c>
      <c r="I4" s="708">
        <v>2021</v>
      </c>
      <c r="J4" s="708">
        <v>2022</v>
      </c>
      <c r="K4" s="708">
        <v>2023</v>
      </c>
      <c r="L4" s="708">
        <v>2024</v>
      </c>
      <c r="M4" s="708">
        <v>2025</v>
      </c>
    </row>
    <row r="5" spans="1:20" s="129" customFormat="1" ht="6.75" customHeight="1" x14ac:dyDescent="0.2">
      <c r="A5" s="709"/>
    </row>
    <row r="6" spans="1:20" s="129" customFormat="1" ht="12.95" customHeight="1" x14ac:dyDescent="0.2">
      <c r="A6" s="710" t="s">
        <v>742</v>
      </c>
      <c r="B6" s="647">
        <v>81286.7</v>
      </c>
      <c r="C6" s="647">
        <v>96248.5</v>
      </c>
      <c r="D6" s="647">
        <v>95762.9</v>
      </c>
      <c r="E6" s="686">
        <v>108749.1</v>
      </c>
      <c r="F6" s="686">
        <v>127919.9</v>
      </c>
      <c r="G6" s="686">
        <v>147374.1</v>
      </c>
      <c r="H6" s="686">
        <v>162840.9</v>
      </c>
      <c r="I6" s="686">
        <v>180794.9</v>
      </c>
      <c r="J6" s="686">
        <v>204198.1</v>
      </c>
      <c r="K6" s="686">
        <v>258274</v>
      </c>
      <c r="L6" s="686">
        <v>340875.4</v>
      </c>
      <c r="M6" s="686">
        <v>506859.8</v>
      </c>
    </row>
    <row r="7" spans="1:20" s="16" customFormat="1" ht="5.45" customHeight="1" x14ac:dyDescent="0.2">
      <c r="A7" s="711" t="s">
        <v>743</v>
      </c>
      <c r="B7" s="647"/>
      <c r="C7" s="647"/>
      <c r="D7" s="647"/>
      <c r="E7" s="686"/>
      <c r="F7" s="686"/>
      <c r="G7" s="686"/>
      <c r="H7" s="686"/>
      <c r="I7" s="686"/>
      <c r="J7" s="686"/>
      <c r="K7" s="686"/>
      <c r="L7" s="686"/>
      <c r="M7" s="686"/>
    </row>
    <row r="8" spans="1:20" s="16" customFormat="1" ht="13.5" customHeight="1" x14ac:dyDescent="0.2">
      <c r="A8" s="712" t="s">
        <v>36</v>
      </c>
      <c r="B8" s="713">
        <v>13262.7</v>
      </c>
      <c r="C8" s="713">
        <v>17764.599999999999</v>
      </c>
      <c r="D8" s="713">
        <v>22970.400000000001</v>
      </c>
      <c r="E8" s="127">
        <v>21810.400000000001</v>
      </c>
      <c r="F8" s="127">
        <v>23971.9</v>
      </c>
      <c r="G8" s="127">
        <v>27921.599999999999</v>
      </c>
      <c r="H8" s="127">
        <v>30569.9</v>
      </c>
      <c r="I8" s="127">
        <v>34199.800000000003</v>
      </c>
      <c r="J8" s="127">
        <v>36323.599999999999</v>
      </c>
      <c r="K8" s="127">
        <v>42989.1</v>
      </c>
      <c r="L8" s="127">
        <v>46178.9</v>
      </c>
      <c r="M8" s="127">
        <v>49880.2</v>
      </c>
    </row>
    <row r="9" spans="1:20" s="16" customFormat="1" ht="12.95" customHeight="1" x14ac:dyDescent="0.2">
      <c r="A9" s="712" t="s">
        <v>37</v>
      </c>
      <c r="B9" s="713">
        <v>14.8</v>
      </c>
      <c r="C9" s="713">
        <v>11.7</v>
      </c>
      <c r="D9" s="713">
        <v>11.6</v>
      </c>
      <c r="E9" s="127">
        <v>34</v>
      </c>
      <c r="F9" s="127">
        <v>32.1</v>
      </c>
      <c r="G9" s="127">
        <v>29.2</v>
      </c>
      <c r="H9" s="127">
        <v>28.8</v>
      </c>
      <c r="I9" s="127">
        <v>1.4</v>
      </c>
      <c r="J9" s="127" t="s">
        <v>26</v>
      </c>
      <c r="K9" s="127" t="s">
        <v>26</v>
      </c>
      <c r="L9" s="127" t="s">
        <v>26</v>
      </c>
      <c r="M9" s="127" t="s">
        <v>26</v>
      </c>
    </row>
    <row r="10" spans="1:20" s="16" customFormat="1" ht="12.95" customHeight="1" x14ac:dyDescent="0.2">
      <c r="A10" s="712" t="s">
        <v>38</v>
      </c>
      <c r="B10" s="713">
        <v>5788.6</v>
      </c>
      <c r="C10" s="713">
        <v>5525.4</v>
      </c>
      <c r="D10" s="713">
        <v>7644.7</v>
      </c>
      <c r="E10" s="127">
        <v>8740</v>
      </c>
      <c r="F10" s="127">
        <v>9777</v>
      </c>
      <c r="G10" s="127">
        <v>10728.9</v>
      </c>
      <c r="H10" s="127">
        <v>12707.9</v>
      </c>
      <c r="I10" s="127">
        <v>11542.7</v>
      </c>
      <c r="J10" s="127">
        <v>11698.9</v>
      </c>
      <c r="K10" s="127">
        <v>10481.4</v>
      </c>
      <c r="L10" s="127">
        <v>11714.8</v>
      </c>
      <c r="M10" s="127">
        <v>12881.9</v>
      </c>
    </row>
    <row r="11" spans="1:20" s="16" customFormat="1" ht="24.75" customHeight="1" x14ac:dyDescent="0.2">
      <c r="A11" s="712" t="s">
        <v>752</v>
      </c>
      <c r="B11" s="713">
        <v>377.1</v>
      </c>
      <c r="C11" s="713">
        <v>1833.3</v>
      </c>
      <c r="D11" s="713">
        <v>1104.7</v>
      </c>
      <c r="E11" s="127">
        <v>1653.3</v>
      </c>
      <c r="F11" s="127">
        <v>1835.1</v>
      </c>
      <c r="G11" s="127">
        <v>1887.2</v>
      </c>
      <c r="H11" s="127">
        <v>2454.6999999999998</v>
      </c>
      <c r="I11" s="127">
        <v>2083</v>
      </c>
      <c r="J11" s="127">
        <v>2017.5</v>
      </c>
      <c r="K11" s="127">
        <v>3069.3</v>
      </c>
      <c r="L11" s="127">
        <v>1771.2</v>
      </c>
      <c r="M11" s="127">
        <v>5066.2</v>
      </c>
    </row>
    <row r="12" spans="1:20" s="16" customFormat="1" ht="24" customHeight="1" x14ac:dyDescent="0.2">
      <c r="A12" s="712" t="s">
        <v>753</v>
      </c>
      <c r="B12" s="127" t="s">
        <v>26</v>
      </c>
      <c r="C12" s="127" t="s">
        <v>26</v>
      </c>
      <c r="D12" s="127" t="s">
        <v>26</v>
      </c>
      <c r="E12" s="127" t="s">
        <v>26</v>
      </c>
      <c r="F12" s="127" t="s">
        <v>26</v>
      </c>
      <c r="G12" s="127">
        <v>12.9</v>
      </c>
      <c r="H12" s="127" t="s">
        <v>26</v>
      </c>
      <c r="I12" s="127" t="s">
        <v>26</v>
      </c>
      <c r="J12" s="127" t="s">
        <v>26</v>
      </c>
      <c r="K12" s="127" t="s">
        <v>26</v>
      </c>
      <c r="L12" s="127" t="s">
        <v>26</v>
      </c>
      <c r="M12" s="127" t="s">
        <v>26</v>
      </c>
    </row>
    <row r="13" spans="1:20" s="16" customFormat="1" ht="12.95" customHeight="1" x14ac:dyDescent="0.2">
      <c r="A13" s="712" t="s">
        <v>59</v>
      </c>
      <c r="B13" s="713">
        <v>5141.8</v>
      </c>
      <c r="C13" s="713">
        <v>5865.5</v>
      </c>
      <c r="D13" s="713">
        <v>6321.2</v>
      </c>
      <c r="E13" s="127">
        <v>8178.2</v>
      </c>
      <c r="F13" s="127">
        <v>11428.6</v>
      </c>
      <c r="G13" s="127">
        <v>14116.3</v>
      </c>
      <c r="H13" s="127">
        <v>14182.4</v>
      </c>
      <c r="I13" s="127">
        <v>13345.2</v>
      </c>
      <c r="J13" s="127">
        <v>13029.9</v>
      </c>
      <c r="K13" s="127">
        <v>11860</v>
      </c>
      <c r="L13" s="127">
        <v>13468.6</v>
      </c>
      <c r="M13" s="127">
        <v>17999.099999999999</v>
      </c>
    </row>
    <row r="14" spans="1:20" s="16" customFormat="1" ht="23.45" customHeight="1" x14ac:dyDescent="0.2">
      <c r="A14" s="712" t="s">
        <v>754</v>
      </c>
      <c r="B14" s="713">
        <v>29483.7</v>
      </c>
      <c r="C14" s="713">
        <v>33014.6</v>
      </c>
      <c r="D14" s="713">
        <v>29511.1</v>
      </c>
      <c r="E14" s="127">
        <v>31386.7</v>
      </c>
      <c r="F14" s="127">
        <v>35340.400000000001</v>
      </c>
      <c r="G14" s="127">
        <v>37731.199999999997</v>
      </c>
      <c r="H14" s="127">
        <v>41675.599999999999</v>
      </c>
      <c r="I14" s="127">
        <v>51105.5</v>
      </c>
      <c r="J14" s="127">
        <v>57399.6</v>
      </c>
      <c r="K14" s="127">
        <v>73223.7</v>
      </c>
      <c r="L14" s="127">
        <v>89935.4</v>
      </c>
      <c r="M14" s="127">
        <v>121644.5</v>
      </c>
    </row>
    <row r="15" spans="1:20" s="16" customFormat="1" ht="12.95" customHeight="1" x14ac:dyDescent="0.2">
      <c r="A15" s="712" t="s">
        <v>747</v>
      </c>
      <c r="B15" s="713">
        <v>1706.6</v>
      </c>
      <c r="C15" s="713">
        <v>1764.8</v>
      </c>
      <c r="D15" s="713">
        <v>1625.2</v>
      </c>
      <c r="E15" s="127">
        <v>2008.7</v>
      </c>
      <c r="F15" s="127">
        <v>2849.7</v>
      </c>
      <c r="G15" s="127">
        <v>3399.2</v>
      </c>
      <c r="H15" s="127">
        <v>3637.8</v>
      </c>
      <c r="I15" s="127">
        <v>3874.6</v>
      </c>
      <c r="J15" s="127">
        <v>5927.8</v>
      </c>
      <c r="K15" s="127">
        <v>8377.9</v>
      </c>
      <c r="L15" s="127">
        <v>9812.7000000000007</v>
      </c>
      <c r="M15" s="127">
        <v>15008.4</v>
      </c>
    </row>
    <row r="16" spans="1:20" s="16" customFormat="1" ht="12.95" customHeight="1" x14ac:dyDescent="0.2">
      <c r="A16" s="712" t="s">
        <v>62</v>
      </c>
      <c r="B16" s="713">
        <v>374.3</v>
      </c>
      <c r="C16" s="713">
        <v>674.9</v>
      </c>
      <c r="D16" s="713">
        <v>675.2</v>
      </c>
      <c r="E16" s="127">
        <v>1020.1</v>
      </c>
      <c r="F16" s="127">
        <v>1079.5999999999999</v>
      </c>
      <c r="G16" s="127">
        <v>1072.5</v>
      </c>
      <c r="H16" s="127">
        <v>1029</v>
      </c>
      <c r="I16" s="127">
        <v>990.8</v>
      </c>
      <c r="J16" s="127">
        <v>847.1</v>
      </c>
      <c r="K16" s="127">
        <v>1309.3</v>
      </c>
      <c r="L16" s="127">
        <v>1248.4000000000001</v>
      </c>
      <c r="M16" s="127">
        <v>1256.2</v>
      </c>
    </row>
    <row r="17" spans="1:13" s="16" customFormat="1" ht="12.95" customHeight="1" x14ac:dyDescent="0.2">
      <c r="A17" s="712" t="s">
        <v>63</v>
      </c>
      <c r="B17" s="127" t="s">
        <v>26</v>
      </c>
      <c r="C17" s="713">
        <v>4.5999999999999996</v>
      </c>
      <c r="D17" s="713">
        <v>7.8</v>
      </c>
      <c r="E17" s="127" t="s">
        <v>26</v>
      </c>
      <c r="F17" s="127" t="s">
        <v>26</v>
      </c>
      <c r="G17" s="127">
        <v>0.7</v>
      </c>
      <c r="H17" s="127" t="s">
        <v>26</v>
      </c>
      <c r="I17" s="127" t="s">
        <v>26</v>
      </c>
      <c r="J17" s="127" t="s">
        <v>26</v>
      </c>
      <c r="K17" s="127" t="s">
        <v>26</v>
      </c>
      <c r="L17" s="127" t="s">
        <v>26</v>
      </c>
      <c r="M17" s="127" t="s">
        <v>26</v>
      </c>
    </row>
    <row r="18" spans="1:13" s="16" customFormat="1" ht="12.95" customHeight="1" x14ac:dyDescent="0.2">
      <c r="A18" s="712" t="s">
        <v>64</v>
      </c>
      <c r="B18" s="713">
        <v>25.6</v>
      </c>
      <c r="C18" s="713">
        <v>39.9</v>
      </c>
      <c r="D18" s="713">
        <v>79.599999999999994</v>
      </c>
      <c r="E18" s="127">
        <v>147.6</v>
      </c>
      <c r="F18" s="127">
        <v>140.1</v>
      </c>
      <c r="G18" s="127">
        <v>262.39999999999998</v>
      </c>
      <c r="H18" s="127">
        <v>261.89999999999998</v>
      </c>
      <c r="I18" s="127">
        <v>369.3</v>
      </c>
      <c r="J18" s="127">
        <v>157.69999999999999</v>
      </c>
      <c r="K18" s="127">
        <v>96.9</v>
      </c>
      <c r="L18" s="127">
        <v>46</v>
      </c>
      <c r="M18" s="127">
        <v>24.1</v>
      </c>
    </row>
    <row r="19" spans="1:13" s="16" customFormat="1" ht="12.95" customHeight="1" x14ac:dyDescent="0.2">
      <c r="A19" s="712" t="s">
        <v>65</v>
      </c>
      <c r="B19" s="713">
        <v>64</v>
      </c>
      <c r="C19" s="713">
        <v>21.5</v>
      </c>
      <c r="D19" s="713">
        <v>9.9</v>
      </c>
      <c r="E19" s="127">
        <v>20.399999999999999</v>
      </c>
      <c r="F19" s="127">
        <v>98.1</v>
      </c>
      <c r="G19" s="127">
        <v>174.7</v>
      </c>
      <c r="H19" s="127">
        <v>229.3</v>
      </c>
      <c r="I19" s="127">
        <v>293.10000000000002</v>
      </c>
      <c r="J19" s="127">
        <v>197.3</v>
      </c>
      <c r="K19" s="127">
        <v>365.4</v>
      </c>
      <c r="L19" s="127">
        <v>261.39999999999998</v>
      </c>
      <c r="M19" s="127">
        <v>37.799999999999997</v>
      </c>
    </row>
    <row r="20" spans="1:13" s="16" customFormat="1" ht="12.95" customHeight="1" x14ac:dyDescent="0.2">
      <c r="A20" s="712" t="s">
        <v>71</v>
      </c>
      <c r="B20" s="713">
        <v>902.7</v>
      </c>
      <c r="C20" s="713">
        <v>890</v>
      </c>
      <c r="D20" s="713">
        <v>839.8</v>
      </c>
      <c r="E20" s="127">
        <v>1269.5999999999999</v>
      </c>
      <c r="F20" s="127">
        <v>1297.5</v>
      </c>
      <c r="G20" s="127">
        <v>1456.6</v>
      </c>
      <c r="H20" s="127">
        <v>1427.6</v>
      </c>
      <c r="I20" s="127">
        <v>1249.0999999999999</v>
      </c>
      <c r="J20" s="127">
        <v>909.1</v>
      </c>
      <c r="K20" s="127">
        <v>822.8</v>
      </c>
      <c r="L20" s="127">
        <v>557.20000000000005</v>
      </c>
      <c r="M20" s="127">
        <v>966.9</v>
      </c>
    </row>
    <row r="21" spans="1:13" s="16" customFormat="1" ht="12.95" customHeight="1" x14ac:dyDescent="0.2">
      <c r="A21" s="712" t="s">
        <v>74</v>
      </c>
      <c r="B21" s="713">
        <v>40.4</v>
      </c>
      <c r="C21" s="713">
        <v>44.6</v>
      </c>
      <c r="D21" s="713">
        <v>52.7</v>
      </c>
      <c r="E21" s="127">
        <v>46.7</v>
      </c>
      <c r="F21" s="127">
        <v>75</v>
      </c>
      <c r="G21" s="127">
        <v>155.30000000000001</v>
      </c>
      <c r="H21" s="127">
        <v>279.7</v>
      </c>
      <c r="I21" s="127">
        <v>359.9</v>
      </c>
      <c r="J21" s="127">
        <v>174.3</v>
      </c>
      <c r="K21" s="127">
        <v>145.5</v>
      </c>
      <c r="L21" s="127">
        <v>422</v>
      </c>
      <c r="M21" s="127">
        <v>464</v>
      </c>
    </row>
    <row r="22" spans="1:13" s="16" customFormat="1" ht="24" x14ac:dyDescent="0.2">
      <c r="A22" s="712" t="s">
        <v>755</v>
      </c>
      <c r="B22" s="713">
        <v>74.7</v>
      </c>
      <c r="C22" s="713">
        <v>146.1</v>
      </c>
      <c r="D22" s="713">
        <v>301.2</v>
      </c>
      <c r="E22" s="127">
        <v>423.6</v>
      </c>
      <c r="F22" s="127">
        <v>436.8</v>
      </c>
      <c r="G22" s="127">
        <v>491.7</v>
      </c>
      <c r="H22" s="127">
        <v>555.6</v>
      </c>
      <c r="I22" s="127">
        <v>517.29999999999995</v>
      </c>
      <c r="J22" s="127">
        <v>304.60000000000002</v>
      </c>
      <c r="K22" s="127">
        <v>719.2</v>
      </c>
      <c r="L22" s="127">
        <v>603.6</v>
      </c>
      <c r="M22" s="127">
        <v>495.1</v>
      </c>
    </row>
    <row r="23" spans="1:13" s="16" customFormat="1" ht="12.95" customHeight="1" x14ac:dyDescent="0.2">
      <c r="A23" s="714" t="s">
        <v>749</v>
      </c>
      <c r="B23" s="713">
        <v>8477.1</v>
      </c>
      <c r="C23" s="713">
        <v>9280.7000000000007</v>
      </c>
      <c r="D23" s="713">
        <v>8390.5</v>
      </c>
      <c r="E23" s="127">
        <v>10306.299999999999</v>
      </c>
      <c r="F23" s="127">
        <v>12106.3</v>
      </c>
      <c r="G23" s="127">
        <v>15511.7</v>
      </c>
      <c r="H23" s="127">
        <v>17412.099999999999</v>
      </c>
      <c r="I23" s="127">
        <v>19723.400000000001</v>
      </c>
      <c r="J23" s="127">
        <v>24568.7</v>
      </c>
      <c r="K23" s="127">
        <v>29905.5</v>
      </c>
      <c r="L23" s="127">
        <v>38719.800000000003</v>
      </c>
      <c r="M23" s="127">
        <v>54854.7</v>
      </c>
    </row>
    <row r="24" spans="1:13" s="16" customFormat="1" ht="12.95" customHeight="1" x14ac:dyDescent="0.2">
      <c r="A24" s="714" t="s">
        <v>750</v>
      </c>
      <c r="B24" s="713">
        <v>6930</v>
      </c>
      <c r="C24" s="713">
        <v>6949.8</v>
      </c>
      <c r="D24" s="713">
        <v>6275.3</v>
      </c>
      <c r="E24" s="127">
        <v>10785.8</v>
      </c>
      <c r="F24" s="127">
        <v>13587.4</v>
      </c>
      <c r="G24" s="127">
        <v>16644.099999999999</v>
      </c>
      <c r="H24" s="127">
        <v>16806.3</v>
      </c>
      <c r="I24" s="127">
        <v>21528.400000000001</v>
      </c>
      <c r="J24" s="127">
        <v>32425.5</v>
      </c>
      <c r="K24" s="127">
        <v>55331.5</v>
      </c>
      <c r="L24" s="127">
        <v>98607.9</v>
      </c>
      <c r="M24" s="127">
        <v>178520.2</v>
      </c>
    </row>
    <row r="25" spans="1:13" s="16" customFormat="1" ht="12.95" customHeight="1" x14ac:dyDescent="0.2">
      <c r="A25" s="714" t="s">
        <v>543</v>
      </c>
      <c r="B25" s="713">
        <v>8622.6</v>
      </c>
      <c r="C25" s="713">
        <v>12416.6</v>
      </c>
      <c r="D25" s="713">
        <v>9942</v>
      </c>
      <c r="E25" s="127">
        <v>10917.7</v>
      </c>
      <c r="F25" s="127">
        <v>13864.4</v>
      </c>
      <c r="G25" s="127">
        <v>15777.9</v>
      </c>
      <c r="H25" s="127">
        <v>19582.099999999999</v>
      </c>
      <c r="I25" s="127">
        <v>19611.5</v>
      </c>
      <c r="J25" s="127">
        <v>18216.3</v>
      </c>
      <c r="K25" s="127">
        <v>19576.5</v>
      </c>
      <c r="L25" s="127">
        <v>27527.4</v>
      </c>
      <c r="M25" s="127">
        <v>47760.5</v>
      </c>
    </row>
    <row r="26" spans="1:13" s="16" customFormat="1" ht="6.75" customHeight="1" thickBot="1" x14ac:dyDescent="0.25">
      <c r="A26" s="715"/>
      <c r="B26" s="716"/>
      <c r="C26" s="716"/>
      <c r="D26" s="716"/>
      <c r="E26" s="716"/>
      <c r="F26" s="716"/>
      <c r="G26" s="716"/>
      <c r="H26" s="716"/>
      <c r="I26" s="716"/>
      <c r="J26" s="716"/>
      <c r="K26" s="716"/>
      <c r="L26" s="716"/>
      <c r="M26" s="716"/>
    </row>
    <row r="27" spans="1:13" s="19" customFormat="1" ht="5.45" customHeight="1" x14ac:dyDescent="0.2">
      <c r="A27" s="189"/>
    </row>
    <row r="28" spans="1:13" ht="15.75" x14ac:dyDescent="0.2">
      <c r="A28" s="717" t="s">
        <v>756</v>
      </c>
      <c r="H28" s="725"/>
      <c r="I28" s="725"/>
      <c r="J28" s="725"/>
      <c r="K28" s="725"/>
      <c r="L28" s="725"/>
      <c r="M28" s="725"/>
    </row>
    <row r="29" spans="1:13" ht="10.5" customHeight="1" x14ac:dyDescent="0.2"/>
    <row r="30" spans="1:13" ht="18" customHeight="1" x14ac:dyDescent="0.25">
      <c r="A30" s="199" t="s">
        <v>757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3" ht="18" hidden="1" customHeight="1" x14ac:dyDescent="0.25">
      <c r="A31" s="199" t="s">
        <v>758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8" customHeight="1" thickBot="1" x14ac:dyDescent="0.25">
      <c r="A32" s="706" t="s">
        <v>741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</row>
    <row r="33" spans="1:13" ht="18" customHeight="1" thickBot="1" x14ac:dyDescent="0.25">
      <c r="A33" s="718"/>
      <c r="B33" s="708">
        <v>2014</v>
      </c>
      <c r="C33" s="708">
        <v>2015</v>
      </c>
      <c r="D33" s="6">
        <v>2016</v>
      </c>
      <c r="E33" s="708">
        <v>2017</v>
      </c>
      <c r="F33" s="708">
        <v>2018</v>
      </c>
      <c r="G33" s="708">
        <v>2019</v>
      </c>
      <c r="H33" s="708">
        <v>2020</v>
      </c>
      <c r="I33" s="698">
        <v>2021</v>
      </c>
      <c r="J33" s="698">
        <v>2022</v>
      </c>
      <c r="K33" s="698">
        <v>2023</v>
      </c>
      <c r="L33" s="698">
        <v>2024</v>
      </c>
      <c r="M33" s="698">
        <v>2025</v>
      </c>
    </row>
    <row r="34" spans="1:13" ht="6.75" customHeight="1" x14ac:dyDescent="0.2">
      <c r="A34" s="719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</row>
    <row r="35" spans="1:13" x14ac:dyDescent="0.2">
      <c r="A35" s="710" t="s">
        <v>742</v>
      </c>
      <c r="B35" s="686">
        <v>23956.3</v>
      </c>
      <c r="C35" s="686">
        <v>15866.3</v>
      </c>
      <c r="D35" s="686">
        <v>12060</v>
      </c>
      <c r="E35" s="686">
        <v>13858.2</v>
      </c>
      <c r="F35" s="686">
        <v>18236.599999999999</v>
      </c>
      <c r="G35" s="686">
        <v>23545.5</v>
      </c>
      <c r="H35" s="686">
        <v>24496.5</v>
      </c>
      <c r="I35" s="647">
        <v>30450.3</v>
      </c>
      <c r="J35" s="647">
        <v>34346.400000000001</v>
      </c>
      <c r="K35" s="647">
        <v>43652</v>
      </c>
      <c r="L35" s="647">
        <v>52991.8</v>
      </c>
      <c r="M35" s="647">
        <v>67627.899999999994</v>
      </c>
    </row>
    <row r="36" spans="1:13" ht="6" customHeight="1" x14ac:dyDescent="0.2">
      <c r="A36" s="711" t="s">
        <v>743</v>
      </c>
      <c r="B36" s="127"/>
      <c r="C36" s="127"/>
      <c r="D36" s="127"/>
      <c r="E36" s="686"/>
      <c r="F36" s="686"/>
      <c r="G36" s="686"/>
      <c r="H36" s="686"/>
      <c r="I36" s="686"/>
      <c r="J36" s="686"/>
      <c r="K36" s="686"/>
      <c r="L36" s="686"/>
      <c r="M36" s="686"/>
    </row>
    <row r="37" spans="1:13" ht="14.25" customHeight="1" x14ac:dyDescent="0.2">
      <c r="A37" s="712" t="s">
        <v>36</v>
      </c>
      <c r="B37" s="127">
        <v>10775.3</v>
      </c>
      <c r="C37" s="127">
        <v>5935.7</v>
      </c>
      <c r="D37" s="127">
        <v>3251.9</v>
      </c>
      <c r="E37" s="127">
        <v>3465.8</v>
      </c>
      <c r="F37" s="127">
        <v>4872.5</v>
      </c>
      <c r="G37" s="127">
        <v>6276.6</v>
      </c>
      <c r="H37" s="127">
        <v>6837.1</v>
      </c>
      <c r="I37" s="127">
        <v>7264.7</v>
      </c>
      <c r="J37" s="127">
        <v>6804.8</v>
      </c>
      <c r="K37" s="127">
        <v>8634.2999999999993</v>
      </c>
      <c r="L37" s="127">
        <v>9550.6</v>
      </c>
      <c r="M37" s="127">
        <v>10666.4</v>
      </c>
    </row>
    <row r="38" spans="1:13" x14ac:dyDescent="0.2">
      <c r="A38" s="712" t="s">
        <v>37</v>
      </c>
      <c r="B38" s="127">
        <v>4.2</v>
      </c>
      <c r="C38" s="127">
        <v>3.7</v>
      </c>
      <c r="D38" s="127">
        <v>4</v>
      </c>
      <c r="E38" s="127">
        <v>14.9</v>
      </c>
      <c r="F38" s="127">
        <v>7.3</v>
      </c>
      <c r="G38" s="127">
        <v>61</v>
      </c>
      <c r="H38" s="127">
        <v>59</v>
      </c>
      <c r="I38" s="127">
        <v>27.7</v>
      </c>
      <c r="J38" s="127">
        <v>8.6999999999999993</v>
      </c>
      <c r="K38" s="127">
        <v>7.7</v>
      </c>
      <c r="L38" s="127">
        <v>7.3</v>
      </c>
      <c r="M38" s="127">
        <v>6.9</v>
      </c>
    </row>
    <row r="39" spans="1:13" x14ac:dyDescent="0.2">
      <c r="A39" s="712" t="s">
        <v>38</v>
      </c>
      <c r="B39" s="127">
        <v>206.1</v>
      </c>
      <c r="C39" s="127">
        <v>181.1</v>
      </c>
      <c r="D39" s="127">
        <v>112.4</v>
      </c>
      <c r="E39" s="127">
        <v>156.5</v>
      </c>
      <c r="F39" s="127">
        <v>199.7</v>
      </c>
      <c r="G39" s="127">
        <v>540.9</v>
      </c>
      <c r="H39" s="127">
        <v>471.6</v>
      </c>
      <c r="I39" s="127">
        <v>473.8</v>
      </c>
      <c r="J39" s="127">
        <v>525</v>
      </c>
      <c r="K39" s="127">
        <v>688.6</v>
      </c>
      <c r="L39" s="127">
        <v>628</v>
      </c>
      <c r="M39" s="127">
        <v>481.5</v>
      </c>
    </row>
    <row r="40" spans="1:13" ht="25.5" customHeight="1" x14ac:dyDescent="0.2">
      <c r="A40" s="712" t="s">
        <v>752</v>
      </c>
      <c r="B40" s="127" t="s">
        <v>26</v>
      </c>
      <c r="C40" s="127" t="s">
        <v>26</v>
      </c>
      <c r="D40" s="127" t="s">
        <v>26</v>
      </c>
      <c r="E40" s="127" t="s">
        <v>26</v>
      </c>
      <c r="F40" s="127">
        <v>1.4</v>
      </c>
      <c r="G40" s="127">
        <v>1.1000000000000001</v>
      </c>
      <c r="H40" s="127">
        <v>1.1000000000000001</v>
      </c>
      <c r="I40" s="127">
        <v>0.6</v>
      </c>
      <c r="J40" s="127" t="s">
        <v>26</v>
      </c>
      <c r="K40" s="127" t="s">
        <v>26</v>
      </c>
      <c r="L40" s="127" t="s">
        <v>26</v>
      </c>
      <c r="M40" s="127" t="s">
        <v>26</v>
      </c>
    </row>
    <row r="41" spans="1:13" ht="24" x14ac:dyDescent="0.2">
      <c r="A41" s="712" t="s">
        <v>753</v>
      </c>
      <c r="B41" s="127">
        <v>3.6</v>
      </c>
      <c r="C41" s="127" t="s">
        <v>26</v>
      </c>
      <c r="D41" s="127" t="s">
        <v>26</v>
      </c>
      <c r="E41" s="127" t="s">
        <v>26</v>
      </c>
      <c r="F41" s="127" t="s">
        <v>26</v>
      </c>
      <c r="G41" s="127" t="s">
        <v>26</v>
      </c>
      <c r="H41" s="127" t="s">
        <v>26</v>
      </c>
      <c r="I41" s="127" t="s">
        <v>26</v>
      </c>
      <c r="J41" s="127">
        <v>0.8</v>
      </c>
      <c r="K41" s="127">
        <v>1.6</v>
      </c>
      <c r="L41" s="127">
        <v>1</v>
      </c>
      <c r="M41" s="127">
        <v>3.9</v>
      </c>
    </row>
    <row r="42" spans="1:13" x14ac:dyDescent="0.2">
      <c r="A42" s="712" t="s">
        <v>59</v>
      </c>
      <c r="B42" s="127">
        <v>939.5</v>
      </c>
      <c r="C42" s="127">
        <v>725.3</v>
      </c>
      <c r="D42" s="127">
        <v>754.7</v>
      </c>
      <c r="E42" s="127">
        <v>1148.3</v>
      </c>
      <c r="F42" s="127">
        <v>1604.9</v>
      </c>
      <c r="G42" s="127">
        <v>2451.1999999999998</v>
      </c>
      <c r="H42" s="127">
        <v>2191.3000000000002</v>
      </c>
      <c r="I42" s="127">
        <v>2693.5</v>
      </c>
      <c r="J42" s="127">
        <v>2417.5</v>
      </c>
      <c r="K42" s="127">
        <v>2801.5</v>
      </c>
      <c r="L42" s="127">
        <v>3129.5</v>
      </c>
      <c r="M42" s="127">
        <v>2565.9</v>
      </c>
    </row>
    <row r="43" spans="1:13" ht="24" customHeight="1" x14ac:dyDescent="0.2">
      <c r="A43" s="712" t="s">
        <v>754</v>
      </c>
      <c r="B43" s="127">
        <v>4679.8999999999996</v>
      </c>
      <c r="C43" s="127">
        <v>2632</v>
      </c>
      <c r="D43" s="127">
        <v>1998</v>
      </c>
      <c r="E43" s="127">
        <v>2040.4</v>
      </c>
      <c r="F43" s="127">
        <v>2522.3000000000002</v>
      </c>
      <c r="G43" s="127">
        <v>3095.8</v>
      </c>
      <c r="H43" s="127">
        <v>2977.8</v>
      </c>
      <c r="I43" s="127">
        <v>3791.5</v>
      </c>
      <c r="J43" s="127">
        <v>4356.7</v>
      </c>
      <c r="K43" s="127">
        <v>5746.6</v>
      </c>
      <c r="L43" s="127">
        <v>7338.7</v>
      </c>
      <c r="M43" s="127">
        <v>9732.7999999999993</v>
      </c>
    </row>
    <row r="44" spans="1:13" ht="12.95" customHeight="1" x14ac:dyDescent="0.2">
      <c r="A44" s="712" t="s">
        <v>747</v>
      </c>
      <c r="B44" s="127">
        <v>379.4</v>
      </c>
      <c r="C44" s="127">
        <v>287.60000000000002</v>
      </c>
      <c r="D44" s="127">
        <v>202.1</v>
      </c>
      <c r="E44" s="127">
        <v>309.60000000000002</v>
      </c>
      <c r="F44" s="127">
        <v>494.4</v>
      </c>
      <c r="G44" s="127">
        <v>633.4</v>
      </c>
      <c r="H44" s="127">
        <v>602.1</v>
      </c>
      <c r="I44" s="127">
        <v>696.8</v>
      </c>
      <c r="J44" s="127">
        <v>1010.7</v>
      </c>
      <c r="K44" s="127">
        <v>1689.3</v>
      </c>
      <c r="L44" s="127">
        <v>2236.6</v>
      </c>
      <c r="M44" s="127">
        <v>2821.7</v>
      </c>
    </row>
    <row r="45" spans="1:13" ht="12.95" customHeight="1" x14ac:dyDescent="0.2">
      <c r="A45" s="712" t="s">
        <v>62</v>
      </c>
      <c r="B45" s="127">
        <v>48.9</v>
      </c>
      <c r="C45" s="127">
        <v>55.8</v>
      </c>
      <c r="D45" s="127">
        <v>20.399999999999999</v>
      </c>
      <c r="E45" s="127">
        <v>52.1</v>
      </c>
      <c r="F45" s="127">
        <v>106.2</v>
      </c>
      <c r="G45" s="127">
        <v>133.5</v>
      </c>
      <c r="H45" s="127">
        <v>95.9</v>
      </c>
      <c r="I45" s="127">
        <v>61.1</v>
      </c>
      <c r="J45" s="127">
        <v>46.4</v>
      </c>
      <c r="K45" s="127">
        <v>54.5</v>
      </c>
      <c r="L45" s="127">
        <v>46.5</v>
      </c>
      <c r="M45" s="127">
        <v>37</v>
      </c>
    </row>
    <row r="46" spans="1:13" ht="12.95" customHeight="1" x14ac:dyDescent="0.2">
      <c r="A46" s="712" t="s">
        <v>63</v>
      </c>
      <c r="B46" s="127">
        <v>1.4</v>
      </c>
      <c r="C46" s="127">
        <v>0.5</v>
      </c>
      <c r="D46" s="127">
        <v>1.3</v>
      </c>
      <c r="E46" s="127">
        <v>3.7</v>
      </c>
      <c r="F46" s="127">
        <v>5.8</v>
      </c>
      <c r="G46" s="127">
        <v>6</v>
      </c>
      <c r="H46" s="127">
        <v>4.4000000000000004</v>
      </c>
      <c r="I46" s="127">
        <v>3.2</v>
      </c>
      <c r="J46" s="127">
        <v>0.3</v>
      </c>
      <c r="K46" s="127">
        <v>0.1</v>
      </c>
      <c r="L46" s="127">
        <v>1</v>
      </c>
      <c r="M46" s="127" t="s">
        <v>26</v>
      </c>
    </row>
    <row r="47" spans="1:13" ht="12.95" customHeight="1" x14ac:dyDescent="0.2">
      <c r="A47" s="712" t="s">
        <v>64</v>
      </c>
      <c r="B47" s="127">
        <v>3.7</v>
      </c>
      <c r="C47" s="127">
        <v>19.3</v>
      </c>
      <c r="D47" s="127">
        <v>21.2</v>
      </c>
      <c r="E47" s="127">
        <v>3</v>
      </c>
      <c r="F47" s="127">
        <v>9.1</v>
      </c>
      <c r="G47" s="127">
        <v>6.5</v>
      </c>
      <c r="H47" s="127">
        <v>15.3</v>
      </c>
      <c r="I47" s="127">
        <v>3.7</v>
      </c>
      <c r="J47" s="127">
        <v>4</v>
      </c>
      <c r="K47" s="127">
        <v>0.1</v>
      </c>
      <c r="L47" s="127">
        <v>0</v>
      </c>
      <c r="M47" s="127">
        <v>0.9</v>
      </c>
    </row>
    <row r="48" spans="1:13" ht="12.95" customHeight="1" x14ac:dyDescent="0.2">
      <c r="A48" s="712" t="s">
        <v>65</v>
      </c>
      <c r="B48" s="127" t="s">
        <v>26</v>
      </c>
      <c r="C48" s="127">
        <v>24.8</v>
      </c>
      <c r="D48" s="127">
        <v>59.7</v>
      </c>
      <c r="E48" s="127">
        <v>62.1</v>
      </c>
      <c r="F48" s="127">
        <v>30.5</v>
      </c>
      <c r="G48" s="127">
        <v>12.8</v>
      </c>
      <c r="H48" s="127">
        <v>0.7</v>
      </c>
      <c r="I48" s="127">
        <v>0.5</v>
      </c>
      <c r="J48" s="127" t="s">
        <v>26</v>
      </c>
      <c r="K48" s="127" t="s">
        <v>26</v>
      </c>
      <c r="L48" s="127" t="s">
        <v>26</v>
      </c>
      <c r="M48" s="127" t="s">
        <v>26</v>
      </c>
    </row>
    <row r="49" spans="1:13" ht="12.95" customHeight="1" x14ac:dyDescent="0.2">
      <c r="A49" s="712" t="s">
        <v>71</v>
      </c>
      <c r="B49" s="127">
        <v>0.2</v>
      </c>
      <c r="C49" s="127">
        <v>4.0999999999999996</v>
      </c>
      <c r="D49" s="127" t="s">
        <v>26</v>
      </c>
      <c r="E49" s="127" t="s">
        <v>26</v>
      </c>
      <c r="F49" s="127" t="s">
        <v>26</v>
      </c>
      <c r="G49" s="127">
        <v>0.9</v>
      </c>
      <c r="H49" s="127">
        <v>0.6</v>
      </c>
      <c r="I49" s="127">
        <v>24.8</v>
      </c>
      <c r="J49" s="127">
        <v>2.4</v>
      </c>
      <c r="K49" s="127">
        <v>1.1000000000000001</v>
      </c>
      <c r="L49" s="127">
        <v>14.8</v>
      </c>
      <c r="M49" s="127">
        <v>9.3000000000000007</v>
      </c>
    </row>
    <row r="50" spans="1:13" ht="12.95" customHeight="1" x14ac:dyDescent="0.2">
      <c r="A50" s="712" t="s">
        <v>74</v>
      </c>
      <c r="B50" s="127">
        <v>7.5</v>
      </c>
      <c r="C50" s="127">
        <v>9.1</v>
      </c>
      <c r="D50" s="127">
        <v>9.5</v>
      </c>
      <c r="E50" s="127">
        <v>11.1</v>
      </c>
      <c r="F50" s="127">
        <v>21</v>
      </c>
      <c r="G50" s="127">
        <v>15.7</v>
      </c>
      <c r="H50" s="127">
        <v>13.4</v>
      </c>
      <c r="I50" s="127">
        <v>17.2</v>
      </c>
      <c r="J50" s="127">
        <v>24.2</v>
      </c>
      <c r="K50" s="127">
        <v>38.4</v>
      </c>
      <c r="L50" s="127">
        <v>36.299999999999997</v>
      </c>
      <c r="M50" s="127">
        <v>33</v>
      </c>
    </row>
    <row r="51" spans="1:13" ht="24" x14ac:dyDescent="0.2">
      <c r="A51" s="712" t="s">
        <v>755</v>
      </c>
      <c r="B51" s="127">
        <v>0.5</v>
      </c>
      <c r="C51" s="127">
        <v>4.3</v>
      </c>
      <c r="D51" s="127">
        <v>15.5</v>
      </c>
      <c r="E51" s="127">
        <v>13.5</v>
      </c>
      <c r="F51" s="127">
        <v>71.5</v>
      </c>
      <c r="G51" s="127">
        <v>67.7</v>
      </c>
      <c r="H51" s="127">
        <v>260.60000000000002</v>
      </c>
      <c r="I51" s="127">
        <v>92.2</v>
      </c>
      <c r="J51" s="127">
        <v>92.7</v>
      </c>
      <c r="K51" s="127">
        <v>253</v>
      </c>
      <c r="L51" s="127">
        <v>179.5</v>
      </c>
      <c r="M51" s="127">
        <v>280.60000000000002</v>
      </c>
    </row>
    <row r="52" spans="1:13" x14ac:dyDescent="0.2">
      <c r="A52" s="714" t="s">
        <v>749</v>
      </c>
      <c r="B52" s="127">
        <v>199.6</v>
      </c>
      <c r="C52" s="127">
        <v>222.5</v>
      </c>
      <c r="D52" s="127">
        <v>135.1</v>
      </c>
      <c r="E52" s="127">
        <v>191.6</v>
      </c>
      <c r="F52" s="127">
        <v>218.2</v>
      </c>
      <c r="G52" s="127">
        <v>290.60000000000002</v>
      </c>
      <c r="H52" s="127">
        <v>599.1</v>
      </c>
      <c r="I52" s="127">
        <v>1011.1</v>
      </c>
      <c r="J52" s="127">
        <v>1204.5999999999999</v>
      </c>
      <c r="K52" s="127">
        <v>1463.3</v>
      </c>
      <c r="L52" s="127">
        <v>2085.4</v>
      </c>
      <c r="M52" s="127">
        <v>3430.8</v>
      </c>
    </row>
    <row r="53" spans="1:13" x14ac:dyDescent="0.2">
      <c r="A53" s="714" t="s">
        <v>750</v>
      </c>
      <c r="B53" s="127">
        <v>3353.8</v>
      </c>
      <c r="C53" s="127">
        <v>3053.3</v>
      </c>
      <c r="D53" s="127">
        <v>3326.7</v>
      </c>
      <c r="E53" s="127">
        <v>4566.3</v>
      </c>
      <c r="F53" s="127">
        <v>4818.6000000000004</v>
      </c>
      <c r="G53" s="127">
        <v>6878.5</v>
      </c>
      <c r="H53" s="127">
        <v>7202.4</v>
      </c>
      <c r="I53" s="127">
        <v>11674.6</v>
      </c>
      <c r="J53" s="127">
        <v>15310.7</v>
      </c>
      <c r="K53" s="127">
        <v>19414.7</v>
      </c>
      <c r="L53" s="127">
        <v>24066.400000000001</v>
      </c>
      <c r="M53" s="127">
        <v>32242.7</v>
      </c>
    </row>
    <row r="54" spans="1:13" x14ac:dyDescent="0.2">
      <c r="A54" s="714" t="s">
        <v>543</v>
      </c>
      <c r="B54" s="127">
        <v>3352.8</v>
      </c>
      <c r="C54" s="127">
        <v>2707.2</v>
      </c>
      <c r="D54" s="127">
        <v>2147.4</v>
      </c>
      <c r="E54" s="127">
        <v>1819.2</v>
      </c>
      <c r="F54" s="127">
        <v>3253.1</v>
      </c>
      <c r="G54" s="127">
        <v>3073.3</v>
      </c>
      <c r="H54" s="127">
        <v>3163.9</v>
      </c>
      <c r="I54" s="127">
        <v>2613.1999999999998</v>
      </c>
      <c r="J54" s="127">
        <v>2536.9</v>
      </c>
      <c r="K54" s="127">
        <v>2857.1</v>
      </c>
      <c r="L54" s="127">
        <v>3670.3</v>
      </c>
      <c r="M54" s="127">
        <v>5314.4</v>
      </c>
    </row>
    <row r="55" spans="1:13" ht="5.45" customHeight="1" thickBot="1" x14ac:dyDescent="0.25">
      <c r="A55" s="715"/>
      <c r="B55" s="630"/>
      <c r="C55" s="630"/>
      <c r="D55" s="630"/>
      <c r="E55" s="630"/>
      <c r="F55" s="630"/>
      <c r="G55" s="630"/>
      <c r="H55" s="630"/>
      <c r="I55" s="630"/>
      <c r="J55" s="630"/>
      <c r="K55" s="630"/>
      <c r="L55" s="630"/>
      <c r="M55" s="630"/>
    </row>
    <row r="56" spans="1:13" x14ac:dyDescent="0.2">
      <c r="A56" s="18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</sheetData>
  <hyperlinks>
    <hyperlink ref="A1" location="Содержание!A1" display="Вернуться в СОДЕРЖАНИЕ" xr:uid="{00000000-0004-0000-A400-000000000000}"/>
  </hyperlinks>
  <pageMargins left="0.98425196850393704" right="0.78740157480314965" top="0.78740157480314965" bottom="0.59055118110236227" header="0.51181102362204722" footer="0.51181102362204722"/>
  <pageSetup paperSize="9" orientation="portrait" horizontalDpi="4294967292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Лист169"/>
  <dimension ref="A1:T54"/>
  <sheetViews>
    <sheetView workbookViewId="0">
      <selection activeCell="A5" sqref="A5"/>
    </sheetView>
  </sheetViews>
  <sheetFormatPr defaultColWidth="9.140625" defaultRowHeight="12.75" x14ac:dyDescent="0.2"/>
  <cols>
    <col min="1" max="1" width="38.42578125" style="657" customWidth="1"/>
    <col min="2" max="4" width="9.140625" style="657" hidden="1" customWidth="1"/>
    <col min="5" max="6" width="0" style="657" hidden="1" customWidth="1"/>
    <col min="7" max="8" width="9.5703125" style="657" hidden="1" customWidth="1"/>
    <col min="9" max="13" width="9.5703125" style="657" customWidth="1"/>
    <col min="14" max="14" width="12.7109375" style="657" customWidth="1"/>
    <col min="15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s="2" customFormat="1" ht="18.75" customHeight="1" x14ac:dyDescent="0.2">
      <c r="A2" s="1" t="s">
        <v>759</v>
      </c>
    </row>
    <row r="3" spans="1:20" s="2" customFormat="1" ht="18.75" customHeight="1" thickBot="1" x14ac:dyDescent="0.25">
      <c r="A3" s="720" t="s">
        <v>760</v>
      </c>
      <c r="B3" s="641"/>
      <c r="C3" s="641"/>
      <c r="D3" s="641"/>
      <c r="E3" s="641"/>
      <c r="F3" s="641"/>
      <c r="G3" s="641"/>
      <c r="H3" s="641"/>
      <c r="I3" s="641"/>
      <c r="J3" s="641"/>
      <c r="K3" s="641"/>
      <c r="L3" s="641"/>
      <c r="M3" s="641"/>
    </row>
    <row r="4" spans="1:20" s="129" customFormat="1" ht="18" customHeight="1" thickBot="1" x14ac:dyDescent="0.25">
      <c r="A4" s="602"/>
      <c r="B4" s="120">
        <v>2014</v>
      </c>
      <c r="C4" s="120">
        <v>2015</v>
      </c>
      <c r="D4" s="120">
        <v>2016</v>
      </c>
      <c r="E4" s="120">
        <v>2017</v>
      </c>
      <c r="F4" s="120">
        <v>2018</v>
      </c>
      <c r="G4" s="120">
        <v>2019</v>
      </c>
      <c r="H4" s="120">
        <v>2020</v>
      </c>
      <c r="I4" s="120">
        <v>2021</v>
      </c>
      <c r="J4" s="120">
        <v>2022</v>
      </c>
      <c r="K4" s="120">
        <v>2023</v>
      </c>
      <c r="L4" s="120">
        <v>2024</v>
      </c>
      <c r="M4" s="120">
        <v>2025</v>
      </c>
    </row>
    <row r="5" spans="1:20" s="129" customFormat="1" ht="7.5" customHeight="1" x14ac:dyDescent="0.2">
      <c r="A5" s="719"/>
    </row>
    <row r="6" spans="1:20" s="658" customFormat="1" x14ac:dyDescent="0.2">
      <c r="A6" s="596" t="s">
        <v>761</v>
      </c>
      <c r="B6" s="647">
        <v>105243</v>
      </c>
      <c r="C6" s="647">
        <v>112114.8</v>
      </c>
      <c r="D6" s="647">
        <v>107822.9</v>
      </c>
      <c r="E6" s="647">
        <v>122607.3</v>
      </c>
      <c r="F6" s="647">
        <v>146156.5</v>
      </c>
      <c r="G6" s="647">
        <v>170919.6</v>
      </c>
      <c r="H6" s="647">
        <v>187337.4</v>
      </c>
      <c r="I6" s="647">
        <v>211245.2</v>
      </c>
      <c r="J6" s="647">
        <v>238544.5</v>
      </c>
      <c r="K6" s="647">
        <v>301926</v>
      </c>
      <c r="L6" s="647">
        <v>393867.2</v>
      </c>
      <c r="M6" s="647">
        <v>574487.69999999995</v>
      </c>
    </row>
    <row r="7" spans="1:20" x14ac:dyDescent="0.2">
      <c r="A7" s="719" t="s">
        <v>356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0" x14ac:dyDescent="0.2">
      <c r="A8" s="721" t="s">
        <v>762</v>
      </c>
      <c r="B8" s="14">
        <v>16991.3</v>
      </c>
      <c r="C8" s="14">
        <v>18256.400000000001</v>
      </c>
      <c r="D8" s="14">
        <v>15867.1</v>
      </c>
      <c r="E8" s="14">
        <v>16187.3</v>
      </c>
      <c r="F8" s="14">
        <v>19680.2</v>
      </c>
      <c r="G8" s="14">
        <v>21318</v>
      </c>
      <c r="H8" s="14">
        <v>21959.9</v>
      </c>
      <c r="I8" s="14">
        <v>31863.599999999999</v>
      </c>
      <c r="J8" s="14">
        <v>40093.9</v>
      </c>
      <c r="K8" s="14">
        <v>51143.3</v>
      </c>
      <c r="L8" s="14">
        <v>60097.1</v>
      </c>
      <c r="M8" s="15">
        <v>80593.5</v>
      </c>
    </row>
    <row r="9" spans="1:20" x14ac:dyDescent="0.2">
      <c r="A9" s="721" t="s">
        <v>763</v>
      </c>
      <c r="B9" s="14">
        <v>88251.7</v>
      </c>
      <c r="C9" s="14">
        <v>93858.4</v>
      </c>
      <c r="D9" s="14">
        <v>91955.8</v>
      </c>
      <c r="E9" s="14">
        <v>106420</v>
      </c>
      <c r="F9" s="14">
        <v>126476.3</v>
      </c>
      <c r="G9" s="14">
        <v>149601.60000000001</v>
      </c>
      <c r="H9" s="14">
        <v>165377.5</v>
      </c>
      <c r="I9" s="14">
        <v>179381.6</v>
      </c>
      <c r="J9" s="14">
        <v>198450.6</v>
      </c>
      <c r="K9" s="14">
        <v>250782.6</v>
      </c>
      <c r="L9" s="14">
        <v>333770.09999999998</v>
      </c>
      <c r="M9" s="14">
        <v>493894.2</v>
      </c>
    </row>
    <row r="10" spans="1:20" ht="8.1" customHeight="1" x14ac:dyDescent="0.2">
      <c r="A10" s="72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20" x14ac:dyDescent="0.2">
      <c r="A11" s="721" t="s">
        <v>764</v>
      </c>
      <c r="B11" s="14" t="s">
        <v>248</v>
      </c>
      <c r="C11" s="14" t="s">
        <v>248</v>
      </c>
      <c r="D11" s="14" t="s">
        <v>248</v>
      </c>
      <c r="E11" s="14">
        <f>E27+E44</f>
        <v>81959.600000000006</v>
      </c>
      <c r="F11" s="14">
        <f t="shared" ref="F11:I12" si="0">F27+F44</f>
        <v>97422.399999999994</v>
      </c>
      <c r="G11" s="14">
        <f t="shared" si="0"/>
        <v>118154</v>
      </c>
      <c r="H11" s="14">
        <f t="shared" si="0"/>
        <v>133149.20000000001</v>
      </c>
      <c r="I11" s="14">
        <f t="shared" si="0"/>
        <v>159652.70000000001</v>
      </c>
      <c r="J11" s="14">
        <v>189505.8</v>
      </c>
      <c r="K11" s="14">
        <v>243976.3</v>
      </c>
      <c r="L11" s="14">
        <v>324089.2</v>
      </c>
      <c r="M11" s="14">
        <v>481971.1</v>
      </c>
    </row>
    <row r="12" spans="1:20" x14ac:dyDescent="0.2">
      <c r="A12" s="721" t="s">
        <v>765</v>
      </c>
      <c r="B12" s="14" t="s">
        <v>248</v>
      </c>
      <c r="C12" s="14" t="s">
        <v>248</v>
      </c>
      <c r="D12" s="14" t="s">
        <v>248</v>
      </c>
      <c r="E12" s="14">
        <f>E28+E45</f>
        <v>40647.699999999997</v>
      </c>
      <c r="F12" s="14">
        <f t="shared" si="0"/>
        <v>48734.1</v>
      </c>
      <c r="G12" s="14">
        <f t="shared" si="0"/>
        <v>52765.599999999999</v>
      </c>
      <c r="H12" s="14">
        <f t="shared" si="0"/>
        <v>54188.2</v>
      </c>
      <c r="I12" s="14">
        <f t="shared" si="0"/>
        <v>51592.5</v>
      </c>
      <c r="J12" s="14">
        <v>49038.7</v>
      </c>
      <c r="K12" s="14">
        <v>57949.5</v>
      </c>
      <c r="L12" s="14">
        <v>69777.899999999994</v>
      </c>
      <c r="M12" s="14">
        <v>92516.6</v>
      </c>
    </row>
    <row r="13" spans="1:20" ht="15.6" customHeight="1" thickBot="1" x14ac:dyDescent="0.25">
      <c r="A13" s="7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20" ht="6.75" customHeight="1" x14ac:dyDescent="0.2">
      <c r="A14" s="719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20" ht="6.75" customHeight="1" x14ac:dyDescent="0.2">
      <c r="A15" s="71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20" ht="6.75" customHeight="1" x14ac:dyDescent="0.2">
      <c r="A16" s="7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x14ac:dyDescent="0.2">
      <c r="B17" s="612"/>
      <c r="C17" s="612"/>
      <c r="D17" s="612"/>
      <c r="E17" s="612"/>
      <c r="F17" s="612"/>
      <c r="G17" s="612"/>
      <c r="H17" s="612"/>
      <c r="I17" s="612"/>
      <c r="J17" s="612"/>
      <c r="K17" s="612"/>
      <c r="L17" s="612"/>
      <c r="M17" s="612"/>
    </row>
    <row r="18" spans="1:13" s="2" customFormat="1" ht="18.75" customHeight="1" x14ac:dyDescent="0.2">
      <c r="A18" s="1" t="s">
        <v>766</v>
      </c>
    </row>
    <row r="19" spans="1:13" s="2" customFormat="1" ht="18.75" customHeight="1" thickBot="1" x14ac:dyDescent="0.25">
      <c r="A19" s="720" t="s">
        <v>767</v>
      </c>
      <c r="B19" s="641"/>
      <c r="C19" s="641"/>
      <c r="D19" s="641"/>
      <c r="E19" s="641"/>
      <c r="F19" s="641"/>
      <c r="G19" s="641"/>
      <c r="H19" s="641"/>
      <c r="I19" s="641"/>
      <c r="J19" s="641"/>
      <c r="K19" s="641"/>
      <c r="L19" s="641"/>
      <c r="M19" s="641"/>
    </row>
    <row r="20" spans="1:13" s="129" customFormat="1" ht="18" customHeight="1" thickBot="1" x14ac:dyDescent="0.25">
      <c r="A20" s="602"/>
      <c r="B20" s="120">
        <v>2014</v>
      </c>
      <c r="C20" s="120">
        <v>2015</v>
      </c>
      <c r="D20" s="120">
        <v>2016</v>
      </c>
      <c r="E20" s="120">
        <v>2017</v>
      </c>
      <c r="F20" s="120">
        <v>2018</v>
      </c>
      <c r="G20" s="120">
        <v>2019</v>
      </c>
      <c r="H20" s="120">
        <v>2020</v>
      </c>
      <c r="I20" s="120">
        <v>2021</v>
      </c>
      <c r="J20" s="120">
        <v>2022</v>
      </c>
      <c r="K20" s="120">
        <v>2023</v>
      </c>
      <c r="L20" s="120">
        <v>2024</v>
      </c>
      <c r="M20" s="120">
        <v>2025</v>
      </c>
    </row>
    <row r="21" spans="1:13" s="129" customFormat="1" ht="6.75" customHeight="1" x14ac:dyDescent="0.2">
      <c r="A21" s="719"/>
    </row>
    <row r="22" spans="1:13" s="658" customFormat="1" x14ac:dyDescent="0.2">
      <c r="A22" s="596" t="s">
        <v>761</v>
      </c>
      <c r="B22" s="686">
        <v>81286.7</v>
      </c>
      <c r="C22" s="647">
        <v>96248.5</v>
      </c>
      <c r="D22" s="647">
        <v>95762.9</v>
      </c>
      <c r="E22" s="647">
        <v>108749.1</v>
      </c>
      <c r="F22" s="647">
        <v>127919.9</v>
      </c>
      <c r="G22" s="647">
        <v>147374.1</v>
      </c>
      <c r="H22" s="647">
        <v>162840.9</v>
      </c>
      <c r="I22" s="647">
        <v>180794.9</v>
      </c>
      <c r="J22" s="647">
        <v>204198.1</v>
      </c>
      <c r="K22" s="647">
        <v>258274</v>
      </c>
      <c r="L22" s="647">
        <v>340875.4</v>
      </c>
      <c r="M22" s="647">
        <v>506859.8</v>
      </c>
    </row>
    <row r="23" spans="1:13" x14ac:dyDescent="0.2">
      <c r="A23" s="719" t="s">
        <v>356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x14ac:dyDescent="0.2">
      <c r="A24" s="721" t="s">
        <v>762</v>
      </c>
      <c r="B24" s="14">
        <v>10270.700000000001</v>
      </c>
      <c r="C24" s="14">
        <v>12615.8</v>
      </c>
      <c r="D24" s="14">
        <v>11365.2</v>
      </c>
      <c r="E24" s="14">
        <v>10435.200000000001</v>
      </c>
      <c r="F24" s="14">
        <v>12023.2</v>
      </c>
      <c r="G24" s="14">
        <v>12775.8</v>
      </c>
      <c r="H24" s="14">
        <v>13777.6</v>
      </c>
      <c r="I24" s="14">
        <v>21057</v>
      </c>
      <c r="J24" s="14">
        <v>26429.5</v>
      </c>
      <c r="K24" s="14">
        <v>35991.1</v>
      </c>
      <c r="L24" s="14">
        <v>42756.1</v>
      </c>
      <c r="M24" s="14">
        <v>61166.5</v>
      </c>
    </row>
    <row r="25" spans="1:13" x14ac:dyDescent="0.2">
      <c r="A25" s="721" t="s">
        <v>763</v>
      </c>
      <c r="B25" s="14">
        <v>71016</v>
      </c>
      <c r="C25" s="14">
        <v>83632.7</v>
      </c>
      <c r="D25" s="14">
        <v>84397.7</v>
      </c>
      <c r="E25" s="14">
        <v>98313.9</v>
      </c>
      <c r="F25" s="14">
        <v>115896.7</v>
      </c>
      <c r="G25" s="14">
        <v>134598.29999999999</v>
      </c>
      <c r="H25" s="14">
        <v>149063.29999999999</v>
      </c>
      <c r="I25" s="14">
        <v>159737.9</v>
      </c>
      <c r="J25" s="14">
        <v>177768.6</v>
      </c>
      <c r="K25" s="14">
        <v>222282.9</v>
      </c>
      <c r="L25" s="14">
        <v>298119.3</v>
      </c>
      <c r="M25" s="14">
        <v>445693.3</v>
      </c>
    </row>
    <row r="26" spans="1:13" ht="8.1" customHeight="1" x14ac:dyDescent="0.2">
      <c r="A26" s="72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x14ac:dyDescent="0.2">
      <c r="A27" s="721" t="s">
        <v>764</v>
      </c>
      <c r="B27" s="14" t="s">
        <v>248</v>
      </c>
      <c r="C27" s="14" t="s">
        <v>248</v>
      </c>
      <c r="D27" s="14" t="s">
        <v>248</v>
      </c>
      <c r="E27" s="14">
        <v>68278.8</v>
      </c>
      <c r="F27" s="14">
        <v>79412</v>
      </c>
      <c r="G27" s="14">
        <v>95023.8</v>
      </c>
      <c r="H27" s="14">
        <v>109063.8</v>
      </c>
      <c r="I27" s="14">
        <v>129848.1</v>
      </c>
      <c r="J27" s="14">
        <v>156000.20000000001</v>
      </c>
      <c r="K27" s="14">
        <v>201437.8</v>
      </c>
      <c r="L27" s="14">
        <v>272522.2</v>
      </c>
      <c r="M27" s="14">
        <v>416111.3</v>
      </c>
    </row>
    <row r="28" spans="1:13" x14ac:dyDescent="0.2">
      <c r="A28" s="721" t="s">
        <v>765</v>
      </c>
      <c r="B28" s="14" t="s">
        <v>248</v>
      </c>
      <c r="C28" s="14" t="s">
        <v>248</v>
      </c>
      <c r="D28" s="14" t="s">
        <v>248</v>
      </c>
      <c r="E28" s="14">
        <v>40470.300000000003</v>
      </c>
      <c r="F28" s="14">
        <v>48507.9</v>
      </c>
      <c r="G28" s="14">
        <v>52350.3</v>
      </c>
      <c r="H28" s="14">
        <v>53777.1</v>
      </c>
      <c r="I28" s="14">
        <v>50946.8</v>
      </c>
      <c r="J28" s="14">
        <v>48197.9</v>
      </c>
      <c r="K28" s="14">
        <v>56836.1</v>
      </c>
      <c r="L28" s="14">
        <v>68353.100000000006</v>
      </c>
      <c r="M28" s="14">
        <v>90748.5</v>
      </c>
    </row>
    <row r="29" spans="1:13" ht="15" customHeight="1" thickBot="1" x14ac:dyDescent="0.25">
      <c r="A29" s="722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5.45" customHeight="1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s="724" customFormat="1" ht="13.5" x14ac:dyDescent="0.2">
      <c r="A31" s="663" t="s">
        <v>768</v>
      </c>
      <c r="B31" s="723"/>
      <c r="C31" s="723"/>
      <c r="D31" s="723"/>
      <c r="E31" s="723"/>
      <c r="F31" s="723"/>
      <c r="G31" s="723"/>
      <c r="H31" s="723"/>
      <c r="I31" s="723"/>
      <c r="J31" s="723"/>
      <c r="K31" s="723"/>
      <c r="L31" s="723"/>
      <c r="M31" s="723"/>
    </row>
    <row r="32" spans="1:13" x14ac:dyDescent="0.2">
      <c r="B32" s="725"/>
      <c r="C32" s="725"/>
      <c r="D32" s="725"/>
      <c r="E32" s="725"/>
      <c r="F32" s="725"/>
      <c r="G32" s="725"/>
      <c r="H32" s="725"/>
      <c r="I32" s="725"/>
      <c r="J32" s="725"/>
      <c r="K32" s="725"/>
      <c r="L32" s="725"/>
      <c r="M32" s="725"/>
    </row>
    <row r="33" spans="1:14" x14ac:dyDescent="0.2">
      <c r="B33" s="725"/>
      <c r="C33" s="725"/>
      <c r="D33" s="725"/>
      <c r="E33" s="725"/>
      <c r="F33" s="725"/>
      <c r="G33" s="725"/>
      <c r="H33" s="725"/>
      <c r="I33" s="725"/>
      <c r="J33" s="725"/>
      <c r="K33" s="725"/>
      <c r="L33" s="725"/>
      <c r="M33" s="725"/>
    </row>
    <row r="34" spans="1:14" x14ac:dyDescent="0.2">
      <c r="B34" s="725"/>
      <c r="C34" s="725"/>
      <c r="D34" s="725"/>
      <c r="E34" s="725"/>
      <c r="F34" s="725"/>
      <c r="G34" s="725"/>
      <c r="H34" s="725"/>
      <c r="I34" s="725"/>
      <c r="J34" s="725"/>
      <c r="K34" s="725"/>
      <c r="L34" s="725"/>
      <c r="M34" s="725"/>
    </row>
    <row r="35" spans="1:14" s="2" customFormat="1" ht="18.75" customHeight="1" x14ac:dyDescent="0.25">
      <c r="A35" s="199" t="s">
        <v>769</v>
      </c>
    </row>
    <row r="36" spans="1:14" s="2" customFormat="1" ht="18.75" customHeight="1" thickBot="1" x14ac:dyDescent="0.25">
      <c r="A36" s="720" t="s">
        <v>760</v>
      </c>
      <c r="B36" s="641"/>
      <c r="C36" s="641"/>
      <c r="D36" s="641"/>
      <c r="E36" s="641"/>
      <c r="F36" s="641"/>
      <c r="G36" s="641"/>
      <c r="H36" s="641"/>
      <c r="I36" s="641"/>
      <c r="J36" s="641"/>
      <c r="K36" s="641"/>
      <c r="L36" s="641"/>
      <c r="M36" s="641"/>
    </row>
    <row r="37" spans="1:14" s="129" customFormat="1" ht="18" customHeight="1" thickBot="1" x14ac:dyDescent="0.25">
      <c r="A37" s="602"/>
      <c r="B37" s="120">
        <v>2014</v>
      </c>
      <c r="C37" s="120">
        <v>2015</v>
      </c>
      <c r="D37" s="120">
        <v>2016</v>
      </c>
      <c r="E37" s="120">
        <v>2017</v>
      </c>
      <c r="F37" s="120">
        <v>2018</v>
      </c>
      <c r="G37" s="120">
        <v>2019</v>
      </c>
      <c r="H37" s="120">
        <v>2020</v>
      </c>
      <c r="I37" s="120">
        <v>2021</v>
      </c>
      <c r="J37" s="120">
        <v>2022</v>
      </c>
      <c r="K37" s="120">
        <v>2023</v>
      </c>
      <c r="L37" s="120">
        <v>2024</v>
      </c>
      <c r="M37" s="120">
        <v>2025</v>
      </c>
    </row>
    <row r="38" spans="1:14" s="129" customFormat="1" ht="7.5" customHeight="1" x14ac:dyDescent="0.2">
      <c r="A38" s="719"/>
    </row>
    <row r="39" spans="1:14" s="658" customFormat="1" x14ac:dyDescent="0.2">
      <c r="A39" s="596" t="s">
        <v>761</v>
      </c>
      <c r="B39" s="686">
        <v>23956.3</v>
      </c>
      <c r="C39" s="647">
        <v>15866.3</v>
      </c>
      <c r="D39" s="647">
        <v>12060</v>
      </c>
      <c r="E39" s="647">
        <v>13858.2</v>
      </c>
      <c r="F39" s="647">
        <v>18236.599999999999</v>
      </c>
      <c r="G39" s="647">
        <v>23545.5</v>
      </c>
      <c r="H39" s="647">
        <v>24496.5</v>
      </c>
      <c r="I39" s="647">
        <v>30450.3</v>
      </c>
      <c r="J39" s="647">
        <v>34346.400000000001</v>
      </c>
      <c r="K39" s="647">
        <v>43652</v>
      </c>
      <c r="L39" s="647">
        <v>52991.8</v>
      </c>
      <c r="M39" s="647">
        <v>67627.899999999994</v>
      </c>
    </row>
    <row r="40" spans="1:14" s="724" customFormat="1" x14ac:dyDescent="0.2">
      <c r="A40" s="719" t="s">
        <v>356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x14ac:dyDescent="0.2">
      <c r="A41" s="721" t="s">
        <v>762</v>
      </c>
      <c r="B41" s="14">
        <v>6720.6</v>
      </c>
      <c r="C41" s="14">
        <v>5640.6</v>
      </c>
      <c r="D41" s="14">
        <v>4501.8999999999996</v>
      </c>
      <c r="E41" s="14">
        <v>5752.1</v>
      </c>
      <c r="F41" s="14">
        <v>7657</v>
      </c>
      <c r="G41" s="14">
        <v>8542.2000000000007</v>
      </c>
      <c r="H41" s="14">
        <v>8182.3</v>
      </c>
      <c r="I41" s="14">
        <v>10806.6</v>
      </c>
      <c r="J41" s="14">
        <v>13664.4</v>
      </c>
      <c r="K41" s="14">
        <v>15152.2</v>
      </c>
      <c r="L41" s="14">
        <v>17341</v>
      </c>
      <c r="M41" s="14">
        <v>19427</v>
      </c>
    </row>
    <row r="42" spans="1:14" x14ac:dyDescent="0.2">
      <c r="A42" s="721" t="s">
        <v>763</v>
      </c>
      <c r="B42" s="14">
        <v>17235.7</v>
      </c>
      <c r="C42" s="14">
        <v>10225.700000000001</v>
      </c>
      <c r="D42" s="14">
        <v>7558.1</v>
      </c>
      <c r="E42" s="14">
        <v>8106.1</v>
      </c>
      <c r="F42" s="14">
        <v>10579.6</v>
      </c>
      <c r="G42" s="14">
        <v>15003.3</v>
      </c>
      <c r="H42" s="14">
        <v>16314.2</v>
      </c>
      <c r="I42" s="14">
        <v>19643.7</v>
      </c>
      <c r="J42" s="14">
        <v>20682</v>
      </c>
      <c r="K42" s="14">
        <v>28499.7</v>
      </c>
      <c r="L42" s="14">
        <v>35650.800000000003</v>
      </c>
      <c r="M42" s="14">
        <v>48200.9</v>
      </c>
    </row>
    <row r="43" spans="1:14" ht="9.1999999999999993" customHeight="1" x14ac:dyDescent="0.2">
      <c r="A43" s="72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4" x14ac:dyDescent="0.2">
      <c r="A44" s="721" t="s">
        <v>764</v>
      </c>
      <c r="B44" s="14" t="s">
        <v>248</v>
      </c>
      <c r="C44" s="14" t="s">
        <v>248</v>
      </c>
      <c r="D44" s="14" t="s">
        <v>248</v>
      </c>
      <c r="E44" s="14">
        <v>13680.8</v>
      </c>
      <c r="F44" s="14">
        <v>18010.400000000001</v>
      </c>
      <c r="G44" s="14">
        <v>23130.2</v>
      </c>
      <c r="H44" s="14">
        <v>24085.4</v>
      </c>
      <c r="I44" s="14">
        <v>29804.6</v>
      </c>
      <c r="J44" s="14">
        <v>33505.599999999999</v>
      </c>
      <c r="K44" s="14">
        <v>42538.5</v>
      </c>
      <c r="L44" s="14">
        <v>51567</v>
      </c>
      <c r="M44" s="14">
        <v>65859.8</v>
      </c>
    </row>
    <row r="45" spans="1:14" x14ac:dyDescent="0.2">
      <c r="A45" s="721" t="s">
        <v>765</v>
      </c>
      <c r="B45" s="14" t="s">
        <v>248</v>
      </c>
      <c r="C45" s="14" t="s">
        <v>248</v>
      </c>
      <c r="D45" s="14" t="s">
        <v>248</v>
      </c>
      <c r="E45" s="14">
        <v>177.4</v>
      </c>
      <c r="F45" s="14">
        <v>226.2</v>
      </c>
      <c r="G45" s="14">
        <v>415.3</v>
      </c>
      <c r="H45" s="14">
        <v>411.1</v>
      </c>
      <c r="I45" s="14">
        <v>645.70000000000005</v>
      </c>
      <c r="J45" s="14">
        <v>840.8</v>
      </c>
      <c r="K45" s="14">
        <v>1113.4000000000001</v>
      </c>
      <c r="L45" s="14">
        <v>1424.8</v>
      </c>
      <c r="M45" s="14">
        <v>1768.1</v>
      </c>
    </row>
    <row r="46" spans="1:14" x14ac:dyDescent="0.2">
      <c r="A46" s="72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x14ac:dyDescent="0.2">
      <c r="A47" s="721" t="s">
        <v>770</v>
      </c>
      <c r="B47" s="14">
        <v>21781.9</v>
      </c>
      <c r="C47" s="14">
        <v>13753.6</v>
      </c>
      <c r="D47" s="14">
        <v>9824</v>
      </c>
      <c r="E47" s="14">
        <v>11641.8</v>
      </c>
      <c r="F47" s="14">
        <v>15805.5</v>
      </c>
      <c r="G47" s="14">
        <v>20945.3</v>
      </c>
      <c r="H47" s="14">
        <v>21865.599999999999</v>
      </c>
      <c r="I47" s="14">
        <v>26790.9</v>
      </c>
      <c r="J47" s="14">
        <v>30009.1</v>
      </c>
      <c r="K47" s="14">
        <v>38788</v>
      </c>
      <c r="L47" s="14">
        <v>48057.3</v>
      </c>
      <c r="M47" s="14">
        <v>61695.199999999997</v>
      </c>
      <c r="N47" s="141"/>
    </row>
    <row r="48" spans="1:14" x14ac:dyDescent="0.2">
      <c r="A48" s="721" t="s">
        <v>771</v>
      </c>
      <c r="B48" s="14">
        <v>1522.4</v>
      </c>
      <c r="C48" s="14">
        <v>1289.3</v>
      </c>
      <c r="D48" s="14">
        <v>1062.0999999999999</v>
      </c>
      <c r="E48" s="14">
        <v>1049.0999999999999</v>
      </c>
      <c r="F48" s="14">
        <v>1072.5999999999999</v>
      </c>
      <c r="G48" s="14">
        <v>1052.7</v>
      </c>
      <c r="H48" s="14">
        <v>952.7</v>
      </c>
      <c r="I48" s="14">
        <v>958.7</v>
      </c>
      <c r="J48" s="14">
        <v>956.8</v>
      </c>
      <c r="K48" s="14">
        <v>967</v>
      </c>
      <c r="L48" s="14">
        <v>888.5</v>
      </c>
      <c r="M48" s="14">
        <v>913.9</v>
      </c>
      <c r="N48" s="141"/>
    </row>
    <row r="49" spans="1:14" x14ac:dyDescent="0.2">
      <c r="A49" s="721" t="s">
        <v>772</v>
      </c>
      <c r="B49" s="14">
        <v>252.8</v>
      </c>
      <c r="C49" s="14">
        <v>350.4</v>
      </c>
      <c r="D49" s="14">
        <v>699.2</v>
      </c>
      <c r="E49" s="14">
        <v>722.9</v>
      </c>
      <c r="F49" s="14">
        <v>947.4</v>
      </c>
      <c r="G49" s="14">
        <v>1165.5999999999999</v>
      </c>
      <c r="H49" s="14">
        <v>1339.9</v>
      </c>
      <c r="I49" s="14">
        <v>2384.4</v>
      </c>
      <c r="J49" s="14">
        <v>3071.1</v>
      </c>
      <c r="K49" s="14">
        <v>3573.7</v>
      </c>
      <c r="L49" s="14">
        <v>3779.9</v>
      </c>
      <c r="M49" s="14">
        <v>4744.8</v>
      </c>
      <c r="N49" s="141"/>
    </row>
    <row r="50" spans="1:14" ht="24" x14ac:dyDescent="0.2">
      <c r="A50" s="726" t="s">
        <v>773</v>
      </c>
      <c r="B50" s="14">
        <v>399.2</v>
      </c>
      <c r="C50" s="14">
        <v>473</v>
      </c>
      <c r="D50" s="14">
        <v>474.7</v>
      </c>
      <c r="E50" s="14">
        <v>444.4</v>
      </c>
      <c r="F50" s="14">
        <v>411.1</v>
      </c>
      <c r="G50" s="14">
        <v>381.9</v>
      </c>
      <c r="H50" s="14">
        <v>338.3</v>
      </c>
      <c r="I50" s="14">
        <v>316.3</v>
      </c>
      <c r="J50" s="14">
        <v>309.39999999999998</v>
      </c>
      <c r="K50" s="14">
        <v>323.3</v>
      </c>
      <c r="L50" s="14">
        <v>266.10000000000002</v>
      </c>
      <c r="M50" s="14">
        <v>274</v>
      </c>
    </row>
    <row r="51" spans="1:14" s="724" customFormat="1" ht="16.149999999999999" customHeight="1" thickBot="1" x14ac:dyDescent="0.25">
      <c r="A51" s="727"/>
      <c r="B51" s="728"/>
      <c r="C51" s="728"/>
      <c r="D51" s="728"/>
      <c r="E51" s="728"/>
      <c r="F51" s="728"/>
      <c r="G51" s="728"/>
      <c r="H51" s="728"/>
      <c r="I51" s="728"/>
      <c r="J51" s="728"/>
      <c r="K51" s="728"/>
      <c r="L51" s="728"/>
      <c r="M51" s="728"/>
    </row>
    <row r="52" spans="1:14" ht="5.45" customHeight="1" x14ac:dyDescent="0.2"/>
    <row r="53" spans="1:14" s="16" customFormat="1" ht="12" x14ac:dyDescent="0.2"/>
    <row r="54" spans="1:14" s="16" customFormat="1" ht="12" x14ac:dyDescent="0.2"/>
  </sheetData>
  <hyperlinks>
    <hyperlink ref="A1" location="Содержание!A1" display="Вернуться в СОДЕРЖАНИЕ" xr:uid="{00000000-0004-0000-A500-000000000000}"/>
  </hyperlinks>
  <pageMargins left="0.98425196850393704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Лист170"/>
  <dimension ref="A1:T56"/>
  <sheetViews>
    <sheetView workbookViewId="0">
      <selection activeCell="A5" sqref="A5"/>
    </sheetView>
  </sheetViews>
  <sheetFormatPr defaultColWidth="9.140625" defaultRowHeight="12.75" x14ac:dyDescent="0.2"/>
  <cols>
    <col min="1" max="1" width="34.28515625" style="657" customWidth="1"/>
    <col min="2" max="2" width="9.7109375" style="657" hidden="1" customWidth="1"/>
    <col min="3" max="4" width="9.5703125" style="657" hidden="1" customWidth="1"/>
    <col min="5" max="5" width="9.42578125" style="657" hidden="1" customWidth="1"/>
    <col min="6" max="6" width="9.7109375" style="657" hidden="1" customWidth="1"/>
    <col min="7" max="8" width="10.140625" style="657" hidden="1" customWidth="1"/>
    <col min="9" max="13" width="10.140625" style="657" customWidth="1"/>
    <col min="14" max="177" width="9.140625" style="657"/>
    <col min="178" max="178" width="0" style="657" hidden="1" customWidth="1"/>
    <col min="179" max="179" width="34.28515625" style="657" customWidth="1"/>
    <col min="180" max="235" width="0" style="657" hidden="1" customWidth="1"/>
    <col min="236" max="236" width="9.7109375" style="657" customWidth="1"/>
    <col min="237" max="240" width="0" style="657" hidden="1" customWidth="1"/>
    <col min="241" max="241" width="9.5703125" style="657" customWidth="1"/>
    <col min="242" max="245" width="0" style="657" hidden="1" customWidth="1"/>
    <col min="246" max="246" width="9.5703125" style="657" customWidth="1"/>
    <col min="247" max="250" width="0" style="657" hidden="1" customWidth="1"/>
    <col min="251" max="251" width="9.42578125" style="657" customWidth="1"/>
    <col min="252" max="255" width="0" style="657" hidden="1" customWidth="1"/>
    <col min="256" max="256" width="9.7109375" style="657" customWidth="1"/>
    <col min="257" max="260" width="0" style="657" hidden="1" customWidth="1"/>
    <col min="261" max="433" width="9.140625" style="657"/>
    <col min="434" max="434" width="0" style="657" hidden="1" customWidth="1"/>
    <col min="435" max="435" width="34.28515625" style="657" customWidth="1"/>
    <col min="436" max="491" width="0" style="657" hidden="1" customWidth="1"/>
    <col min="492" max="492" width="9.7109375" style="657" customWidth="1"/>
    <col min="493" max="496" width="0" style="657" hidden="1" customWidth="1"/>
    <col min="497" max="497" width="9.5703125" style="657" customWidth="1"/>
    <col min="498" max="501" width="0" style="657" hidden="1" customWidth="1"/>
    <col min="502" max="502" width="9.5703125" style="657" customWidth="1"/>
    <col min="503" max="506" width="0" style="657" hidden="1" customWidth="1"/>
    <col min="507" max="507" width="9.42578125" style="657" customWidth="1"/>
    <col min="508" max="511" width="0" style="657" hidden="1" customWidth="1"/>
    <col min="512" max="512" width="9.7109375" style="657" customWidth="1"/>
    <col min="513" max="516" width="0" style="657" hidden="1" customWidth="1"/>
    <col min="517" max="689" width="9.140625" style="657"/>
    <col min="690" max="690" width="0" style="657" hidden="1" customWidth="1"/>
    <col min="691" max="691" width="34.28515625" style="657" customWidth="1"/>
    <col min="692" max="747" width="0" style="657" hidden="1" customWidth="1"/>
    <col min="748" max="748" width="9.7109375" style="657" customWidth="1"/>
    <col min="749" max="752" width="0" style="657" hidden="1" customWidth="1"/>
    <col min="753" max="753" width="9.5703125" style="657" customWidth="1"/>
    <col min="754" max="757" width="0" style="657" hidden="1" customWidth="1"/>
    <col min="758" max="758" width="9.5703125" style="657" customWidth="1"/>
    <col min="759" max="762" width="0" style="657" hidden="1" customWidth="1"/>
    <col min="763" max="763" width="9.42578125" style="657" customWidth="1"/>
    <col min="764" max="767" width="0" style="657" hidden="1" customWidth="1"/>
    <col min="768" max="768" width="9.7109375" style="657" customWidth="1"/>
    <col min="769" max="772" width="0" style="657" hidden="1" customWidth="1"/>
    <col min="773" max="945" width="9.140625" style="657"/>
    <col min="946" max="946" width="0" style="657" hidden="1" customWidth="1"/>
    <col min="947" max="947" width="34.28515625" style="657" customWidth="1"/>
    <col min="948" max="1003" width="0" style="657" hidden="1" customWidth="1"/>
    <col min="1004" max="1004" width="9.7109375" style="657" customWidth="1"/>
    <col min="1005" max="1008" width="0" style="657" hidden="1" customWidth="1"/>
    <col min="1009" max="1009" width="9.5703125" style="657" customWidth="1"/>
    <col min="1010" max="1013" width="0" style="657" hidden="1" customWidth="1"/>
    <col min="1014" max="1014" width="9.5703125" style="657" customWidth="1"/>
    <col min="1015" max="1018" width="0" style="657" hidden="1" customWidth="1"/>
    <col min="1019" max="1019" width="9.42578125" style="657" customWidth="1"/>
    <col min="1020" max="1023" width="0" style="657" hidden="1" customWidth="1"/>
    <col min="1024" max="1024" width="9.7109375" style="657" customWidth="1"/>
    <col min="1025" max="1028" width="0" style="657" hidden="1" customWidth="1"/>
    <col min="1029" max="1201" width="9.140625" style="657"/>
    <col min="1202" max="1202" width="0" style="657" hidden="1" customWidth="1"/>
    <col min="1203" max="1203" width="34.28515625" style="657" customWidth="1"/>
    <col min="1204" max="1259" width="0" style="657" hidden="1" customWidth="1"/>
    <col min="1260" max="1260" width="9.7109375" style="657" customWidth="1"/>
    <col min="1261" max="1264" width="0" style="657" hidden="1" customWidth="1"/>
    <col min="1265" max="1265" width="9.5703125" style="657" customWidth="1"/>
    <col min="1266" max="1269" width="0" style="657" hidden="1" customWidth="1"/>
    <col min="1270" max="1270" width="9.5703125" style="657" customWidth="1"/>
    <col min="1271" max="1274" width="0" style="657" hidden="1" customWidth="1"/>
    <col min="1275" max="1275" width="9.42578125" style="657" customWidth="1"/>
    <col min="1276" max="1279" width="0" style="657" hidden="1" customWidth="1"/>
    <col min="1280" max="1280" width="9.7109375" style="657" customWidth="1"/>
    <col min="1281" max="1284" width="0" style="657" hidden="1" customWidth="1"/>
    <col min="1285" max="1457" width="9.140625" style="657"/>
    <col min="1458" max="1458" width="0" style="657" hidden="1" customWidth="1"/>
    <col min="1459" max="1459" width="34.28515625" style="657" customWidth="1"/>
    <col min="1460" max="1515" width="0" style="657" hidden="1" customWidth="1"/>
    <col min="1516" max="1516" width="9.7109375" style="657" customWidth="1"/>
    <col min="1517" max="1520" width="0" style="657" hidden="1" customWidth="1"/>
    <col min="1521" max="1521" width="9.5703125" style="657" customWidth="1"/>
    <col min="1522" max="1525" width="0" style="657" hidden="1" customWidth="1"/>
    <col min="1526" max="1526" width="9.5703125" style="657" customWidth="1"/>
    <col min="1527" max="1530" width="0" style="657" hidden="1" customWidth="1"/>
    <col min="1531" max="1531" width="9.42578125" style="657" customWidth="1"/>
    <col min="1532" max="1535" width="0" style="657" hidden="1" customWidth="1"/>
    <col min="1536" max="1536" width="9.7109375" style="657" customWidth="1"/>
    <col min="1537" max="1540" width="0" style="657" hidden="1" customWidth="1"/>
    <col min="1541" max="1713" width="9.140625" style="657"/>
    <col min="1714" max="1714" width="0" style="657" hidden="1" customWidth="1"/>
    <col min="1715" max="1715" width="34.28515625" style="657" customWidth="1"/>
    <col min="1716" max="1771" width="0" style="657" hidden="1" customWidth="1"/>
    <col min="1772" max="1772" width="9.7109375" style="657" customWidth="1"/>
    <col min="1773" max="1776" width="0" style="657" hidden="1" customWidth="1"/>
    <col min="1777" max="1777" width="9.5703125" style="657" customWidth="1"/>
    <col min="1778" max="1781" width="0" style="657" hidden="1" customWidth="1"/>
    <col min="1782" max="1782" width="9.5703125" style="657" customWidth="1"/>
    <col min="1783" max="1786" width="0" style="657" hidden="1" customWidth="1"/>
    <col min="1787" max="1787" width="9.42578125" style="657" customWidth="1"/>
    <col min="1788" max="1791" width="0" style="657" hidden="1" customWidth="1"/>
    <col min="1792" max="1792" width="9.7109375" style="657" customWidth="1"/>
    <col min="1793" max="1796" width="0" style="657" hidden="1" customWidth="1"/>
    <col min="1797" max="1969" width="9.140625" style="657"/>
    <col min="1970" max="1970" width="0" style="657" hidden="1" customWidth="1"/>
    <col min="1971" max="1971" width="34.28515625" style="657" customWidth="1"/>
    <col min="1972" max="2027" width="0" style="657" hidden="1" customWidth="1"/>
    <col min="2028" max="2028" width="9.7109375" style="657" customWidth="1"/>
    <col min="2029" max="2032" width="0" style="657" hidden="1" customWidth="1"/>
    <col min="2033" max="2033" width="9.5703125" style="657" customWidth="1"/>
    <col min="2034" max="2037" width="0" style="657" hidden="1" customWidth="1"/>
    <col min="2038" max="2038" width="9.5703125" style="657" customWidth="1"/>
    <col min="2039" max="2042" width="0" style="657" hidden="1" customWidth="1"/>
    <col min="2043" max="2043" width="9.42578125" style="657" customWidth="1"/>
    <col min="2044" max="2047" width="0" style="657" hidden="1" customWidth="1"/>
    <col min="2048" max="2048" width="9.7109375" style="657" customWidth="1"/>
    <col min="2049" max="2052" width="0" style="657" hidden="1" customWidth="1"/>
    <col min="2053" max="2225" width="9.140625" style="657"/>
    <col min="2226" max="2226" width="0" style="657" hidden="1" customWidth="1"/>
    <col min="2227" max="2227" width="34.28515625" style="657" customWidth="1"/>
    <col min="2228" max="2283" width="0" style="657" hidden="1" customWidth="1"/>
    <col min="2284" max="2284" width="9.7109375" style="657" customWidth="1"/>
    <col min="2285" max="2288" width="0" style="657" hidden="1" customWidth="1"/>
    <col min="2289" max="2289" width="9.5703125" style="657" customWidth="1"/>
    <col min="2290" max="2293" width="0" style="657" hidden="1" customWidth="1"/>
    <col min="2294" max="2294" width="9.5703125" style="657" customWidth="1"/>
    <col min="2295" max="2298" width="0" style="657" hidden="1" customWidth="1"/>
    <col min="2299" max="2299" width="9.42578125" style="657" customWidth="1"/>
    <col min="2300" max="2303" width="0" style="657" hidden="1" customWidth="1"/>
    <col min="2304" max="2304" width="9.7109375" style="657" customWidth="1"/>
    <col min="2305" max="2308" width="0" style="657" hidden="1" customWidth="1"/>
    <col min="2309" max="2481" width="9.140625" style="657"/>
    <col min="2482" max="2482" width="0" style="657" hidden="1" customWidth="1"/>
    <col min="2483" max="2483" width="34.28515625" style="657" customWidth="1"/>
    <col min="2484" max="2539" width="0" style="657" hidden="1" customWidth="1"/>
    <col min="2540" max="2540" width="9.7109375" style="657" customWidth="1"/>
    <col min="2541" max="2544" width="0" style="657" hidden="1" customWidth="1"/>
    <col min="2545" max="2545" width="9.5703125" style="657" customWidth="1"/>
    <col min="2546" max="2549" width="0" style="657" hidden="1" customWidth="1"/>
    <col min="2550" max="2550" width="9.5703125" style="657" customWidth="1"/>
    <col min="2551" max="2554" width="0" style="657" hidden="1" customWidth="1"/>
    <col min="2555" max="2555" width="9.42578125" style="657" customWidth="1"/>
    <col min="2556" max="2559" width="0" style="657" hidden="1" customWidth="1"/>
    <col min="2560" max="2560" width="9.7109375" style="657" customWidth="1"/>
    <col min="2561" max="2564" width="0" style="657" hidden="1" customWidth="1"/>
    <col min="2565" max="2737" width="9.140625" style="657"/>
    <col min="2738" max="2738" width="0" style="657" hidden="1" customWidth="1"/>
    <col min="2739" max="2739" width="34.28515625" style="657" customWidth="1"/>
    <col min="2740" max="2795" width="0" style="657" hidden="1" customWidth="1"/>
    <col min="2796" max="2796" width="9.7109375" style="657" customWidth="1"/>
    <col min="2797" max="2800" width="0" style="657" hidden="1" customWidth="1"/>
    <col min="2801" max="2801" width="9.5703125" style="657" customWidth="1"/>
    <col min="2802" max="2805" width="0" style="657" hidden="1" customWidth="1"/>
    <col min="2806" max="2806" width="9.5703125" style="657" customWidth="1"/>
    <col min="2807" max="2810" width="0" style="657" hidden="1" customWidth="1"/>
    <col min="2811" max="2811" width="9.42578125" style="657" customWidth="1"/>
    <col min="2812" max="2815" width="0" style="657" hidden="1" customWidth="1"/>
    <col min="2816" max="2816" width="9.7109375" style="657" customWidth="1"/>
    <col min="2817" max="2820" width="0" style="657" hidden="1" customWidth="1"/>
    <col min="2821" max="2993" width="9.140625" style="657"/>
    <col min="2994" max="2994" width="0" style="657" hidden="1" customWidth="1"/>
    <col min="2995" max="2995" width="34.28515625" style="657" customWidth="1"/>
    <col min="2996" max="3051" width="0" style="657" hidden="1" customWidth="1"/>
    <col min="3052" max="3052" width="9.7109375" style="657" customWidth="1"/>
    <col min="3053" max="3056" width="0" style="657" hidden="1" customWidth="1"/>
    <col min="3057" max="3057" width="9.5703125" style="657" customWidth="1"/>
    <col min="3058" max="3061" width="0" style="657" hidden="1" customWidth="1"/>
    <col min="3062" max="3062" width="9.5703125" style="657" customWidth="1"/>
    <col min="3063" max="3066" width="0" style="657" hidden="1" customWidth="1"/>
    <col min="3067" max="3067" width="9.42578125" style="657" customWidth="1"/>
    <col min="3068" max="3071" width="0" style="657" hidden="1" customWidth="1"/>
    <col min="3072" max="3072" width="9.7109375" style="657" customWidth="1"/>
    <col min="3073" max="3076" width="0" style="657" hidden="1" customWidth="1"/>
    <col min="3077" max="3249" width="9.140625" style="657"/>
    <col min="3250" max="3250" width="0" style="657" hidden="1" customWidth="1"/>
    <col min="3251" max="3251" width="34.28515625" style="657" customWidth="1"/>
    <col min="3252" max="3307" width="0" style="657" hidden="1" customWidth="1"/>
    <col min="3308" max="3308" width="9.7109375" style="657" customWidth="1"/>
    <col min="3309" max="3312" width="0" style="657" hidden="1" customWidth="1"/>
    <col min="3313" max="3313" width="9.5703125" style="657" customWidth="1"/>
    <col min="3314" max="3317" width="0" style="657" hidden="1" customWidth="1"/>
    <col min="3318" max="3318" width="9.5703125" style="657" customWidth="1"/>
    <col min="3319" max="3322" width="0" style="657" hidden="1" customWidth="1"/>
    <col min="3323" max="3323" width="9.42578125" style="657" customWidth="1"/>
    <col min="3324" max="3327" width="0" style="657" hidden="1" customWidth="1"/>
    <col min="3328" max="3328" width="9.7109375" style="657" customWidth="1"/>
    <col min="3329" max="3332" width="0" style="657" hidden="1" customWidth="1"/>
    <col min="3333" max="3505" width="9.140625" style="657"/>
    <col min="3506" max="3506" width="0" style="657" hidden="1" customWidth="1"/>
    <col min="3507" max="3507" width="34.28515625" style="657" customWidth="1"/>
    <col min="3508" max="3563" width="0" style="657" hidden="1" customWidth="1"/>
    <col min="3564" max="3564" width="9.7109375" style="657" customWidth="1"/>
    <col min="3565" max="3568" width="0" style="657" hidden="1" customWidth="1"/>
    <col min="3569" max="3569" width="9.5703125" style="657" customWidth="1"/>
    <col min="3570" max="3573" width="0" style="657" hidden="1" customWidth="1"/>
    <col min="3574" max="3574" width="9.5703125" style="657" customWidth="1"/>
    <col min="3575" max="3578" width="0" style="657" hidden="1" customWidth="1"/>
    <col min="3579" max="3579" width="9.42578125" style="657" customWidth="1"/>
    <col min="3580" max="3583" width="0" style="657" hidden="1" customWidth="1"/>
    <col min="3584" max="3584" width="9.7109375" style="657" customWidth="1"/>
    <col min="3585" max="3588" width="0" style="657" hidden="1" customWidth="1"/>
    <col min="3589" max="3761" width="9.140625" style="657"/>
    <col min="3762" max="3762" width="0" style="657" hidden="1" customWidth="1"/>
    <col min="3763" max="3763" width="34.28515625" style="657" customWidth="1"/>
    <col min="3764" max="3819" width="0" style="657" hidden="1" customWidth="1"/>
    <col min="3820" max="3820" width="9.7109375" style="657" customWidth="1"/>
    <col min="3821" max="3824" width="0" style="657" hidden="1" customWidth="1"/>
    <col min="3825" max="3825" width="9.5703125" style="657" customWidth="1"/>
    <col min="3826" max="3829" width="0" style="657" hidden="1" customWidth="1"/>
    <col min="3830" max="3830" width="9.5703125" style="657" customWidth="1"/>
    <col min="3831" max="3834" width="0" style="657" hidden="1" customWidth="1"/>
    <col min="3835" max="3835" width="9.42578125" style="657" customWidth="1"/>
    <col min="3836" max="3839" width="0" style="657" hidden="1" customWidth="1"/>
    <col min="3840" max="3840" width="9.7109375" style="657" customWidth="1"/>
    <col min="3841" max="3844" width="0" style="657" hidden="1" customWidth="1"/>
    <col min="3845" max="4017" width="9.140625" style="657"/>
    <col min="4018" max="4018" width="0" style="657" hidden="1" customWidth="1"/>
    <col min="4019" max="4019" width="34.28515625" style="657" customWidth="1"/>
    <col min="4020" max="4075" width="0" style="657" hidden="1" customWidth="1"/>
    <col min="4076" max="4076" width="9.7109375" style="657" customWidth="1"/>
    <col min="4077" max="4080" width="0" style="657" hidden="1" customWidth="1"/>
    <col min="4081" max="4081" width="9.5703125" style="657" customWidth="1"/>
    <col min="4082" max="4085" width="0" style="657" hidden="1" customWidth="1"/>
    <col min="4086" max="4086" width="9.5703125" style="657" customWidth="1"/>
    <col min="4087" max="4090" width="0" style="657" hidden="1" customWidth="1"/>
    <col min="4091" max="4091" width="9.42578125" style="657" customWidth="1"/>
    <col min="4092" max="4095" width="0" style="657" hidden="1" customWidth="1"/>
    <col min="4096" max="4096" width="9.7109375" style="657" customWidth="1"/>
    <col min="4097" max="4100" width="0" style="657" hidden="1" customWidth="1"/>
    <col min="4101" max="4273" width="9.140625" style="657"/>
    <col min="4274" max="4274" width="0" style="657" hidden="1" customWidth="1"/>
    <col min="4275" max="4275" width="34.28515625" style="657" customWidth="1"/>
    <col min="4276" max="4331" width="0" style="657" hidden="1" customWidth="1"/>
    <col min="4332" max="4332" width="9.7109375" style="657" customWidth="1"/>
    <col min="4333" max="4336" width="0" style="657" hidden="1" customWidth="1"/>
    <col min="4337" max="4337" width="9.5703125" style="657" customWidth="1"/>
    <col min="4338" max="4341" width="0" style="657" hidden="1" customWidth="1"/>
    <col min="4342" max="4342" width="9.5703125" style="657" customWidth="1"/>
    <col min="4343" max="4346" width="0" style="657" hidden="1" customWidth="1"/>
    <col min="4347" max="4347" width="9.42578125" style="657" customWidth="1"/>
    <col min="4348" max="4351" width="0" style="657" hidden="1" customWidth="1"/>
    <col min="4352" max="4352" width="9.7109375" style="657" customWidth="1"/>
    <col min="4353" max="4356" width="0" style="657" hidden="1" customWidth="1"/>
    <col min="4357" max="4529" width="9.140625" style="657"/>
    <col min="4530" max="4530" width="0" style="657" hidden="1" customWidth="1"/>
    <col min="4531" max="4531" width="34.28515625" style="657" customWidth="1"/>
    <col min="4532" max="4587" width="0" style="657" hidden="1" customWidth="1"/>
    <col min="4588" max="4588" width="9.7109375" style="657" customWidth="1"/>
    <col min="4589" max="4592" width="0" style="657" hidden="1" customWidth="1"/>
    <col min="4593" max="4593" width="9.5703125" style="657" customWidth="1"/>
    <col min="4594" max="4597" width="0" style="657" hidden="1" customWidth="1"/>
    <col min="4598" max="4598" width="9.5703125" style="657" customWidth="1"/>
    <col min="4599" max="4602" width="0" style="657" hidden="1" customWidth="1"/>
    <col min="4603" max="4603" width="9.42578125" style="657" customWidth="1"/>
    <col min="4604" max="4607" width="0" style="657" hidden="1" customWidth="1"/>
    <col min="4608" max="4608" width="9.7109375" style="657" customWidth="1"/>
    <col min="4609" max="4612" width="0" style="657" hidden="1" customWidth="1"/>
    <col min="4613" max="4785" width="9.140625" style="657"/>
    <col min="4786" max="4786" width="0" style="657" hidden="1" customWidth="1"/>
    <col min="4787" max="4787" width="34.28515625" style="657" customWidth="1"/>
    <col min="4788" max="4843" width="0" style="657" hidden="1" customWidth="1"/>
    <col min="4844" max="4844" width="9.7109375" style="657" customWidth="1"/>
    <col min="4845" max="4848" width="0" style="657" hidden="1" customWidth="1"/>
    <col min="4849" max="4849" width="9.5703125" style="657" customWidth="1"/>
    <col min="4850" max="4853" width="0" style="657" hidden="1" customWidth="1"/>
    <col min="4854" max="4854" width="9.5703125" style="657" customWidth="1"/>
    <col min="4855" max="4858" width="0" style="657" hidden="1" customWidth="1"/>
    <col min="4859" max="4859" width="9.42578125" style="657" customWidth="1"/>
    <col min="4860" max="4863" width="0" style="657" hidden="1" customWidth="1"/>
    <col min="4864" max="4864" width="9.7109375" style="657" customWidth="1"/>
    <col min="4865" max="4868" width="0" style="657" hidden="1" customWidth="1"/>
    <col min="4869" max="5041" width="9.140625" style="657"/>
    <col min="5042" max="5042" width="0" style="657" hidden="1" customWidth="1"/>
    <col min="5043" max="5043" width="34.28515625" style="657" customWidth="1"/>
    <col min="5044" max="5099" width="0" style="657" hidden="1" customWidth="1"/>
    <col min="5100" max="5100" width="9.7109375" style="657" customWidth="1"/>
    <col min="5101" max="5104" width="0" style="657" hidden="1" customWidth="1"/>
    <col min="5105" max="5105" width="9.5703125" style="657" customWidth="1"/>
    <col min="5106" max="5109" width="0" style="657" hidden="1" customWidth="1"/>
    <col min="5110" max="5110" width="9.5703125" style="657" customWidth="1"/>
    <col min="5111" max="5114" width="0" style="657" hidden="1" customWidth="1"/>
    <col min="5115" max="5115" width="9.42578125" style="657" customWidth="1"/>
    <col min="5116" max="5119" width="0" style="657" hidden="1" customWidth="1"/>
    <col min="5120" max="5120" width="9.7109375" style="657" customWidth="1"/>
    <col min="5121" max="5124" width="0" style="657" hidden="1" customWidth="1"/>
    <col min="5125" max="5297" width="9.140625" style="657"/>
    <col min="5298" max="5298" width="0" style="657" hidden="1" customWidth="1"/>
    <col min="5299" max="5299" width="34.28515625" style="657" customWidth="1"/>
    <col min="5300" max="5355" width="0" style="657" hidden="1" customWidth="1"/>
    <col min="5356" max="5356" width="9.7109375" style="657" customWidth="1"/>
    <col min="5357" max="5360" width="0" style="657" hidden="1" customWidth="1"/>
    <col min="5361" max="5361" width="9.5703125" style="657" customWidth="1"/>
    <col min="5362" max="5365" width="0" style="657" hidden="1" customWidth="1"/>
    <col min="5366" max="5366" width="9.5703125" style="657" customWidth="1"/>
    <col min="5367" max="5370" width="0" style="657" hidden="1" customWidth="1"/>
    <col min="5371" max="5371" width="9.42578125" style="657" customWidth="1"/>
    <col min="5372" max="5375" width="0" style="657" hidden="1" customWidth="1"/>
    <col min="5376" max="5376" width="9.7109375" style="657" customWidth="1"/>
    <col min="5377" max="5380" width="0" style="657" hidden="1" customWidth="1"/>
    <col min="5381" max="5553" width="9.140625" style="657"/>
    <col min="5554" max="5554" width="0" style="657" hidden="1" customWidth="1"/>
    <col min="5555" max="5555" width="34.28515625" style="657" customWidth="1"/>
    <col min="5556" max="5611" width="0" style="657" hidden="1" customWidth="1"/>
    <col min="5612" max="5612" width="9.7109375" style="657" customWidth="1"/>
    <col min="5613" max="5616" width="0" style="657" hidden="1" customWidth="1"/>
    <col min="5617" max="5617" width="9.5703125" style="657" customWidth="1"/>
    <col min="5618" max="5621" width="0" style="657" hidden="1" customWidth="1"/>
    <col min="5622" max="5622" width="9.5703125" style="657" customWidth="1"/>
    <col min="5623" max="5626" width="0" style="657" hidden="1" customWidth="1"/>
    <col min="5627" max="5627" width="9.42578125" style="657" customWidth="1"/>
    <col min="5628" max="5631" width="0" style="657" hidden="1" customWidth="1"/>
    <col min="5632" max="5632" width="9.7109375" style="657" customWidth="1"/>
    <col min="5633" max="5636" width="0" style="657" hidden="1" customWidth="1"/>
    <col min="5637" max="5809" width="9.140625" style="657"/>
    <col min="5810" max="5810" width="0" style="657" hidden="1" customWidth="1"/>
    <col min="5811" max="5811" width="34.28515625" style="657" customWidth="1"/>
    <col min="5812" max="5867" width="0" style="657" hidden="1" customWidth="1"/>
    <col min="5868" max="5868" width="9.7109375" style="657" customWidth="1"/>
    <col min="5869" max="5872" width="0" style="657" hidden="1" customWidth="1"/>
    <col min="5873" max="5873" width="9.5703125" style="657" customWidth="1"/>
    <col min="5874" max="5877" width="0" style="657" hidden="1" customWidth="1"/>
    <col min="5878" max="5878" width="9.5703125" style="657" customWidth="1"/>
    <col min="5879" max="5882" width="0" style="657" hidden="1" customWidth="1"/>
    <col min="5883" max="5883" width="9.42578125" style="657" customWidth="1"/>
    <col min="5884" max="5887" width="0" style="657" hidden="1" customWidth="1"/>
    <col min="5888" max="5888" width="9.7109375" style="657" customWidth="1"/>
    <col min="5889" max="5892" width="0" style="657" hidden="1" customWidth="1"/>
    <col min="5893" max="6065" width="9.140625" style="657"/>
    <col min="6066" max="6066" width="0" style="657" hidden="1" customWidth="1"/>
    <col min="6067" max="6067" width="34.28515625" style="657" customWidth="1"/>
    <col min="6068" max="6123" width="0" style="657" hidden="1" customWidth="1"/>
    <col min="6124" max="6124" width="9.7109375" style="657" customWidth="1"/>
    <col min="6125" max="6128" width="0" style="657" hidden="1" customWidth="1"/>
    <col min="6129" max="6129" width="9.5703125" style="657" customWidth="1"/>
    <col min="6130" max="6133" width="0" style="657" hidden="1" customWidth="1"/>
    <col min="6134" max="6134" width="9.5703125" style="657" customWidth="1"/>
    <col min="6135" max="6138" width="0" style="657" hidden="1" customWidth="1"/>
    <col min="6139" max="6139" width="9.42578125" style="657" customWidth="1"/>
    <col min="6140" max="6143" width="0" style="657" hidden="1" customWidth="1"/>
    <col min="6144" max="6144" width="9.7109375" style="657" customWidth="1"/>
    <col min="6145" max="6148" width="0" style="657" hidden="1" customWidth="1"/>
    <col min="6149" max="6321" width="9.140625" style="657"/>
    <col min="6322" max="6322" width="0" style="657" hidden="1" customWidth="1"/>
    <col min="6323" max="6323" width="34.28515625" style="657" customWidth="1"/>
    <col min="6324" max="6379" width="0" style="657" hidden="1" customWidth="1"/>
    <col min="6380" max="6380" width="9.7109375" style="657" customWidth="1"/>
    <col min="6381" max="6384" width="0" style="657" hidden="1" customWidth="1"/>
    <col min="6385" max="6385" width="9.5703125" style="657" customWidth="1"/>
    <col min="6386" max="6389" width="0" style="657" hidden="1" customWidth="1"/>
    <col min="6390" max="6390" width="9.5703125" style="657" customWidth="1"/>
    <col min="6391" max="6394" width="0" style="657" hidden="1" customWidth="1"/>
    <col min="6395" max="6395" width="9.42578125" style="657" customWidth="1"/>
    <col min="6396" max="6399" width="0" style="657" hidden="1" customWidth="1"/>
    <col min="6400" max="6400" width="9.7109375" style="657" customWidth="1"/>
    <col min="6401" max="6404" width="0" style="657" hidden="1" customWidth="1"/>
    <col min="6405" max="6577" width="9.140625" style="657"/>
    <col min="6578" max="6578" width="0" style="657" hidden="1" customWidth="1"/>
    <col min="6579" max="6579" width="34.28515625" style="657" customWidth="1"/>
    <col min="6580" max="6635" width="0" style="657" hidden="1" customWidth="1"/>
    <col min="6636" max="6636" width="9.7109375" style="657" customWidth="1"/>
    <col min="6637" max="6640" width="0" style="657" hidden="1" customWidth="1"/>
    <col min="6641" max="6641" width="9.5703125" style="657" customWidth="1"/>
    <col min="6642" max="6645" width="0" style="657" hidden="1" customWidth="1"/>
    <col min="6646" max="6646" width="9.5703125" style="657" customWidth="1"/>
    <col min="6647" max="6650" width="0" style="657" hidden="1" customWidth="1"/>
    <col min="6651" max="6651" width="9.42578125" style="657" customWidth="1"/>
    <col min="6652" max="6655" width="0" style="657" hidden="1" customWidth="1"/>
    <col min="6656" max="6656" width="9.7109375" style="657" customWidth="1"/>
    <col min="6657" max="6660" width="0" style="657" hidden="1" customWidth="1"/>
    <col min="6661" max="6833" width="9.140625" style="657"/>
    <col min="6834" max="6834" width="0" style="657" hidden="1" customWidth="1"/>
    <col min="6835" max="6835" width="34.28515625" style="657" customWidth="1"/>
    <col min="6836" max="6891" width="0" style="657" hidden="1" customWidth="1"/>
    <col min="6892" max="6892" width="9.7109375" style="657" customWidth="1"/>
    <col min="6893" max="6896" width="0" style="657" hidden="1" customWidth="1"/>
    <col min="6897" max="6897" width="9.5703125" style="657" customWidth="1"/>
    <col min="6898" max="6901" width="0" style="657" hidden="1" customWidth="1"/>
    <col min="6902" max="6902" width="9.5703125" style="657" customWidth="1"/>
    <col min="6903" max="6906" width="0" style="657" hidden="1" customWidth="1"/>
    <col min="6907" max="6907" width="9.42578125" style="657" customWidth="1"/>
    <col min="6908" max="6911" width="0" style="657" hidden="1" customWidth="1"/>
    <col min="6912" max="6912" width="9.7109375" style="657" customWidth="1"/>
    <col min="6913" max="6916" width="0" style="657" hidden="1" customWidth="1"/>
    <col min="6917" max="7089" width="9.140625" style="657"/>
    <col min="7090" max="7090" width="0" style="657" hidden="1" customWidth="1"/>
    <col min="7091" max="7091" width="34.28515625" style="657" customWidth="1"/>
    <col min="7092" max="7147" width="0" style="657" hidden="1" customWidth="1"/>
    <col min="7148" max="7148" width="9.7109375" style="657" customWidth="1"/>
    <col min="7149" max="7152" width="0" style="657" hidden="1" customWidth="1"/>
    <col min="7153" max="7153" width="9.5703125" style="657" customWidth="1"/>
    <col min="7154" max="7157" width="0" style="657" hidden="1" customWidth="1"/>
    <col min="7158" max="7158" width="9.5703125" style="657" customWidth="1"/>
    <col min="7159" max="7162" width="0" style="657" hidden="1" customWidth="1"/>
    <col min="7163" max="7163" width="9.42578125" style="657" customWidth="1"/>
    <col min="7164" max="7167" width="0" style="657" hidden="1" customWidth="1"/>
    <col min="7168" max="7168" width="9.7109375" style="657" customWidth="1"/>
    <col min="7169" max="7172" width="0" style="657" hidden="1" customWidth="1"/>
    <col min="7173" max="7345" width="9.140625" style="657"/>
    <col min="7346" max="7346" width="0" style="657" hidden="1" customWidth="1"/>
    <col min="7347" max="7347" width="34.28515625" style="657" customWidth="1"/>
    <col min="7348" max="7403" width="0" style="657" hidden="1" customWidth="1"/>
    <col min="7404" max="7404" width="9.7109375" style="657" customWidth="1"/>
    <col min="7405" max="7408" width="0" style="657" hidden="1" customWidth="1"/>
    <col min="7409" max="7409" width="9.5703125" style="657" customWidth="1"/>
    <col min="7410" max="7413" width="0" style="657" hidden="1" customWidth="1"/>
    <col min="7414" max="7414" width="9.5703125" style="657" customWidth="1"/>
    <col min="7415" max="7418" width="0" style="657" hidden="1" customWidth="1"/>
    <col min="7419" max="7419" width="9.42578125" style="657" customWidth="1"/>
    <col min="7420" max="7423" width="0" style="657" hidden="1" customWidth="1"/>
    <col min="7424" max="7424" width="9.7109375" style="657" customWidth="1"/>
    <col min="7425" max="7428" width="0" style="657" hidden="1" customWidth="1"/>
    <col min="7429" max="7601" width="9.140625" style="657"/>
    <col min="7602" max="7602" width="0" style="657" hidden="1" customWidth="1"/>
    <col min="7603" max="7603" width="34.28515625" style="657" customWidth="1"/>
    <col min="7604" max="7659" width="0" style="657" hidden="1" customWidth="1"/>
    <col min="7660" max="7660" width="9.7109375" style="657" customWidth="1"/>
    <col min="7661" max="7664" width="0" style="657" hidden="1" customWidth="1"/>
    <col min="7665" max="7665" width="9.5703125" style="657" customWidth="1"/>
    <col min="7666" max="7669" width="0" style="657" hidden="1" customWidth="1"/>
    <col min="7670" max="7670" width="9.5703125" style="657" customWidth="1"/>
    <col min="7671" max="7674" width="0" style="657" hidden="1" customWidth="1"/>
    <col min="7675" max="7675" width="9.42578125" style="657" customWidth="1"/>
    <col min="7676" max="7679" width="0" style="657" hidden="1" customWidth="1"/>
    <col min="7680" max="7680" width="9.7109375" style="657" customWidth="1"/>
    <col min="7681" max="7684" width="0" style="657" hidden="1" customWidth="1"/>
    <col min="7685" max="7857" width="9.140625" style="657"/>
    <col min="7858" max="7858" width="0" style="657" hidden="1" customWidth="1"/>
    <col min="7859" max="7859" width="34.28515625" style="657" customWidth="1"/>
    <col min="7860" max="7915" width="0" style="657" hidden="1" customWidth="1"/>
    <col min="7916" max="7916" width="9.7109375" style="657" customWidth="1"/>
    <col min="7917" max="7920" width="0" style="657" hidden="1" customWidth="1"/>
    <col min="7921" max="7921" width="9.5703125" style="657" customWidth="1"/>
    <col min="7922" max="7925" width="0" style="657" hidden="1" customWidth="1"/>
    <col min="7926" max="7926" width="9.5703125" style="657" customWidth="1"/>
    <col min="7927" max="7930" width="0" style="657" hidden="1" customWidth="1"/>
    <col min="7931" max="7931" width="9.42578125" style="657" customWidth="1"/>
    <col min="7932" max="7935" width="0" style="657" hidden="1" customWidth="1"/>
    <col min="7936" max="7936" width="9.7109375" style="657" customWidth="1"/>
    <col min="7937" max="7940" width="0" style="657" hidden="1" customWidth="1"/>
    <col min="7941" max="8113" width="9.140625" style="657"/>
    <col min="8114" max="8114" width="0" style="657" hidden="1" customWidth="1"/>
    <col min="8115" max="8115" width="34.28515625" style="657" customWidth="1"/>
    <col min="8116" max="8171" width="0" style="657" hidden="1" customWidth="1"/>
    <col min="8172" max="8172" width="9.7109375" style="657" customWidth="1"/>
    <col min="8173" max="8176" width="0" style="657" hidden="1" customWidth="1"/>
    <col min="8177" max="8177" width="9.5703125" style="657" customWidth="1"/>
    <col min="8178" max="8181" width="0" style="657" hidden="1" customWidth="1"/>
    <col min="8182" max="8182" width="9.5703125" style="657" customWidth="1"/>
    <col min="8183" max="8186" width="0" style="657" hidden="1" customWidth="1"/>
    <col min="8187" max="8187" width="9.42578125" style="657" customWidth="1"/>
    <col min="8188" max="8191" width="0" style="657" hidden="1" customWidth="1"/>
    <col min="8192" max="8192" width="9.7109375" style="657" customWidth="1"/>
    <col min="8193" max="8196" width="0" style="657" hidden="1" customWidth="1"/>
    <col min="8197" max="8369" width="9.140625" style="657"/>
    <col min="8370" max="8370" width="0" style="657" hidden="1" customWidth="1"/>
    <col min="8371" max="8371" width="34.28515625" style="657" customWidth="1"/>
    <col min="8372" max="8427" width="0" style="657" hidden="1" customWidth="1"/>
    <col min="8428" max="8428" width="9.7109375" style="657" customWidth="1"/>
    <col min="8429" max="8432" width="0" style="657" hidden="1" customWidth="1"/>
    <col min="8433" max="8433" width="9.5703125" style="657" customWidth="1"/>
    <col min="8434" max="8437" width="0" style="657" hidden="1" customWidth="1"/>
    <col min="8438" max="8438" width="9.5703125" style="657" customWidth="1"/>
    <col min="8439" max="8442" width="0" style="657" hidden="1" customWidth="1"/>
    <col min="8443" max="8443" width="9.42578125" style="657" customWidth="1"/>
    <col min="8444" max="8447" width="0" style="657" hidden="1" customWidth="1"/>
    <col min="8448" max="8448" width="9.7109375" style="657" customWidth="1"/>
    <col min="8449" max="8452" width="0" style="657" hidden="1" customWidth="1"/>
    <col min="8453" max="8625" width="9.140625" style="657"/>
    <col min="8626" max="8626" width="0" style="657" hidden="1" customWidth="1"/>
    <col min="8627" max="8627" width="34.28515625" style="657" customWidth="1"/>
    <col min="8628" max="8683" width="0" style="657" hidden="1" customWidth="1"/>
    <col min="8684" max="8684" width="9.7109375" style="657" customWidth="1"/>
    <col min="8685" max="8688" width="0" style="657" hidden="1" customWidth="1"/>
    <col min="8689" max="8689" width="9.5703125" style="657" customWidth="1"/>
    <col min="8690" max="8693" width="0" style="657" hidden="1" customWidth="1"/>
    <col min="8694" max="8694" width="9.5703125" style="657" customWidth="1"/>
    <col min="8695" max="8698" width="0" style="657" hidden="1" customWidth="1"/>
    <col min="8699" max="8699" width="9.42578125" style="657" customWidth="1"/>
    <col min="8700" max="8703" width="0" style="657" hidden="1" customWidth="1"/>
    <col min="8704" max="8704" width="9.7109375" style="657" customWidth="1"/>
    <col min="8705" max="8708" width="0" style="657" hidden="1" customWidth="1"/>
    <col min="8709" max="8881" width="9.140625" style="657"/>
    <col min="8882" max="8882" width="0" style="657" hidden="1" customWidth="1"/>
    <col min="8883" max="8883" width="34.28515625" style="657" customWidth="1"/>
    <col min="8884" max="8939" width="0" style="657" hidden="1" customWidth="1"/>
    <col min="8940" max="8940" width="9.7109375" style="657" customWidth="1"/>
    <col min="8941" max="8944" width="0" style="657" hidden="1" customWidth="1"/>
    <col min="8945" max="8945" width="9.5703125" style="657" customWidth="1"/>
    <col min="8946" max="8949" width="0" style="657" hidden="1" customWidth="1"/>
    <col min="8950" max="8950" width="9.5703125" style="657" customWidth="1"/>
    <col min="8951" max="8954" width="0" style="657" hidden="1" customWidth="1"/>
    <col min="8955" max="8955" width="9.42578125" style="657" customWidth="1"/>
    <col min="8956" max="8959" width="0" style="657" hidden="1" customWidth="1"/>
    <col min="8960" max="8960" width="9.7109375" style="657" customWidth="1"/>
    <col min="8961" max="8964" width="0" style="657" hidden="1" customWidth="1"/>
    <col min="8965" max="9137" width="9.140625" style="657"/>
    <col min="9138" max="9138" width="0" style="657" hidden="1" customWidth="1"/>
    <col min="9139" max="9139" width="34.28515625" style="657" customWidth="1"/>
    <col min="9140" max="9195" width="0" style="657" hidden="1" customWidth="1"/>
    <col min="9196" max="9196" width="9.7109375" style="657" customWidth="1"/>
    <col min="9197" max="9200" width="0" style="657" hidden="1" customWidth="1"/>
    <col min="9201" max="9201" width="9.5703125" style="657" customWidth="1"/>
    <col min="9202" max="9205" width="0" style="657" hidden="1" customWidth="1"/>
    <col min="9206" max="9206" width="9.5703125" style="657" customWidth="1"/>
    <col min="9207" max="9210" width="0" style="657" hidden="1" customWidth="1"/>
    <col min="9211" max="9211" width="9.42578125" style="657" customWidth="1"/>
    <col min="9212" max="9215" width="0" style="657" hidden="1" customWidth="1"/>
    <col min="9216" max="9216" width="9.7109375" style="657" customWidth="1"/>
    <col min="9217" max="9220" width="0" style="657" hidden="1" customWidth="1"/>
    <col min="9221" max="9393" width="9.140625" style="657"/>
    <col min="9394" max="9394" width="0" style="657" hidden="1" customWidth="1"/>
    <col min="9395" max="9395" width="34.28515625" style="657" customWidth="1"/>
    <col min="9396" max="9451" width="0" style="657" hidden="1" customWidth="1"/>
    <col min="9452" max="9452" width="9.7109375" style="657" customWidth="1"/>
    <col min="9453" max="9456" width="0" style="657" hidden="1" customWidth="1"/>
    <col min="9457" max="9457" width="9.5703125" style="657" customWidth="1"/>
    <col min="9458" max="9461" width="0" style="657" hidden="1" customWidth="1"/>
    <col min="9462" max="9462" width="9.5703125" style="657" customWidth="1"/>
    <col min="9463" max="9466" width="0" style="657" hidden="1" customWidth="1"/>
    <col min="9467" max="9467" width="9.42578125" style="657" customWidth="1"/>
    <col min="9468" max="9471" width="0" style="657" hidden="1" customWidth="1"/>
    <col min="9472" max="9472" width="9.7109375" style="657" customWidth="1"/>
    <col min="9473" max="9476" width="0" style="657" hidden="1" customWidth="1"/>
    <col min="9477" max="9649" width="9.140625" style="657"/>
    <col min="9650" max="9650" width="0" style="657" hidden="1" customWidth="1"/>
    <col min="9651" max="9651" width="34.28515625" style="657" customWidth="1"/>
    <col min="9652" max="9707" width="0" style="657" hidden="1" customWidth="1"/>
    <col min="9708" max="9708" width="9.7109375" style="657" customWidth="1"/>
    <col min="9709" max="9712" width="0" style="657" hidden="1" customWidth="1"/>
    <col min="9713" max="9713" width="9.5703125" style="657" customWidth="1"/>
    <col min="9714" max="9717" width="0" style="657" hidden="1" customWidth="1"/>
    <col min="9718" max="9718" width="9.5703125" style="657" customWidth="1"/>
    <col min="9719" max="9722" width="0" style="657" hidden="1" customWidth="1"/>
    <col min="9723" max="9723" width="9.42578125" style="657" customWidth="1"/>
    <col min="9724" max="9727" width="0" style="657" hidden="1" customWidth="1"/>
    <col min="9728" max="9728" width="9.7109375" style="657" customWidth="1"/>
    <col min="9729" max="9732" width="0" style="657" hidden="1" customWidth="1"/>
    <col min="9733" max="9905" width="9.140625" style="657"/>
    <col min="9906" max="9906" width="0" style="657" hidden="1" customWidth="1"/>
    <col min="9907" max="9907" width="34.28515625" style="657" customWidth="1"/>
    <col min="9908" max="9963" width="0" style="657" hidden="1" customWidth="1"/>
    <col min="9964" max="9964" width="9.7109375" style="657" customWidth="1"/>
    <col min="9965" max="9968" width="0" style="657" hidden="1" customWidth="1"/>
    <col min="9969" max="9969" width="9.5703125" style="657" customWidth="1"/>
    <col min="9970" max="9973" width="0" style="657" hidden="1" customWidth="1"/>
    <col min="9974" max="9974" width="9.5703125" style="657" customWidth="1"/>
    <col min="9975" max="9978" width="0" style="657" hidden="1" customWidth="1"/>
    <col min="9979" max="9979" width="9.42578125" style="657" customWidth="1"/>
    <col min="9980" max="9983" width="0" style="657" hidden="1" customWidth="1"/>
    <col min="9984" max="9984" width="9.7109375" style="657" customWidth="1"/>
    <col min="9985" max="9988" width="0" style="657" hidden="1" customWidth="1"/>
    <col min="9989" max="10161" width="9.140625" style="657"/>
    <col min="10162" max="10162" width="0" style="657" hidden="1" customWidth="1"/>
    <col min="10163" max="10163" width="34.28515625" style="657" customWidth="1"/>
    <col min="10164" max="10219" width="0" style="657" hidden="1" customWidth="1"/>
    <col min="10220" max="10220" width="9.7109375" style="657" customWidth="1"/>
    <col min="10221" max="10224" width="0" style="657" hidden="1" customWidth="1"/>
    <col min="10225" max="10225" width="9.5703125" style="657" customWidth="1"/>
    <col min="10226" max="10229" width="0" style="657" hidden="1" customWidth="1"/>
    <col min="10230" max="10230" width="9.5703125" style="657" customWidth="1"/>
    <col min="10231" max="10234" width="0" style="657" hidden="1" customWidth="1"/>
    <col min="10235" max="10235" width="9.42578125" style="657" customWidth="1"/>
    <col min="10236" max="10239" width="0" style="657" hidden="1" customWidth="1"/>
    <col min="10240" max="10240" width="9.7109375" style="657" customWidth="1"/>
    <col min="10241" max="10244" width="0" style="657" hidden="1" customWidth="1"/>
    <col min="10245" max="10417" width="9.140625" style="657"/>
    <col min="10418" max="10418" width="0" style="657" hidden="1" customWidth="1"/>
    <col min="10419" max="10419" width="34.28515625" style="657" customWidth="1"/>
    <col min="10420" max="10475" width="0" style="657" hidden="1" customWidth="1"/>
    <col min="10476" max="10476" width="9.7109375" style="657" customWidth="1"/>
    <col min="10477" max="10480" width="0" style="657" hidden="1" customWidth="1"/>
    <col min="10481" max="10481" width="9.5703125" style="657" customWidth="1"/>
    <col min="10482" max="10485" width="0" style="657" hidden="1" customWidth="1"/>
    <col min="10486" max="10486" width="9.5703125" style="657" customWidth="1"/>
    <col min="10487" max="10490" width="0" style="657" hidden="1" customWidth="1"/>
    <col min="10491" max="10491" width="9.42578125" style="657" customWidth="1"/>
    <col min="10492" max="10495" width="0" style="657" hidden="1" customWidth="1"/>
    <col min="10496" max="10496" width="9.7109375" style="657" customWidth="1"/>
    <col min="10497" max="10500" width="0" style="657" hidden="1" customWidth="1"/>
    <col min="10501" max="10673" width="9.140625" style="657"/>
    <col min="10674" max="10674" width="0" style="657" hidden="1" customWidth="1"/>
    <col min="10675" max="10675" width="34.28515625" style="657" customWidth="1"/>
    <col min="10676" max="10731" width="0" style="657" hidden="1" customWidth="1"/>
    <col min="10732" max="10732" width="9.7109375" style="657" customWidth="1"/>
    <col min="10733" max="10736" width="0" style="657" hidden="1" customWidth="1"/>
    <col min="10737" max="10737" width="9.5703125" style="657" customWidth="1"/>
    <col min="10738" max="10741" width="0" style="657" hidden="1" customWidth="1"/>
    <col min="10742" max="10742" width="9.5703125" style="657" customWidth="1"/>
    <col min="10743" max="10746" width="0" style="657" hidden="1" customWidth="1"/>
    <col min="10747" max="10747" width="9.42578125" style="657" customWidth="1"/>
    <col min="10748" max="10751" width="0" style="657" hidden="1" customWidth="1"/>
    <col min="10752" max="10752" width="9.7109375" style="657" customWidth="1"/>
    <col min="10753" max="10756" width="0" style="657" hidden="1" customWidth="1"/>
    <col min="10757" max="10929" width="9.140625" style="657"/>
    <col min="10930" max="10930" width="0" style="657" hidden="1" customWidth="1"/>
    <col min="10931" max="10931" width="34.28515625" style="657" customWidth="1"/>
    <col min="10932" max="10987" width="0" style="657" hidden="1" customWidth="1"/>
    <col min="10988" max="10988" width="9.7109375" style="657" customWidth="1"/>
    <col min="10989" max="10992" width="0" style="657" hidden="1" customWidth="1"/>
    <col min="10993" max="10993" width="9.5703125" style="657" customWidth="1"/>
    <col min="10994" max="10997" width="0" style="657" hidden="1" customWidth="1"/>
    <col min="10998" max="10998" width="9.5703125" style="657" customWidth="1"/>
    <col min="10999" max="11002" width="0" style="657" hidden="1" customWidth="1"/>
    <col min="11003" max="11003" width="9.42578125" style="657" customWidth="1"/>
    <col min="11004" max="11007" width="0" style="657" hidden="1" customWidth="1"/>
    <col min="11008" max="11008" width="9.7109375" style="657" customWidth="1"/>
    <col min="11009" max="11012" width="0" style="657" hidden="1" customWidth="1"/>
    <col min="11013" max="11185" width="9.140625" style="657"/>
    <col min="11186" max="11186" width="0" style="657" hidden="1" customWidth="1"/>
    <col min="11187" max="11187" width="34.28515625" style="657" customWidth="1"/>
    <col min="11188" max="11243" width="0" style="657" hidden="1" customWidth="1"/>
    <col min="11244" max="11244" width="9.7109375" style="657" customWidth="1"/>
    <col min="11245" max="11248" width="0" style="657" hidden="1" customWidth="1"/>
    <col min="11249" max="11249" width="9.5703125" style="657" customWidth="1"/>
    <col min="11250" max="11253" width="0" style="657" hidden="1" customWidth="1"/>
    <col min="11254" max="11254" width="9.5703125" style="657" customWidth="1"/>
    <col min="11255" max="11258" width="0" style="657" hidden="1" customWidth="1"/>
    <col min="11259" max="11259" width="9.42578125" style="657" customWidth="1"/>
    <col min="11260" max="11263" width="0" style="657" hidden="1" customWidth="1"/>
    <col min="11264" max="11264" width="9.7109375" style="657" customWidth="1"/>
    <col min="11265" max="11268" width="0" style="657" hidden="1" customWidth="1"/>
    <col min="11269" max="11441" width="9.140625" style="657"/>
    <col min="11442" max="11442" width="0" style="657" hidden="1" customWidth="1"/>
    <col min="11443" max="11443" width="34.28515625" style="657" customWidth="1"/>
    <col min="11444" max="11499" width="0" style="657" hidden="1" customWidth="1"/>
    <col min="11500" max="11500" width="9.7109375" style="657" customWidth="1"/>
    <col min="11501" max="11504" width="0" style="657" hidden="1" customWidth="1"/>
    <col min="11505" max="11505" width="9.5703125" style="657" customWidth="1"/>
    <col min="11506" max="11509" width="0" style="657" hidden="1" customWidth="1"/>
    <col min="11510" max="11510" width="9.5703125" style="657" customWidth="1"/>
    <col min="11511" max="11514" width="0" style="657" hidden="1" customWidth="1"/>
    <col min="11515" max="11515" width="9.42578125" style="657" customWidth="1"/>
    <col min="11516" max="11519" width="0" style="657" hidden="1" customWidth="1"/>
    <col min="11520" max="11520" width="9.7109375" style="657" customWidth="1"/>
    <col min="11521" max="11524" width="0" style="657" hidden="1" customWidth="1"/>
    <col min="11525" max="11697" width="9.140625" style="657"/>
    <col min="11698" max="11698" width="0" style="657" hidden="1" customWidth="1"/>
    <col min="11699" max="11699" width="34.28515625" style="657" customWidth="1"/>
    <col min="11700" max="11755" width="0" style="657" hidden="1" customWidth="1"/>
    <col min="11756" max="11756" width="9.7109375" style="657" customWidth="1"/>
    <col min="11757" max="11760" width="0" style="657" hidden="1" customWidth="1"/>
    <col min="11761" max="11761" width="9.5703125" style="657" customWidth="1"/>
    <col min="11762" max="11765" width="0" style="657" hidden="1" customWidth="1"/>
    <col min="11766" max="11766" width="9.5703125" style="657" customWidth="1"/>
    <col min="11767" max="11770" width="0" style="657" hidden="1" customWidth="1"/>
    <col min="11771" max="11771" width="9.42578125" style="657" customWidth="1"/>
    <col min="11772" max="11775" width="0" style="657" hidden="1" customWidth="1"/>
    <col min="11776" max="11776" width="9.7109375" style="657" customWidth="1"/>
    <col min="11777" max="11780" width="0" style="657" hidden="1" customWidth="1"/>
    <col min="11781" max="11953" width="9.140625" style="657"/>
    <col min="11954" max="11954" width="0" style="657" hidden="1" customWidth="1"/>
    <col min="11955" max="11955" width="34.28515625" style="657" customWidth="1"/>
    <col min="11956" max="12011" width="0" style="657" hidden="1" customWidth="1"/>
    <col min="12012" max="12012" width="9.7109375" style="657" customWidth="1"/>
    <col min="12013" max="12016" width="0" style="657" hidden="1" customWidth="1"/>
    <col min="12017" max="12017" width="9.5703125" style="657" customWidth="1"/>
    <col min="12018" max="12021" width="0" style="657" hidden="1" customWidth="1"/>
    <col min="12022" max="12022" width="9.5703125" style="657" customWidth="1"/>
    <col min="12023" max="12026" width="0" style="657" hidden="1" customWidth="1"/>
    <col min="12027" max="12027" width="9.42578125" style="657" customWidth="1"/>
    <col min="12028" max="12031" width="0" style="657" hidden="1" customWidth="1"/>
    <col min="12032" max="12032" width="9.7109375" style="657" customWidth="1"/>
    <col min="12033" max="12036" width="0" style="657" hidden="1" customWidth="1"/>
    <col min="12037" max="12209" width="9.140625" style="657"/>
    <col min="12210" max="12210" width="0" style="657" hidden="1" customWidth="1"/>
    <col min="12211" max="12211" width="34.28515625" style="657" customWidth="1"/>
    <col min="12212" max="12267" width="0" style="657" hidden="1" customWidth="1"/>
    <col min="12268" max="12268" width="9.7109375" style="657" customWidth="1"/>
    <col min="12269" max="12272" width="0" style="657" hidden="1" customWidth="1"/>
    <col min="12273" max="12273" width="9.5703125" style="657" customWidth="1"/>
    <col min="12274" max="12277" width="0" style="657" hidden="1" customWidth="1"/>
    <col min="12278" max="12278" width="9.5703125" style="657" customWidth="1"/>
    <col min="12279" max="12282" width="0" style="657" hidden="1" customWidth="1"/>
    <col min="12283" max="12283" width="9.42578125" style="657" customWidth="1"/>
    <col min="12284" max="12287" width="0" style="657" hidden="1" customWidth="1"/>
    <col min="12288" max="12288" width="9.7109375" style="657" customWidth="1"/>
    <col min="12289" max="12292" width="0" style="657" hidden="1" customWidth="1"/>
    <col min="12293" max="12465" width="9.140625" style="657"/>
    <col min="12466" max="12466" width="0" style="657" hidden="1" customWidth="1"/>
    <col min="12467" max="12467" width="34.28515625" style="657" customWidth="1"/>
    <col min="12468" max="12523" width="0" style="657" hidden="1" customWidth="1"/>
    <col min="12524" max="12524" width="9.7109375" style="657" customWidth="1"/>
    <col min="12525" max="12528" width="0" style="657" hidden="1" customWidth="1"/>
    <col min="12529" max="12529" width="9.5703125" style="657" customWidth="1"/>
    <col min="12530" max="12533" width="0" style="657" hidden="1" customWidth="1"/>
    <col min="12534" max="12534" width="9.5703125" style="657" customWidth="1"/>
    <col min="12535" max="12538" width="0" style="657" hidden="1" customWidth="1"/>
    <col min="12539" max="12539" width="9.42578125" style="657" customWidth="1"/>
    <col min="12540" max="12543" width="0" style="657" hidden="1" customWidth="1"/>
    <col min="12544" max="12544" width="9.7109375" style="657" customWidth="1"/>
    <col min="12545" max="12548" width="0" style="657" hidden="1" customWidth="1"/>
    <col min="12549" max="12721" width="9.140625" style="657"/>
    <col min="12722" max="12722" width="0" style="657" hidden="1" customWidth="1"/>
    <col min="12723" max="12723" width="34.28515625" style="657" customWidth="1"/>
    <col min="12724" max="12779" width="0" style="657" hidden="1" customWidth="1"/>
    <col min="12780" max="12780" width="9.7109375" style="657" customWidth="1"/>
    <col min="12781" max="12784" width="0" style="657" hidden="1" customWidth="1"/>
    <col min="12785" max="12785" width="9.5703125" style="657" customWidth="1"/>
    <col min="12786" max="12789" width="0" style="657" hidden="1" customWidth="1"/>
    <col min="12790" max="12790" width="9.5703125" style="657" customWidth="1"/>
    <col min="12791" max="12794" width="0" style="657" hidden="1" customWidth="1"/>
    <col min="12795" max="12795" width="9.42578125" style="657" customWidth="1"/>
    <col min="12796" max="12799" width="0" style="657" hidden="1" customWidth="1"/>
    <col min="12800" max="12800" width="9.7109375" style="657" customWidth="1"/>
    <col min="12801" max="12804" width="0" style="657" hidden="1" customWidth="1"/>
    <col min="12805" max="12977" width="9.140625" style="657"/>
    <col min="12978" max="12978" width="0" style="657" hidden="1" customWidth="1"/>
    <col min="12979" max="12979" width="34.28515625" style="657" customWidth="1"/>
    <col min="12980" max="13035" width="0" style="657" hidden="1" customWidth="1"/>
    <col min="13036" max="13036" width="9.7109375" style="657" customWidth="1"/>
    <col min="13037" max="13040" width="0" style="657" hidden="1" customWidth="1"/>
    <col min="13041" max="13041" width="9.5703125" style="657" customWidth="1"/>
    <col min="13042" max="13045" width="0" style="657" hidden="1" customWidth="1"/>
    <col min="13046" max="13046" width="9.5703125" style="657" customWidth="1"/>
    <col min="13047" max="13050" width="0" style="657" hidden="1" customWidth="1"/>
    <col min="13051" max="13051" width="9.42578125" style="657" customWidth="1"/>
    <col min="13052" max="13055" width="0" style="657" hidden="1" customWidth="1"/>
    <col min="13056" max="13056" width="9.7109375" style="657" customWidth="1"/>
    <col min="13057" max="13060" width="0" style="657" hidden="1" customWidth="1"/>
    <col min="13061" max="13233" width="9.140625" style="657"/>
    <col min="13234" max="13234" width="0" style="657" hidden="1" customWidth="1"/>
    <col min="13235" max="13235" width="34.28515625" style="657" customWidth="1"/>
    <col min="13236" max="13291" width="0" style="657" hidden="1" customWidth="1"/>
    <col min="13292" max="13292" width="9.7109375" style="657" customWidth="1"/>
    <col min="13293" max="13296" width="0" style="657" hidden="1" customWidth="1"/>
    <col min="13297" max="13297" width="9.5703125" style="657" customWidth="1"/>
    <col min="13298" max="13301" width="0" style="657" hidden="1" customWidth="1"/>
    <col min="13302" max="13302" width="9.5703125" style="657" customWidth="1"/>
    <col min="13303" max="13306" width="0" style="657" hidden="1" customWidth="1"/>
    <col min="13307" max="13307" width="9.42578125" style="657" customWidth="1"/>
    <col min="13308" max="13311" width="0" style="657" hidden="1" customWidth="1"/>
    <col min="13312" max="13312" width="9.7109375" style="657" customWidth="1"/>
    <col min="13313" max="13316" width="0" style="657" hidden="1" customWidth="1"/>
    <col min="13317" max="13489" width="9.140625" style="657"/>
    <col min="13490" max="13490" width="0" style="657" hidden="1" customWidth="1"/>
    <col min="13491" max="13491" width="34.28515625" style="657" customWidth="1"/>
    <col min="13492" max="13547" width="0" style="657" hidden="1" customWidth="1"/>
    <col min="13548" max="13548" width="9.7109375" style="657" customWidth="1"/>
    <col min="13549" max="13552" width="0" style="657" hidden="1" customWidth="1"/>
    <col min="13553" max="13553" width="9.5703125" style="657" customWidth="1"/>
    <col min="13554" max="13557" width="0" style="657" hidden="1" customWidth="1"/>
    <col min="13558" max="13558" width="9.5703125" style="657" customWidth="1"/>
    <col min="13559" max="13562" width="0" style="657" hidden="1" customWidth="1"/>
    <col min="13563" max="13563" width="9.42578125" style="657" customWidth="1"/>
    <col min="13564" max="13567" width="0" style="657" hidden="1" customWidth="1"/>
    <col min="13568" max="13568" width="9.7109375" style="657" customWidth="1"/>
    <col min="13569" max="13572" width="0" style="657" hidden="1" customWidth="1"/>
    <col min="13573" max="13745" width="9.140625" style="657"/>
    <col min="13746" max="13746" width="0" style="657" hidden="1" customWidth="1"/>
    <col min="13747" max="13747" width="34.28515625" style="657" customWidth="1"/>
    <col min="13748" max="13803" width="0" style="657" hidden="1" customWidth="1"/>
    <col min="13804" max="13804" width="9.7109375" style="657" customWidth="1"/>
    <col min="13805" max="13808" width="0" style="657" hidden="1" customWidth="1"/>
    <col min="13809" max="13809" width="9.5703125" style="657" customWidth="1"/>
    <col min="13810" max="13813" width="0" style="657" hidden="1" customWidth="1"/>
    <col min="13814" max="13814" width="9.5703125" style="657" customWidth="1"/>
    <col min="13815" max="13818" width="0" style="657" hidden="1" customWidth="1"/>
    <col min="13819" max="13819" width="9.42578125" style="657" customWidth="1"/>
    <col min="13820" max="13823" width="0" style="657" hidden="1" customWidth="1"/>
    <col min="13824" max="13824" width="9.7109375" style="657" customWidth="1"/>
    <col min="13825" max="13828" width="0" style="657" hidden="1" customWidth="1"/>
    <col min="13829" max="14001" width="9.140625" style="657"/>
    <col min="14002" max="14002" width="0" style="657" hidden="1" customWidth="1"/>
    <col min="14003" max="14003" width="34.28515625" style="657" customWidth="1"/>
    <col min="14004" max="14059" width="0" style="657" hidden="1" customWidth="1"/>
    <col min="14060" max="14060" width="9.7109375" style="657" customWidth="1"/>
    <col min="14061" max="14064" width="0" style="657" hidden="1" customWidth="1"/>
    <col min="14065" max="14065" width="9.5703125" style="657" customWidth="1"/>
    <col min="14066" max="14069" width="0" style="657" hidden="1" customWidth="1"/>
    <col min="14070" max="14070" width="9.5703125" style="657" customWidth="1"/>
    <col min="14071" max="14074" width="0" style="657" hidden="1" customWidth="1"/>
    <col min="14075" max="14075" width="9.42578125" style="657" customWidth="1"/>
    <col min="14076" max="14079" width="0" style="657" hidden="1" customWidth="1"/>
    <col min="14080" max="14080" width="9.7109375" style="657" customWidth="1"/>
    <col min="14081" max="14084" width="0" style="657" hidden="1" customWidth="1"/>
    <col min="14085" max="14257" width="9.140625" style="657"/>
    <col min="14258" max="14258" width="0" style="657" hidden="1" customWidth="1"/>
    <col min="14259" max="14259" width="34.28515625" style="657" customWidth="1"/>
    <col min="14260" max="14315" width="0" style="657" hidden="1" customWidth="1"/>
    <col min="14316" max="14316" width="9.7109375" style="657" customWidth="1"/>
    <col min="14317" max="14320" width="0" style="657" hidden="1" customWidth="1"/>
    <col min="14321" max="14321" width="9.5703125" style="657" customWidth="1"/>
    <col min="14322" max="14325" width="0" style="657" hidden="1" customWidth="1"/>
    <col min="14326" max="14326" width="9.5703125" style="657" customWidth="1"/>
    <col min="14327" max="14330" width="0" style="657" hidden="1" customWidth="1"/>
    <col min="14331" max="14331" width="9.42578125" style="657" customWidth="1"/>
    <col min="14332" max="14335" width="0" style="657" hidden="1" customWidth="1"/>
    <col min="14336" max="14336" width="9.7109375" style="657" customWidth="1"/>
    <col min="14337" max="14340" width="0" style="657" hidden="1" customWidth="1"/>
    <col min="14341" max="14513" width="9.140625" style="657"/>
    <col min="14514" max="14514" width="0" style="657" hidden="1" customWidth="1"/>
    <col min="14515" max="14515" width="34.28515625" style="657" customWidth="1"/>
    <col min="14516" max="14571" width="0" style="657" hidden="1" customWidth="1"/>
    <col min="14572" max="14572" width="9.7109375" style="657" customWidth="1"/>
    <col min="14573" max="14576" width="0" style="657" hidden="1" customWidth="1"/>
    <col min="14577" max="14577" width="9.5703125" style="657" customWidth="1"/>
    <col min="14578" max="14581" width="0" style="657" hidden="1" customWidth="1"/>
    <col min="14582" max="14582" width="9.5703125" style="657" customWidth="1"/>
    <col min="14583" max="14586" width="0" style="657" hidden="1" customWidth="1"/>
    <col min="14587" max="14587" width="9.42578125" style="657" customWidth="1"/>
    <col min="14588" max="14591" width="0" style="657" hidden="1" customWidth="1"/>
    <col min="14592" max="14592" width="9.7109375" style="657" customWidth="1"/>
    <col min="14593" max="14596" width="0" style="657" hidden="1" customWidth="1"/>
    <col min="14597" max="14769" width="9.140625" style="657"/>
    <col min="14770" max="14770" width="0" style="657" hidden="1" customWidth="1"/>
    <col min="14771" max="14771" width="34.28515625" style="657" customWidth="1"/>
    <col min="14772" max="14827" width="0" style="657" hidden="1" customWidth="1"/>
    <col min="14828" max="14828" width="9.7109375" style="657" customWidth="1"/>
    <col min="14829" max="14832" width="0" style="657" hidden="1" customWidth="1"/>
    <col min="14833" max="14833" width="9.5703125" style="657" customWidth="1"/>
    <col min="14834" max="14837" width="0" style="657" hidden="1" customWidth="1"/>
    <col min="14838" max="14838" width="9.5703125" style="657" customWidth="1"/>
    <col min="14839" max="14842" width="0" style="657" hidden="1" customWidth="1"/>
    <col min="14843" max="14843" width="9.42578125" style="657" customWidth="1"/>
    <col min="14844" max="14847" width="0" style="657" hidden="1" customWidth="1"/>
    <col min="14848" max="14848" width="9.7109375" style="657" customWidth="1"/>
    <col min="14849" max="14852" width="0" style="657" hidden="1" customWidth="1"/>
    <col min="14853" max="15025" width="9.140625" style="657"/>
    <col min="15026" max="15026" width="0" style="657" hidden="1" customWidth="1"/>
    <col min="15027" max="15027" width="34.28515625" style="657" customWidth="1"/>
    <col min="15028" max="15083" width="0" style="657" hidden="1" customWidth="1"/>
    <col min="15084" max="15084" width="9.7109375" style="657" customWidth="1"/>
    <col min="15085" max="15088" width="0" style="657" hidden="1" customWidth="1"/>
    <col min="15089" max="15089" width="9.5703125" style="657" customWidth="1"/>
    <col min="15090" max="15093" width="0" style="657" hidden="1" customWidth="1"/>
    <col min="15094" max="15094" width="9.5703125" style="657" customWidth="1"/>
    <col min="15095" max="15098" width="0" style="657" hidden="1" customWidth="1"/>
    <col min="15099" max="15099" width="9.42578125" style="657" customWidth="1"/>
    <col min="15100" max="15103" width="0" style="657" hidden="1" customWidth="1"/>
    <col min="15104" max="15104" width="9.7109375" style="657" customWidth="1"/>
    <col min="15105" max="15108" width="0" style="657" hidden="1" customWidth="1"/>
    <col min="15109" max="15281" width="9.140625" style="657"/>
    <col min="15282" max="15282" width="0" style="657" hidden="1" customWidth="1"/>
    <col min="15283" max="15283" width="34.28515625" style="657" customWidth="1"/>
    <col min="15284" max="15339" width="0" style="657" hidden="1" customWidth="1"/>
    <col min="15340" max="15340" width="9.7109375" style="657" customWidth="1"/>
    <col min="15341" max="15344" width="0" style="657" hidden="1" customWidth="1"/>
    <col min="15345" max="15345" width="9.5703125" style="657" customWidth="1"/>
    <col min="15346" max="15349" width="0" style="657" hidden="1" customWidth="1"/>
    <col min="15350" max="15350" width="9.5703125" style="657" customWidth="1"/>
    <col min="15351" max="15354" width="0" style="657" hidden="1" customWidth="1"/>
    <col min="15355" max="15355" width="9.42578125" style="657" customWidth="1"/>
    <col min="15356" max="15359" width="0" style="657" hidden="1" customWidth="1"/>
    <col min="15360" max="15360" width="9.7109375" style="657" customWidth="1"/>
    <col min="15361" max="15364" width="0" style="657" hidden="1" customWidth="1"/>
    <col min="15365" max="15537" width="9.140625" style="657"/>
    <col min="15538" max="15538" width="0" style="657" hidden="1" customWidth="1"/>
    <col min="15539" max="15539" width="34.28515625" style="657" customWidth="1"/>
    <col min="15540" max="15595" width="0" style="657" hidden="1" customWidth="1"/>
    <col min="15596" max="15596" width="9.7109375" style="657" customWidth="1"/>
    <col min="15597" max="15600" width="0" style="657" hidden="1" customWidth="1"/>
    <col min="15601" max="15601" width="9.5703125" style="657" customWidth="1"/>
    <col min="15602" max="15605" width="0" style="657" hidden="1" customWidth="1"/>
    <col min="15606" max="15606" width="9.5703125" style="657" customWidth="1"/>
    <col min="15607" max="15610" width="0" style="657" hidden="1" customWidth="1"/>
    <col min="15611" max="15611" width="9.42578125" style="657" customWidth="1"/>
    <col min="15612" max="15615" width="0" style="657" hidden="1" customWidth="1"/>
    <col min="15616" max="15616" width="9.7109375" style="657" customWidth="1"/>
    <col min="15617" max="15620" width="0" style="657" hidden="1" customWidth="1"/>
    <col min="15621" max="15793" width="9.140625" style="657"/>
    <col min="15794" max="15794" width="0" style="657" hidden="1" customWidth="1"/>
    <col min="15795" max="15795" width="34.28515625" style="657" customWidth="1"/>
    <col min="15796" max="15851" width="0" style="657" hidden="1" customWidth="1"/>
    <col min="15852" max="15852" width="9.7109375" style="657" customWidth="1"/>
    <col min="15853" max="15856" width="0" style="657" hidden="1" customWidth="1"/>
    <col min="15857" max="15857" width="9.5703125" style="657" customWidth="1"/>
    <col min="15858" max="15861" width="0" style="657" hidden="1" customWidth="1"/>
    <col min="15862" max="15862" width="9.5703125" style="657" customWidth="1"/>
    <col min="15863" max="15866" width="0" style="657" hidden="1" customWidth="1"/>
    <col min="15867" max="15867" width="9.42578125" style="657" customWidth="1"/>
    <col min="15868" max="15871" width="0" style="657" hidden="1" customWidth="1"/>
    <col min="15872" max="15872" width="9.7109375" style="657" customWidth="1"/>
    <col min="15873" max="15876" width="0" style="657" hidden="1" customWidth="1"/>
    <col min="15877" max="16049" width="9.140625" style="657"/>
    <col min="16050" max="16050" width="0" style="657" hidden="1" customWidth="1"/>
    <col min="16051" max="16051" width="34.28515625" style="657" customWidth="1"/>
    <col min="16052" max="16107" width="0" style="657" hidden="1" customWidth="1"/>
    <col min="16108" max="16108" width="9.7109375" style="657" customWidth="1"/>
    <col min="16109" max="16112" width="0" style="657" hidden="1" customWidth="1"/>
    <col min="16113" max="16113" width="9.5703125" style="657" customWidth="1"/>
    <col min="16114" max="16117" width="0" style="657" hidden="1" customWidth="1"/>
    <col min="16118" max="16118" width="9.5703125" style="657" customWidth="1"/>
    <col min="16119" max="16122" width="0" style="657" hidden="1" customWidth="1"/>
    <col min="16123" max="16123" width="9.42578125" style="657" customWidth="1"/>
    <col min="16124" max="16127" width="0" style="657" hidden="1" customWidth="1"/>
    <col min="16128" max="16128" width="9.7109375" style="657" customWidth="1"/>
    <col min="16129" max="16132" width="0" style="657" hidden="1" customWidth="1"/>
    <col min="16133" max="16384" width="9.140625" style="657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s="2" customFormat="1" ht="18" customHeight="1" x14ac:dyDescent="0.2">
      <c r="A2" s="1" t="s">
        <v>774</v>
      </c>
    </row>
    <row r="3" spans="1:20" s="2" customFormat="1" ht="18" customHeight="1" thickBot="1" x14ac:dyDescent="0.25">
      <c r="A3" s="720" t="s">
        <v>760</v>
      </c>
      <c r="B3" s="729"/>
      <c r="C3" s="729"/>
      <c r="D3" s="729"/>
      <c r="E3" s="729"/>
      <c r="F3" s="729"/>
      <c r="G3" s="729"/>
      <c r="H3" s="729"/>
      <c r="I3" s="729"/>
      <c r="J3" s="729"/>
      <c r="K3" s="729"/>
      <c r="L3" s="729"/>
      <c r="M3" s="729"/>
    </row>
    <row r="4" spans="1:20" s="129" customFormat="1" ht="18" customHeight="1" thickBot="1" x14ac:dyDescent="0.25">
      <c r="A4" s="718"/>
      <c r="B4" s="730">
        <v>2014</v>
      </c>
      <c r="C4" s="730">
        <v>2015</v>
      </c>
      <c r="D4" s="730">
        <v>2016</v>
      </c>
      <c r="E4" s="730">
        <v>2017</v>
      </c>
      <c r="F4" s="730">
        <v>2018</v>
      </c>
      <c r="G4" s="730">
        <v>2019</v>
      </c>
      <c r="H4" s="730">
        <v>2020</v>
      </c>
      <c r="I4" s="730">
        <v>2021</v>
      </c>
      <c r="J4" s="730">
        <v>2022</v>
      </c>
      <c r="K4" s="730">
        <v>2023</v>
      </c>
      <c r="L4" s="730">
        <v>2024</v>
      </c>
      <c r="M4" s="730">
        <v>2025</v>
      </c>
    </row>
    <row r="5" spans="1:20" s="129" customFormat="1" ht="6.75" customHeight="1" x14ac:dyDescent="0.2">
      <c r="A5" s="719"/>
    </row>
    <row r="6" spans="1:20" s="658" customFormat="1" x14ac:dyDescent="0.2">
      <c r="A6" s="596" t="s">
        <v>775</v>
      </c>
      <c r="B6" s="647">
        <v>105243</v>
      </c>
      <c r="C6" s="647">
        <v>112114.8</v>
      </c>
      <c r="D6" s="647">
        <v>107822.9</v>
      </c>
      <c r="E6" s="647">
        <v>122607.3</v>
      </c>
      <c r="F6" s="647">
        <v>146156.5</v>
      </c>
      <c r="G6" s="647">
        <v>170919.6</v>
      </c>
      <c r="H6" s="647">
        <v>187337.4</v>
      </c>
      <c r="I6" s="647">
        <v>211245.2</v>
      </c>
      <c r="J6" s="647">
        <v>238544.5</v>
      </c>
      <c r="K6" s="647">
        <v>301926</v>
      </c>
      <c r="L6" s="647">
        <v>393867.2</v>
      </c>
      <c r="M6" s="647">
        <v>574487.69999999995</v>
      </c>
    </row>
    <row r="7" spans="1:20" ht="10.5" customHeight="1" x14ac:dyDescent="0.2">
      <c r="A7" s="719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20" s="658" customFormat="1" x14ac:dyDescent="0.2">
      <c r="A8" s="96" t="s">
        <v>83</v>
      </c>
      <c r="B8" s="15">
        <v>4212.3999999999996</v>
      </c>
      <c r="C8" s="15">
        <v>4081.6</v>
      </c>
      <c r="D8" s="15">
        <v>3854.3</v>
      </c>
      <c r="E8" s="15">
        <v>4189.8</v>
      </c>
      <c r="F8" s="15">
        <v>4938.8</v>
      </c>
      <c r="G8" s="15">
        <v>6094.5</v>
      </c>
      <c r="H8" s="15">
        <v>6526.3</v>
      </c>
      <c r="I8" s="15">
        <v>7534.4</v>
      </c>
      <c r="J8" s="15">
        <v>8901.2000000000007</v>
      </c>
      <c r="K8" s="15">
        <v>12404.2</v>
      </c>
      <c r="L8" s="15">
        <v>16627.5</v>
      </c>
      <c r="M8" s="15">
        <v>21981.5</v>
      </c>
    </row>
    <row r="9" spans="1:20" x14ac:dyDescent="0.2">
      <c r="A9" s="96" t="s">
        <v>84</v>
      </c>
      <c r="B9" s="15">
        <v>11005.7</v>
      </c>
      <c r="C9" s="15">
        <v>10870.6</v>
      </c>
      <c r="D9" s="15">
        <v>10714.8</v>
      </c>
      <c r="E9" s="15">
        <v>12230.8</v>
      </c>
      <c r="F9" s="15">
        <v>14241</v>
      </c>
      <c r="G9" s="15">
        <v>17385.3</v>
      </c>
      <c r="H9" s="15">
        <v>18622.5</v>
      </c>
      <c r="I9" s="15">
        <v>20829.599999999999</v>
      </c>
      <c r="J9" s="15">
        <v>25315.5</v>
      </c>
      <c r="K9" s="15">
        <v>33724.699999999997</v>
      </c>
      <c r="L9" s="15">
        <v>43803.8</v>
      </c>
      <c r="M9" s="15">
        <v>57230.5</v>
      </c>
    </row>
    <row r="10" spans="1:20" x14ac:dyDescent="0.2">
      <c r="A10" s="96" t="s">
        <v>85</v>
      </c>
      <c r="B10" s="15">
        <v>6354.2</v>
      </c>
      <c r="C10" s="15">
        <v>6379.1</v>
      </c>
      <c r="D10" s="15">
        <v>6430.1</v>
      </c>
      <c r="E10" s="15">
        <v>7682.4</v>
      </c>
      <c r="F10" s="15">
        <v>9325.7999999999993</v>
      </c>
      <c r="G10" s="15">
        <v>11248.8</v>
      </c>
      <c r="H10" s="15">
        <v>11832.7</v>
      </c>
      <c r="I10" s="15">
        <v>13387.4</v>
      </c>
      <c r="J10" s="15">
        <v>16178</v>
      </c>
      <c r="K10" s="15">
        <v>20904.599999999999</v>
      </c>
      <c r="L10" s="15">
        <v>27603.1</v>
      </c>
      <c r="M10" s="15">
        <v>37658</v>
      </c>
    </row>
    <row r="11" spans="1:20" x14ac:dyDescent="0.2">
      <c r="A11" s="96" t="s">
        <v>86</v>
      </c>
      <c r="B11" s="15">
        <v>3451.7</v>
      </c>
      <c r="C11" s="15">
        <v>3245.7</v>
      </c>
      <c r="D11" s="15">
        <v>3314.6</v>
      </c>
      <c r="E11" s="15">
        <v>4001</v>
      </c>
      <c r="F11" s="15">
        <v>4896.8999999999996</v>
      </c>
      <c r="G11" s="15">
        <v>6201.7</v>
      </c>
      <c r="H11" s="15">
        <v>6857.6</v>
      </c>
      <c r="I11" s="15">
        <v>7375.2</v>
      </c>
      <c r="J11" s="15">
        <v>8822.9</v>
      </c>
      <c r="K11" s="15">
        <v>10623.9</v>
      </c>
      <c r="L11" s="15">
        <v>12984.3</v>
      </c>
      <c r="M11" s="15">
        <v>16744.099999999999</v>
      </c>
    </row>
    <row r="12" spans="1:20" x14ac:dyDescent="0.2">
      <c r="A12" s="97" t="s">
        <v>87</v>
      </c>
      <c r="B12" s="15">
        <v>8377.1</v>
      </c>
      <c r="C12" s="15">
        <v>8823</v>
      </c>
      <c r="D12" s="15">
        <v>8635</v>
      </c>
      <c r="E12" s="15">
        <v>9880.7999999999993</v>
      </c>
      <c r="F12" s="15">
        <v>12241</v>
      </c>
      <c r="G12" s="15">
        <v>15463.1</v>
      </c>
      <c r="H12" s="15">
        <v>15030.1</v>
      </c>
      <c r="I12" s="15">
        <v>17581.7</v>
      </c>
      <c r="J12" s="15">
        <v>20439</v>
      </c>
      <c r="K12" s="15">
        <v>26284</v>
      </c>
      <c r="L12" s="15">
        <v>32238</v>
      </c>
      <c r="M12" s="15">
        <v>45421</v>
      </c>
    </row>
    <row r="13" spans="1:20" x14ac:dyDescent="0.2">
      <c r="A13" s="96" t="s">
        <v>88</v>
      </c>
      <c r="B13" s="15">
        <v>4047.6</v>
      </c>
      <c r="C13" s="15">
        <v>3584.6</v>
      </c>
      <c r="D13" s="15">
        <v>3128.3</v>
      </c>
      <c r="E13" s="15">
        <v>3448.5</v>
      </c>
      <c r="F13" s="15">
        <v>3991</v>
      </c>
      <c r="G13" s="15">
        <v>4779.3999999999996</v>
      </c>
      <c r="H13" s="15">
        <v>5298.4</v>
      </c>
      <c r="I13" s="15">
        <v>5948.7</v>
      </c>
      <c r="J13" s="15">
        <v>7092.5</v>
      </c>
      <c r="K13" s="15">
        <v>9272.2999999999993</v>
      </c>
      <c r="L13" s="15">
        <v>12753.5</v>
      </c>
      <c r="M13" s="15">
        <v>17616.2</v>
      </c>
    </row>
    <row r="14" spans="1:20" x14ac:dyDescent="0.2">
      <c r="A14" s="97" t="s">
        <v>89</v>
      </c>
      <c r="B14" s="15">
        <v>8743.2999999999993</v>
      </c>
      <c r="C14" s="15">
        <v>8927.9</v>
      </c>
      <c r="D14" s="15">
        <v>8902.2999999999993</v>
      </c>
      <c r="E14" s="15">
        <v>10572.2</v>
      </c>
      <c r="F14" s="15">
        <v>13005.2</v>
      </c>
      <c r="G14" s="15">
        <v>15354.8</v>
      </c>
      <c r="H14" s="15">
        <v>17086.7</v>
      </c>
      <c r="I14" s="15">
        <v>16933.900000000001</v>
      </c>
      <c r="J14" s="15">
        <v>20748.599999999999</v>
      </c>
      <c r="K14" s="15">
        <v>26051.599999999999</v>
      </c>
      <c r="L14" s="15">
        <v>35062.9</v>
      </c>
      <c r="M14" s="15">
        <v>46064.800000000003</v>
      </c>
    </row>
    <row r="15" spans="1:20" x14ac:dyDescent="0.2">
      <c r="A15" s="97" t="s">
        <v>90</v>
      </c>
      <c r="B15" s="15">
        <v>53693.8</v>
      </c>
      <c r="C15" s="15">
        <v>60696.6</v>
      </c>
      <c r="D15" s="15">
        <v>57112</v>
      </c>
      <c r="E15" s="15">
        <v>64404.2</v>
      </c>
      <c r="F15" s="15">
        <v>76441</v>
      </c>
      <c r="G15" s="15">
        <v>86362.6</v>
      </c>
      <c r="H15" s="15">
        <v>96390.399999999994</v>
      </c>
      <c r="I15" s="15">
        <v>109679</v>
      </c>
      <c r="J15" s="15">
        <v>116695</v>
      </c>
      <c r="K15" s="15">
        <v>144756</v>
      </c>
      <c r="L15" s="15">
        <v>188349.7</v>
      </c>
      <c r="M15" s="15">
        <v>301880.90000000002</v>
      </c>
    </row>
    <row r="16" spans="1:20" x14ac:dyDescent="0.2">
      <c r="A16" s="97" t="s">
        <v>544</v>
      </c>
      <c r="B16" s="15">
        <v>5357.2</v>
      </c>
      <c r="C16" s="15">
        <v>5505.6</v>
      </c>
      <c r="D16" s="15">
        <v>5731.5</v>
      </c>
      <c r="E16" s="15">
        <v>6197.6</v>
      </c>
      <c r="F16" s="15">
        <v>7075.8</v>
      </c>
      <c r="G16" s="15">
        <v>8029.4</v>
      </c>
      <c r="H16" s="15">
        <v>9692.6</v>
      </c>
      <c r="I16" s="15">
        <v>11975.4</v>
      </c>
      <c r="J16" s="15">
        <v>14351.8</v>
      </c>
      <c r="K16" s="15">
        <v>17904.599999999999</v>
      </c>
      <c r="L16" s="15">
        <v>24444.3</v>
      </c>
      <c r="M16" s="15">
        <v>29890.6</v>
      </c>
    </row>
    <row r="17" spans="1:13" ht="11.25" customHeight="1" thickBot="1" x14ac:dyDescent="0.25">
      <c r="A17" s="722"/>
      <c r="B17" s="731"/>
      <c r="C17" s="731"/>
      <c r="D17" s="731"/>
      <c r="E17" s="731"/>
      <c r="F17" s="731"/>
      <c r="G17" s="731"/>
      <c r="H17" s="731"/>
      <c r="I17" s="731"/>
      <c r="J17" s="731"/>
      <c r="K17" s="731"/>
      <c r="L17" s="731"/>
      <c r="M17" s="731"/>
    </row>
    <row r="18" spans="1:13" ht="6.75" customHeight="1" x14ac:dyDescent="0.2"/>
    <row r="19" spans="1:13" ht="12.75" customHeight="1" x14ac:dyDescent="0.2"/>
    <row r="20" spans="1:13" s="2" customFormat="1" ht="18" customHeight="1" x14ac:dyDescent="0.2">
      <c r="A20" s="1" t="s">
        <v>776</v>
      </c>
    </row>
    <row r="21" spans="1:13" s="2" customFormat="1" ht="18" customHeight="1" thickBot="1" x14ac:dyDescent="0.25">
      <c r="A21" s="720" t="s">
        <v>760</v>
      </c>
      <c r="B21" s="729"/>
      <c r="C21" s="729"/>
      <c r="D21" s="729"/>
      <c r="E21" s="729"/>
      <c r="F21" s="729"/>
      <c r="G21" s="729"/>
      <c r="H21" s="729"/>
      <c r="I21" s="729"/>
      <c r="J21" s="729"/>
      <c r="K21" s="729"/>
      <c r="L21" s="729"/>
      <c r="M21" s="729"/>
    </row>
    <row r="22" spans="1:13" s="129" customFormat="1" ht="18" customHeight="1" thickBot="1" x14ac:dyDescent="0.25">
      <c r="A22" s="718"/>
      <c r="B22" s="730">
        <v>2014</v>
      </c>
      <c r="C22" s="730">
        <v>2015</v>
      </c>
      <c r="D22" s="730">
        <v>2016</v>
      </c>
      <c r="E22" s="730">
        <v>2017</v>
      </c>
      <c r="F22" s="730">
        <v>2018</v>
      </c>
      <c r="G22" s="730">
        <v>2019</v>
      </c>
      <c r="H22" s="730">
        <v>2020</v>
      </c>
      <c r="I22" s="730">
        <v>2021</v>
      </c>
      <c r="J22" s="730">
        <v>2022</v>
      </c>
      <c r="K22" s="730">
        <v>2023</v>
      </c>
      <c r="L22" s="730">
        <v>2024</v>
      </c>
      <c r="M22" s="730">
        <v>2025</v>
      </c>
    </row>
    <row r="23" spans="1:13" s="129" customFormat="1" ht="7.5" customHeight="1" x14ac:dyDescent="0.2">
      <c r="A23" s="719"/>
    </row>
    <row r="24" spans="1:13" s="658" customFormat="1" x14ac:dyDescent="0.2">
      <c r="A24" s="596" t="s">
        <v>775</v>
      </c>
      <c r="B24" s="647">
        <v>81286.7</v>
      </c>
      <c r="C24" s="647">
        <v>96248.5</v>
      </c>
      <c r="D24" s="647">
        <v>95762.9</v>
      </c>
      <c r="E24" s="647">
        <v>108749.1</v>
      </c>
      <c r="F24" s="647">
        <v>127919.9</v>
      </c>
      <c r="G24" s="647">
        <v>147374.1</v>
      </c>
      <c r="H24" s="647">
        <v>162840.9</v>
      </c>
      <c r="I24" s="647">
        <v>180794.9</v>
      </c>
      <c r="J24" s="647">
        <v>204198.1</v>
      </c>
      <c r="K24" s="647">
        <v>258274</v>
      </c>
      <c r="L24" s="647">
        <v>340875.4</v>
      </c>
      <c r="M24" s="647">
        <v>506859.8</v>
      </c>
    </row>
    <row r="25" spans="1:13" ht="10.5" customHeight="1" x14ac:dyDescent="0.2">
      <c r="A25" s="71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">
      <c r="A26" s="96" t="s">
        <v>83</v>
      </c>
      <c r="B26" s="15">
        <v>2154</v>
      </c>
      <c r="C26" s="15">
        <v>3159.5</v>
      </c>
      <c r="D26" s="15">
        <v>3401.5</v>
      </c>
      <c r="E26" s="15">
        <v>3611.2</v>
      </c>
      <c r="F26" s="15">
        <v>4117.7</v>
      </c>
      <c r="G26" s="15">
        <v>4866.7</v>
      </c>
      <c r="H26" s="15">
        <v>5072.3</v>
      </c>
      <c r="I26" s="15">
        <v>5797.6</v>
      </c>
      <c r="J26" s="15">
        <v>7126.5</v>
      </c>
      <c r="K26" s="15">
        <v>10124.4</v>
      </c>
      <c r="L26" s="15">
        <v>13785.5</v>
      </c>
      <c r="M26" s="15">
        <v>18424.099999999999</v>
      </c>
    </row>
    <row r="27" spans="1:13" x14ac:dyDescent="0.2">
      <c r="A27" s="96" t="s">
        <v>84</v>
      </c>
      <c r="B27" s="15">
        <v>7161.4</v>
      </c>
      <c r="C27" s="15">
        <v>8660.9</v>
      </c>
      <c r="D27" s="15">
        <v>9582.7000000000007</v>
      </c>
      <c r="E27" s="15">
        <v>10781.8</v>
      </c>
      <c r="F27" s="15">
        <v>12184.2</v>
      </c>
      <c r="G27" s="15">
        <v>14634.9</v>
      </c>
      <c r="H27" s="15">
        <v>15612.3</v>
      </c>
      <c r="I27" s="15">
        <v>17451.2</v>
      </c>
      <c r="J27" s="15">
        <v>21288.3</v>
      </c>
      <c r="K27" s="15">
        <v>28211.599999999999</v>
      </c>
      <c r="L27" s="15">
        <v>37161.5</v>
      </c>
      <c r="M27" s="15">
        <v>49092.3</v>
      </c>
    </row>
    <row r="28" spans="1:13" x14ac:dyDescent="0.2">
      <c r="A28" s="96" t="s">
        <v>85</v>
      </c>
      <c r="B28" s="15">
        <v>4040.3</v>
      </c>
      <c r="C28" s="15">
        <v>4768.7</v>
      </c>
      <c r="D28" s="15">
        <v>5284.4</v>
      </c>
      <c r="E28" s="15">
        <v>6320.6</v>
      </c>
      <c r="F28" s="15">
        <v>7377.9</v>
      </c>
      <c r="G28" s="15">
        <v>8742.2999999999993</v>
      </c>
      <c r="H28" s="15">
        <v>9336.7999999999993</v>
      </c>
      <c r="I28" s="15">
        <v>10481.299999999999</v>
      </c>
      <c r="J28" s="15">
        <v>12955.7</v>
      </c>
      <c r="K28" s="15">
        <v>16906.400000000001</v>
      </c>
      <c r="L28" s="15">
        <v>23017.5</v>
      </c>
      <c r="M28" s="15">
        <v>32064.400000000001</v>
      </c>
    </row>
    <row r="29" spans="1:13" x14ac:dyDescent="0.2">
      <c r="A29" s="96" t="s">
        <v>86</v>
      </c>
      <c r="B29" s="15">
        <v>1790.7</v>
      </c>
      <c r="C29" s="15">
        <v>2147</v>
      </c>
      <c r="D29" s="15">
        <v>2501.3000000000002</v>
      </c>
      <c r="E29" s="15">
        <v>2993.6</v>
      </c>
      <c r="F29" s="15">
        <v>3619.7</v>
      </c>
      <c r="G29" s="15">
        <v>4656.8</v>
      </c>
      <c r="H29" s="15">
        <v>5244</v>
      </c>
      <c r="I29" s="15">
        <v>5611.3</v>
      </c>
      <c r="J29" s="15">
        <v>7005.8</v>
      </c>
      <c r="K29" s="15">
        <v>8386.4</v>
      </c>
      <c r="L29" s="15">
        <v>10585.9</v>
      </c>
      <c r="M29" s="15">
        <v>13967.5</v>
      </c>
    </row>
    <row r="30" spans="1:13" x14ac:dyDescent="0.2">
      <c r="A30" s="97" t="s">
        <v>124</v>
      </c>
      <c r="B30" s="15">
        <v>5125.3</v>
      </c>
      <c r="C30" s="15">
        <v>6265.9</v>
      </c>
      <c r="D30" s="15">
        <v>6675.7</v>
      </c>
      <c r="E30" s="15">
        <v>7537.8</v>
      </c>
      <c r="F30" s="15">
        <v>9107.4</v>
      </c>
      <c r="G30" s="15">
        <v>11278.4</v>
      </c>
      <c r="H30" s="15">
        <v>10843.9</v>
      </c>
      <c r="I30" s="15">
        <v>12305.5</v>
      </c>
      <c r="J30" s="15">
        <v>15742.8</v>
      </c>
      <c r="K30" s="15">
        <v>20336</v>
      </c>
      <c r="L30" s="15">
        <v>25055.9</v>
      </c>
      <c r="M30" s="15">
        <v>36353.800000000003</v>
      </c>
    </row>
    <row r="31" spans="1:13" x14ac:dyDescent="0.2">
      <c r="A31" s="96" t="s">
        <v>88</v>
      </c>
      <c r="B31" s="15">
        <v>2448</v>
      </c>
      <c r="C31" s="15">
        <v>2709.4</v>
      </c>
      <c r="D31" s="15">
        <v>2705.3</v>
      </c>
      <c r="E31" s="15">
        <v>3024.9</v>
      </c>
      <c r="F31" s="15">
        <v>3449.2</v>
      </c>
      <c r="G31" s="15">
        <v>4108.7</v>
      </c>
      <c r="H31" s="15">
        <v>4581.1000000000004</v>
      </c>
      <c r="I31" s="15">
        <v>5138.8999999999996</v>
      </c>
      <c r="J31" s="15">
        <v>6005.9</v>
      </c>
      <c r="K31" s="15">
        <v>7864.1</v>
      </c>
      <c r="L31" s="15">
        <v>11031.9</v>
      </c>
      <c r="M31" s="15">
        <v>15385.9</v>
      </c>
    </row>
    <row r="32" spans="1:13" x14ac:dyDescent="0.2">
      <c r="A32" s="97" t="s">
        <v>89</v>
      </c>
      <c r="B32" s="15">
        <v>5398.7</v>
      </c>
      <c r="C32" s="15">
        <v>6675.8</v>
      </c>
      <c r="D32" s="15">
        <v>7083.5</v>
      </c>
      <c r="E32" s="15">
        <v>8407.1</v>
      </c>
      <c r="F32" s="15">
        <v>10486.1</v>
      </c>
      <c r="G32" s="15">
        <v>12186.2</v>
      </c>
      <c r="H32" s="15">
        <v>13574.6</v>
      </c>
      <c r="I32" s="15">
        <v>12481.7</v>
      </c>
      <c r="J32" s="15">
        <v>15260.6</v>
      </c>
      <c r="K32" s="15">
        <v>19057.8</v>
      </c>
      <c r="L32" s="15">
        <v>26945.7</v>
      </c>
      <c r="M32" s="15">
        <v>36317</v>
      </c>
    </row>
    <row r="33" spans="1:13" x14ac:dyDescent="0.2">
      <c r="A33" s="97" t="s">
        <v>90</v>
      </c>
      <c r="B33" s="15">
        <v>48765.9</v>
      </c>
      <c r="C33" s="15">
        <v>57030.3</v>
      </c>
      <c r="D33" s="15">
        <v>53270.400000000001</v>
      </c>
      <c r="E33" s="15">
        <v>60386.6</v>
      </c>
      <c r="F33" s="15">
        <v>71228.100000000006</v>
      </c>
      <c r="G33" s="15">
        <v>79865.899999999994</v>
      </c>
      <c r="H33" s="15">
        <v>89879.6</v>
      </c>
      <c r="I33" s="15">
        <v>101127.1</v>
      </c>
      <c r="J33" s="15">
        <v>106335.2</v>
      </c>
      <c r="K33" s="15">
        <v>131720.6</v>
      </c>
      <c r="L33" s="15">
        <v>171560.9</v>
      </c>
      <c r="M33" s="15">
        <v>279038.90000000002</v>
      </c>
    </row>
    <row r="34" spans="1:13" x14ac:dyDescent="0.2">
      <c r="A34" s="97" t="s">
        <v>544</v>
      </c>
      <c r="B34" s="15">
        <v>4402.3999999999996</v>
      </c>
      <c r="C34" s="15">
        <v>4830.8999999999996</v>
      </c>
      <c r="D34" s="15">
        <v>5258.1</v>
      </c>
      <c r="E34" s="15">
        <v>5685.5</v>
      </c>
      <c r="F34" s="15">
        <v>6349.6</v>
      </c>
      <c r="G34" s="15">
        <v>7034.2</v>
      </c>
      <c r="H34" s="15">
        <v>8696.2000000000007</v>
      </c>
      <c r="I34" s="15">
        <v>10400.299999999999</v>
      </c>
      <c r="J34" s="15">
        <v>12477.3</v>
      </c>
      <c r="K34" s="15">
        <v>15666.7</v>
      </c>
      <c r="L34" s="15">
        <v>21730.7</v>
      </c>
      <c r="M34" s="15">
        <v>26215.7</v>
      </c>
    </row>
    <row r="35" spans="1:13" ht="9.75" customHeight="1" thickBot="1" x14ac:dyDescent="0.25">
      <c r="A35" s="722"/>
      <c r="B35" s="731"/>
      <c r="C35" s="731"/>
      <c r="D35" s="731"/>
      <c r="E35" s="731"/>
      <c r="F35" s="731"/>
      <c r="G35" s="731"/>
      <c r="H35" s="731"/>
      <c r="I35" s="731"/>
      <c r="J35" s="731"/>
      <c r="K35" s="731"/>
      <c r="L35" s="731"/>
      <c r="M35" s="731"/>
    </row>
    <row r="36" spans="1:13" ht="8.4499999999999993" customHeight="1" x14ac:dyDescent="0.2"/>
    <row r="37" spans="1:13" ht="16.5" customHeight="1" x14ac:dyDescent="0.2"/>
    <row r="38" spans="1:13" s="2" customFormat="1" ht="18" customHeight="1" x14ac:dyDescent="0.25">
      <c r="A38" s="199" t="s">
        <v>777</v>
      </c>
    </row>
    <row r="39" spans="1:13" s="2" customFormat="1" ht="15.6" customHeight="1" x14ac:dyDescent="0.25">
      <c r="A39" s="199" t="s">
        <v>778</v>
      </c>
    </row>
    <row r="40" spans="1:13" s="2" customFormat="1" ht="18" customHeight="1" thickBot="1" x14ac:dyDescent="0.25">
      <c r="A40" s="720" t="s">
        <v>779</v>
      </c>
      <c r="B40" s="729"/>
      <c r="C40" s="729"/>
      <c r="D40" s="729"/>
      <c r="E40" s="729"/>
      <c r="F40" s="729"/>
      <c r="G40" s="729"/>
      <c r="H40" s="729"/>
      <c r="I40" s="729"/>
      <c r="J40" s="729"/>
      <c r="K40" s="729"/>
      <c r="L40" s="729"/>
      <c r="M40" s="729"/>
    </row>
    <row r="41" spans="1:13" s="129" customFormat="1" ht="18" customHeight="1" thickBot="1" x14ac:dyDescent="0.25">
      <c r="A41" s="718"/>
      <c r="B41" s="730">
        <v>2014</v>
      </c>
      <c r="C41" s="730">
        <v>2015</v>
      </c>
      <c r="D41" s="730">
        <v>2016</v>
      </c>
      <c r="E41" s="730">
        <v>2017</v>
      </c>
      <c r="F41" s="730">
        <v>2018</v>
      </c>
      <c r="G41" s="730">
        <v>2019</v>
      </c>
      <c r="H41" s="730">
        <v>2020</v>
      </c>
      <c r="I41" s="730">
        <v>2021</v>
      </c>
      <c r="J41" s="730">
        <v>2022</v>
      </c>
      <c r="K41" s="730">
        <v>2023</v>
      </c>
      <c r="L41" s="730">
        <v>2024</v>
      </c>
      <c r="M41" s="730">
        <v>2025</v>
      </c>
    </row>
    <row r="42" spans="1:13" s="129" customFormat="1" ht="8.4499999999999993" customHeight="1" x14ac:dyDescent="0.2">
      <c r="A42" s="719"/>
    </row>
    <row r="43" spans="1:13" s="658" customFormat="1" x14ac:dyDescent="0.2">
      <c r="A43" s="596" t="s">
        <v>775</v>
      </c>
      <c r="B43" s="647">
        <v>23956.3</v>
      </c>
      <c r="C43" s="647">
        <v>15866.3</v>
      </c>
      <c r="D43" s="647">
        <v>12060</v>
      </c>
      <c r="E43" s="647">
        <v>13858.2</v>
      </c>
      <c r="F43" s="647">
        <v>18236.599999999999</v>
      </c>
      <c r="G43" s="647">
        <v>23545.5</v>
      </c>
      <c r="H43" s="647">
        <v>24496.5</v>
      </c>
      <c r="I43" s="647">
        <v>30450.3</v>
      </c>
      <c r="J43" s="647">
        <v>34346.400000000001</v>
      </c>
      <c r="K43" s="647">
        <v>43652</v>
      </c>
      <c r="L43" s="647">
        <v>52991.8</v>
      </c>
      <c r="M43" s="647">
        <v>67627.899999999994</v>
      </c>
    </row>
    <row r="44" spans="1:13" ht="8.4499999999999993" customHeight="1" x14ac:dyDescent="0.2">
      <c r="A44" s="71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x14ac:dyDescent="0.2">
      <c r="A45" s="96" t="s">
        <v>83</v>
      </c>
      <c r="B45" s="14">
        <v>2058.4</v>
      </c>
      <c r="C45" s="14">
        <v>922.1</v>
      </c>
      <c r="D45" s="14">
        <v>452.8</v>
      </c>
      <c r="E45" s="14">
        <v>578.6</v>
      </c>
      <c r="F45" s="14">
        <v>821.1</v>
      </c>
      <c r="G45" s="14">
        <v>1227.8</v>
      </c>
      <c r="H45" s="14">
        <v>1454</v>
      </c>
      <c r="I45" s="14">
        <v>1736.8</v>
      </c>
      <c r="J45" s="14">
        <v>1774.7</v>
      </c>
      <c r="K45" s="14">
        <v>2279.8000000000002</v>
      </c>
      <c r="L45" s="14">
        <v>2842</v>
      </c>
      <c r="M45" s="14">
        <v>3557.4</v>
      </c>
    </row>
    <row r="46" spans="1:13" x14ac:dyDescent="0.2">
      <c r="A46" s="96" t="s">
        <v>84</v>
      </c>
      <c r="B46" s="14">
        <v>3844.3</v>
      </c>
      <c r="C46" s="14">
        <v>2209.6999999999998</v>
      </c>
      <c r="D46" s="14">
        <v>1132.0999999999999</v>
      </c>
      <c r="E46" s="14">
        <v>1449</v>
      </c>
      <c r="F46" s="14">
        <v>2056.8000000000002</v>
      </c>
      <c r="G46" s="14">
        <v>2750.4</v>
      </c>
      <c r="H46" s="14">
        <v>3010.2</v>
      </c>
      <c r="I46" s="14">
        <v>3378.4</v>
      </c>
      <c r="J46" s="14">
        <v>4027.2</v>
      </c>
      <c r="K46" s="14">
        <v>5513.1</v>
      </c>
      <c r="L46" s="14">
        <v>6642.3</v>
      </c>
      <c r="M46" s="14">
        <v>8138.2</v>
      </c>
    </row>
    <row r="47" spans="1:13" x14ac:dyDescent="0.2">
      <c r="A47" s="96" t="s">
        <v>85</v>
      </c>
      <c r="B47" s="14">
        <v>2313.9</v>
      </c>
      <c r="C47" s="14">
        <v>1610.4</v>
      </c>
      <c r="D47" s="14">
        <v>1145.7</v>
      </c>
      <c r="E47" s="14">
        <v>1361.8</v>
      </c>
      <c r="F47" s="14">
        <v>1947.9</v>
      </c>
      <c r="G47" s="14">
        <v>2506.5</v>
      </c>
      <c r="H47" s="14">
        <v>2495.9</v>
      </c>
      <c r="I47" s="14">
        <v>2906.1</v>
      </c>
      <c r="J47" s="14">
        <v>3222.3</v>
      </c>
      <c r="K47" s="14">
        <v>3998.2</v>
      </c>
      <c r="L47" s="14">
        <v>4585.7</v>
      </c>
      <c r="M47" s="14">
        <v>5593.6</v>
      </c>
    </row>
    <row r="48" spans="1:13" x14ac:dyDescent="0.2">
      <c r="A48" s="96" t="s">
        <v>86</v>
      </c>
      <c r="B48" s="14">
        <v>1661</v>
      </c>
      <c r="C48" s="14">
        <v>1098.7</v>
      </c>
      <c r="D48" s="14">
        <v>813.3</v>
      </c>
      <c r="E48" s="14">
        <v>1007.4</v>
      </c>
      <c r="F48" s="14">
        <v>1277.2</v>
      </c>
      <c r="G48" s="14">
        <v>1544.9</v>
      </c>
      <c r="H48" s="14">
        <v>1613.6</v>
      </c>
      <c r="I48" s="14">
        <v>1763.9</v>
      </c>
      <c r="J48" s="14">
        <v>1817</v>
      </c>
      <c r="K48" s="14">
        <v>2237.5</v>
      </c>
      <c r="L48" s="14">
        <v>2398.4</v>
      </c>
      <c r="M48" s="14">
        <v>2776.6</v>
      </c>
    </row>
    <row r="49" spans="1:13" x14ac:dyDescent="0.2">
      <c r="A49" s="97" t="s">
        <v>87</v>
      </c>
      <c r="B49" s="14">
        <v>3251.8</v>
      </c>
      <c r="C49" s="14">
        <v>2557.1</v>
      </c>
      <c r="D49" s="14">
        <v>1959.3</v>
      </c>
      <c r="E49" s="14">
        <v>2343</v>
      </c>
      <c r="F49" s="14">
        <v>3133.6</v>
      </c>
      <c r="G49" s="14">
        <v>4184.7</v>
      </c>
      <c r="H49" s="14">
        <v>4186.2</v>
      </c>
      <c r="I49" s="14">
        <v>5276.2</v>
      </c>
      <c r="J49" s="14">
        <v>4696.2</v>
      </c>
      <c r="K49" s="14">
        <v>5948</v>
      </c>
      <c r="L49" s="14">
        <v>7182.1</v>
      </c>
      <c r="M49" s="14">
        <v>9067.2000000000007</v>
      </c>
    </row>
    <row r="50" spans="1:13" x14ac:dyDescent="0.2">
      <c r="A50" s="96" t="s">
        <v>88</v>
      </c>
      <c r="B50" s="14">
        <v>1599.6</v>
      </c>
      <c r="C50" s="14">
        <v>875.2</v>
      </c>
      <c r="D50" s="14">
        <v>423</v>
      </c>
      <c r="E50" s="14">
        <v>423.6</v>
      </c>
      <c r="F50" s="14">
        <v>541.79999999999995</v>
      </c>
      <c r="G50" s="14">
        <v>670.7</v>
      </c>
      <c r="H50" s="14">
        <v>717.3</v>
      </c>
      <c r="I50" s="14">
        <v>809.8</v>
      </c>
      <c r="J50" s="14">
        <v>1086.5999999999999</v>
      </c>
      <c r="K50" s="14">
        <v>1408.2</v>
      </c>
      <c r="L50" s="14">
        <v>1721.6</v>
      </c>
      <c r="M50" s="14">
        <v>2230.3000000000002</v>
      </c>
    </row>
    <row r="51" spans="1:13" x14ac:dyDescent="0.2">
      <c r="A51" s="97" t="s">
        <v>89</v>
      </c>
      <c r="B51" s="14">
        <v>3344.6</v>
      </c>
      <c r="C51" s="14">
        <v>2252.1</v>
      </c>
      <c r="D51" s="14">
        <v>1818.8</v>
      </c>
      <c r="E51" s="14">
        <v>2165.1</v>
      </c>
      <c r="F51" s="14">
        <v>2519.1</v>
      </c>
      <c r="G51" s="14">
        <v>3168.6</v>
      </c>
      <c r="H51" s="14">
        <v>3512.1</v>
      </c>
      <c r="I51" s="14">
        <v>4452.2</v>
      </c>
      <c r="J51" s="14">
        <v>5488</v>
      </c>
      <c r="K51" s="14">
        <v>6993.8</v>
      </c>
      <c r="L51" s="14">
        <v>8117.3</v>
      </c>
      <c r="M51" s="14">
        <v>9747.7999999999993</v>
      </c>
    </row>
    <row r="52" spans="1:13" x14ac:dyDescent="0.2">
      <c r="A52" s="97" t="s">
        <v>90</v>
      </c>
      <c r="B52" s="14">
        <v>4927.8999999999996</v>
      </c>
      <c r="C52" s="14">
        <v>3666.3</v>
      </c>
      <c r="D52" s="14">
        <v>3841.6</v>
      </c>
      <c r="E52" s="14">
        <v>4017.6</v>
      </c>
      <c r="F52" s="14">
        <v>5212.8999999999996</v>
      </c>
      <c r="G52" s="14">
        <v>6496.7</v>
      </c>
      <c r="H52" s="14">
        <v>6510.8</v>
      </c>
      <c r="I52" s="14">
        <v>8551.9</v>
      </c>
      <c r="J52" s="14">
        <v>10359.700000000001</v>
      </c>
      <c r="K52" s="14">
        <v>13035.4</v>
      </c>
      <c r="L52" s="14">
        <v>16788.8</v>
      </c>
      <c r="M52" s="14">
        <v>22842</v>
      </c>
    </row>
    <row r="53" spans="1:13" x14ac:dyDescent="0.2">
      <c r="A53" s="97" t="s">
        <v>544</v>
      </c>
      <c r="B53" s="14">
        <v>954.8</v>
      </c>
      <c r="C53" s="14">
        <v>674.7</v>
      </c>
      <c r="D53" s="14">
        <v>473.4</v>
      </c>
      <c r="E53" s="14">
        <v>512.1</v>
      </c>
      <c r="F53" s="14">
        <v>726.2</v>
      </c>
      <c r="G53" s="14">
        <v>995.2</v>
      </c>
      <c r="H53" s="14">
        <v>996.4</v>
      </c>
      <c r="I53" s="14">
        <v>1575.1</v>
      </c>
      <c r="J53" s="14">
        <v>1874.6</v>
      </c>
      <c r="K53" s="14">
        <v>2237.9</v>
      </c>
      <c r="L53" s="14">
        <v>2713.6</v>
      </c>
      <c r="M53" s="14">
        <v>3674.9</v>
      </c>
    </row>
    <row r="54" spans="1:13" ht="8.4499999999999993" customHeight="1" thickBot="1" x14ac:dyDescent="0.25">
      <c r="A54" s="722"/>
      <c r="B54" s="731"/>
      <c r="C54" s="731"/>
      <c r="D54" s="731"/>
      <c r="E54" s="731"/>
      <c r="F54" s="731"/>
      <c r="G54" s="731"/>
      <c r="H54" s="731"/>
      <c r="I54" s="731"/>
      <c r="J54" s="731"/>
      <c r="K54" s="731"/>
      <c r="L54" s="731"/>
      <c r="M54" s="731"/>
    </row>
    <row r="56" spans="1:13" ht="15.75" x14ac:dyDescent="0.2">
      <c r="A56" s="717" t="s">
        <v>756</v>
      </c>
    </row>
  </sheetData>
  <hyperlinks>
    <hyperlink ref="A1" location="Содержание!A1" display="Вернуться в СОДЕРЖАНИЕ" xr:uid="{00000000-0004-0000-A600-000000000000}"/>
  </hyperlinks>
  <pageMargins left="0.98425196850393704" right="0.59055118110236227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T46"/>
  <sheetViews>
    <sheetView zoomScaleNormal="10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9.140625" defaultRowHeight="12" x14ac:dyDescent="0.2"/>
  <cols>
    <col min="1" max="1" width="47.42578125" style="968" customWidth="1"/>
    <col min="2" max="2" width="12.140625" style="968" customWidth="1"/>
    <col min="3" max="4" width="10.85546875" style="968" customWidth="1"/>
    <col min="5" max="5" width="10.7109375" style="968" customWidth="1"/>
    <col min="6" max="16384" width="9.140625" style="968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5">
      <c r="A2" s="967" t="s">
        <v>1408</v>
      </c>
    </row>
    <row r="3" spans="1:20" ht="6.75" customHeight="1" thickBot="1" x14ac:dyDescent="0.3">
      <c r="A3" s="967"/>
    </row>
    <row r="4" spans="1:20" s="971" customFormat="1" ht="18" customHeight="1" thickBot="1" x14ac:dyDescent="0.25">
      <c r="A4" s="969"/>
      <c r="B4" s="970">
        <v>2023</v>
      </c>
      <c r="C4" s="970">
        <v>2024</v>
      </c>
      <c r="D4" s="970">
        <v>2025</v>
      </c>
    </row>
    <row r="5" spans="1:20" ht="9.75" customHeight="1" x14ac:dyDescent="0.2">
      <c r="A5" s="972"/>
      <c r="B5" s="972"/>
      <c r="C5" s="972"/>
      <c r="D5" s="972"/>
    </row>
    <row r="6" spans="1:20" ht="24" x14ac:dyDescent="0.2">
      <c r="A6" s="973" t="s">
        <v>1409</v>
      </c>
      <c r="B6" s="974">
        <f t="shared" ref="B6:D7" si="0">B21+B37</f>
        <v>301268</v>
      </c>
      <c r="C6" s="974">
        <f t="shared" si="0"/>
        <v>375519</v>
      </c>
      <c r="D6" s="974">
        <f t="shared" si="0"/>
        <v>441399</v>
      </c>
    </row>
    <row r="7" spans="1:20" x14ac:dyDescent="0.2">
      <c r="A7" s="975" t="s">
        <v>1410</v>
      </c>
      <c r="B7" s="974">
        <f t="shared" si="0"/>
        <v>150193</v>
      </c>
      <c r="C7" s="974">
        <f t="shared" si="0"/>
        <v>189687</v>
      </c>
      <c r="D7" s="974">
        <f t="shared" si="0"/>
        <v>235921</v>
      </c>
    </row>
    <row r="8" spans="1:20" ht="8.25" customHeight="1" x14ac:dyDescent="0.2"/>
    <row r="9" spans="1:20" ht="24" x14ac:dyDescent="0.2">
      <c r="A9" s="973" t="s">
        <v>1411</v>
      </c>
      <c r="B9" s="976">
        <f t="shared" ref="B9:D10" si="1">B24+B40</f>
        <v>68037.2</v>
      </c>
      <c r="C9" s="976">
        <f t="shared" si="1"/>
        <v>77819.600000000006</v>
      </c>
      <c r="D9" s="976">
        <f t="shared" si="1"/>
        <v>109046</v>
      </c>
    </row>
    <row r="10" spans="1:20" x14ac:dyDescent="0.2">
      <c r="A10" s="975" t="s">
        <v>1412</v>
      </c>
      <c r="B10" s="976">
        <f t="shared" si="1"/>
        <v>23650.1</v>
      </c>
      <c r="C10" s="976">
        <f t="shared" si="1"/>
        <v>28935.3</v>
      </c>
      <c r="D10" s="976">
        <f t="shared" si="1"/>
        <v>43456.1</v>
      </c>
    </row>
    <row r="11" spans="1:20" ht="5.45" customHeight="1" thickBot="1" x14ac:dyDescent="0.25">
      <c r="A11" s="977"/>
      <c r="B11" s="977"/>
      <c r="C11" s="977"/>
      <c r="D11" s="977"/>
    </row>
    <row r="12" spans="1:20" ht="6.6" customHeight="1" x14ac:dyDescent="0.2"/>
    <row r="13" spans="1:20" s="972" customFormat="1" x14ac:dyDescent="0.2">
      <c r="A13" s="972" t="s">
        <v>22</v>
      </c>
    </row>
    <row r="14" spans="1:20" x14ac:dyDescent="0.2">
      <c r="A14" s="968" t="s">
        <v>1413</v>
      </c>
      <c r="B14" s="974">
        <f>B29+B45</f>
        <v>2345026</v>
      </c>
      <c r="C14" s="974">
        <f>C29+C45</f>
        <v>3772952</v>
      </c>
      <c r="D14" s="974">
        <f>D29+D45</f>
        <v>6453929</v>
      </c>
    </row>
    <row r="17" spans="1:4" ht="18" customHeight="1" x14ac:dyDescent="0.25">
      <c r="A17" s="967" t="s">
        <v>1414</v>
      </c>
    </row>
    <row r="18" spans="1:4" ht="6.75" customHeight="1" thickBot="1" x14ac:dyDescent="0.3">
      <c r="A18" s="967"/>
    </row>
    <row r="19" spans="1:4" s="971" customFormat="1" ht="18" customHeight="1" thickBot="1" x14ac:dyDescent="0.25">
      <c r="A19" s="969"/>
      <c r="B19" s="970">
        <v>2023</v>
      </c>
      <c r="C19" s="970">
        <v>2024</v>
      </c>
      <c r="D19" s="970">
        <v>2025</v>
      </c>
    </row>
    <row r="20" spans="1:4" ht="9.75" customHeight="1" x14ac:dyDescent="0.2">
      <c r="A20" s="972"/>
      <c r="B20" s="972"/>
      <c r="C20" s="972"/>
      <c r="D20" s="972"/>
    </row>
    <row r="21" spans="1:4" ht="24" x14ac:dyDescent="0.2">
      <c r="A21" s="973" t="s">
        <v>1409</v>
      </c>
      <c r="B21" s="974">
        <v>126300</v>
      </c>
      <c r="C21" s="974">
        <v>167556</v>
      </c>
      <c r="D21" s="974">
        <v>290368</v>
      </c>
    </row>
    <row r="22" spans="1:4" x14ac:dyDescent="0.2">
      <c r="A22" s="975" t="s">
        <v>1410</v>
      </c>
      <c r="B22" s="974">
        <v>50760</v>
      </c>
      <c r="C22" s="974">
        <v>74267</v>
      </c>
      <c r="D22" s="974">
        <v>153179</v>
      </c>
    </row>
    <row r="23" spans="1:4" ht="8.25" customHeight="1" x14ac:dyDescent="0.2"/>
    <row r="24" spans="1:4" ht="24" x14ac:dyDescent="0.2">
      <c r="A24" s="973" t="s">
        <v>1411</v>
      </c>
      <c r="B24" s="976">
        <v>53385.8</v>
      </c>
      <c r="C24" s="976">
        <v>60826.5</v>
      </c>
      <c r="D24" s="976">
        <v>88937.3</v>
      </c>
    </row>
    <row r="25" spans="1:4" x14ac:dyDescent="0.2">
      <c r="A25" s="975" t="s">
        <v>1412</v>
      </c>
      <c r="B25" s="976">
        <v>16072.7</v>
      </c>
      <c r="C25" s="976">
        <v>20573.599999999999</v>
      </c>
      <c r="D25" s="976">
        <v>33818.400000000001</v>
      </c>
    </row>
    <row r="26" spans="1:4" ht="5.45" customHeight="1" thickBot="1" x14ac:dyDescent="0.25">
      <c r="A26" s="977"/>
      <c r="B26" s="977"/>
      <c r="C26" s="977"/>
      <c r="D26" s="977"/>
    </row>
    <row r="27" spans="1:4" ht="6.6" customHeight="1" x14ac:dyDescent="0.2"/>
    <row r="28" spans="1:4" s="972" customFormat="1" x14ac:dyDescent="0.2">
      <c r="A28" s="972" t="s">
        <v>22</v>
      </c>
    </row>
    <row r="29" spans="1:4" x14ac:dyDescent="0.2">
      <c r="A29" s="968" t="s">
        <v>1413</v>
      </c>
      <c r="B29" s="974">
        <v>1091753</v>
      </c>
      <c r="C29" s="974">
        <v>1920962</v>
      </c>
      <c r="D29" s="974">
        <v>4211846</v>
      </c>
    </row>
    <row r="30" spans="1:4" x14ac:dyDescent="0.2">
      <c r="A30" s="978"/>
      <c r="B30" s="979"/>
      <c r="C30" s="979"/>
      <c r="D30" s="979"/>
    </row>
    <row r="31" spans="1:4" x14ac:dyDescent="0.2">
      <c r="A31" s="978"/>
      <c r="B31" s="979"/>
      <c r="C31" s="979"/>
      <c r="D31" s="979"/>
    </row>
    <row r="32" spans="1:4" ht="18" customHeight="1" x14ac:dyDescent="0.25">
      <c r="A32" s="967" t="s">
        <v>1415</v>
      </c>
    </row>
    <row r="33" spans="1:4" ht="18" customHeight="1" x14ac:dyDescent="0.25">
      <c r="A33" s="967" t="s">
        <v>1416</v>
      </c>
    </row>
    <row r="34" spans="1:4" ht="6.75" customHeight="1" thickBot="1" x14ac:dyDescent="0.3">
      <c r="A34" s="967"/>
    </row>
    <row r="35" spans="1:4" s="971" customFormat="1" ht="18" customHeight="1" thickBot="1" x14ac:dyDescent="0.25">
      <c r="A35" s="969"/>
      <c r="B35" s="970">
        <v>2023</v>
      </c>
      <c r="C35" s="970">
        <v>2024</v>
      </c>
      <c r="D35" s="970">
        <v>2025</v>
      </c>
    </row>
    <row r="36" spans="1:4" ht="9.75" customHeight="1" x14ac:dyDescent="0.2">
      <c r="A36" s="972"/>
      <c r="B36" s="972"/>
      <c r="C36" s="972"/>
      <c r="D36" s="972"/>
    </row>
    <row r="37" spans="1:4" ht="24" x14ac:dyDescent="0.2">
      <c r="A37" s="973" t="s">
        <v>1409</v>
      </c>
      <c r="B37" s="974">
        <v>174968</v>
      </c>
      <c r="C37" s="974">
        <v>207963</v>
      </c>
      <c r="D37" s="974">
        <v>151031</v>
      </c>
    </row>
    <row r="38" spans="1:4" x14ac:dyDescent="0.2">
      <c r="A38" s="975" t="s">
        <v>1410</v>
      </c>
      <c r="B38" s="974">
        <v>99433</v>
      </c>
      <c r="C38" s="974">
        <v>115420</v>
      </c>
      <c r="D38" s="974">
        <v>82742</v>
      </c>
    </row>
    <row r="39" spans="1:4" ht="8.25" customHeight="1" x14ac:dyDescent="0.2"/>
    <row r="40" spans="1:4" ht="24" x14ac:dyDescent="0.2">
      <c r="A40" s="973" t="s">
        <v>1411</v>
      </c>
      <c r="B40" s="976">
        <v>14651.4</v>
      </c>
      <c r="C40" s="976">
        <v>16993.099999999999</v>
      </c>
      <c r="D40" s="976">
        <v>20108.7</v>
      </c>
    </row>
    <row r="41" spans="1:4" x14ac:dyDescent="0.2">
      <c r="A41" s="975" t="s">
        <v>1412</v>
      </c>
      <c r="B41" s="976">
        <v>7577.4</v>
      </c>
      <c r="C41" s="976">
        <v>8361.7000000000007</v>
      </c>
      <c r="D41" s="976">
        <v>9637.7000000000007</v>
      </c>
    </row>
    <row r="42" spans="1:4" ht="5.45" customHeight="1" thickBot="1" x14ac:dyDescent="0.25">
      <c r="A42" s="977"/>
      <c r="B42" s="977"/>
      <c r="C42" s="977"/>
      <c r="D42" s="977"/>
    </row>
    <row r="43" spans="1:4" ht="6.6" customHeight="1" x14ac:dyDescent="0.2"/>
    <row r="44" spans="1:4" s="972" customFormat="1" x14ac:dyDescent="0.2">
      <c r="A44" s="972" t="s">
        <v>22</v>
      </c>
    </row>
    <row r="45" spans="1:4" x14ac:dyDescent="0.2">
      <c r="A45" s="968" t="s">
        <v>1413</v>
      </c>
      <c r="B45" s="974">
        <v>1253273</v>
      </c>
      <c r="C45" s="974">
        <v>1851990</v>
      </c>
      <c r="D45" s="974">
        <v>2242083</v>
      </c>
    </row>
    <row r="46" spans="1:4" x14ac:dyDescent="0.2">
      <c r="B46" s="980"/>
      <c r="C46" s="980"/>
      <c r="D46" s="980"/>
    </row>
  </sheetData>
  <hyperlinks>
    <hyperlink ref="A1" location="Содержание!A1" display="Вернуться в СОДЕРЖАНИЕ" xr:uid="{00000000-0004-0000-A7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Лист171"/>
  <dimension ref="A1:T28"/>
  <sheetViews>
    <sheetView topLeftCell="A4" workbookViewId="0">
      <selection activeCell="P12" sqref="P12"/>
    </sheetView>
  </sheetViews>
  <sheetFormatPr defaultColWidth="9.140625" defaultRowHeight="12" x14ac:dyDescent="0.2"/>
  <cols>
    <col min="1" max="1" width="41.28515625" style="134" customWidth="1"/>
    <col min="2" max="4" width="8.7109375" style="134" hidden="1" customWidth="1"/>
    <col min="5" max="6" width="8.5703125" style="134" hidden="1" customWidth="1"/>
    <col min="7" max="8" width="10.28515625" style="134" hidden="1" customWidth="1"/>
    <col min="9" max="13" width="9.140625" style="134" customWidth="1"/>
    <col min="14" max="250" width="9.140625" style="134"/>
    <col min="251" max="251" width="42.85546875" style="134" customWidth="1"/>
    <col min="252" max="257" width="0" style="134" hidden="1" customWidth="1"/>
    <col min="258" max="260" width="8.7109375" style="134" customWidth="1"/>
    <col min="261" max="506" width="9.140625" style="134"/>
    <col min="507" max="507" width="42.85546875" style="134" customWidth="1"/>
    <col min="508" max="513" width="0" style="134" hidden="1" customWidth="1"/>
    <col min="514" max="516" width="8.7109375" style="134" customWidth="1"/>
    <col min="517" max="762" width="9.140625" style="134"/>
    <col min="763" max="763" width="42.85546875" style="134" customWidth="1"/>
    <col min="764" max="769" width="0" style="134" hidden="1" customWidth="1"/>
    <col min="770" max="772" width="8.7109375" style="134" customWidth="1"/>
    <col min="773" max="1018" width="9.140625" style="134"/>
    <col min="1019" max="1019" width="42.85546875" style="134" customWidth="1"/>
    <col min="1020" max="1025" width="0" style="134" hidden="1" customWidth="1"/>
    <col min="1026" max="1028" width="8.7109375" style="134" customWidth="1"/>
    <col min="1029" max="1274" width="9.140625" style="134"/>
    <col min="1275" max="1275" width="42.85546875" style="134" customWidth="1"/>
    <col min="1276" max="1281" width="0" style="134" hidden="1" customWidth="1"/>
    <col min="1282" max="1284" width="8.7109375" style="134" customWidth="1"/>
    <col min="1285" max="1530" width="9.140625" style="134"/>
    <col min="1531" max="1531" width="42.85546875" style="134" customWidth="1"/>
    <col min="1532" max="1537" width="0" style="134" hidden="1" customWidth="1"/>
    <col min="1538" max="1540" width="8.7109375" style="134" customWidth="1"/>
    <col min="1541" max="1786" width="9.140625" style="134"/>
    <col min="1787" max="1787" width="42.85546875" style="134" customWidth="1"/>
    <col min="1788" max="1793" width="0" style="134" hidden="1" customWidth="1"/>
    <col min="1794" max="1796" width="8.7109375" style="134" customWidth="1"/>
    <col min="1797" max="2042" width="9.140625" style="134"/>
    <col min="2043" max="2043" width="42.85546875" style="134" customWidth="1"/>
    <col min="2044" max="2049" width="0" style="134" hidden="1" customWidth="1"/>
    <col min="2050" max="2052" width="8.7109375" style="134" customWidth="1"/>
    <col min="2053" max="2298" width="9.140625" style="134"/>
    <col min="2299" max="2299" width="42.85546875" style="134" customWidth="1"/>
    <col min="2300" max="2305" width="0" style="134" hidden="1" customWidth="1"/>
    <col min="2306" max="2308" width="8.7109375" style="134" customWidth="1"/>
    <col min="2309" max="2554" width="9.140625" style="134"/>
    <col min="2555" max="2555" width="42.85546875" style="134" customWidth="1"/>
    <col min="2556" max="2561" width="0" style="134" hidden="1" customWidth="1"/>
    <col min="2562" max="2564" width="8.7109375" style="134" customWidth="1"/>
    <col min="2565" max="2810" width="9.140625" style="134"/>
    <col min="2811" max="2811" width="42.85546875" style="134" customWidth="1"/>
    <col min="2812" max="2817" width="0" style="134" hidden="1" customWidth="1"/>
    <col min="2818" max="2820" width="8.7109375" style="134" customWidth="1"/>
    <col min="2821" max="3066" width="9.140625" style="134"/>
    <col min="3067" max="3067" width="42.85546875" style="134" customWidth="1"/>
    <col min="3068" max="3073" width="0" style="134" hidden="1" customWidth="1"/>
    <col min="3074" max="3076" width="8.7109375" style="134" customWidth="1"/>
    <col min="3077" max="3322" width="9.140625" style="134"/>
    <col min="3323" max="3323" width="42.85546875" style="134" customWidth="1"/>
    <col min="3324" max="3329" width="0" style="134" hidden="1" customWidth="1"/>
    <col min="3330" max="3332" width="8.7109375" style="134" customWidth="1"/>
    <col min="3333" max="3578" width="9.140625" style="134"/>
    <col min="3579" max="3579" width="42.85546875" style="134" customWidth="1"/>
    <col min="3580" max="3585" width="0" style="134" hidden="1" customWidth="1"/>
    <col min="3586" max="3588" width="8.7109375" style="134" customWidth="1"/>
    <col min="3589" max="3834" width="9.140625" style="134"/>
    <col min="3835" max="3835" width="42.85546875" style="134" customWidth="1"/>
    <col min="3836" max="3841" width="0" style="134" hidden="1" customWidth="1"/>
    <col min="3842" max="3844" width="8.7109375" style="134" customWidth="1"/>
    <col min="3845" max="4090" width="9.140625" style="134"/>
    <col min="4091" max="4091" width="42.85546875" style="134" customWidth="1"/>
    <col min="4092" max="4097" width="0" style="134" hidden="1" customWidth="1"/>
    <col min="4098" max="4100" width="8.7109375" style="134" customWidth="1"/>
    <col min="4101" max="4346" width="9.140625" style="134"/>
    <col min="4347" max="4347" width="42.85546875" style="134" customWidth="1"/>
    <col min="4348" max="4353" width="0" style="134" hidden="1" customWidth="1"/>
    <col min="4354" max="4356" width="8.7109375" style="134" customWidth="1"/>
    <col min="4357" max="4602" width="9.140625" style="134"/>
    <col min="4603" max="4603" width="42.85546875" style="134" customWidth="1"/>
    <col min="4604" max="4609" width="0" style="134" hidden="1" customWidth="1"/>
    <col min="4610" max="4612" width="8.7109375" style="134" customWidth="1"/>
    <col min="4613" max="4858" width="9.140625" style="134"/>
    <col min="4859" max="4859" width="42.85546875" style="134" customWidth="1"/>
    <col min="4860" max="4865" width="0" style="134" hidden="1" customWidth="1"/>
    <col min="4866" max="4868" width="8.7109375" style="134" customWidth="1"/>
    <col min="4869" max="5114" width="9.140625" style="134"/>
    <col min="5115" max="5115" width="42.85546875" style="134" customWidth="1"/>
    <col min="5116" max="5121" width="0" style="134" hidden="1" customWidth="1"/>
    <col min="5122" max="5124" width="8.7109375" style="134" customWidth="1"/>
    <col min="5125" max="5370" width="9.140625" style="134"/>
    <col min="5371" max="5371" width="42.85546875" style="134" customWidth="1"/>
    <col min="5372" max="5377" width="0" style="134" hidden="1" customWidth="1"/>
    <col min="5378" max="5380" width="8.7109375" style="134" customWidth="1"/>
    <col min="5381" max="5626" width="9.140625" style="134"/>
    <col min="5627" max="5627" width="42.85546875" style="134" customWidth="1"/>
    <col min="5628" max="5633" width="0" style="134" hidden="1" customWidth="1"/>
    <col min="5634" max="5636" width="8.7109375" style="134" customWidth="1"/>
    <col min="5637" max="5882" width="9.140625" style="134"/>
    <col min="5883" max="5883" width="42.85546875" style="134" customWidth="1"/>
    <col min="5884" max="5889" width="0" style="134" hidden="1" customWidth="1"/>
    <col min="5890" max="5892" width="8.7109375" style="134" customWidth="1"/>
    <col min="5893" max="6138" width="9.140625" style="134"/>
    <col min="6139" max="6139" width="42.85546875" style="134" customWidth="1"/>
    <col min="6140" max="6145" width="0" style="134" hidden="1" customWidth="1"/>
    <col min="6146" max="6148" width="8.7109375" style="134" customWidth="1"/>
    <col min="6149" max="6394" width="9.140625" style="134"/>
    <col min="6395" max="6395" width="42.85546875" style="134" customWidth="1"/>
    <col min="6396" max="6401" width="0" style="134" hidden="1" customWidth="1"/>
    <col min="6402" max="6404" width="8.7109375" style="134" customWidth="1"/>
    <col min="6405" max="6650" width="9.140625" style="134"/>
    <col min="6651" max="6651" width="42.85546875" style="134" customWidth="1"/>
    <col min="6652" max="6657" width="0" style="134" hidden="1" customWidth="1"/>
    <col min="6658" max="6660" width="8.7109375" style="134" customWidth="1"/>
    <col min="6661" max="6906" width="9.140625" style="134"/>
    <col min="6907" max="6907" width="42.85546875" style="134" customWidth="1"/>
    <col min="6908" max="6913" width="0" style="134" hidden="1" customWidth="1"/>
    <col min="6914" max="6916" width="8.7109375" style="134" customWidth="1"/>
    <col min="6917" max="7162" width="9.140625" style="134"/>
    <col min="7163" max="7163" width="42.85546875" style="134" customWidth="1"/>
    <col min="7164" max="7169" width="0" style="134" hidden="1" customWidth="1"/>
    <col min="7170" max="7172" width="8.7109375" style="134" customWidth="1"/>
    <col min="7173" max="7418" width="9.140625" style="134"/>
    <col min="7419" max="7419" width="42.85546875" style="134" customWidth="1"/>
    <col min="7420" max="7425" width="0" style="134" hidden="1" customWidth="1"/>
    <col min="7426" max="7428" width="8.7109375" style="134" customWidth="1"/>
    <col min="7429" max="7674" width="9.140625" style="134"/>
    <col min="7675" max="7675" width="42.85546875" style="134" customWidth="1"/>
    <col min="7676" max="7681" width="0" style="134" hidden="1" customWidth="1"/>
    <col min="7682" max="7684" width="8.7109375" style="134" customWidth="1"/>
    <col min="7685" max="7930" width="9.140625" style="134"/>
    <col min="7931" max="7931" width="42.85546875" style="134" customWidth="1"/>
    <col min="7932" max="7937" width="0" style="134" hidden="1" customWidth="1"/>
    <col min="7938" max="7940" width="8.7109375" style="134" customWidth="1"/>
    <col min="7941" max="8186" width="9.140625" style="134"/>
    <col min="8187" max="8187" width="42.85546875" style="134" customWidth="1"/>
    <col min="8188" max="8193" width="0" style="134" hidden="1" customWidth="1"/>
    <col min="8194" max="8196" width="8.7109375" style="134" customWidth="1"/>
    <col min="8197" max="8442" width="9.140625" style="134"/>
    <col min="8443" max="8443" width="42.85546875" style="134" customWidth="1"/>
    <col min="8444" max="8449" width="0" style="134" hidden="1" customWidth="1"/>
    <col min="8450" max="8452" width="8.7109375" style="134" customWidth="1"/>
    <col min="8453" max="8698" width="9.140625" style="134"/>
    <col min="8699" max="8699" width="42.85546875" style="134" customWidth="1"/>
    <col min="8700" max="8705" width="0" style="134" hidden="1" customWidth="1"/>
    <col min="8706" max="8708" width="8.7109375" style="134" customWidth="1"/>
    <col min="8709" max="8954" width="9.140625" style="134"/>
    <col min="8955" max="8955" width="42.85546875" style="134" customWidth="1"/>
    <col min="8956" max="8961" width="0" style="134" hidden="1" customWidth="1"/>
    <col min="8962" max="8964" width="8.7109375" style="134" customWidth="1"/>
    <col min="8965" max="9210" width="9.140625" style="134"/>
    <col min="9211" max="9211" width="42.85546875" style="134" customWidth="1"/>
    <col min="9212" max="9217" width="0" style="134" hidden="1" customWidth="1"/>
    <col min="9218" max="9220" width="8.7109375" style="134" customWidth="1"/>
    <col min="9221" max="9466" width="9.140625" style="134"/>
    <col min="9467" max="9467" width="42.85546875" style="134" customWidth="1"/>
    <col min="9468" max="9473" width="0" style="134" hidden="1" customWidth="1"/>
    <col min="9474" max="9476" width="8.7109375" style="134" customWidth="1"/>
    <col min="9477" max="9722" width="9.140625" style="134"/>
    <col min="9723" max="9723" width="42.85546875" style="134" customWidth="1"/>
    <col min="9724" max="9729" width="0" style="134" hidden="1" customWidth="1"/>
    <col min="9730" max="9732" width="8.7109375" style="134" customWidth="1"/>
    <col min="9733" max="9978" width="9.140625" style="134"/>
    <col min="9979" max="9979" width="42.85546875" style="134" customWidth="1"/>
    <col min="9980" max="9985" width="0" style="134" hidden="1" customWidth="1"/>
    <col min="9986" max="9988" width="8.7109375" style="134" customWidth="1"/>
    <col min="9989" max="10234" width="9.140625" style="134"/>
    <col min="10235" max="10235" width="42.85546875" style="134" customWidth="1"/>
    <col min="10236" max="10241" width="0" style="134" hidden="1" customWidth="1"/>
    <col min="10242" max="10244" width="8.7109375" style="134" customWidth="1"/>
    <col min="10245" max="10490" width="9.140625" style="134"/>
    <col min="10491" max="10491" width="42.85546875" style="134" customWidth="1"/>
    <col min="10492" max="10497" width="0" style="134" hidden="1" customWidth="1"/>
    <col min="10498" max="10500" width="8.7109375" style="134" customWidth="1"/>
    <col min="10501" max="10746" width="9.140625" style="134"/>
    <col min="10747" max="10747" width="42.85546875" style="134" customWidth="1"/>
    <col min="10748" max="10753" width="0" style="134" hidden="1" customWidth="1"/>
    <col min="10754" max="10756" width="8.7109375" style="134" customWidth="1"/>
    <col min="10757" max="11002" width="9.140625" style="134"/>
    <col min="11003" max="11003" width="42.85546875" style="134" customWidth="1"/>
    <col min="11004" max="11009" width="0" style="134" hidden="1" customWidth="1"/>
    <col min="11010" max="11012" width="8.7109375" style="134" customWidth="1"/>
    <col min="11013" max="11258" width="9.140625" style="134"/>
    <col min="11259" max="11259" width="42.85546875" style="134" customWidth="1"/>
    <col min="11260" max="11265" width="0" style="134" hidden="1" customWidth="1"/>
    <col min="11266" max="11268" width="8.7109375" style="134" customWidth="1"/>
    <col min="11269" max="11514" width="9.140625" style="134"/>
    <col min="11515" max="11515" width="42.85546875" style="134" customWidth="1"/>
    <col min="11516" max="11521" width="0" style="134" hidden="1" customWidth="1"/>
    <col min="11522" max="11524" width="8.7109375" style="134" customWidth="1"/>
    <col min="11525" max="11770" width="9.140625" style="134"/>
    <col min="11771" max="11771" width="42.85546875" style="134" customWidth="1"/>
    <col min="11772" max="11777" width="0" style="134" hidden="1" customWidth="1"/>
    <col min="11778" max="11780" width="8.7109375" style="134" customWidth="1"/>
    <col min="11781" max="12026" width="9.140625" style="134"/>
    <col min="12027" max="12027" width="42.85546875" style="134" customWidth="1"/>
    <col min="12028" max="12033" width="0" style="134" hidden="1" customWidth="1"/>
    <col min="12034" max="12036" width="8.7109375" style="134" customWidth="1"/>
    <col min="12037" max="12282" width="9.140625" style="134"/>
    <col min="12283" max="12283" width="42.85546875" style="134" customWidth="1"/>
    <col min="12284" max="12289" width="0" style="134" hidden="1" customWidth="1"/>
    <col min="12290" max="12292" width="8.7109375" style="134" customWidth="1"/>
    <col min="12293" max="12538" width="9.140625" style="134"/>
    <col min="12539" max="12539" width="42.85546875" style="134" customWidth="1"/>
    <col min="12540" max="12545" width="0" style="134" hidden="1" customWidth="1"/>
    <col min="12546" max="12548" width="8.7109375" style="134" customWidth="1"/>
    <col min="12549" max="12794" width="9.140625" style="134"/>
    <col min="12795" max="12795" width="42.85546875" style="134" customWidth="1"/>
    <col min="12796" max="12801" width="0" style="134" hidden="1" customWidth="1"/>
    <col min="12802" max="12804" width="8.7109375" style="134" customWidth="1"/>
    <col min="12805" max="13050" width="9.140625" style="134"/>
    <col min="13051" max="13051" width="42.85546875" style="134" customWidth="1"/>
    <col min="13052" max="13057" width="0" style="134" hidden="1" customWidth="1"/>
    <col min="13058" max="13060" width="8.7109375" style="134" customWidth="1"/>
    <col min="13061" max="13306" width="9.140625" style="134"/>
    <col min="13307" max="13307" width="42.85546875" style="134" customWidth="1"/>
    <col min="13308" max="13313" width="0" style="134" hidden="1" customWidth="1"/>
    <col min="13314" max="13316" width="8.7109375" style="134" customWidth="1"/>
    <col min="13317" max="13562" width="9.140625" style="134"/>
    <col min="13563" max="13563" width="42.85546875" style="134" customWidth="1"/>
    <col min="13564" max="13569" width="0" style="134" hidden="1" customWidth="1"/>
    <col min="13570" max="13572" width="8.7109375" style="134" customWidth="1"/>
    <col min="13573" max="13818" width="9.140625" style="134"/>
    <col min="13819" max="13819" width="42.85546875" style="134" customWidth="1"/>
    <col min="13820" max="13825" width="0" style="134" hidden="1" customWidth="1"/>
    <col min="13826" max="13828" width="8.7109375" style="134" customWidth="1"/>
    <col min="13829" max="14074" width="9.140625" style="134"/>
    <col min="14075" max="14075" width="42.85546875" style="134" customWidth="1"/>
    <col min="14076" max="14081" width="0" style="134" hidden="1" customWidth="1"/>
    <col min="14082" max="14084" width="8.7109375" style="134" customWidth="1"/>
    <col min="14085" max="14330" width="9.140625" style="134"/>
    <col min="14331" max="14331" width="42.85546875" style="134" customWidth="1"/>
    <col min="14332" max="14337" width="0" style="134" hidden="1" customWidth="1"/>
    <col min="14338" max="14340" width="8.7109375" style="134" customWidth="1"/>
    <col min="14341" max="14586" width="9.140625" style="134"/>
    <col min="14587" max="14587" width="42.85546875" style="134" customWidth="1"/>
    <col min="14588" max="14593" width="0" style="134" hidden="1" customWidth="1"/>
    <col min="14594" max="14596" width="8.7109375" style="134" customWidth="1"/>
    <col min="14597" max="14842" width="9.140625" style="134"/>
    <col min="14843" max="14843" width="42.85546875" style="134" customWidth="1"/>
    <col min="14844" max="14849" width="0" style="134" hidden="1" customWidth="1"/>
    <col min="14850" max="14852" width="8.7109375" style="134" customWidth="1"/>
    <col min="14853" max="15098" width="9.140625" style="134"/>
    <col min="15099" max="15099" width="42.85546875" style="134" customWidth="1"/>
    <col min="15100" max="15105" width="0" style="134" hidden="1" customWidth="1"/>
    <col min="15106" max="15108" width="8.7109375" style="134" customWidth="1"/>
    <col min="15109" max="15354" width="9.140625" style="134"/>
    <col min="15355" max="15355" width="42.85546875" style="134" customWidth="1"/>
    <col min="15356" max="15361" width="0" style="134" hidden="1" customWidth="1"/>
    <col min="15362" max="15364" width="8.7109375" style="134" customWidth="1"/>
    <col min="15365" max="15610" width="9.140625" style="134"/>
    <col min="15611" max="15611" width="42.85546875" style="134" customWidth="1"/>
    <col min="15612" max="15617" width="0" style="134" hidden="1" customWidth="1"/>
    <col min="15618" max="15620" width="8.7109375" style="134" customWidth="1"/>
    <col min="15621" max="15866" width="9.140625" style="134"/>
    <col min="15867" max="15867" width="42.85546875" style="134" customWidth="1"/>
    <col min="15868" max="15873" width="0" style="134" hidden="1" customWidth="1"/>
    <col min="15874" max="15876" width="8.7109375" style="134" customWidth="1"/>
    <col min="15877" max="16122" width="9.140625" style="134"/>
    <col min="16123" max="16123" width="42.85546875" style="134" customWidth="1"/>
    <col min="16124" max="16129" width="0" style="134" hidden="1" customWidth="1"/>
    <col min="16130" max="16132" width="8.7109375" style="134" customWidth="1"/>
    <col min="16133" max="16384" width="9.140625" style="134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5">
      <c r="A2" s="199" t="s">
        <v>1395</v>
      </c>
    </row>
    <row r="3" spans="1:20" ht="9.75" customHeight="1" thickBot="1" x14ac:dyDescent="0.25">
      <c r="A3" s="1"/>
    </row>
    <row r="4" spans="1:20" ht="18" customHeight="1" thickBot="1" x14ac:dyDescent="0.25">
      <c r="A4" s="732"/>
      <c r="B4" s="733">
        <v>2014</v>
      </c>
      <c r="C4" s="733">
        <v>2015</v>
      </c>
      <c r="D4" s="733">
        <v>2016</v>
      </c>
      <c r="E4" s="733">
        <v>2017</v>
      </c>
      <c r="F4" s="733">
        <v>2018</v>
      </c>
      <c r="G4" s="733">
        <v>2019</v>
      </c>
      <c r="H4" s="733">
        <v>2020</v>
      </c>
      <c r="I4" s="733">
        <v>2021</v>
      </c>
      <c r="J4" s="733">
        <v>2022</v>
      </c>
      <c r="K4" s="733">
        <v>2023</v>
      </c>
      <c r="L4" s="733">
        <v>2024</v>
      </c>
      <c r="M4" s="194" t="s">
        <v>1449</v>
      </c>
    </row>
    <row r="5" spans="1:20" ht="11.25" customHeight="1" x14ac:dyDescent="0.2"/>
    <row r="6" spans="1:20" ht="36" x14ac:dyDescent="0.2">
      <c r="A6" s="628" t="s">
        <v>780</v>
      </c>
      <c r="B6" s="734">
        <v>22</v>
      </c>
      <c r="C6" s="734">
        <v>22</v>
      </c>
      <c r="D6" s="734">
        <v>25</v>
      </c>
      <c r="E6" s="734">
        <v>25</v>
      </c>
      <c r="F6" s="734">
        <v>25</v>
      </c>
      <c r="G6" s="734">
        <v>24</v>
      </c>
      <c r="H6" s="734">
        <v>23</v>
      </c>
      <c r="I6" s="734">
        <v>21</v>
      </c>
      <c r="J6" s="734">
        <v>21</v>
      </c>
      <c r="K6" s="734">
        <v>21</v>
      </c>
      <c r="L6" s="734">
        <v>21</v>
      </c>
      <c r="M6" s="734">
        <v>21</v>
      </c>
    </row>
    <row r="7" spans="1:20" ht="9.75" customHeight="1" x14ac:dyDescent="0.2">
      <c r="A7" s="628"/>
      <c r="B7" s="734"/>
      <c r="C7" s="734"/>
      <c r="D7" s="734"/>
      <c r="E7" s="734"/>
      <c r="F7" s="734"/>
      <c r="G7" s="734"/>
      <c r="H7" s="734"/>
      <c r="I7" s="734"/>
      <c r="J7" s="734"/>
      <c r="K7" s="734"/>
      <c r="L7" s="734"/>
      <c r="M7" s="734"/>
    </row>
    <row r="8" spans="1:20" ht="36" x14ac:dyDescent="0.2">
      <c r="A8" s="628" t="s">
        <v>1450</v>
      </c>
      <c r="B8" s="15">
        <v>908.9</v>
      </c>
      <c r="C8" s="15">
        <v>1198.5</v>
      </c>
      <c r="D8" s="15">
        <v>1615.8</v>
      </c>
      <c r="E8" s="15">
        <v>1984.8</v>
      </c>
      <c r="F8" s="15">
        <v>2432.6</v>
      </c>
      <c r="G8" s="15">
        <v>2980.6</v>
      </c>
      <c r="H8" s="15">
        <v>3388.3</v>
      </c>
      <c r="I8" s="15">
        <v>3757.1</v>
      </c>
      <c r="J8" s="15">
        <v>5236</v>
      </c>
      <c r="K8" s="15">
        <v>6890.3</v>
      </c>
      <c r="L8" s="15">
        <v>9184.9</v>
      </c>
      <c r="M8" s="15">
        <v>9910.1</v>
      </c>
    </row>
    <row r="9" spans="1:20" ht="16.149999999999999" customHeight="1" x14ac:dyDescent="0.2">
      <c r="A9" s="628"/>
      <c r="B9" s="735"/>
      <c r="C9" s="735"/>
      <c r="D9" s="735"/>
      <c r="E9" s="735"/>
      <c r="F9" s="735"/>
      <c r="G9" s="735"/>
      <c r="H9" s="735"/>
      <c r="I9" s="735"/>
      <c r="J9" s="735"/>
      <c r="K9" s="735"/>
      <c r="L9" s="735"/>
      <c r="M9" s="735"/>
    </row>
    <row r="10" spans="1:20" s="189" customFormat="1" ht="38.25" customHeight="1" x14ac:dyDescent="0.2">
      <c r="A10" s="736" t="s">
        <v>1451</v>
      </c>
      <c r="B10" s="686">
        <v>15.5</v>
      </c>
      <c r="C10" s="686">
        <v>20.5</v>
      </c>
      <c r="D10" s="686">
        <v>24.8</v>
      </c>
      <c r="E10" s="686">
        <v>30.3</v>
      </c>
      <c r="F10" s="686">
        <v>38</v>
      </c>
      <c r="G10" s="686">
        <v>47.7</v>
      </c>
      <c r="H10" s="686">
        <v>58.5</v>
      </c>
      <c r="I10" s="686">
        <v>84.2</v>
      </c>
      <c r="J10" s="686">
        <v>128.30000000000001</v>
      </c>
      <c r="K10" s="686">
        <v>204.2</v>
      </c>
      <c r="L10" s="686">
        <v>252</v>
      </c>
      <c r="M10" s="686">
        <v>228.3</v>
      </c>
    </row>
    <row r="11" spans="1:20" x14ac:dyDescent="0.2">
      <c r="A11" s="628" t="s">
        <v>395</v>
      </c>
      <c r="B11" s="14"/>
      <c r="C11" s="14"/>
      <c r="D11" s="14"/>
      <c r="E11" s="14"/>
      <c r="F11" s="14"/>
      <c r="G11" s="14"/>
      <c r="H11" s="14"/>
      <c r="I11" s="14"/>
    </row>
    <row r="12" spans="1:20" x14ac:dyDescent="0.2">
      <c r="A12" s="712" t="s">
        <v>781</v>
      </c>
      <c r="B12" s="15">
        <v>14</v>
      </c>
      <c r="C12" s="15">
        <v>18.5</v>
      </c>
      <c r="D12" s="15">
        <v>22.2</v>
      </c>
      <c r="E12" s="15">
        <v>26.3</v>
      </c>
      <c r="F12" s="15">
        <v>31.6</v>
      </c>
      <c r="G12" s="15">
        <v>36.6</v>
      </c>
      <c r="H12" s="15">
        <v>40.9</v>
      </c>
      <c r="I12" s="15">
        <v>52.7</v>
      </c>
      <c r="J12" s="14">
        <v>70.900000000000006</v>
      </c>
      <c r="K12" s="14">
        <v>94</v>
      </c>
      <c r="L12" s="14">
        <v>87.2</v>
      </c>
      <c r="M12" s="14">
        <v>57.6</v>
      </c>
    </row>
    <row r="13" spans="1:20" x14ac:dyDescent="0.2">
      <c r="A13" s="712" t="s">
        <v>782</v>
      </c>
      <c r="B13" s="15">
        <v>1.4</v>
      </c>
      <c r="C13" s="15">
        <v>2</v>
      </c>
      <c r="D13" s="15">
        <v>2.6</v>
      </c>
      <c r="E13" s="15">
        <v>4</v>
      </c>
      <c r="F13" s="15">
        <v>6.4</v>
      </c>
      <c r="G13" s="15">
        <v>11.1</v>
      </c>
      <c r="H13" s="15">
        <v>17.7</v>
      </c>
      <c r="I13" s="15">
        <v>31.6</v>
      </c>
      <c r="J13" s="15">
        <v>57.4</v>
      </c>
      <c r="K13" s="15">
        <v>110.2</v>
      </c>
      <c r="L13" s="15">
        <v>164.7</v>
      </c>
      <c r="M13" s="15">
        <v>170.7</v>
      </c>
    </row>
    <row r="14" spans="1:20" x14ac:dyDescent="0.2">
      <c r="A14" s="712"/>
    </row>
    <row r="15" spans="1:20" s="189" customFormat="1" ht="36" x14ac:dyDescent="0.2">
      <c r="A15" s="736" t="s">
        <v>1452</v>
      </c>
      <c r="B15" s="647">
        <v>83.8</v>
      </c>
      <c r="C15" s="647">
        <v>100.5</v>
      </c>
      <c r="D15" s="647">
        <v>120.5</v>
      </c>
      <c r="E15" s="647">
        <v>162.80000000000001</v>
      </c>
      <c r="F15" s="647">
        <v>196.2</v>
      </c>
      <c r="G15" s="647">
        <v>237.9</v>
      </c>
      <c r="H15" s="647">
        <v>269.8</v>
      </c>
      <c r="I15" s="647">
        <v>375.1</v>
      </c>
      <c r="J15" s="647">
        <v>524.70000000000005</v>
      </c>
      <c r="K15" s="647">
        <v>826.1</v>
      </c>
      <c r="L15" s="647">
        <v>1099.0999999999999</v>
      </c>
      <c r="M15" s="647">
        <v>1205.7</v>
      </c>
    </row>
    <row r="16" spans="1:20" x14ac:dyDescent="0.2">
      <c r="A16" s="628" t="s">
        <v>395</v>
      </c>
      <c r="B16" s="647"/>
      <c r="C16" s="647"/>
      <c r="D16" s="647"/>
      <c r="E16" s="647"/>
      <c r="F16" s="647"/>
      <c r="G16" s="647"/>
      <c r="H16" s="647"/>
      <c r="I16" s="647"/>
      <c r="J16" s="647"/>
      <c r="K16" s="647"/>
      <c r="L16" s="647"/>
      <c r="M16" s="647"/>
    </row>
    <row r="17" spans="1:14" x14ac:dyDescent="0.2">
      <c r="A17" s="712" t="s">
        <v>781</v>
      </c>
      <c r="B17" s="15">
        <v>80.900000000000006</v>
      </c>
      <c r="C17" s="15">
        <v>96.8</v>
      </c>
      <c r="D17" s="15">
        <v>115.8</v>
      </c>
      <c r="E17" s="15">
        <v>155</v>
      </c>
      <c r="F17" s="15">
        <v>185.3</v>
      </c>
      <c r="G17" s="15">
        <v>219.5</v>
      </c>
      <c r="H17" s="15">
        <v>251</v>
      </c>
      <c r="I17" s="15">
        <v>337.3</v>
      </c>
      <c r="J17" s="15">
        <v>437.9</v>
      </c>
      <c r="K17" s="15">
        <v>647.79999999999995</v>
      </c>
      <c r="L17" s="15">
        <v>841.9</v>
      </c>
      <c r="M17" s="15">
        <v>832.1</v>
      </c>
    </row>
    <row r="18" spans="1:14" x14ac:dyDescent="0.2">
      <c r="A18" s="712" t="s">
        <v>782</v>
      </c>
      <c r="B18" s="15">
        <v>2.9</v>
      </c>
      <c r="C18" s="15">
        <v>3.7</v>
      </c>
      <c r="D18" s="15">
        <v>4.8</v>
      </c>
      <c r="E18" s="15">
        <v>7.9</v>
      </c>
      <c r="F18" s="15">
        <v>10.9</v>
      </c>
      <c r="G18" s="15">
        <v>18.3</v>
      </c>
      <c r="H18" s="15">
        <v>18.8</v>
      </c>
      <c r="I18" s="15">
        <v>37.799999999999997</v>
      </c>
      <c r="J18" s="15">
        <v>86.7</v>
      </c>
      <c r="K18" s="15">
        <v>178.4</v>
      </c>
      <c r="L18" s="15">
        <v>257.2</v>
      </c>
      <c r="M18" s="15">
        <v>373.6</v>
      </c>
      <c r="N18" s="147"/>
    </row>
    <row r="19" spans="1:14" ht="12.75" thickBot="1" x14ac:dyDescent="0.25">
      <c r="A19" s="737"/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</row>
    <row r="20" spans="1:14" x14ac:dyDescent="0.2">
      <c r="A20" s="712"/>
    </row>
    <row r="21" spans="1:14" x14ac:dyDescent="0.2">
      <c r="A21" s="736" t="s">
        <v>783</v>
      </c>
      <c r="D21" s="738"/>
      <c r="E21" s="738"/>
      <c r="F21" s="738"/>
      <c r="G21" s="738"/>
      <c r="H21" s="738"/>
      <c r="I21" s="738"/>
    </row>
    <row r="22" spans="1:14" x14ac:dyDescent="0.2">
      <c r="A22" s="628" t="s">
        <v>784</v>
      </c>
      <c r="B22" s="738">
        <f t="shared" ref="B22:C22" si="0">B23+B24</f>
        <v>5673</v>
      </c>
      <c r="C22" s="738">
        <f t="shared" si="0"/>
        <v>7290</v>
      </c>
      <c r="D22" s="738">
        <v>9137</v>
      </c>
      <c r="E22" s="738">
        <v>10919</v>
      </c>
      <c r="F22" s="738">
        <v>13235</v>
      </c>
      <c r="G22" s="738">
        <v>14653</v>
      </c>
      <c r="H22" s="738">
        <v>15907</v>
      </c>
      <c r="I22" s="738">
        <v>17050</v>
      </c>
      <c r="J22" s="738">
        <v>20649</v>
      </c>
      <c r="K22" s="738">
        <v>28044</v>
      </c>
      <c r="L22" s="738">
        <v>42051</v>
      </c>
      <c r="M22" s="738">
        <v>69961</v>
      </c>
    </row>
    <row r="23" spans="1:14" x14ac:dyDescent="0.2">
      <c r="A23" s="712" t="s">
        <v>785</v>
      </c>
      <c r="B23" s="738">
        <v>998</v>
      </c>
      <c r="C23" s="738">
        <v>1236</v>
      </c>
      <c r="D23" s="738">
        <v>1300</v>
      </c>
      <c r="E23" s="738">
        <v>1413</v>
      </c>
      <c r="F23" s="738">
        <v>1583</v>
      </c>
      <c r="G23" s="738">
        <v>1712</v>
      </c>
      <c r="H23" s="738">
        <v>1856</v>
      </c>
      <c r="I23" s="738">
        <v>1910</v>
      </c>
      <c r="J23" s="738">
        <v>2041</v>
      </c>
      <c r="K23" s="738">
        <v>2260</v>
      </c>
      <c r="L23" s="738">
        <v>2529</v>
      </c>
      <c r="M23" s="738">
        <v>2789</v>
      </c>
    </row>
    <row r="24" spans="1:14" x14ac:dyDescent="0.2">
      <c r="A24" s="739" t="s">
        <v>786</v>
      </c>
      <c r="B24" s="738">
        <v>4675</v>
      </c>
      <c r="C24" s="738">
        <v>6054</v>
      </c>
      <c r="D24" s="738">
        <v>7101</v>
      </c>
      <c r="E24" s="738">
        <v>8285</v>
      </c>
      <c r="F24" s="738">
        <v>10046</v>
      </c>
      <c r="G24" s="738">
        <v>11114</v>
      </c>
      <c r="H24" s="738">
        <v>12067</v>
      </c>
      <c r="I24" s="738">
        <v>13067</v>
      </c>
      <c r="J24" s="738">
        <v>16252</v>
      </c>
      <c r="K24" s="738">
        <v>23009</v>
      </c>
      <c r="L24" s="738">
        <v>36330</v>
      </c>
      <c r="M24" s="738">
        <v>63682</v>
      </c>
    </row>
    <row r="25" spans="1:14" x14ac:dyDescent="0.2">
      <c r="A25" s="134" t="s">
        <v>787</v>
      </c>
      <c r="B25" s="740" t="s">
        <v>248</v>
      </c>
      <c r="C25" s="740" t="s">
        <v>248</v>
      </c>
      <c r="D25" s="738">
        <v>736</v>
      </c>
      <c r="E25" s="738">
        <v>1221</v>
      </c>
      <c r="F25" s="738">
        <v>1606</v>
      </c>
      <c r="G25" s="738">
        <v>1827</v>
      </c>
      <c r="H25" s="738">
        <v>1984</v>
      </c>
      <c r="I25" s="738">
        <v>2073</v>
      </c>
      <c r="J25" s="738">
        <v>2356</v>
      </c>
      <c r="K25" s="738">
        <v>2775</v>
      </c>
      <c r="L25" s="738">
        <v>3192</v>
      </c>
      <c r="M25" s="738">
        <v>3490</v>
      </c>
    </row>
    <row r="27" spans="1:14" ht="13.5" x14ac:dyDescent="0.2">
      <c r="A27" s="663" t="s">
        <v>788</v>
      </c>
    </row>
    <row r="28" spans="1:14" x14ac:dyDescent="0.2">
      <c r="A28" s="134" t="s">
        <v>1453</v>
      </c>
    </row>
  </sheetData>
  <hyperlinks>
    <hyperlink ref="A1" location="Содержание!A1" display="Вернуться в СОДЕРЖАНИЕ" xr:uid="{00000000-0004-0000-A800-000000000000}"/>
  </hyperlinks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Лист172"/>
  <dimension ref="A1:T55"/>
  <sheetViews>
    <sheetView topLeftCell="A16" workbookViewId="0">
      <selection activeCell="A5" sqref="A5"/>
    </sheetView>
  </sheetViews>
  <sheetFormatPr defaultRowHeight="12.75" x14ac:dyDescent="0.2"/>
  <cols>
    <col min="1" max="1" width="34.85546875" customWidth="1"/>
    <col min="2" max="6" width="0" hidden="1" customWidth="1"/>
    <col min="7" max="8" width="10.140625" hidden="1" customWidth="1"/>
    <col min="9" max="13" width="10.140625" customWidth="1"/>
    <col min="247" max="247" width="37.5703125" customWidth="1"/>
    <col min="248" max="257" width="0" hidden="1" customWidth="1"/>
    <col min="503" max="503" width="37.5703125" customWidth="1"/>
    <col min="504" max="513" width="0" hidden="1" customWidth="1"/>
    <col min="759" max="759" width="37.5703125" customWidth="1"/>
    <col min="760" max="769" width="0" hidden="1" customWidth="1"/>
    <col min="1015" max="1015" width="37.5703125" customWidth="1"/>
    <col min="1016" max="1025" width="0" hidden="1" customWidth="1"/>
    <col min="1271" max="1271" width="37.5703125" customWidth="1"/>
    <col min="1272" max="1281" width="0" hidden="1" customWidth="1"/>
    <col min="1527" max="1527" width="37.5703125" customWidth="1"/>
    <col min="1528" max="1537" width="0" hidden="1" customWidth="1"/>
    <col min="1783" max="1783" width="37.5703125" customWidth="1"/>
    <col min="1784" max="1793" width="0" hidden="1" customWidth="1"/>
    <col min="2039" max="2039" width="37.5703125" customWidth="1"/>
    <col min="2040" max="2049" width="0" hidden="1" customWidth="1"/>
    <col min="2295" max="2295" width="37.5703125" customWidth="1"/>
    <col min="2296" max="2305" width="0" hidden="1" customWidth="1"/>
    <col min="2551" max="2551" width="37.5703125" customWidth="1"/>
    <col min="2552" max="2561" width="0" hidden="1" customWidth="1"/>
    <col min="2807" max="2807" width="37.5703125" customWidth="1"/>
    <col min="2808" max="2817" width="0" hidden="1" customWidth="1"/>
    <col min="3063" max="3063" width="37.5703125" customWidth="1"/>
    <col min="3064" max="3073" width="0" hidden="1" customWidth="1"/>
    <col min="3319" max="3319" width="37.5703125" customWidth="1"/>
    <col min="3320" max="3329" width="0" hidden="1" customWidth="1"/>
    <col min="3575" max="3575" width="37.5703125" customWidth="1"/>
    <col min="3576" max="3585" width="0" hidden="1" customWidth="1"/>
    <col min="3831" max="3831" width="37.5703125" customWidth="1"/>
    <col min="3832" max="3841" width="0" hidden="1" customWidth="1"/>
    <col min="4087" max="4087" width="37.5703125" customWidth="1"/>
    <col min="4088" max="4097" width="0" hidden="1" customWidth="1"/>
    <col min="4343" max="4343" width="37.5703125" customWidth="1"/>
    <col min="4344" max="4353" width="0" hidden="1" customWidth="1"/>
    <col min="4599" max="4599" width="37.5703125" customWidth="1"/>
    <col min="4600" max="4609" width="0" hidden="1" customWidth="1"/>
    <col min="4855" max="4855" width="37.5703125" customWidth="1"/>
    <col min="4856" max="4865" width="0" hidden="1" customWidth="1"/>
    <col min="5111" max="5111" width="37.5703125" customWidth="1"/>
    <col min="5112" max="5121" width="0" hidden="1" customWidth="1"/>
    <col min="5367" max="5367" width="37.5703125" customWidth="1"/>
    <col min="5368" max="5377" width="0" hidden="1" customWidth="1"/>
    <col min="5623" max="5623" width="37.5703125" customWidth="1"/>
    <col min="5624" max="5633" width="0" hidden="1" customWidth="1"/>
    <col min="5879" max="5879" width="37.5703125" customWidth="1"/>
    <col min="5880" max="5889" width="0" hidden="1" customWidth="1"/>
    <col min="6135" max="6135" width="37.5703125" customWidth="1"/>
    <col min="6136" max="6145" width="0" hidden="1" customWidth="1"/>
    <col min="6391" max="6391" width="37.5703125" customWidth="1"/>
    <col min="6392" max="6401" width="0" hidden="1" customWidth="1"/>
    <col min="6647" max="6647" width="37.5703125" customWidth="1"/>
    <col min="6648" max="6657" width="0" hidden="1" customWidth="1"/>
    <col min="6903" max="6903" width="37.5703125" customWidth="1"/>
    <col min="6904" max="6913" width="0" hidden="1" customWidth="1"/>
    <col min="7159" max="7159" width="37.5703125" customWidth="1"/>
    <col min="7160" max="7169" width="0" hidden="1" customWidth="1"/>
    <col min="7415" max="7415" width="37.5703125" customWidth="1"/>
    <col min="7416" max="7425" width="0" hidden="1" customWidth="1"/>
    <col min="7671" max="7671" width="37.5703125" customWidth="1"/>
    <col min="7672" max="7681" width="0" hidden="1" customWidth="1"/>
    <col min="7927" max="7927" width="37.5703125" customWidth="1"/>
    <col min="7928" max="7937" width="0" hidden="1" customWidth="1"/>
    <col min="8183" max="8183" width="37.5703125" customWidth="1"/>
    <col min="8184" max="8193" width="0" hidden="1" customWidth="1"/>
    <col min="8439" max="8439" width="37.5703125" customWidth="1"/>
    <col min="8440" max="8449" width="0" hidden="1" customWidth="1"/>
    <col min="8695" max="8695" width="37.5703125" customWidth="1"/>
    <col min="8696" max="8705" width="0" hidden="1" customWidth="1"/>
    <col min="8951" max="8951" width="37.5703125" customWidth="1"/>
    <col min="8952" max="8961" width="0" hidden="1" customWidth="1"/>
    <col min="9207" max="9207" width="37.5703125" customWidth="1"/>
    <col min="9208" max="9217" width="0" hidden="1" customWidth="1"/>
    <col min="9463" max="9463" width="37.5703125" customWidth="1"/>
    <col min="9464" max="9473" width="0" hidden="1" customWidth="1"/>
    <col min="9719" max="9719" width="37.5703125" customWidth="1"/>
    <col min="9720" max="9729" width="0" hidden="1" customWidth="1"/>
    <col min="9975" max="9975" width="37.5703125" customWidth="1"/>
    <col min="9976" max="9985" width="0" hidden="1" customWidth="1"/>
    <col min="10231" max="10231" width="37.5703125" customWidth="1"/>
    <col min="10232" max="10241" width="0" hidden="1" customWidth="1"/>
    <col min="10487" max="10487" width="37.5703125" customWidth="1"/>
    <col min="10488" max="10497" width="0" hidden="1" customWidth="1"/>
    <col min="10743" max="10743" width="37.5703125" customWidth="1"/>
    <col min="10744" max="10753" width="0" hidden="1" customWidth="1"/>
    <col min="10999" max="10999" width="37.5703125" customWidth="1"/>
    <col min="11000" max="11009" width="0" hidden="1" customWidth="1"/>
    <col min="11255" max="11255" width="37.5703125" customWidth="1"/>
    <col min="11256" max="11265" width="0" hidden="1" customWidth="1"/>
    <col min="11511" max="11511" width="37.5703125" customWidth="1"/>
    <col min="11512" max="11521" width="0" hidden="1" customWidth="1"/>
    <col min="11767" max="11767" width="37.5703125" customWidth="1"/>
    <col min="11768" max="11777" width="0" hidden="1" customWidth="1"/>
    <col min="12023" max="12023" width="37.5703125" customWidth="1"/>
    <col min="12024" max="12033" width="0" hidden="1" customWidth="1"/>
    <col min="12279" max="12279" width="37.5703125" customWidth="1"/>
    <col min="12280" max="12289" width="0" hidden="1" customWidth="1"/>
    <col min="12535" max="12535" width="37.5703125" customWidth="1"/>
    <col min="12536" max="12545" width="0" hidden="1" customWidth="1"/>
    <col min="12791" max="12791" width="37.5703125" customWidth="1"/>
    <col min="12792" max="12801" width="0" hidden="1" customWidth="1"/>
    <col min="13047" max="13047" width="37.5703125" customWidth="1"/>
    <col min="13048" max="13057" width="0" hidden="1" customWidth="1"/>
    <col min="13303" max="13303" width="37.5703125" customWidth="1"/>
    <col min="13304" max="13313" width="0" hidden="1" customWidth="1"/>
    <col min="13559" max="13559" width="37.5703125" customWidth="1"/>
    <col min="13560" max="13569" width="0" hidden="1" customWidth="1"/>
    <col min="13815" max="13815" width="37.5703125" customWidth="1"/>
    <col min="13816" max="13825" width="0" hidden="1" customWidth="1"/>
    <col min="14071" max="14071" width="37.5703125" customWidth="1"/>
    <col min="14072" max="14081" width="0" hidden="1" customWidth="1"/>
    <col min="14327" max="14327" width="37.5703125" customWidth="1"/>
    <col min="14328" max="14337" width="0" hidden="1" customWidth="1"/>
    <col min="14583" max="14583" width="37.5703125" customWidth="1"/>
    <col min="14584" max="14593" width="0" hidden="1" customWidth="1"/>
    <col min="14839" max="14839" width="37.5703125" customWidth="1"/>
    <col min="14840" max="14849" width="0" hidden="1" customWidth="1"/>
    <col min="15095" max="15095" width="37.5703125" customWidth="1"/>
    <col min="15096" max="15105" width="0" hidden="1" customWidth="1"/>
    <col min="15351" max="15351" width="37.5703125" customWidth="1"/>
    <col min="15352" max="15361" width="0" hidden="1" customWidth="1"/>
    <col min="15607" max="15607" width="37.5703125" customWidth="1"/>
    <col min="15608" max="15617" width="0" hidden="1" customWidth="1"/>
    <col min="15863" max="15863" width="37.5703125" customWidth="1"/>
    <col min="15864" max="15873" width="0" hidden="1" customWidth="1"/>
    <col min="16119" max="16119" width="37.5703125" customWidth="1"/>
    <col min="16120" max="16129" width="0" hidden="1" customWidth="1"/>
  </cols>
  <sheetData>
    <row r="1" spans="1:20" s="33" customFormat="1" ht="12.95" customHeight="1" x14ac:dyDescent="0.2">
      <c r="A1" s="950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  <row r="2" spans="1:20" ht="18" customHeight="1" x14ac:dyDescent="0.2">
      <c r="A2" s="741" t="s">
        <v>1417</v>
      </c>
    </row>
    <row r="3" spans="1:20" ht="18" customHeight="1" thickBot="1" x14ac:dyDescent="0.25">
      <c r="A3" s="742" t="s">
        <v>789</v>
      </c>
    </row>
    <row r="4" spans="1:20" ht="18" customHeight="1" thickBot="1" x14ac:dyDescent="0.25">
      <c r="A4" s="602"/>
      <c r="B4" s="597">
        <v>2014</v>
      </c>
      <c r="C4" s="597">
        <v>2015</v>
      </c>
      <c r="D4" s="597">
        <v>2016</v>
      </c>
      <c r="E4" s="597">
        <v>2017</v>
      </c>
      <c r="F4" s="597">
        <v>2018</v>
      </c>
      <c r="G4" s="597">
        <v>2019</v>
      </c>
      <c r="H4" s="597">
        <v>2020</v>
      </c>
      <c r="I4" s="597">
        <v>2021</v>
      </c>
      <c r="J4" s="597">
        <v>2022</v>
      </c>
      <c r="K4" s="597">
        <v>2023</v>
      </c>
      <c r="L4" s="597">
        <v>2024</v>
      </c>
      <c r="M4" s="597">
        <v>2025</v>
      </c>
    </row>
    <row r="5" spans="1:20" x14ac:dyDescent="0.2">
      <c r="A5" s="598"/>
    </row>
    <row r="6" spans="1:20" x14ac:dyDescent="0.2">
      <c r="A6" s="743" t="s">
        <v>82</v>
      </c>
      <c r="B6" s="647">
        <v>30523.4</v>
      </c>
      <c r="C6" s="647">
        <v>18325.2</v>
      </c>
      <c r="D6" s="647">
        <f>[2]кырг!N5</f>
        <v>13300.5</v>
      </c>
      <c r="E6" s="647">
        <f>[2]кырг!O5</f>
        <v>17166.5</v>
      </c>
      <c r="F6" s="647">
        <v>23116.2</v>
      </c>
      <c r="G6" s="647">
        <v>30188.2</v>
      </c>
      <c r="H6" s="647">
        <v>31144</v>
      </c>
      <c r="I6" s="647">
        <v>36982.400000000001</v>
      </c>
      <c r="J6" s="647">
        <v>39222.9</v>
      </c>
      <c r="K6" s="647">
        <v>50774.400000000001</v>
      </c>
      <c r="L6" s="647">
        <v>65190</v>
      </c>
      <c r="M6" s="647">
        <v>85967.9</v>
      </c>
    </row>
    <row r="7" spans="1:20" x14ac:dyDescent="0.2">
      <c r="A7" s="743"/>
      <c r="B7" s="744"/>
      <c r="C7" s="744"/>
      <c r="D7" s="744"/>
      <c r="E7" s="744"/>
      <c r="F7" s="744"/>
      <c r="G7" s="744"/>
      <c r="H7" s="744"/>
      <c r="I7" s="744"/>
      <c r="J7" s="744"/>
      <c r="K7" s="744"/>
      <c r="L7" s="744"/>
      <c r="M7" s="744"/>
    </row>
    <row r="8" spans="1:20" x14ac:dyDescent="0.2">
      <c r="A8" s="745" t="s">
        <v>83</v>
      </c>
      <c r="B8" s="15">
        <v>2340.1999999999998</v>
      </c>
      <c r="C8" s="15">
        <v>1170.5</v>
      </c>
      <c r="D8" s="15">
        <f>[2]кырг!N7</f>
        <v>649.20000000000005</v>
      </c>
      <c r="E8" s="15">
        <f>[2]кырг!O7</f>
        <v>854.3</v>
      </c>
      <c r="F8" s="15">
        <v>1326</v>
      </c>
      <c r="G8" s="15">
        <v>2015.4</v>
      </c>
      <c r="H8" s="15">
        <v>2577.1</v>
      </c>
      <c r="I8" s="15">
        <v>2820.5</v>
      </c>
      <c r="J8" s="15">
        <v>2707.6</v>
      </c>
      <c r="K8" s="15">
        <v>3519.6</v>
      </c>
      <c r="L8" s="15">
        <v>4373.5</v>
      </c>
      <c r="M8" s="15">
        <v>5354.5</v>
      </c>
    </row>
    <row r="9" spans="1:20" x14ac:dyDescent="0.2">
      <c r="A9" s="745" t="s">
        <v>84</v>
      </c>
      <c r="B9" s="15">
        <v>5061.5</v>
      </c>
      <c r="C9" s="15">
        <v>2866.3</v>
      </c>
      <c r="D9" s="15">
        <f>[2]кырг!N8</f>
        <v>1505.7</v>
      </c>
      <c r="E9" s="15">
        <f>[2]кырг!O8</f>
        <v>2014.4</v>
      </c>
      <c r="F9" s="15">
        <v>3089.1</v>
      </c>
      <c r="G9" s="15">
        <v>4238</v>
      </c>
      <c r="H9" s="15">
        <v>4901.7</v>
      </c>
      <c r="I9" s="15">
        <v>5058.7</v>
      </c>
      <c r="J9" s="15">
        <v>5714.9</v>
      </c>
      <c r="K9" s="15">
        <v>7849.4</v>
      </c>
      <c r="L9" s="15">
        <v>9645.1</v>
      </c>
      <c r="M9" s="15">
        <v>11744.2</v>
      </c>
    </row>
    <row r="10" spans="1:20" x14ac:dyDescent="0.2">
      <c r="A10" s="745" t="s">
        <v>85</v>
      </c>
      <c r="B10" s="15">
        <v>2882.1</v>
      </c>
      <c r="C10" s="15">
        <v>1839.4</v>
      </c>
      <c r="D10" s="15">
        <f>[2]кырг!N9</f>
        <v>1283.2</v>
      </c>
      <c r="E10" s="15">
        <f>[2]кырг!O9</f>
        <v>1631.4</v>
      </c>
      <c r="F10" s="15">
        <v>2576.4</v>
      </c>
      <c r="G10" s="15">
        <v>3326.5</v>
      </c>
      <c r="H10" s="15">
        <v>3246.7</v>
      </c>
      <c r="I10" s="15">
        <v>3611.9</v>
      </c>
      <c r="J10" s="15">
        <v>3847.2</v>
      </c>
      <c r="K10" s="15">
        <v>4979.3</v>
      </c>
      <c r="L10" s="15">
        <v>6013.2</v>
      </c>
      <c r="M10" s="15">
        <v>7526.2</v>
      </c>
    </row>
    <row r="11" spans="1:20" x14ac:dyDescent="0.2">
      <c r="A11" s="745" t="s">
        <v>86</v>
      </c>
      <c r="B11" s="15">
        <v>2268.9</v>
      </c>
      <c r="C11" s="15">
        <v>1432.4</v>
      </c>
      <c r="D11" s="15">
        <f>[2]кырг!N10</f>
        <v>1011.8</v>
      </c>
      <c r="E11" s="15">
        <f>[2]кырг!O10</f>
        <v>1397.1</v>
      </c>
      <c r="F11" s="15">
        <v>1735.1</v>
      </c>
      <c r="G11" s="15">
        <v>2162.3000000000002</v>
      </c>
      <c r="H11" s="15">
        <v>2238.6999999999998</v>
      </c>
      <c r="I11" s="15">
        <v>2362.8000000000002</v>
      </c>
      <c r="J11" s="15">
        <v>2398.1</v>
      </c>
      <c r="K11" s="15">
        <v>2878.7</v>
      </c>
      <c r="L11" s="15">
        <v>3215.3</v>
      </c>
      <c r="M11" s="15">
        <v>3722.4</v>
      </c>
    </row>
    <row r="12" spans="1:20" x14ac:dyDescent="0.2">
      <c r="A12" s="745" t="s">
        <v>87</v>
      </c>
      <c r="B12" s="15">
        <v>4359.3999999999996</v>
      </c>
      <c r="C12" s="15">
        <v>3498.9</v>
      </c>
      <c r="D12" s="15">
        <f>[2]кырг!N11</f>
        <v>2749.2</v>
      </c>
      <c r="E12" s="15">
        <f>[2]кырг!O11</f>
        <v>3792.1</v>
      </c>
      <c r="F12" s="15">
        <v>4638.3999999999996</v>
      </c>
      <c r="G12" s="15">
        <v>6327.6</v>
      </c>
      <c r="H12" s="15">
        <v>6803.8</v>
      </c>
      <c r="I12" s="15">
        <v>7824</v>
      </c>
      <c r="J12" s="15">
        <v>6808.3</v>
      </c>
      <c r="K12" s="15">
        <v>8487.2999999999993</v>
      </c>
      <c r="L12" s="15">
        <v>10319.6</v>
      </c>
      <c r="M12" s="15">
        <v>13239.6</v>
      </c>
    </row>
    <row r="13" spans="1:20" x14ac:dyDescent="0.2">
      <c r="A13" s="745" t="s">
        <v>88</v>
      </c>
      <c r="B13" s="15">
        <v>2215.6</v>
      </c>
      <c r="C13" s="15">
        <v>1004.7</v>
      </c>
      <c r="D13" s="15">
        <f>[2]кырг!N12</f>
        <v>354.1</v>
      </c>
      <c r="E13" s="15">
        <f>[2]кырг!O12</f>
        <v>412.6</v>
      </c>
      <c r="F13" s="15">
        <v>645.79999999999995</v>
      </c>
      <c r="G13" s="15">
        <v>888.2</v>
      </c>
      <c r="H13" s="15">
        <v>1045.7</v>
      </c>
      <c r="I13" s="15">
        <v>1147.8</v>
      </c>
      <c r="J13" s="15">
        <v>1468.1</v>
      </c>
      <c r="K13" s="15">
        <v>1927.2</v>
      </c>
      <c r="L13" s="15">
        <v>2558.5</v>
      </c>
      <c r="M13" s="15">
        <v>3149</v>
      </c>
    </row>
    <row r="14" spans="1:20" x14ac:dyDescent="0.2">
      <c r="A14" s="745" t="s">
        <v>89</v>
      </c>
      <c r="B14" s="15">
        <v>4624</v>
      </c>
      <c r="C14" s="15">
        <v>2752.2</v>
      </c>
      <c r="D14" s="15">
        <f>[2]кырг!N13</f>
        <v>2204.3000000000002</v>
      </c>
      <c r="E14" s="15">
        <f>[2]кырг!O13</f>
        <v>2820.9</v>
      </c>
      <c r="F14" s="15">
        <v>3493.2</v>
      </c>
      <c r="G14" s="15">
        <v>4191.2</v>
      </c>
      <c r="H14" s="15">
        <v>4178.8999999999996</v>
      </c>
      <c r="I14" s="15">
        <v>5361.5</v>
      </c>
      <c r="J14" s="15">
        <v>6382.9</v>
      </c>
      <c r="K14" s="15">
        <v>8167.6</v>
      </c>
      <c r="L14" s="15">
        <v>9888.6</v>
      </c>
      <c r="M14" s="15">
        <v>11870.8</v>
      </c>
    </row>
    <row r="15" spans="1:20" x14ac:dyDescent="0.2">
      <c r="A15" s="745" t="s">
        <v>790</v>
      </c>
      <c r="B15" s="15">
        <v>5543.6</v>
      </c>
      <c r="C15" s="15">
        <v>3032.3</v>
      </c>
      <c r="D15" s="15">
        <f>[2]кырг!N14</f>
        <v>3087.2</v>
      </c>
      <c r="E15" s="15">
        <f>[2]кырг!O14</f>
        <v>3605.4</v>
      </c>
      <c r="F15" s="15">
        <v>4661.2</v>
      </c>
      <c r="G15" s="15">
        <v>5808.3</v>
      </c>
      <c r="H15" s="15">
        <v>4853.3</v>
      </c>
      <c r="I15" s="15">
        <v>6729.9</v>
      </c>
      <c r="J15" s="15">
        <v>7445.4</v>
      </c>
      <c r="K15" s="15">
        <v>10039.299999999999</v>
      </c>
      <c r="L15" s="15">
        <v>15621.7</v>
      </c>
      <c r="M15" s="15">
        <v>24490.9</v>
      </c>
    </row>
    <row r="16" spans="1:20" x14ac:dyDescent="0.2">
      <c r="A16" s="632" t="s">
        <v>91</v>
      </c>
      <c r="B16" s="15">
        <v>1228.2</v>
      </c>
      <c r="C16" s="15">
        <v>728.5</v>
      </c>
      <c r="D16" s="15">
        <f>[2]кырг!N15</f>
        <v>455.7</v>
      </c>
      <c r="E16" s="15">
        <f>[2]кырг!O15</f>
        <v>638.5</v>
      </c>
      <c r="F16" s="15">
        <v>951</v>
      </c>
      <c r="G16" s="15">
        <v>1230.8</v>
      </c>
      <c r="H16" s="15">
        <v>1297.9000000000001</v>
      </c>
      <c r="I16" s="15">
        <v>2065.3000000000002</v>
      </c>
      <c r="J16" s="15">
        <v>2450.3000000000002</v>
      </c>
      <c r="K16" s="15">
        <v>2925.9</v>
      </c>
      <c r="L16" s="15">
        <v>3554.4</v>
      </c>
      <c r="M16" s="15">
        <v>4870.3</v>
      </c>
    </row>
    <row r="17" spans="1:13" ht="13.5" thickBot="1" x14ac:dyDescent="0.25">
      <c r="A17" s="746"/>
      <c r="B17" s="603"/>
      <c r="C17" s="603"/>
      <c r="D17" s="603"/>
      <c r="E17" s="603"/>
      <c r="F17" s="603"/>
      <c r="G17" s="603"/>
      <c r="H17" s="603"/>
      <c r="I17" s="603"/>
      <c r="J17" s="603"/>
      <c r="K17" s="603"/>
      <c r="L17" s="603"/>
      <c r="M17" s="603"/>
    </row>
    <row r="18" spans="1:13" x14ac:dyDescent="0.2">
      <c r="A18" s="25"/>
    </row>
    <row r="19" spans="1:13" x14ac:dyDescent="0.2">
      <c r="A19" s="25"/>
    </row>
    <row r="20" spans="1:13" ht="18" customHeight="1" x14ac:dyDescent="0.2">
      <c r="A20" s="741" t="s">
        <v>1418</v>
      </c>
    </row>
    <row r="21" spans="1:13" ht="18" customHeight="1" thickBot="1" x14ac:dyDescent="0.25">
      <c r="A21" s="742" t="s">
        <v>791</v>
      </c>
    </row>
    <row r="22" spans="1:13" ht="18" customHeight="1" thickBot="1" x14ac:dyDescent="0.25">
      <c r="A22" s="602"/>
      <c r="B22" s="597">
        <v>2014</v>
      </c>
      <c r="C22" s="597">
        <v>2015</v>
      </c>
      <c r="D22" s="597">
        <v>2016</v>
      </c>
      <c r="E22" s="597">
        <v>2017</v>
      </c>
      <c r="F22" s="597">
        <v>2018</v>
      </c>
      <c r="G22" s="597">
        <v>2019</v>
      </c>
      <c r="H22" s="597">
        <v>2020</v>
      </c>
      <c r="I22" s="597">
        <v>2021</v>
      </c>
      <c r="J22" s="597">
        <v>2022</v>
      </c>
      <c r="K22" s="597">
        <v>2023</v>
      </c>
      <c r="L22" s="597">
        <v>2024</v>
      </c>
      <c r="M22" s="597">
        <v>2025</v>
      </c>
    </row>
    <row r="23" spans="1:13" x14ac:dyDescent="0.2">
      <c r="A23" s="25"/>
    </row>
    <row r="24" spans="1:13" x14ac:dyDescent="0.2">
      <c r="A24" s="743" t="s">
        <v>82</v>
      </c>
      <c r="B24" s="747">
        <v>456587</v>
      </c>
      <c r="C24" s="747">
        <v>333658</v>
      </c>
      <c r="D24" s="747">
        <f>[2]кырг!N23</f>
        <v>239413</v>
      </c>
      <c r="E24" s="747">
        <f>[2]кырг!O23</f>
        <v>307997</v>
      </c>
      <c r="F24" s="747">
        <v>481895</v>
      </c>
      <c r="G24" s="747">
        <v>624460</v>
      </c>
      <c r="H24" s="747">
        <v>706610</v>
      </c>
      <c r="I24" s="747">
        <v>644552</v>
      </c>
      <c r="J24" s="747">
        <v>672026</v>
      </c>
      <c r="K24" s="747">
        <v>739623</v>
      </c>
      <c r="L24" s="747">
        <v>1114941</v>
      </c>
      <c r="M24" s="747">
        <v>1685591</v>
      </c>
    </row>
    <row r="25" spans="1:13" x14ac:dyDescent="0.2">
      <c r="A25" s="743"/>
      <c r="B25" s="738"/>
      <c r="C25" s="738"/>
      <c r="D25" s="738"/>
      <c r="E25" s="738"/>
      <c r="F25" s="738"/>
      <c r="G25" s="738"/>
      <c r="H25" s="738"/>
      <c r="I25" s="738"/>
      <c r="J25" s="738"/>
      <c r="K25" s="738"/>
      <c r="L25" s="738"/>
      <c r="M25" s="738"/>
    </row>
    <row r="26" spans="1:13" x14ac:dyDescent="0.2">
      <c r="A26" s="745" t="s">
        <v>83</v>
      </c>
      <c r="B26" s="738">
        <v>32908</v>
      </c>
      <c r="C26" s="738">
        <v>24133</v>
      </c>
      <c r="D26" s="738">
        <f>[2]кырг!N25</f>
        <v>16175</v>
      </c>
      <c r="E26" s="738">
        <f>[2]кырг!O25</f>
        <v>20847</v>
      </c>
      <c r="F26" s="738">
        <v>39192</v>
      </c>
      <c r="G26" s="738">
        <v>58701</v>
      </c>
      <c r="H26" s="738">
        <v>74856</v>
      </c>
      <c r="I26" s="738">
        <v>64266</v>
      </c>
      <c r="J26" s="738">
        <v>60179</v>
      </c>
      <c r="K26" s="738">
        <v>63940</v>
      </c>
      <c r="L26" s="738">
        <v>75391</v>
      </c>
      <c r="M26" s="738">
        <v>118453</v>
      </c>
    </row>
    <row r="27" spans="1:13" x14ac:dyDescent="0.2">
      <c r="A27" s="745" t="s">
        <v>84</v>
      </c>
      <c r="B27" s="738">
        <v>82944</v>
      </c>
      <c r="C27" s="738">
        <v>58927</v>
      </c>
      <c r="D27" s="738">
        <f>[2]кырг!N26</f>
        <v>32803</v>
      </c>
      <c r="E27" s="738">
        <f>[2]кырг!O26</f>
        <v>42368</v>
      </c>
      <c r="F27" s="738">
        <v>78574</v>
      </c>
      <c r="G27" s="738">
        <v>110364</v>
      </c>
      <c r="H27" s="738">
        <v>128563</v>
      </c>
      <c r="I27" s="738">
        <v>101009</v>
      </c>
      <c r="J27" s="738">
        <v>106032</v>
      </c>
      <c r="K27" s="738">
        <v>124661</v>
      </c>
      <c r="L27" s="738">
        <v>158618</v>
      </c>
      <c r="M27" s="738">
        <v>182411</v>
      </c>
    </row>
    <row r="28" spans="1:13" x14ac:dyDescent="0.2">
      <c r="A28" s="745" t="s">
        <v>85</v>
      </c>
      <c r="B28" s="738">
        <v>47015</v>
      </c>
      <c r="C28" s="738">
        <v>36022</v>
      </c>
      <c r="D28" s="738">
        <f>[2]кырг!N27</f>
        <v>23384</v>
      </c>
      <c r="E28" s="738">
        <f>[2]кырг!O27</f>
        <v>29938</v>
      </c>
      <c r="F28" s="738">
        <v>52911</v>
      </c>
      <c r="G28" s="738">
        <v>67435</v>
      </c>
      <c r="H28" s="738">
        <v>70492</v>
      </c>
      <c r="I28" s="738">
        <v>58851</v>
      </c>
      <c r="J28" s="738">
        <v>59838</v>
      </c>
      <c r="K28" s="738">
        <v>72671</v>
      </c>
      <c r="L28" s="738">
        <v>112542</v>
      </c>
      <c r="M28" s="738">
        <v>127329</v>
      </c>
    </row>
    <row r="29" spans="1:13" x14ac:dyDescent="0.2">
      <c r="A29" s="745" t="s">
        <v>86</v>
      </c>
      <c r="B29" s="738">
        <v>38053</v>
      </c>
      <c r="C29" s="738">
        <v>28457</v>
      </c>
      <c r="D29" s="738">
        <f>[2]кырг!N28</f>
        <v>19703</v>
      </c>
      <c r="E29" s="738">
        <f>[2]кырг!O28</f>
        <v>26215</v>
      </c>
      <c r="F29" s="738">
        <v>40995</v>
      </c>
      <c r="G29" s="738">
        <v>48455</v>
      </c>
      <c r="H29" s="738">
        <v>49302</v>
      </c>
      <c r="I29" s="738">
        <v>42849</v>
      </c>
      <c r="J29" s="738">
        <v>40470</v>
      </c>
      <c r="K29" s="738">
        <v>40753</v>
      </c>
      <c r="L29" s="738">
        <v>51859</v>
      </c>
      <c r="M29" s="738">
        <v>89488</v>
      </c>
    </row>
    <row r="30" spans="1:13" x14ac:dyDescent="0.2">
      <c r="A30" s="745" t="s">
        <v>87</v>
      </c>
      <c r="B30" s="738">
        <v>74679</v>
      </c>
      <c r="C30" s="738">
        <v>71748</v>
      </c>
      <c r="D30" s="738">
        <f>[2]кырг!N29</f>
        <v>53924</v>
      </c>
      <c r="E30" s="738">
        <f>[2]кырг!O29</f>
        <v>72295</v>
      </c>
      <c r="F30" s="738">
        <v>110198</v>
      </c>
      <c r="G30" s="738">
        <v>145555</v>
      </c>
      <c r="H30" s="738">
        <v>177832</v>
      </c>
      <c r="I30" s="738">
        <v>147248</v>
      </c>
      <c r="J30" s="738">
        <v>139784</v>
      </c>
      <c r="K30" s="738">
        <v>147285</v>
      </c>
      <c r="L30" s="738">
        <v>184078</v>
      </c>
      <c r="M30" s="738">
        <v>214309</v>
      </c>
    </row>
    <row r="31" spans="1:13" x14ac:dyDescent="0.2">
      <c r="A31" s="745" t="s">
        <v>88</v>
      </c>
      <c r="B31" s="738">
        <v>30494</v>
      </c>
      <c r="C31" s="738">
        <v>14800</v>
      </c>
      <c r="D31" s="738">
        <f>[2]кырг!N30</f>
        <v>6972</v>
      </c>
      <c r="E31" s="738">
        <f>[2]кырг!O30</f>
        <v>8365</v>
      </c>
      <c r="F31" s="738">
        <v>17069</v>
      </c>
      <c r="G31" s="738">
        <v>22480</v>
      </c>
      <c r="H31" s="738">
        <v>25688</v>
      </c>
      <c r="I31" s="738">
        <v>22693</v>
      </c>
      <c r="J31" s="738">
        <v>27401</v>
      </c>
      <c r="K31" s="738">
        <v>31549</v>
      </c>
      <c r="L31" s="738">
        <v>48049</v>
      </c>
      <c r="M31" s="738">
        <v>87099</v>
      </c>
    </row>
    <row r="32" spans="1:13" x14ac:dyDescent="0.2">
      <c r="A32" s="745" t="s">
        <v>89</v>
      </c>
      <c r="B32" s="738">
        <v>72716</v>
      </c>
      <c r="C32" s="738">
        <v>50714</v>
      </c>
      <c r="D32" s="738">
        <f>[2]кырг!N31</f>
        <v>42656</v>
      </c>
      <c r="E32" s="738">
        <f>[2]кырг!O31</f>
        <v>49377</v>
      </c>
      <c r="F32" s="738">
        <v>63122</v>
      </c>
      <c r="G32" s="738">
        <v>73817</v>
      </c>
      <c r="H32" s="738">
        <v>75187</v>
      </c>
      <c r="I32" s="738">
        <v>75989</v>
      </c>
      <c r="J32" s="738">
        <v>85058</v>
      </c>
      <c r="K32" s="738">
        <v>97350</v>
      </c>
      <c r="L32" s="738">
        <v>148804</v>
      </c>
      <c r="M32" s="738">
        <v>156681</v>
      </c>
    </row>
    <row r="33" spans="1:13" x14ac:dyDescent="0.2">
      <c r="A33" s="745" t="s">
        <v>792</v>
      </c>
      <c r="B33" s="738">
        <v>60711</v>
      </c>
      <c r="C33" s="738">
        <v>36562</v>
      </c>
      <c r="D33" s="738">
        <f>[2]кырг!N32</f>
        <v>35393</v>
      </c>
      <c r="E33" s="738">
        <f>[2]кырг!O32</f>
        <v>47296</v>
      </c>
      <c r="F33" s="738">
        <v>61537</v>
      </c>
      <c r="G33" s="738">
        <v>75414</v>
      </c>
      <c r="H33" s="738">
        <v>77770</v>
      </c>
      <c r="I33" s="738">
        <v>97447</v>
      </c>
      <c r="J33" s="738">
        <v>113843</v>
      </c>
      <c r="K33" s="738">
        <v>123462</v>
      </c>
      <c r="L33" s="738">
        <v>280105</v>
      </c>
      <c r="M33" s="738">
        <v>614215</v>
      </c>
    </row>
    <row r="34" spans="1:13" x14ac:dyDescent="0.2">
      <c r="A34" s="632" t="s">
        <v>91</v>
      </c>
      <c r="B34" s="656">
        <v>17067</v>
      </c>
      <c r="C34" s="656">
        <v>12295</v>
      </c>
      <c r="D34" s="656">
        <f>[2]кырг!N33</f>
        <v>8403</v>
      </c>
      <c r="E34" s="656">
        <f>[2]кырг!O33</f>
        <v>11296</v>
      </c>
      <c r="F34" s="656">
        <v>18297</v>
      </c>
      <c r="G34" s="656">
        <v>22239</v>
      </c>
      <c r="H34" s="656">
        <v>26920</v>
      </c>
      <c r="I34" s="656">
        <v>34200</v>
      </c>
      <c r="J34" s="656">
        <v>39421</v>
      </c>
      <c r="K34" s="656">
        <v>37952</v>
      </c>
      <c r="L34" s="656">
        <v>55495</v>
      </c>
      <c r="M34" s="656">
        <v>95606</v>
      </c>
    </row>
    <row r="35" spans="1:13" ht="13.5" thickBot="1" x14ac:dyDescent="0.25">
      <c r="A35" s="748"/>
      <c r="B35" s="749"/>
      <c r="C35" s="749"/>
      <c r="D35" s="749"/>
      <c r="E35" s="749"/>
      <c r="F35" s="749"/>
      <c r="G35" s="749"/>
      <c r="H35" s="749"/>
      <c r="I35" s="749"/>
      <c r="J35" s="749"/>
      <c r="K35" s="749"/>
      <c r="L35" s="749"/>
      <c r="M35" s="749"/>
    </row>
    <row r="36" spans="1:13" x14ac:dyDescent="0.2">
      <c r="A36" s="25"/>
    </row>
    <row r="37" spans="1:13" x14ac:dyDescent="0.2">
      <c r="A37" s="25"/>
    </row>
    <row r="38" spans="1:13" ht="18" customHeight="1" x14ac:dyDescent="0.2">
      <c r="A38" s="741" t="s">
        <v>1419</v>
      </c>
    </row>
    <row r="39" spans="1:13" ht="18" customHeight="1" thickBot="1" x14ac:dyDescent="0.25">
      <c r="A39" s="742" t="s">
        <v>793</v>
      </c>
    </row>
    <row r="40" spans="1:13" ht="18" customHeight="1" thickBot="1" x14ac:dyDescent="0.25">
      <c r="A40" s="602"/>
      <c r="B40" s="597">
        <v>2014</v>
      </c>
      <c r="C40" s="597">
        <v>2015</v>
      </c>
      <c r="D40" s="597">
        <v>2016</v>
      </c>
      <c r="E40" s="597">
        <v>2017</v>
      </c>
      <c r="F40" s="597">
        <v>2018</v>
      </c>
      <c r="G40" s="597">
        <v>2019</v>
      </c>
      <c r="H40" s="597">
        <v>2020</v>
      </c>
      <c r="I40" s="597">
        <v>2021</v>
      </c>
      <c r="J40" s="597">
        <v>2022</v>
      </c>
      <c r="K40" s="597">
        <v>2023</v>
      </c>
      <c r="L40" s="597">
        <v>2024</v>
      </c>
      <c r="M40" s="597">
        <v>2025</v>
      </c>
    </row>
    <row r="41" spans="1:13" x14ac:dyDescent="0.2">
      <c r="A41" s="25"/>
    </row>
    <row r="42" spans="1:13" x14ac:dyDescent="0.2">
      <c r="A42" s="743" t="s">
        <v>82</v>
      </c>
      <c r="B42" s="201">
        <v>66851</v>
      </c>
      <c r="C42" s="201">
        <v>54922</v>
      </c>
      <c r="D42" s="201">
        <f>[2]кырг!N41</f>
        <v>55554</v>
      </c>
      <c r="E42" s="201">
        <f>[2]кырг!O41</f>
        <v>55736</v>
      </c>
      <c r="F42" s="201">
        <v>47969</v>
      </c>
      <c r="G42" s="201">
        <v>48343</v>
      </c>
      <c r="H42" s="201">
        <v>44075</v>
      </c>
      <c r="I42" s="201">
        <v>57377</v>
      </c>
      <c r="J42" s="201">
        <v>58365</v>
      </c>
      <c r="K42" s="201">
        <v>68649</v>
      </c>
      <c r="L42" s="201">
        <v>58469</v>
      </c>
      <c r="M42" s="201">
        <v>51002</v>
      </c>
    </row>
    <row r="43" spans="1:13" x14ac:dyDescent="0.2">
      <c r="A43" s="74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2">
      <c r="A44" s="745" t="s">
        <v>83</v>
      </c>
      <c r="B44" s="750">
        <v>71115</v>
      </c>
      <c r="C44" s="750">
        <v>48504</v>
      </c>
      <c r="D44" s="750">
        <f>[2]кырг!N43</f>
        <v>40136</v>
      </c>
      <c r="E44" s="750">
        <f>[2]кырг!O43</f>
        <v>40977</v>
      </c>
      <c r="F44" s="750">
        <v>33832</v>
      </c>
      <c r="G44" s="750">
        <v>34333</v>
      </c>
      <c r="H44" s="750">
        <v>34427</v>
      </c>
      <c r="I44" s="750">
        <v>43888</v>
      </c>
      <c r="J44" s="750">
        <v>44993</v>
      </c>
      <c r="K44" s="750">
        <v>55045</v>
      </c>
      <c r="L44" s="750">
        <v>58011</v>
      </c>
      <c r="M44" s="750">
        <v>45204</v>
      </c>
    </row>
    <row r="45" spans="1:13" x14ac:dyDescent="0.2">
      <c r="A45" s="745" t="s">
        <v>84</v>
      </c>
      <c r="B45" s="750">
        <v>61023</v>
      </c>
      <c r="C45" s="750">
        <v>48642</v>
      </c>
      <c r="D45" s="750">
        <f>[2]кырг!N44</f>
        <v>45901</v>
      </c>
      <c r="E45" s="750">
        <f>[2]кырг!O44</f>
        <v>47545</v>
      </c>
      <c r="F45" s="750">
        <v>39315</v>
      </c>
      <c r="G45" s="750">
        <v>38401</v>
      </c>
      <c r="H45" s="750">
        <v>38127</v>
      </c>
      <c r="I45" s="750">
        <v>50082</v>
      </c>
      <c r="J45" s="750">
        <v>53898</v>
      </c>
      <c r="K45" s="750">
        <v>62966</v>
      </c>
      <c r="L45" s="750">
        <v>60807</v>
      </c>
      <c r="M45" s="750">
        <v>64383</v>
      </c>
    </row>
    <row r="46" spans="1:13" x14ac:dyDescent="0.2">
      <c r="A46" s="745" t="s">
        <v>85</v>
      </c>
      <c r="B46" s="750">
        <v>61301</v>
      </c>
      <c r="C46" s="750">
        <v>51064</v>
      </c>
      <c r="D46" s="750">
        <f>[2]кырг!N45</f>
        <v>54876</v>
      </c>
      <c r="E46" s="750">
        <f>[2]кырг!O45</f>
        <v>54494</v>
      </c>
      <c r="F46" s="750">
        <v>48693</v>
      </c>
      <c r="G46" s="750">
        <v>49329</v>
      </c>
      <c r="H46" s="750">
        <v>46058</v>
      </c>
      <c r="I46" s="750">
        <v>61374</v>
      </c>
      <c r="J46" s="750">
        <v>64294</v>
      </c>
      <c r="K46" s="750">
        <v>68518</v>
      </c>
      <c r="L46" s="750">
        <v>53430</v>
      </c>
      <c r="M46" s="750">
        <v>59108</v>
      </c>
    </row>
    <row r="47" spans="1:13" x14ac:dyDescent="0.2">
      <c r="A47" s="745" t="s">
        <v>86</v>
      </c>
      <c r="B47" s="750">
        <v>59625</v>
      </c>
      <c r="C47" s="750">
        <v>50335</v>
      </c>
      <c r="D47" s="750">
        <f>[2]кырг!N46</f>
        <v>51353</v>
      </c>
      <c r="E47" s="750">
        <f>[2]кырг!O46</f>
        <v>53292</v>
      </c>
      <c r="F47" s="750">
        <v>42324</v>
      </c>
      <c r="G47" s="750">
        <v>44624</v>
      </c>
      <c r="H47" s="750">
        <v>45408</v>
      </c>
      <c r="I47" s="750">
        <v>55141</v>
      </c>
      <c r="J47" s="750">
        <v>59255</v>
      </c>
      <c r="K47" s="750">
        <v>70639</v>
      </c>
      <c r="L47" s="750">
        <v>62001</v>
      </c>
      <c r="M47" s="750">
        <v>41596</v>
      </c>
    </row>
    <row r="48" spans="1:13" x14ac:dyDescent="0.2">
      <c r="A48" s="745" t="s">
        <v>87</v>
      </c>
      <c r="B48" s="750">
        <v>58375</v>
      </c>
      <c r="C48" s="750">
        <v>48767</v>
      </c>
      <c r="D48" s="750">
        <f>[2]кырг!N47</f>
        <v>50982</v>
      </c>
      <c r="E48" s="750">
        <f>[2]кырг!O47</f>
        <v>52453</v>
      </c>
      <c r="F48" s="750">
        <v>42091</v>
      </c>
      <c r="G48" s="750">
        <v>43472</v>
      </c>
      <c r="H48" s="750">
        <v>38260</v>
      </c>
      <c r="I48" s="750">
        <v>53135</v>
      </c>
      <c r="J48" s="750">
        <v>48706</v>
      </c>
      <c r="K48" s="750">
        <v>57625</v>
      </c>
      <c r="L48" s="750">
        <v>56061</v>
      </c>
      <c r="M48" s="750">
        <v>61778</v>
      </c>
    </row>
    <row r="49" spans="1:13" x14ac:dyDescent="0.2">
      <c r="A49" s="745" t="s">
        <v>88</v>
      </c>
      <c r="B49" s="750">
        <v>72659</v>
      </c>
      <c r="C49" s="750">
        <v>67882</v>
      </c>
      <c r="D49" s="750">
        <f>[2]кырг!N48</f>
        <v>50789</v>
      </c>
      <c r="E49" s="750">
        <f>[2]кырг!O48</f>
        <v>49325</v>
      </c>
      <c r="F49" s="750">
        <v>37836</v>
      </c>
      <c r="G49" s="750">
        <v>39513</v>
      </c>
      <c r="H49" s="750">
        <v>40709</v>
      </c>
      <c r="I49" s="750">
        <v>50578</v>
      </c>
      <c r="J49" s="750">
        <v>53580</v>
      </c>
      <c r="K49" s="750">
        <v>61087</v>
      </c>
      <c r="L49" s="750">
        <v>53248</v>
      </c>
      <c r="M49" s="750">
        <v>36155</v>
      </c>
    </row>
    <row r="50" spans="1:13" x14ac:dyDescent="0.2">
      <c r="A50" s="745" t="s">
        <v>89</v>
      </c>
      <c r="B50" s="750">
        <v>63589</v>
      </c>
      <c r="C50" s="750">
        <v>54269</v>
      </c>
      <c r="D50" s="750">
        <f>[2]кырг!N49</f>
        <v>51677</v>
      </c>
      <c r="E50" s="750">
        <f>[2]кырг!O49</f>
        <v>57130</v>
      </c>
      <c r="F50" s="750">
        <v>55341</v>
      </c>
      <c r="G50" s="750">
        <v>56778</v>
      </c>
      <c r="H50" s="750">
        <v>55580</v>
      </c>
      <c r="I50" s="750">
        <v>70556</v>
      </c>
      <c r="J50" s="750">
        <v>75042</v>
      </c>
      <c r="K50" s="750">
        <v>83900</v>
      </c>
      <c r="L50" s="750">
        <v>66454</v>
      </c>
      <c r="M50" s="750">
        <v>75764</v>
      </c>
    </row>
    <row r="51" spans="1:13" x14ac:dyDescent="0.2">
      <c r="A51" s="745" t="s">
        <v>90</v>
      </c>
      <c r="B51" s="750">
        <v>91311</v>
      </c>
      <c r="C51" s="750">
        <v>82935</v>
      </c>
      <c r="D51" s="750">
        <f>[2]кырг!N50</f>
        <v>87227</v>
      </c>
      <c r="E51" s="750">
        <f>[2]кырг!O50</f>
        <v>76229</v>
      </c>
      <c r="F51" s="750">
        <v>75746</v>
      </c>
      <c r="G51" s="750">
        <v>77019</v>
      </c>
      <c r="H51" s="750">
        <v>62406</v>
      </c>
      <c r="I51" s="750">
        <v>69062</v>
      </c>
      <c r="J51" s="750">
        <v>65401</v>
      </c>
      <c r="K51" s="750">
        <v>81315</v>
      </c>
      <c r="L51" s="750">
        <v>55771</v>
      </c>
      <c r="M51" s="750">
        <v>39873</v>
      </c>
    </row>
    <row r="52" spans="1:13" x14ac:dyDescent="0.2">
      <c r="A52" s="745" t="s">
        <v>91</v>
      </c>
      <c r="B52" s="750">
        <v>71961</v>
      </c>
      <c r="C52" s="750">
        <v>59248</v>
      </c>
      <c r="D52" s="750">
        <f>[2]кырг!N51</f>
        <v>54236</v>
      </c>
      <c r="E52" s="750">
        <f>[2]кырг!O51</f>
        <v>56521</v>
      </c>
      <c r="F52" s="750">
        <v>51978</v>
      </c>
      <c r="G52" s="750">
        <v>55342</v>
      </c>
      <c r="H52" s="750">
        <v>48215</v>
      </c>
      <c r="I52" s="750">
        <v>60390</v>
      </c>
      <c r="J52" s="750">
        <v>62157</v>
      </c>
      <c r="K52" s="750">
        <v>77094</v>
      </c>
      <c r="L52" s="750">
        <v>64050</v>
      </c>
      <c r="M52" s="750">
        <v>50942</v>
      </c>
    </row>
    <row r="53" spans="1:13" ht="13.5" thickBot="1" x14ac:dyDescent="0.25">
      <c r="A53" s="748"/>
      <c r="B53" s="751"/>
      <c r="C53" s="751"/>
      <c r="D53" s="751"/>
      <c r="E53" s="751"/>
      <c r="F53" s="751"/>
      <c r="G53" s="751"/>
      <c r="H53" s="751"/>
      <c r="I53" s="751"/>
      <c r="J53" s="751"/>
      <c r="K53" s="751"/>
      <c r="L53" s="751"/>
      <c r="M53" s="751"/>
    </row>
    <row r="54" spans="1:13" x14ac:dyDescent="0.2">
      <c r="A54" s="25"/>
    </row>
    <row r="55" spans="1:13" x14ac:dyDescent="0.2">
      <c r="A55" s="25"/>
    </row>
  </sheetData>
  <hyperlinks>
    <hyperlink ref="A1" location="Содержание!A1" display="Вернуться в СОДЕРЖАНИЕ" xr:uid="{00000000-0004-0000-A900-000000000000}"/>
  </hyperlinks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Лист173"/>
  <dimension ref="A1:T1"/>
  <sheetViews>
    <sheetView zoomScaleNormal="100" workbookViewId="0">
      <selection activeCell="A5" sqref="A5"/>
    </sheetView>
  </sheetViews>
  <sheetFormatPr defaultRowHeight="12.75" x14ac:dyDescent="0.2"/>
  <sheetData>
    <row r="1" spans="1:20" s="33" customFormat="1" ht="14.45" customHeight="1" x14ac:dyDescent="0.2">
      <c r="A1" s="951" t="s">
        <v>1346</v>
      </c>
      <c r="B1" s="241"/>
      <c r="C1" s="241"/>
      <c r="D1" s="241"/>
      <c r="E1" s="241"/>
      <c r="P1" s="241"/>
      <c r="Q1" s="241"/>
      <c r="R1" s="241"/>
      <c r="S1" s="241"/>
      <c r="T1" s="241"/>
    </row>
  </sheetData>
  <hyperlinks>
    <hyperlink ref="A1" location="Содержание!A1" display="Вернуться в СОДЕРЖАНИЕ" xr:uid="{00000000-0004-0000-AA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Лист174"/>
  <dimension ref="A1:M52"/>
  <sheetViews>
    <sheetView topLeftCell="A13" workbookViewId="0">
      <selection activeCell="A5" sqref="A5"/>
    </sheetView>
  </sheetViews>
  <sheetFormatPr defaultColWidth="9.28515625" defaultRowHeight="12.95" customHeight="1" x14ac:dyDescent="0.2"/>
  <cols>
    <col min="1" max="1" width="36" style="25" customWidth="1"/>
    <col min="2" max="4" width="9.28515625" style="2" hidden="1" customWidth="1"/>
    <col min="5" max="5" width="10" style="2" hidden="1" customWidth="1"/>
    <col min="6" max="6" width="0" style="2" hidden="1" customWidth="1"/>
    <col min="7" max="8" width="10" style="2" hidden="1" customWidth="1"/>
    <col min="9" max="13" width="10" style="2" customWidth="1"/>
    <col min="14" max="243" width="9.28515625" style="2"/>
    <col min="244" max="244" width="37.85546875" style="2" customWidth="1"/>
    <col min="245" max="257" width="0" style="2" hidden="1" customWidth="1"/>
    <col min="258" max="260" width="9.28515625" style="2"/>
    <col min="261" max="261" width="10" style="2" bestFit="1" customWidth="1"/>
    <col min="262" max="499" width="9.28515625" style="2"/>
    <col min="500" max="500" width="37.85546875" style="2" customWidth="1"/>
    <col min="501" max="513" width="0" style="2" hidden="1" customWidth="1"/>
    <col min="514" max="516" width="9.28515625" style="2"/>
    <col min="517" max="517" width="10" style="2" bestFit="1" customWidth="1"/>
    <col min="518" max="755" width="9.28515625" style="2"/>
    <col min="756" max="756" width="37.85546875" style="2" customWidth="1"/>
    <col min="757" max="769" width="0" style="2" hidden="1" customWidth="1"/>
    <col min="770" max="772" width="9.28515625" style="2"/>
    <col min="773" max="773" width="10" style="2" bestFit="1" customWidth="1"/>
    <col min="774" max="1011" width="9.28515625" style="2"/>
    <col min="1012" max="1012" width="37.85546875" style="2" customWidth="1"/>
    <col min="1013" max="1025" width="0" style="2" hidden="1" customWidth="1"/>
    <col min="1026" max="1028" width="9.28515625" style="2"/>
    <col min="1029" max="1029" width="10" style="2" bestFit="1" customWidth="1"/>
    <col min="1030" max="1267" width="9.28515625" style="2"/>
    <col min="1268" max="1268" width="37.85546875" style="2" customWidth="1"/>
    <col min="1269" max="1281" width="0" style="2" hidden="1" customWidth="1"/>
    <col min="1282" max="1284" width="9.28515625" style="2"/>
    <col min="1285" max="1285" width="10" style="2" bestFit="1" customWidth="1"/>
    <col min="1286" max="1523" width="9.28515625" style="2"/>
    <col min="1524" max="1524" width="37.85546875" style="2" customWidth="1"/>
    <col min="1525" max="1537" width="0" style="2" hidden="1" customWidth="1"/>
    <col min="1538" max="1540" width="9.28515625" style="2"/>
    <col min="1541" max="1541" width="10" style="2" bestFit="1" customWidth="1"/>
    <col min="1542" max="1779" width="9.28515625" style="2"/>
    <col min="1780" max="1780" width="37.85546875" style="2" customWidth="1"/>
    <col min="1781" max="1793" width="0" style="2" hidden="1" customWidth="1"/>
    <col min="1794" max="1796" width="9.28515625" style="2"/>
    <col min="1797" max="1797" width="10" style="2" bestFit="1" customWidth="1"/>
    <col min="1798" max="2035" width="9.28515625" style="2"/>
    <col min="2036" max="2036" width="37.85546875" style="2" customWidth="1"/>
    <col min="2037" max="2049" width="0" style="2" hidden="1" customWidth="1"/>
    <col min="2050" max="2052" width="9.28515625" style="2"/>
    <col min="2053" max="2053" width="10" style="2" bestFit="1" customWidth="1"/>
    <col min="2054" max="2291" width="9.28515625" style="2"/>
    <col min="2292" max="2292" width="37.85546875" style="2" customWidth="1"/>
    <col min="2293" max="2305" width="0" style="2" hidden="1" customWidth="1"/>
    <col min="2306" max="2308" width="9.28515625" style="2"/>
    <col min="2309" max="2309" width="10" style="2" bestFit="1" customWidth="1"/>
    <col min="2310" max="2547" width="9.28515625" style="2"/>
    <col min="2548" max="2548" width="37.85546875" style="2" customWidth="1"/>
    <col min="2549" max="2561" width="0" style="2" hidden="1" customWidth="1"/>
    <col min="2562" max="2564" width="9.28515625" style="2"/>
    <col min="2565" max="2565" width="10" style="2" bestFit="1" customWidth="1"/>
    <col min="2566" max="2803" width="9.28515625" style="2"/>
    <col min="2804" max="2804" width="37.85546875" style="2" customWidth="1"/>
    <col min="2805" max="2817" width="0" style="2" hidden="1" customWidth="1"/>
    <col min="2818" max="2820" width="9.28515625" style="2"/>
    <col min="2821" max="2821" width="10" style="2" bestFit="1" customWidth="1"/>
    <col min="2822" max="3059" width="9.28515625" style="2"/>
    <col min="3060" max="3060" width="37.85546875" style="2" customWidth="1"/>
    <col min="3061" max="3073" width="0" style="2" hidden="1" customWidth="1"/>
    <col min="3074" max="3076" width="9.28515625" style="2"/>
    <col min="3077" max="3077" width="10" style="2" bestFit="1" customWidth="1"/>
    <col min="3078" max="3315" width="9.28515625" style="2"/>
    <col min="3316" max="3316" width="37.85546875" style="2" customWidth="1"/>
    <col min="3317" max="3329" width="0" style="2" hidden="1" customWidth="1"/>
    <col min="3330" max="3332" width="9.28515625" style="2"/>
    <col min="3333" max="3333" width="10" style="2" bestFit="1" customWidth="1"/>
    <col min="3334" max="3571" width="9.28515625" style="2"/>
    <col min="3572" max="3572" width="37.85546875" style="2" customWidth="1"/>
    <col min="3573" max="3585" width="0" style="2" hidden="1" customWidth="1"/>
    <col min="3586" max="3588" width="9.28515625" style="2"/>
    <col min="3589" max="3589" width="10" style="2" bestFit="1" customWidth="1"/>
    <col min="3590" max="3827" width="9.28515625" style="2"/>
    <col min="3828" max="3828" width="37.85546875" style="2" customWidth="1"/>
    <col min="3829" max="3841" width="0" style="2" hidden="1" customWidth="1"/>
    <col min="3842" max="3844" width="9.28515625" style="2"/>
    <col min="3845" max="3845" width="10" style="2" bestFit="1" customWidth="1"/>
    <col min="3846" max="4083" width="9.28515625" style="2"/>
    <col min="4084" max="4084" width="37.85546875" style="2" customWidth="1"/>
    <col min="4085" max="4097" width="0" style="2" hidden="1" customWidth="1"/>
    <col min="4098" max="4100" width="9.28515625" style="2"/>
    <col min="4101" max="4101" width="10" style="2" bestFit="1" customWidth="1"/>
    <col min="4102" max="4339" width="9.28515625" style="2"/>
    <col min="4340" max="4340" width="37.85546875" style="2" customWidth="1"/>
    <col min="4341" max="4353" width="0" style="2" hidden="1" customWidth="1"/>
    <col min="4354" max="4356" width="9.28515625" style="2"/>
    <col min="4357" max="4357" width="10" style="2" bestFit="1" customWidth="1"/>
    <col min="4358" max="4595" width="9.28515625" style="2"/>
    <col min="4596" max="4596" width="37.85546875" style="2" customWidth="1"/>
    <col min="4597" max="4609" width="0" style="2" hidden="1" customWidth="1"/>
    <col min="4610" max="4612" width="9.28515625" style="2"/>
    <col min="4613" max="4613" width="10" style="2" bestFit="1" customWidth="1"/>
    <col min="4614" max="4851" width="9.28515625" style="2"/>
    <col min="4852" max="4852" width="37.85546875" style="2" customWidth="1"/>
    <col min="4853" max="4865" width="0" style="2" hidden="1" customWidth="1"/>
    <col min="4866" max="4868" width="9.28515625" style="2"/>
    <col min="4869" max="4869" width="10" style="2" bestFit="1" customWidth="1"/>
    <col min="4870" max="5107" width="9.28515625" style="2"/>
    <col min="5108" max="5108" width="37.85546875" style="2" customWidth="1"/>
    <col min="5109" max="5121" width="0" style="2" hidden="1" customWidth="1"/>
    <col min="5122" max="5124" width="9.28515625" style="2"/>
    <col min="5125" max="5125" width="10" style="2" bestFit="1" customWidth="1"/>
    <col min="5126" max="5363" width="9.28515625" style="2"/>
    <col min="5364" max="5364" width="37.85546875" style="2" customWidth="1"/>
    <col min="5365" max="5377" width="0" style="2" hidden="1" customWidth="1"/>
    <col min="5378" max="5380" width="9.28515625" style="2"/>
    <col min="5381" max="5381" width="10" style="2" bestFit="1" customWidth="1"/>
    <col min="5382" max="5619" width="9.28515625" style="2"/>
    <col min="5620" max="5620" width="37.85546875" style="2" customWidth="1"/>
    <col min="5621" max="5633" width="0" style="2" hidden="1" customWidth="1"/>
    <col min="5634" max="5636" width="9.28515625" style="2"/>
    <col min="5637" max="5637" width="10" style="2" bestFit="1" customWidth="1"/>
    <col min="5638" max="5875" width="9.28515625" style="2"/>
    <col min="5876" max="5876" width="37.85546875" style="2" customWidth="1"/>
    <col min="5877" max="5889" width="0" style="2" hidden="1" customWidth="1"/>
    <col min="5890" max="5892" width="9.28515625" style="2"/>
    <col min="5893" max="5893" width="10" style="2" bestFit="1" customWidth="1"/>
    <col min="5894" max="6131" width="9.28515625" style="2"/>
    <col min="6132" max="6132" width="37.85546875" style="2" customWidth="1"/>
    <col min="6133" max="6145" width="0" style="2" hidden="1" customWidth="1"/>
    <col min="6146" max="6148" width="9.28515625" style="2"/>
    <col min="6149" max="6149" width="10" style="2" bestFit="1" customWidth="1"/>
    <col min="6150" max="6387" width="9.28515625" style="2"/>
    <col min="6388" max="6388" width="37.85546875" style="2" customWidth="1"/>
    <col min="6389" max="6401" width="0" style="2" hidden="1" customWidth="1"/>
    <col min="6402" max="6404" width="9.28515625" style="2"/>
    <col min="6405" max="6405" width="10" style="2" bestFit="1" customWidth="1"/>
    <col min="6406" max="6643" width="9.28515625" style="2"/>
    <col min="6644" max="6644" width="37.85546875" style="2" customWidth="1"/>
    <col min="6645" max="6657" width="0" style="2" hidden="1" customWidth="1"/>
    <col min="6658" max="6660" width="9.28515625" style="2"/>
    <col min="6661" max="6661" width="10" style="2" bestFit="1" customWidth="1"/>
    <col min="6662" max="6899" width="9.28515625" style="2"/>
    <col min="6900" max="6900" width="37.85546875" style="2" customWidth="1"/>
    <col min="6901" max="6913" width="0" style="2" hidden="1" customWidth="1"/>
    <col min="6914" max="6916" width="9.28515625" style="2"/>
    <col min="6917" max="6917" width="10" style="2" bestFit="1" customWidth="1"/>
    <col min="6918" max="7155" width="9.28515625" style="2"/>
    <col min="7156" max="7156" width="37.85546875" style="2" customWidth="1"/>
    <col min="7157" max="7169" width="0" style="2" hidden="1" customWidth="1"/>
    <col min="7170" max="7172" width="9.28515625" style="2"/>
    <col min="7173" max="7173" width="10" style="2" bestFit="1" customWidth="1"/>
    <col min="7174" max="7411" width="9.28515625" style="2"/>
    <col min="7412" max="7412" width="37.85546875" style="2" customWidth="1"/>
    <col min="7413" max="7425" width="0" style="2" hidden="1" customWidth="1"/>
    <col min="7426" max="7428" width="9.28515625" style="2"/>
    <col min="7429" max="7429" width="10" style="2" bestFit="1" customWidth="1"/>
    <col min="7430" max="7667" width="9.28515625" style="2"/>
    <col min="7668" max="7668" width="37.85546875" style="2" customWidth="1"/>
    <col min="7669" max="7681" width="0" style="2" hidden="1" customWidth="1"/>
    <col min="7682" max="7684" width="9.28515625" style="2"/>
    <col min="7685" max="7685" width="10" style="2" bestFit="1" customWidth="1"/>
    <col min="7686" max="7923" width="9.28515625" style="2"/>
    <col min="7924" max="7924" width="37.85546875" style="2" customWidth="1"/>
    <col min="7925" max="7937" width="0" style="2" hidden="1" customWidth="1"/>
    <col min="7938" max="7940" width="9.28515625" style="2"/>
    <col min="7941" max="7941" width="10" style="2" bestFit="1" customWidth="1"/>
    <col min="7942" max="8179" width="9.28515625" style="2"/>
    <col min="8180" max="8180" width="37.85546875" style="2" customWidth="1"/>
    <col min="8181" max="8193" width="0" style="2" hidden="1" customWidth="1"/>
    <col min="8194" max="8196" width="9.28515625" style="2"/>
    <col min="8197" max="8197" width="10" style="2" bestFit="1" customWidth="1"/>
    <col min="8198" max="8435" width="9.28515625" style="2"/>
    <col min="8436" max="8436" width="37.85546875" style="2" customWidth="1"/>
    <col min="8437" max="8449" width="0" style="2" hidden="1" customWidth="1"/>
    <col min="8450" max="8452" width="9.28515625" style="2"/>
    <col min="8453" max="8453" width="10" style="2" bestFit="1" customWidth="1"/>
    <col min="8454" max="8691" width="9.28515625" style="2"/>
    <col min="8692" max="8692" width="37.85546875" style="2" customWidth="1"/>
    <col min="8693" max="8705" width="0" style="2" hidden="1" customWidth="1"/>
    <col min="8706" max="8708" width="9.28515625" style="2"/>
    <col min="8709" max="8709" width="10" style="2" bestFit="1" customWidth="1"/>
    <col min="8710" max="8947" width="9.28515625" style="2"/>
    <col min="8948" max="8948" width="37.85546875" style="2" customWidth="1"/>
    <col min="8949" max="8961" width="0" style="2" hidden="1" customWidth="1"/>
    <col min="8962" max="8964" width="9.28515625" style="2"/>
    <col min="8965" max="8965" width="10" style="2" bestFit="1" customWidth="1"/>
    <col min="8966" max="9203" width="9.28515625" style="2"/>
    <col min="9204" max="9204" width="37.85546875" style="2" customWidth="1"/>
    <col min="9205" max="9217" width="0" style="2" hidden="1" customWidth="1"/>
    <col min="9218" max="9220" width="9.28515625" style="2"/>
    <col min="9221" max="9221" width="10" style="2" bestFit="1" customWidth="1"/>
    <col min="9222" max="9459" width="9.28515625" style="2"/>
    <col min="9460" max="9460" width="37.85546875" style="2" customWidth="1"/>
    <col min="9461" max="9473" width="0" style="2" hidden="1" customWidth="1"/>
    <col min="9474" max="9476" width="9.28515625" style="2"/>
    <col min="9477" max="9477" width="10" style="2" bestFit="1" customWidth="1"/>
    <col min="9478" max="9715" width="9.28515625" style="2"/>
    <col min="9716" max="9716" width="37.85546875" style="2" customWidth="1"/>
    <col min="9717" max="9729" width="0" style="2" hidden="1" customWidth="1"/>
    <col min="9730" max="9732" width="9.28515625" style="2"/>
    <col min="9733" max="9733" width="10" style="2" bestFit="1" customWidth="1"/>
    <col min="9734" max="9971" width="9.28515625" style="2"/>
    <col min="9972" max="9972" width="37.85546875" style="2" customWidth="1"/>
    <col min="9973" max="9985" width="0" style="2" hidden="1" customWidth="1"/>
    <col min="9986" max="9988" width="9.28515625" style="2"/>
    <col min="9989" max="9989" width="10" style="2" bestFit="1" customWidth="1"/>
    <col min="9990" max="10227" width="9.28515625" style="2"/>
    <col min="10228" max="10228" width="37.85546875" style="2" customWidth="1"/>
    <col min="10229" max="10241" width="0" style="2" hidden="1" customWidth="1"/>
    <col min="10242" max="10244" width="9.28515625" style="2"/>
    <col min="10245" max="10245" width="10" style="2" bestFit="1" customWidth="1"/>
    <col min="10246" max="10483" width="9.28515625" style="2"/>
    <col min="10484" max="10484" width="37.85546875" style="2" customWidth="1"/>
    <col min="10485" max="10497" width="0" style="2" hidden="1" customWidth="1"/>
    <col min="10498" max="10500" width="9.28515625" style="2"/>
    <col min="10501" max="10501" width="10" style="2" bestFit="1" customWidth="1"/>
    <col min="10502" max="10739" width="9.28515625" style="2"/>
    <col min="10740" max="10740" width="37.85546875" style="2" customWidth="1"/>
    <col min="10741" max="10753" width="0" style="2" hidden="1" customWidth="1"/>
    <col min="10754" max="10756" width="9.28515625" style="2"/>
    <col min="10757" max="10757" width="10" style="2" bestFit="1" customWidth="1"/>
    <col min="10758" max="10995" width="9.28515625" style="2"/>
    <col min="10996" max="10996" width="37.85546875" style="2" customWidth="1"/>
    <col min="10997" max="11009" width="0" style="2" hidden="1" customWidth="1"/>
    <col min="11010" max="11012" width="9.28515625" style="2"/>
    <col min="11013" max="11013" width="10" style="2" bestFit="1" customWidth="1"/>
    <col min="11014" max="11251" width="9.28515625" style="2"/>
    <col min="11252" max="11252" width="37.85546875" style="2" customWidth="1"/>
    <col min="11253" max="11265" width="0" style="2" hidden="1" customWidth="1"/>
    <col min="11266" max="11268" width="9.28515625" style="2"/>
    <col min="11269" max="11269" width="10" style="2" bestFit="1" customWidth="1"/>
    <col min="11270" max="11507" width="9.28515625" style="2"/>
    <col min="11508" max="11508" width="37.85546875" style="2" customWidth="1"/>
    <col min="11509" max="11521" width="0" style="2" hidden="1" customWidth="1"/>
    <col min="11522" max="11524" width="9.28515625" style="2"/>
    <col min="11525" max="11525" width="10" style="2" bestFit="1" customWidth="1"/>
    <col min="11526" max="11763" width="9.28515625" style="2"/>
    <col min="11764" max="11764" width="37.85546875" style="2" customWidth="1"/>
    <col min="11765" max="11777" width="0" style="2" hidden="1" customWidth="1"/>
    <col min="11778" max="11780" width="9.28515625" style="2"/>
    <col min="11781" max="11781" width="10" style="2" bestFit="1" customWidth="1"/>
    <col min="11782" max="12019" width="9.28515625" style="2"/>
    <col min="12020" max="12020" width="37.85546875" style="2" customWidth="1"/>
    <col min="12021" max="12033" width="0" style="2" hidden="1" customWidth="1"/>
    <col min="12034" max="12036" width="9.28515625" style="2"/>
    <col min="12037" max="12037" width="10" style="2" bestFit="1" customWidth="1"/>
    <col min="12038" max="12275" width="9.28515625" style="2"/>
    <col min="12276" max="12276" width="37.85546875" style="2" customWidth="1"/>
    <col min="12277" max="12289" width="0" style="2" hidden="1" customWidth="1"/>
    <col min="12290" max="12292" width="9.28515625" style="2"/>
    <col min="12293" max="12293" width="10" style="2" bestFit="1" customWidth="1"/>
    <col min="12294" max="12531" width="9.28515625" style="2"/>
    <col min="12532" max="12532" width="37.85546875" style="2" customWidth="1"/>
    <col min="12533" max="12545" width="0" style="2" hidden="1" customWidth="1"/>
    <col min="12546" max="12548" width="9.28515625" style="2"/>
    <col min="12549" max="12549" width="10" style="2" bestFit="1" customWidth="1"/>
    <col min="12550" max="12787" width="9.28515625" style="2"/>
    <col min="12788" max="12788" width="37.85546875" style="2" customWidth="1"/>
    <col min="12789" max="12801" width="0" style="2" hidden="1" customWidth="1"/>
    <col min="12802" max="12804" width="9.28515625" style="2"/>
    <col min="12805" max="12805" width="10" style="2" bestFit="1" customWidth="1"/>
    <col min="12806" max="13043" width="9.28515625" style="2"/>
    <col min="13044" max="13044" width="37.85546875" style="2" customWidth="1"/>
    <col min="13045" max="13057" width="0" style="2" hidden="1" customWidth="1"/>
    <col min="13058" max="13060" width="9.28515625" style="2"/>
    <col min="13061" max="13061" width="10" style="2" bestFit="1" customWidth="1"/>
    <col min="13062" max="13299" width="9.28515625" style="2"/>
    <col min="13300" max="13300" width="37.85546875" style="2" customWidth="1"/>
    <col min="13301" max="13313" width="0" style="2" hidden="1" customWidth="1"/>
    <col min="13314" max="13316" width="9.28515625" style="2"/>
    <col min="13317" max="13317" width="10" style="2" bestFit="1" customWidth="1"/>
    <col min="13318" max="13555" width="9.28515625" style="2"/>
    <col min="13556" max="13556" width="37.85546875" style="2" customWidth="1"/>
    <col min="13557" max="13569" width="0" style="2" hidden="1" customWidth="1"/>
    <col min="13570" max="13572" width="9.28515625" style="2"/>
    <col min="13573" max="13573" width="10" style="2" bestFit="1" customWidth="1"/>
    <col min="13574" max="13811" width="9.28515625" style="2"/>
    <col min="13812" max="13812" width="37.85546875" style="2" customWidth="1"/>
    <col min="13813" max="13825" width="0" style="2" hidden="1" customWidth="1"/>
    <col min="13826" max="13828" width="9.28515625" style="2"/>
    <col min="13829" max="13829" width="10" style="2" bestFit="1" customWidth="1"/>
    <col min="13830" max="14067" width="9.28515625" style="2"/>
    <col min="14068" max="14068" width="37.85546875" style="2" customWidth="1"/>
    <col min="14069" max="14081" width="0" style="2" hidden="1" customWidth="1"/>
    <col min="14082" max="14084" width="9.28515625" style="2"/>
    <col min="14085" max="14085" width="10" style="2" bestFit="1" customWidth="1"/>
    <col min="14086" max="14323" width="9.28515625" style="2"/>
    <col min="14324" max="14324" width="37.85546875" style="2" customWidth="1"/>
    <col min="14325" max="14337" width="0" style="2" hidden="1" customWidth="1"/>
    <col min="14338" max="14340" width="9.28515625" style="2"/>
    <col min="14341" max="14341" width="10" style="2" bestFit="1" customWidth="1"/>
    <col min="14342" max="14579" width="9.28515625" style="2"/>
    <col min="14580" max="14580" width="37.85546875" style="2" customWidth="1"/>
    <col min="14581" max="14593" width="0" style="2" hidden="1" customWidth="1"/>
    <col min="14594" max="14596" width="9.28515625" style="2"/>
    <col min="14597" max="14597" width="10" style="2" bestFit="1" customWidth="1"/>
    <col min="14598" max="14835" width="9.28515625" style="2"/>
    <col min="14836" max="14836" width="37.85546875" style="2" customWidth="1"/>
    <col min="14837" max="14849" width="0" style="2" hidden="1" customWidth="1"/>
    <col min="14850" max="14852" width="9.28515625" style="2"/>
    <col min="14853" max="14853" width="10" style="2" bestFit="1" customWidth="1"/>
    <col min="14854" max="15091" width="9.28515625" style="2"/>
    <col min="15092" max="15092" width="37.85546875" style="2" customWidth="1"/>
    <col min="15093" max="15105" width="0" style="2" hidden="1" customWidth="1"/>
    <col min="15106" max="15108" width="9.28515625" style="2"/>
    <col min="15109" max="15109" width="10" style="2" bestFit="1" customWidth="1"/>
    <col min="15110" max="15347" width="9.28515625" style="2"/>
    <col min="15348" max="15348" width="37.85546875" style="2" customWidth="1"/>
    <col min="15349" max="15361" width="0" style="2" hidden="1" customWidth="1"/>
    <col min="15362" max="15364" width="9.28515625" style="2"/>
    <col min="15365" max="15365" width="10" style="2" bestFit="1" customWidth="1"/>
    <col min="15366" max="15603" width="9.28515625" style="2"/>
    <col min="15604" max="15604" width="37.85546875" style="2" customWidth="1"/>
    <col min="15605" max="15617" width="0" style="2" hidden="1" customWidth="1"/>
    <col min="15618" max="15620" width="9.28515625" style="2"/>
    <col min="15621" max="15621" width="10" style="2" bestFit="1" customWidth="1"/>
    <col min="15622" max="15859" width="9.28515625" style="2"/>
    <col min="15860" max="15860" width="37.85546875" style="2" customWidth="1"/>
    <col min="15861" max="15873" width="0" style="2" hidden="1" customWidth="1"/>
    <col min="15874" max="15876" width="9.28515625" style="2"/>
    <col min="15877" max="15877" width="10" style="2" bestFit="1" customWidth="1"/>
    <col min="15878" max="16115" width="9.28515625" style="2"/>
    <col min="16116" max="16116" width="37.85546875" style="2" customWidth="1"/>
    <col min="16117" max="16129" width="0" style="2" hidden="1" customWidth="1"/>
    <col min="16130" max="16132" width="9.28515625" style="2"/>
    <col min="16133" max="16133" width="10" style="2" bestFit="1" customWidth="1"/>
    <col min="16134" max="16384" width="9.28515625" style="2"/>
  </cols>
  <sheetData>
    <row r="1" spans="1:13" ht="12.95" customHeight="1" x14ac:dyDescent="0.2">
      <c r="A1" s="950" t="s">
        <v>1346</v>
      </c>
    </row>
    <row r="2" spans="1:13" ht="18" customHeight="1" x14ac:dyDescent="0.2">
      <c r="A2" s="741" t="s">
        <v>1420</v>
      </c>
    </row>
    <row r="3" spans="1:13" ht="18" customHeight="1" thickBot="1" x14ac:dyDescent="0.25">
      <c r="A3" s="752" t="s">
        <v>789</v>
      </c>
    </row>
    <row r="4" spans="1:13" s="129" customFormat="1" ht="18" customHeight="1" thickBot="1" x14ac:dyDescent="0.25">
      <c r="A4" s="718"/>
      <c r="B4" s="597">
        <v>2014</v>
      </c>
      <c r="C4" s="597">
        <v>2015</v>
      </c>
      <c r="D4" s="597">
        <v>2016</v>
      </c>
      <c r="E4" s="597">
        <v>2017</v>
      </c>
      <c r="F4" s="597">
        <v>2018</v>
      </c>
      <c r="G4" s="597">
        <v>2019</v>
      </c>
      <c r="H4" s="597">
        <v>2020</v>
      </c>
      <c r="I4" s="597">
        <v>2021</v>
      </c>
      <c r="J4" s="597">
        <v>2022</v>
      </c>
      <c r="K4" s="597">
        <v>2023</v>
      </c>
      <c r="L4" s="597">
        <v>2024</v>
      </c>
      <c r="M4" s="597">
        <v>2025</v>
      </c>
    </row>
    <row r="5" spans="1:13" ht="7.5" customHeight="1" x14ac:dyDescent="0.2">
      <c r="A5" s="17"/>
    </row>
    <row r="6" spans="1:13" s="130" customFormat="1" ht="12.95" customHeight="1" x14ac:dyDescent="0.2">
      <c r="A6" s="753" t="s">
        <v>794</v>
      </c>
      <c r="B6" s="686">
        <v>30523.4</v>
      </c>
      <c r="C6" s="686">
        <f>[2]крг!P5</f>
        <v>18325.2</v>
      </c>
      <c r="D6" s="686">
        <f>[2]крг!Q5</f>
        <v>13300.5</v>
      </c>
      <c r="E6" s="686">
        <v>17166.5</v>
      </c>
      <c r="F6" s="686">
        <v>23116.2</v>
      </c>
      <c r="G6" s="686">
        <v>30188.2</v>
      </c>
      <c r="H6" s="686">
        <v>31144</v>
      </c>
      <c r="I6" s="686">
        <v>36982.400000000001</v>
      </c>
      <c r="J6" s="686">
        <v>39222.9</v>
      </c>
      <c r="K6" s="686">
        <v>50774.400000000001</v>
      </c>
      <c r="L6" s="686">
        <v>65190</v>
      </c>
      <c r="M6" s="686">
        <v>85967.9</v>
      </c>
    </row>
    <row r="7" spans="1:13" ht="12.95" customHeight="1" x14ac:dyDescent="0.2">
      <c r="A7" s="754" t="s">
        <v>795</v>
      </c>
    </row>
    <row r="8" spans="1:13" ht="13.5" customHeight="1" x14ac:dyDescent="0.2">
      <c r="A8" s="755" t="s">
        <v>796</v>
      </c>
      <c r="B8" s="14">
        <v>223.7</v>
      </c>
      <c r="C8" s="14">
        <f>[2]крг!P8</f>
        <v>160.19999999999999</v>
      </c>
      <c r="D8" s="14">
        <f>[2]крг!Q8</f>
        <v>100.7</v>
      </c>
      <c r="E8" s="26">
        <v>161.80000000000001</v>
      </c>
      <c r="F8" s="26">
        <v>234.6</v>
      </c>
      <c r="G8" s="26">
        <v>835.1</v>
      </c>
      <c r="H8" s="26">
        <v>804.6</v>
      </c>
      <c r="I8" s="26">
        <v>705.8</v>
      </c>
      <c r="J8" s="26">
        <v>759.8</v>
      </c>
      <c r="K8" s="102">
        <v>1035.5999999999999</v>
      </c>
      <c r="L8" s="102">
        <v>851</v>
      </c>
      <c r="M8" s="102">
        <v>592</v>
      </c>
    </row>
    <row r="9" spans="1:13" ht="13.5" customHeight="1" x14ac:dyDescent="0.2">
      <c r="A9" s="754" t="s">
        <v>797</v>
      </c>
      <c r="B9" s="14">
        <v>4.9000000000000004</v>
      </c>
      <c r="C9" s="14">
        <f>[2]крг!P9</f>
        <v>3.7</v>
      </c>
      <c r="D9" s="14">
        <f>[2]крг!Q9</f>
        <v>4.8</v>
      </c>
      <c r="E9" s="14">
        <v>5</v>
      </c>
      <c r="F9" s="14">
        <v>7.2</v>
      </c>
      <c r="G9" s="14">
        <v>4.2</v>
      </c>
      <c r="H9" s="14">
        <v>3.3</v>
      </c>
      <c r="I9" s="14">
        <v>2.9</v>
      </c>
      <c r="J9" s="14">
        <v>2.9</v>
      </c>
      <c r="K9" s="14">
        <v>5.4</v>
      </c>
      <c r="L9" s="14">
        <v>4.8</v>
      </c>
      <c r="M9" s="14">
        <v>6.1</v>
      </c>
    </row>
    <row r="10" spans="1:13" s="118" customFormat="1" ht="13.5" customHeight="1" x14ac:dyDescent="0.2">
      <c r="A10" s="668" t="s">
        <v>798</v>
      </c>
      <c r="B10" s="14">
        <v>47.1</v>
      </c>
      <c r="C10" s="14">
        <f>[2]крг!P10</f>
        <v>39.4</v>
      </c>
      <c r="D10" s="14">
        <f>[2]крг!Q10</f>
        <v>27.7</v>
      </c>
      <c r="E10" s="14">
        <v>40.1</v>
      </c>
      <c r="F10" s="14">
        <v>53</v>
      </c>
      <c r="G10" s="14">
        <v>661.1</v>
      </c>
      <c r="H10" s="14">
        <v>620</v>
      </c>
      <c r="I10" s="14">
        <v>547</v>
      </c>
      <c r="J10" s="14">
        <v>610.29999999999995</v>
      </c>
      <c r="K10" s="14">
        <v>872.4</v>
      </c>
      <c r="L10" s="14">
        <v>583.9</v>
      </c>
      <c r="M10" s="14">
        <v>347.4</v>
      </c>
    </row>
    <row r="11" spans="1:13" ht="12.95" customHeight="1" x14ac:dyDescent="0.2">
      <c r="A11" s="754" t="s">
        <v>799</v>
      </c>
      <c r="B11" s="14">
        <v>30.8</v>
      </c>
      <c r="C11" s="14">
        <f>[2]крг!P11</f>
        <v>31.6</v>
      </c>
      <c r="D11" s="14">
        <f>[2]крг!Q11</f>
        <v>12.3</v>
      </c>
      <c r="E11" s="14">
        <v>35.1</v>
      </c>
      <c r="F11" s="14">
        <v>60.1</v>
      </c>
      <c r="G11" s="14">
        <v>64.099999999999994</v>
      </c>
      <c r="H11" s="14">
        <v>67.099999999999994</v>
      </c>
      <c r="I11" s="14">
        <v>42.9</v>
      </c>
      <c r="J11" s="14">
        <v>35.5</v>
      </c>
      <c r="K11" s="14">
        <v>41.6</v>
      </c>
      <c r="L11" s="14">
        <v>29.6</v>
      </c>
      <c r="M11" s="14">
        <v>13.5</v>
      </c>
    </row>
    <row r="12" spans="1:13" ht="12.95" customHeight="1" x14ac:dyDescent="0.2">
      <c r="A12" s="754" t="s">
        <v>800</v>
      </c>
      <c r="B12" s="14">
        <v>7.4</v>
      </c>
      <c r="C12" s="14">
        <f>[2]крг!P12</f>
        <v>6</v>
      </c>
      <c r="D12" s="14">
        <f>[2]крг!Q12</f>
        <v>3.3</v>
      </c>
      <c r="E12" s="14">
        <v>7.5</v>
      </c>
      <c r="F12" s="14">
        <v>9.4</v>
      </c>
      <c r="G12" s="14">
        <v>12.1</v>
      </c>
      <c r="H12" s="14">
        <v>11.6</v>
      </c>
      <c r="I12" s="14">
        <v>11.0825</v>
      </c>
      <c r="J12" s="14">
        <v>8.3000000000000007</v>
      </c>
      <c r="K12" s="14">
        <v>10</v>
      </c>
      <c r="L12" s="14">
        <v>12.6</v>
      </c>
      <c r="M12" s="14">
        <v>7.4349999999999996</v>
      </c>
    </row>
    <row r="13" spans="1:13" ht="12.95" customHeight="1" x14ac:dyDescent="0.2">
      <c r="A13" s="754" t="s">
        <v>801</v>
      </c>
      <c r="B13" s="14">
        <v>0.3</v>
      </c>
      <c r="C13" s="14">
        <f>[2]крг!P13</f>
        <v>0.2</v>
      </c>
      <c r="D13" s="14">
        <f>[2]крг!Q13</f>
        <v>0.4</v>
      </c>
      <c r="E13" s="14">
        <v>0.2</v>
      </c>
      <c r="F13" s="14">
        <v>0.2</v>
      </c>
      <c r="G13" s="14">
        <v>1.1000000000000001</v>
      </c>
      <c r="H13" s="14">
        <v>0.8</v>
      </c>
      <c r="I13" s="14">
        <v>0.7</v>
      </c>
      <c r="J13" s="14">
        <v>0.5</v>
      </c>
      <c r="K13" s="14">
        <v>0.8</v>
      </c>
      <c r="L13" s="14">
        <v>0.5</v>
      </c>
      <c r="M13" s="14">
        <v>0.16</v>
      </c>
    </row>
    <row r="14" spans="1:13" ht="12.95" customHeight="1" x14ac:dyDescent="0.2">
      <c r="A14" s="754" t="s">
        <v>802</v>
      </c>
      <c r="B14" s="14">
        <v>0.5</v>
      </c>
      <c r="C14" s="14">
        <f>[2]крг!P14</f>
        <v>0.3</v>
      </c>
      <c r="D14" s="14" t="str">
        <f>[2]крг!Q14</f>
        <v>-</v>
      </c>
      <c r="E14" s="14">
        <v>0.1</v>
      </c>
      <c r="F14" s="14">
        <v>0.1</v>
      </c>
      <c r="G14" s="14">
        <v>0.2</v>
      </c>
      <c r="H14" s="14">
        <v>0.2</v>
      </c>
      <c r="I14" s="14">
        <v>0.2</v>
      </c>
      <c r="J14" s="14" t="s">
        <v>26</v>
      </c>
      <c r="K14" s="14">
        <v>0.4</v>
      </c>
      <c r="L14" s="14">
        <v>1.3</v>
      </c>
      <c r="M14" s="14">
        <v>1.4</v>
      </c>
    </row>
    <row r="15" spans="1:13" ht="12.95" customHeight="1" x14ac:dyDescent="0.2">
      <c r="A15" s="754" t="s">
        <v>803</v>
      </c>
      <c r="B15" s="14">
        <v>0.5</v>
      </c>
      <c r="C15" s="14">
        <f>[2]крг!P15</f>
        <v>0.5</v>
      </c>
      <c r="D15" s="14">
        <f>[2]крг!Q15</f>
        <v>0.5</v>
      </c>
      <c r="E15" s="14">
        <v>1.6</v>
      </c>
      <c r="F15" s="14">
        <v>0.9</v>
      </c>
      <c r="G15" s="14">
        <v>0.3</v>
      </c>
      <c r="H15" s="14">
        <v>0.4</v>
      </c>
      <c r="I15" s="14">
        <v>1</v>
      </c>
      <c r="J15" s="14">
        <v>1.7</v>
      </c>
      <c r="K15" s="14">
        <v>1.2</v>
      </c>
      <c r="L15" s="14">
        <v>3</v>
      </c>
      <c r="M15" s="14">
        <v>2.6</v>
      </c>
    </row>
    <row r="16" spans="1:13" ht="12.95" customHeight="1" x14ac:dyDescent="0.2">
      <c r="A16" s="754" t="s">
        <v>804</v>
      </c>
      <c r="B16" s="14">
        <v>4.5</v>
      </c>
      <c r="C16" s="14">
        <f>[2]крг!P16</f>
        <v>2.1</v>
      </c>
      <c r="D16" s="14">
        <f>[2]крг!Q16</f>
        <v>2.9</v>
      </c>
      <c r="E16" s="14">
        <v>2.7</v>
      </c>
      <c r="F16" s="14">
        <v>3.7</v>
      </c>
      <c r="G16" s="14">
        <v>4.5</v>
      </c>
      <c r="H16" s="14">
        <v>2.2000000000000002</v>
      </c>
      <c r="I16" s="14">
        <v>1</v>
      </c>
      <c r="J16" s="14">
        <v>0.5</v>
      </c>
      <c r="K16" s="14">
        <v>0.6</v>
      </c>
      <c r="L16" s="14">
        <v>1</v>
      </c>
      <c r="M16" s="14">
        <v>6.1</v>
      </c>
    </row>
    <row r="17" spans="1:13" ht="24" customHeight="1" x14ac:dyDescent="0.2">
      <c r="A17" s="745" t="s">
        <v>805</v>
      </c>
      <c r="B17" s="14">
        <v>3.2</v>
      </c>
      <c r="C17" s="14">
        <f>[2]крг!P17</f>
        <v>1.2</v>
      </c>
      <c r="D17" s="14">
        <f>[2]крг!Q17</f>
        <v>2.2000000000000002</v>
      </c>
      <c r="E17" s="14">
        <v>5.3</v>
      </c>
      <c r="F17" s="14">
        <v>5.9</v>
      </c>
      <c r="G17" s="14">
        <v>4</v>
      </c>
      <c r="H17" s="14">
        <v>3.8</v>
      </c>
      <c r="I17" s="14">
        <v>1.83</v>
      </c>
      <c r="J17" s="14">
        <v>1.8</v>
      </c>
      <c r="K17" s="14">
        <v>2.8</v>
      </c>
      <c r="L17" s="14">
        <v>2.8</v>
      </c>
      <c r="M17" s="14">
        <v>5.3</v>
      </c>
    </row>
    <row r="18" spans="1:13" ht="12.95" customHeight="1" x14ac:dyDescent="0.2">
      <c r="A18" s="754" t="s">
        <v>806</v>
      </c>
      <c r="B18" s="14">
        <v>124.5</v>
      </c>
      <c r="C18" s="14">
        <f>[2]крг!P18</f>
        <v>75.3</v>
      </c>
      <c r="D18" s="14">
        <f>[2]крг!Q18</f>
        <v>46.6</v>
      </c>
      <c r="E18" s="14">
        <v>64.2</v>
      </c>
      <c r="F18" s="14">
        <v>93.9</v>
      </c>
      <c r="G18" s="14">
        <v>83.6</v>
      </c>
      <c r="H18" s="14">
        <v>95</v>
      </c>
      <c r="I18" s="14">
        <v>97.2</v>
      </c>
      <c r="J18" s="14">
        <v>98.4</v>
      </c>
      <c r="K18" s="14">
        <v>100.5</v>
      </c>
      <c r="L18" s="14">
        <v>211.5</v>
      </c>
      <c r="M18" s="14">
        <v>202</v>
      </c>
    </row>
    <row r="19" spans="1:13" ht="12.95" customHeight="1" x14ac:dyDescent="0.2">
      <c r="A19" s="756" t="s">
        <v>807</v>
      </c>
      <c r="B19" s="14">
        <v>14582.4</v>
      </c>
      <c r="C19" s="14">
        <f>[2]крг!P19</f>
        <v>8148</v>
      </c>
      <c r="D19" s="14">
        <f>[2]крг!Q19</f>
        <v>4184.5</v>
      </c>
      <c r="E19" s="14">
        <v>4823.6000000000004</v>
      </c>
      <c r="F19" s="14">
        <v>7083.1</v>
      </c>
      <c r="G19" s="14">
        <v>9424.2000000000007</v>
      </c>
      <c r="H19" s="14">
        <v>10464.6</v>
      </c>
      <c r="I19" s="14">
        <v>10532.8</v>
      </c>
      <c r="J19" s="14">
        <v>9186.6</v>
      </c>
      <c r="K19" s="14">
        <v>11580.7</v>
      </c>
      <c r="L19" s="14">
        <v>12511.9</v>
      </c>
      <c r="M19" s="14">
        <v>12871.4</v>
      </c>
    </row>
    <row r="20" spans="1:13" ht="12.95" customHeight="1" x14ac:dyDescent="0.2">
      <c r="A20" s="756" t="s">
        <v>808</v>
      </c>
      <c r="B20" s="14">
        <v>0.5</v>
      </c>
      <c r="C20" s="14">
        <f>[2]крг!P20</f>
        <v>0.3</v>
      </c>
      <c r="D20" s="14" t="str">
        <f>[2]крг!Q20</f>
        <v>-</v>
      </c>
      <c r="E20" s="14" t="s">
        <v>26</v>
      </c>
      <c r="F20" s="14">
        <v>0.1</v>
      </c>
      <c r="G20" s="14" t="s">
        <v>26</v>
      </c>
      <c r="H20" s="14" t="s">
        <v>26</v>
      </c>
      <c r="I20" s="14" t="s">
        <v>26</v>
      </c>
      <c r="J20" s="14" t="s">
        <v>26</v>
      </c>
      <c r="K20" s="14" t="s">
        <v>26</v>
      </c>
      <c r="L20" s="14">
        <v>0.1</v>
      </c>
      <c r="M20" s="14" t="s">
        <v>26</v>
      </c>
    </row>
    <row r="21" spans="1:13" ht="12.95" customHeight="1" x14ac:dyDescent="0.2">
      <c r="A21" s="13" t="s">
        <v>809</v>
      </c>
      <c r="B21" s="14">
        <v>395.1</v>
      </c>
      <c r="C21" s="14">
        <f>[2]крг!P21</f>
        <v>255.3</v>
      </c>
      <c r="D21" s="14">
        <f>[2]крг!Q21</f>
        <v>220.7</v>
      </c>
      <c r="E21" s="14">
        <v>400.9</v>
      </c>
      <c r="F21" s="14">
        <v>723.7</v>
      </c>
      <c r="G21" s="14">
        <v>879</v>
      </c>
      <c r="H21" s="14">
        <v>833.3</v>
      </c>
      <c r="I21" s="14">
        <v>785.4</v>
      </c>
      <c r="J21" s="14">
        <v>1069.7</v>
      </c>
      <c r="K21" s="14">
        <v>1831.6</v>
      </c>
      <c r="L21" s="14">
        <v>2106.6999999999998</v>
      </c>
      <c r="M21" s="14">
        <v>2520.5</v>
      </c>
    </row>
    <row r="22" spans="1:13" ht="12.95" customHeight="1" x14ac:dyDescent="0.2">
      <c r="A22" s="756" t="s">
        <v>810</v>
      </c>
      <c r="B22" s="14">
        <v>1191.9000000000001</v>
      </c>
      <c r="C22" s="14">
        <f>[2]крг!P22</f>
        <v>867.2</v>
      </c>
      <c r="D22" s="14">
        <f>[2]крг!Q22</f>
        <v>987.9</v>
      </c>
      <c r="E22" s="14">
        <v>1525.1</v>
      </c>
      <c r="F22" s="14">
        <v>2158</v>
      </c>
      <c r="G22" s="14">
        <v>3143.7</v>
      </c>
      <c r="H22" s="14">
        <v>2536.1</v>
      </c>
      <c r="I22" s="14">
        <v>3102.9</v>
      </c>
      <c r="J22" s="14">
        <v>2462</v>
      </c>
      <c r="K22" s="14">
        <v>2782.5</v>
      </c>
      <c r="L22" s="14">
        <v>3042.8</v>
      </c>
      <c r="M22" s="14">
        <v>2172.8000000000002</v>
      </c>
    </row>
    <row r="23" spans="1:13" s="608" customFormat="1" ht="13.5" customHeight="1" x14ac:dyDescent="0.2">
      <c r="A23" s="757" t="s">
        <v>811</v>
      </c>
      <c r="B23" s="14">
        <v>6488</v>
      </c>
      <c r="C23" s="14">
        <f>[2]крг!P23</f>
        <v>3126.5</v>
      </c>
      <c r="D23" s="14">
        <f>[2]крг!Q23</f>
        <v>2152.5</v>
      </c>
      <c r="E23" s="14">
        <v>2774.3</v>
      </c>
      <c r="F23" s="14">
        <v>3160.7</v>
      </c>
      <c r="G23" s="14">
        <v>3799.3</v>
      </c>
      <c r="H23" s="14">
        <v>3234</v>
      </c>
      <c r="I23" s="14">
        <v>4141.5</v>
      </c>
      <c r="J23" s="14">
        <v>4571.6000000000004</v>
      </c>
      <c r="K23" s="14">
        <v>6137</v>
      </c>
      <c r="L23" s="14">
        <v>7725.6</v>
      </c>
      <c r="M23" s="14">
        <v>8914.2999999999993</v>
      </c>
    </row>
    <row r="24" spans="1:13" s="608" customFormat="1" ht="12.95" customHeight="1" x14ac:dyDescent="0.2">
      <c r="A24" s="757" t="s">
        <v>812</v>
      </c>
      <c r="B24" s="14">
        <v>1719.2</v>
      </c>
      <c r="C24" s="14">
        <f>[2]крг!P24</f>
        <v>1398.9</v>
      </c>
      <c r="D24" s="14">
        <f>[2]крг!Q24</f>
        <v>1298.9000000000001</v>
      </c>
      <c r="E24" s="14">
        <v>1033.5</v>
      </c>
      <c r="F24" s="14">
        <v>3383.5</v>
      </c>
      <c r="G24" s="14">
        <v>594.79999999999995</v>
      </c>
      <c r="H24" s="14">
        <v>632.70000000000005</v>
      </c>
      <c r="I24" s="14">
        <v>574.5</v>
      </c>
      <c r="J24" s="14">
        <v>619.1</v>
      </c>
      <c r="K24" s="14">
        <v>955.2</v>
      </c>
      <c r="L24" s="14">
        <v>1747.1</v>
      </c>
      <c r="M24" s="14">
        <v>2080.1</v>
      </c>
    </row>
    <row r="25" spans="1:13" s="608" customFormat="1" ht="24" customHeight="1" x14ac:dyDescent="0.2">
      <c r="A25" s="757" t="s">
        <v>813</v>
      </c>
      <c r="B25" s="14">
        <v>23.1</v>
      </c>
      <c r="C25" s="14">
        <f>[2]крг!P25</f>
        <v>18.399999999999999</v>
      </c>
      <c r="D25" s="14">
        <f>[2]крг!Q25</f>
        <v>11.7</v>
      </c>
      <c r="E25" s="14">
        <v>31.3</v>
      </c>
      <c r="F25" s="14">
        <v>61</v>
      </c>
      <c r="G25" s="14">
        <v>57.6</v>
      </c>
      <c r="H25" s="14">
        <v>62.7</v>
      </c>
      <c r="I25" s="14">
        <v>54.5</v>
      </c>
      <c r="J25" s="14">
        <v>58.8</v>
      </c>
      <c r="K25" s="14">
        <v>59.6</v>
      </c>
      <c r="L25" s="14">
        <v>63.9</v>
      </c>
      <c r="M25" s="14">
        <v>72.5</v>
      </c>
    </row>
    <row r="26" spans="1:13" s="608" customFormat="1" ht="12.95" customHeight="1" x14ac:dyDescent="0.2">
      <c r="A26" s="757" t="s">
        <v>543</v>
      </c>
      <c r="B26" s="14">
        <v>5899.5</v>
      </c>
      <c r="C26" s="14">
        <f>[2]крг!P26</f>
        <v>4350.3</v>
      </c>
      <c r="D26" s="14">
        <f>[2]крг!Q26</f>
        <v>4343.5</v>
      </c>
      <c r="E26" s="14">
        <v>6416.1</v>
      </c>
      <c r="F26" s="14">
        <v>6311.6</v>
      </c>
      <c r="G26" s="14">
        <v>11454.5</v>
      </c>
      <c r="H26" s="14">
        <v>12575.9</v>
      </c>
      <c r="I26" s="14">
        <v>17085.099999999999</v>
      </c>
      <c r="J26" s="14">
        <v>20495.400000000001</v>
      </c>
      <c r="K26" s="14">
        <v>26392.3</v>
      </c>
      <c r="L26" s="14">
        <v>37140.9</v>
      </c>
      <c r="M26" s="14">
        <v>56744.3</v>
      </c>
    </row>
    <row r="27" spans="1:13" s="608" customFormat="1" ht="12.95" customHeight="1" x14ac:dyDescent="0.2">
      <c r="A27" s="758" t="s">
        <v>814</v>
      </c>
      <c r="B27" s="14">
        <v>4612.2</v>
      </c>
      <c r="C27" s="14">
        <f>[2]крг!P27</f>
        <v>3697.9</v>
      </c>
      <c r="D27" s="14">
        <f>[2]крг!Q27</f>
        <v>3927</v>
      </c>
      <c r="E27" s="14">
        <v>6081.6</v>
      </c>
      <c r="F27" s="14">
        <v>5751.8</v>
      </c>
      <c r="G27" s="14">
        <v>8555</v>
      </c>
      <c r="H27" s="14">
        <v>8771.2999999999993</v>
      </c>
      <c r="I27" s="14">
        <v>14211.3</v>
      </c>
      <c r="J27" s="14">
        <v>19011.7</v>
      </c>
      <c r="K27" s="14">
        <v>24482</v>
      </c>
      <c r="L27" s="14">
        <v>35010.199999999997</v>
      </c>
      <c r="M27" s="14">
        <v>53117.9</v>
      </c>
    </row>
    <row r="28" spans="1:13" s="608" customFormat="1" ht="7.5" customHeight="1" thickBot="1" x14ac:dyDescent="0.25">
      <c r="A28" s="759"/>
      <c r="B28" s="760"/>
      <c r="C28" s="760"/>
      <c r="D28" s="760"/>
      <c r="E28" s="760"/>
      <c r="F28" s="760"/>
      <c r="G28" s="760"/>
      <c r="H28" s="760"/>
      <c r="I28" s="760"/>
      <c r="J28" s="760"/>
      <c r="K28" s="760"/>
      <c r="L28" s="760"/>
      <c r="M28" s="760"/>
    </row>
    <row r="29" spans="1:13" ht="12.95" customHeight="1" x14ac:dyDescent="0.2">
      <c r="A29" s="755"/>
    </row>
    <row r="31" spans="1:13" ht="18.600000000000001" customHeight="1" x14ac:dyDescent="0.25">
      <c r="A31" s="761" t="s">
        <v>1421</v>
      </c>
      <c r="B31" s="762"/>
      <c r="C31" s="762"/>
      <c r="D31" s="762"/>
      <c r="E31" s="762"/>
      <c r="F31" s="762"/>
      <c r="G31" s="762"/>
      <c r="H31" s="762"/>
      <c r="I31" s="762"/>
      <c r="J31" s="762"/>
      <c r="K31" s="762"/>
      <c r="L31" s="762"/>
      <c r="M31" s="762"/>
    </row>
    <row r="32" spans="1:13" ht="18.600000000000001" customHeight="1" thickBot="1" x14ac:dyDescent="0.25">
      <c r="A32" s="763" t="s">
        <v>815</v>
      </c>
      <c r="B32" s="762"/>
      <c r="C32" s="762"/>
      <c r="D32" s="762"/>
      <c r="E32" s="762"/>
      <c r="F32" s="762"/>
      <c r="G32" s="762"/>
      <c r="H32" s="762"/>
      <c r="I32" s="762"/>
      <c r="J32" s="762"/>
      <c r="K32" s="762"/>
      <c r="L32" s="762"/>
      <c r="M32" s="762"/>
    </row>
    <row r="33" spans="1:13" ht="18.600000000000001" customHeight="1" thickBot="1" x14ac:dyDescent="0.25">
      <c r="A33" s="764"/>
      <c r="B33" s="765">
        <v>2014</v>
      </c>
      <c r="C33" s="765">
        <v>2015</v>
      </c>
      <c r="D33" s="765">
        <v>2016</v>
      </c>
      <c r="E33" s="765">
        <v>2017</v>
      </c>
      <c r="F33" s="765">
        <v>2018</v>
      </c>
      <c r="G33" s="765">
        <v>2019</v>
      </c>
      <c r="H33" s="765">
        <v>2020</v>
      </c>
      <c r="I33" s="765">
        <v>2021</v>
      </c>
      <c r="J33" s="765">
        <v>2022</v>
      </c>
      <c r="K33" s="765">
        <v>2023</v>
      </c>
      <c r="L33" s="765">
        <v>2024</v>
      </c>
      <c r="M33" s="765">
        <v>2025</v>
      </c>
    </row>
    <row r="34" spans="1:13" ht="9.1999999999999993" customHeight="1" x14ac:dyDescent="0.2">
      <c r="A34" s="766"/>
      <c r="B34" s="767"/>
      <c r="C34" s="767"/>
      <c r="D34" s="767"/>
      <c r="E34" s="767"/>
      <c r="F34" s="767"/>
      <c r="G34" s="768"/>
      <c r="H34" s="769"/>
      <c r="I34" s="770"/>
      <c r="J34" s="770"/>
      <c r="K34" s="770"/>
      <c r="L34" s="770"/>
      <c r="M34" s="770"/>
    </row>
    <row r="35" spans="1:13" ht="12.95" customHeight="1" x14ac:dyDescent="0.2">
      <c r="A35" s="771" t="s">
        <v>34</v>
      </c>
      <c r="B35" s="772">
        <v>456.6</v>
      </c>
      <c r="C35" s="772">
        <v>333.7</v>
      </c>
      <c r="D35" s="772">
        <v>239.4</v>
      </c>
      <c r="E35" s="772">
        <v>308</v>
      </c>
      <c r="F35" s="772">
        <v>481.89499999999998</v>
      </c>
      <c r="G35" s="772">
        <v>624.46</v>
      </c>
      <c r="H35" s="772">
        <v>706.61</v>
      </c>
      <c r="I35" s="772">
        <v>644.6</v>
      </c>
      <c r="J35" s="772">
        <v>672</v>
      </c>
      <c r="K35" s="772">
        <v>739.6</v>
      </c>
      <c r="L35" s="772">
        <v>1114.9000000000001</v>
      </c>
      <c r="M35" s="772">
        <v>1685.6</v>
      </c>
    </row>
    <row r="36" spans="1:13" ht="12.95" customHeight="1" x14ac:dyDescent="0.2">
      <c r="A36" s="773" t="s">
        <v>816</v>
      </c>
      <c r="B36" s="774"/>
      <c r="C36" s="774"/>
      <c r="D36" s="774"/>
      <c r="E36" s="774"/>
      <c r="F36" s="774"/>
      <c r="G36" s="774"/>
      <c r="H36" s="774"/>
      <c r="I36" s="774"/>
      <c r="J36" s="774"/>
      <c r="K36" s="774"/>
      <c r="L36" s="774"/>
      <c r="M36" s="774"/>
    </row>
    <row r="37" spans="1:13" ht="12.95" customHeight="1" x14ac:dyDescent="0.2">
      <c r="A37" s="773" t="s">
        <v>796</v>
      </c>
      <c r="B37" s="774">
        <v>2.9</v>
      </c>
      <c r="C37" s="774">
        <v>2.4</v>
      </c>
      <c r="D37" s="774">
        <v>1.6</v>
      </c>
      <c r="E37" s="774">
        <v>2.5</v>
      </c>
      <c r="F37" s="774">
        <v>4.3</v>
      </c>
      <c r="G37" s="774">
        <v>20.265000000000001</v>
      </c>
      <c r="H37" s="774">
        <v>19.7</v>
      </c>
      <c r="I37" s="774">
        <v>12.5</v>
      </c>
      <c r="J37" s="774">
        <v>11.8</v>
      </c>
      <c r="K37" s="774">
        <v>14</v>
      </c>
      <c r="L37" s="774">
        <v>10</v>
      </c>
      <c r="M37" s="774">
        <v>5.0999999999999996</v>
      </c>
    </row>
    <row r="38" spans="1:13" ht="12.95" customHeight="1" x14ac:dyDescent="0.2">
      <c r="A38" s="775" t="s">
        <v>817</v>
      </c>
      <c r="B38" s="774"/>
      <c r="C38" s="774"/>
      <c r="D38" s="774"/>
      <c r="E38" s="774"/>
      <c r="F38" s="774"/>
      <c r="G38" s="774"/>
      <c r="H38" s="774"/>
      <c r="I38" s="774"/>
      <c r="J38" s="774"/>
      <c r="K38" s="774"/>
      <c r="L38" s="774"/>
      <c r="M38" s="774"/>
    </row>
    <row r="39" spans="1:13" ht="12.95" customHeight="1" x14ac:dyDescent="0.2">
      <c r="A39" s="776" t="s">
        <v>798</v>
      </c>
      <c r="B39" s="774">
        <v>0.6</v>
      </c>
      <c r="C39" s="774">
        <v>0.5</v>
      </c>
      <c r="D39" s="774">
        <v>0.3</v>
      </c>
      <c r="E39" s="774">
        <v>0.3</v>
      </c>
      <c r="F39" s="774">
        <v>0.4</v>
      </c>
      <c r="G39" s="774">
        <v>16.5</v>
      </c>
      <c r="H39" s="774">
        <v>16.100000000000001</v>
      </c>
      <c r="I39" s="774">
        <v>10</v>
      </c>
      <c r="J39" s="774">
        <v>10</v>
      </c>
      <c r="K39" s="774">
        <v>12.3</v>
      </c>
      <c r="L39" s="774">
        <v>7.6</v>
      </c>
      <c r="M39" s="774">
        <v>3.3</v>
      </c>
    </row>
    <row r="40" spans="1:13" ht="12.95" customHeight="1" x14ac:dyDescent="0.2">
      <c r="A40" s="775" t="s">
        <v>799</v>
      </c>
      <c r="B40" s="774">
        <v>0.41499999999999998</v>
      </c>
      <c r="C40" s="774">
        <v>0.45</v>
      </c>
      <c r="D40" s="774">
        <v>0.185</v>
      </c>
      <c r="E40" s="774">
        <v>0.6</v>
      </c>
      <c r="F40" s="774">
        <v>1.3</v>
      </c>
      <c r="G40" s="774">
        <v>1.5</v>
      </c>
      <c r="H40" s="774">
        <v>1.5</v>
      </c>
      <c r="I40" s="774">
        <v>0.7</v>
      </c>
      <c r="J40" s="774">
        <v>0.5</v>
      </c>
      <c r="K40" s="774">
        <v>0.5</v>
      </c>
      <c r="L40" s="774">
        <v>0.3</v>
      </c>
      <c r="M40" s="774">
        <v>0.1</v>
      </c>
    </row>
    <row r="41" spans="1:13" ht="12.95" customHeight="1" x14ac:dyDescent="0.2">
      <c r="A41" s="775" t="s">
        <v>800</v>
      </c>
      <c r="B41" s="774">
        <v>0.1</v>
      </c>
      <c r="C41" s="774">
        <v>0.1</v>
      </c>
      <c r="D41" s="774">
        <v>0.1</v>
      </c>
      <c r="E41" s="774">
        <v>0.155</v>
      </c>
      <c r="F41" s="774">
        <v>0.2</v>
      </c>
      <c r="G41" s="774">
        <v>0.3</v>
      </c>
      <c r="H41" s="774">
        <v>0.3</v>
      </c>
      <c r="I41" s="774">
        <v>0.2</v>
      </c>
      <c r="J41" s="774">
        <v>0.1</v>
      </c>
      <c r="K41" s="774">
        <v>0.1</v>
      </c>
      <c r="L41" s="774">
        <v>0.1</v>
      </c>
      <c r="M41" s="774">
        <v>0.1</v>
      </c>
    </row>
    <row r="42" spans="1:13" ht="12.95" customHeight="1" x14ac:dyDescent="0.2">
      <c r="A42" s="777" t="s">
        <v>807</v>
      </c>
      <c r="B42" s="774">
        <v>237.7</v>
      </c>
      <c r="C42" s="774">
        <v>161.5</v>
      </c>
      <c r="D42" s="774">
        <v>80.8</v>
      </c>
      <c r="E42" s="774">
        <v>88</v>
      </c>
      <c r="F42" s="774">
        <v>161.4</v>
      </c>
      <c r="G42" s="774">
        <v>210.3</v>
      </c>
      <c r="H42" s="774">
        <v>231.5</v>
      </c>
      <c r="I42" s="774">
        <v>158.19999999999999</v>
      </c>
      <c r="J42" s="774">
        <v>122.8</v>
      </c>
      <c r="K42" s="774">
        <v>130.80000000000001</v>
      </c>
      <c r="L42" s="774">
        <v>123.24</v>
      </c>
      <c r="M42" s="774">
        <v>103</v>
      </c>
    </row>
    <row r="43" spans="1:13" ht="12.95" customHeight="1" x14ac:dyDescent="0.2">
      <c r="A43" s="777" t="s">
        <v>808</v>
      </c>
      <c r="B43" s="778">
        <v>0</v>
      </c>
      <c r="C43" s="778">
        <v>0</v>
      </c>
      <c r="D43" s="778" t="s">
        <v>26</v>
      </c>
      <c r="E43" s="778" t="s">
        <v>26</v>
      </c>
      <c r="F43" s="778">
        <v>0</v>
      </c>
      <c r="G43" s="778" t="s">
        <v>26</v>
      </c>
      <c r="H43" s="778" t="s">
        <v>26</v>
      </c>
      <c r="I43" s="778" t="s">
        <v>26</v>
      </c>
      <c r="J43" s="778" t="s">
        <v>26</v>
      </c>
      <c r="K43" s="778" t="s">
        <v>26</v>
      </c>
      <c r="L43" s="778">
        <v>0</v>
      </c>
      <c r="M43" s="778" t="s">
        <v>26</v>
      </c>
    </row>
    <row r="44" spans="1:13" ht="12.95" customHeight="1" x14ac:dyDescent="0.2">
      <c r="A44" s="779" t="s">
        <v>809</v>
      </c>
      <c r="B44" s="774">
        <v>4</v>
      </c>
      <c r="C44" s="774">
        <v>3.5</v>
      </c>
      <c r="D44" s="774">
        <v>3.335</v>
      </c>
      <c r="E44" s="774">
        <v>6.22</v>
      </c>
      <c r="F44" s="774">
        <v>16.234999999999999</v>
      </c>
      <c r="G44" s="774">
        <v>16.899999999999999</v>
      </c>
      <c r="H44" s="774">
        <v>18.5</v>
      </c>
      <c r="I44" s="774">
        <v>9.5</v>
      </c>
      <c r="J44" s="774">
        <v>10</v>
      </c>
      <c r="K44" s="774">
        <v>11</v>
      </c>
      <c r="L44" s="774">
        <v>9.1</v>
      </c>
      <c r="M44" s="774">
        <v>6.5</v>
      </c>
    </row>
    <row r="45" spans="1:13" ht="12.95" customHeight="1" x14ac:dyDescent="0.2">
      <c r="A45" s="777" t="s">
        <v>810</v>
      </c>
      <c r="B45" s="774">
        <v>13.7</v>
      </c>
      <c r="C45" s="774">
        <v>11.7</v>
      </c>
      <c r="D45" s="774">
        <v>13.8</v>
      </c>
      <c r="E45" s="774">
        <v>21.8</v>
      </c>
      <c r="F45" s="774">
        <v>36</v>
      </c>
      <c r="G45" s="774">
        <v>45.1</v>
      </c>
      <c r="H45" s="774">
        <v>37.200000000000003</v>
      </c>
      <c r="I45" s="774">
        <v>28.9</v>
      </c>
      <c r="J45" s="774">
        <v>19.100000000000001</v>
      </c>
      <c r="K45" s="774">
        <v>18.195</v>
      </c>
      <c r="L45" s="774">
        <v>15.904999999999999</v>
      </c>
      <c r="M45" s="774">
        <v>8.9</v>
      </c>
    </row>
    <row r="46" spans="1:13" ht="12.95" customHeight="1" x14ac:dyDescent="0.2">
      <c r="A46" s="780" t="s">
        <v>811</v>
      </c>
      <c r="B46" s="774">
        <v>64.3</v>
      </c>
      <c r="C46" s="774">
        <v>36.6</v>
      </c>
      <c r="D46" s="774">
        <v>24.7</v>
      </c>
      <c r="E46" s="774">
        <v>26.7</v>
      </c>
      <c r="F46" s="774">
        <v>36.655000000000001</v>
      </c>
      <c r="G46" s="774">
        <v>44.9</v>
      </c>
      <c r="H46" s="774">
        <v>44.6</v>
      </c>
      <c r="I46" s="774">
        <v>40.799999999999997</v>
      </c>
      <c r="J46" s="774">
        <v>38.700000000000003</v>
      </c>
      <c r="K46" s="774">
        <v>40</v>
      </c>
      <c r="L46" s="774">
        <v>41.045000000000002</v>
      </c>
      <c r="M46" s="774">
        <v>33.1</v>
      </c>
    </row>
    <row r="47" spans="1:13" ht="12.95" customHeight="1" x14ac:dyDescent="0.2">
      <c r="A47" s="780" t="s">
        <v>812</v>
      </c>
      <c r="B47" s="774">
        <v>35.1</v>
      </c>
      <c r="C47" s="774">
        <v>34.47</v>
      </c>
      <c r="D47" s="774">
        <v>29.594999999999999</v>
      </c>
      <c r="E47" s="774">
        <v>19.899999999999999</v>
      </c>
      <c r="F47" s="774">
        <v>90.51</v>
      </c>
      <c r="G47" s="774">
        <v>8.8000000000000007</v>
      </c>
      <c r="H47" s="774">
        <v>9.1999999999999993</v>
      </c>
      <c r="I47" s="774">
        <v>5.6</v>
      </c>
      <c r="J47" s="774">
        <v>6.2</v>
      </c>
      <c r="K47" s="774">
        <v>8</v>
      </c>
      <c r="L47" s="774">
        <v>8.9</v>
      </c>
      <c r="M47" s="774">
        <v>7</v>
      </c>
    </row>
    <row r="48" spans="1:13" ht="24" x14ac:dyDescent="0.2">
      <c r="A48" s="780" t="s">
        <v>818</v>
      </c>
      <c r="B48" s="774">
        <v>0.4</v>
      </c>
      <c r="C48" s="774">
        <v>0.3</v>
      </c>
      <c r="D48" s="774">
        <v>0.2</v>
      </c>
      <c r="E48" s="774">
        <v>0.7</v>
      </c>
      <c r="F48" s="774">
        <v>1.7</v>
      </c>
      <c r="G48" s="774">
        <v>1.5</v>
      </c>
      <c r="H48" s="774">
        <v>1.7</v>
      </c>
      <c r="I48" s="774">
        <v>1</v>
      </c>
      <c r="J48" s="774">
        <v>1</v>
      </c>
      <c r="K48" s="774">
        <v>1</v>
      </c>
      <c r="L48" s="774">
        <v>1</v>
      </c>
      <c r="M48" s="774">
        <v>0.9</v>
      </c>
    </row>
    <row r="49" spans="1:13" ht="12.95" customHeight="1" x14ac:dyDescent="0.2">
      <c r="A49" s="780" t="s">
        <v>543</v>
      </c>
      <c r="B49" s="774">
        <v>98.53</v>
      </c>
      <c r="C49" s="774">
        <v>83.2</v>
      </c>
      <c r="D49" s="774">
        <v>85.4</v>
      </c>
      <c r="E49" s="774">
        <v>142.19999999999999</v>
      </c>
      <c r="F49" s="774">
        <v>135.1</v>
      </c>
      <c r="G49" s="774">
        <v>276.7</v>
      </c>
      <c r="H49" s="774">
        <v>344.37</v>
      </c>
      <c r="I49" s="774">
        <v>388</v>
      </c>
      <c r="J49" s="774">
        <v>462.4</v>
      </c>
      <c r="K49" s="774">
        <v>516.70000000000005</v>
      </c>
      <c r="L49" s="774">
        <v>905.7</v>
      </c>
      <c r="M49" s="774">
        <v>1521.2</v>
      </c>
    </row>
    <row r="50" spans="1:13" ht="12.95" customHeight="1" x14ac:dyDescent="0.2">
      <c r="A50" s="758" t="s">
        <v>814</v>
      </c>
      <c r="B50" s="774">
        <v>85.9</v>
      </c>
      <c r="C50" s="774">
        <v>75.400000000000006</v>
      </c>
      <c r="D50" s="774">
        <v>82.2</v>
      </c>
      <c r="E50" s="774">
        <v>139</v>
      </c>
      <c r="F50" s="774">
        <v>126.6</v>
      </c>
      <c r="G50" s="774">
        <v>181.4</v>
      </c>
      <c r="H50" s="774">
        <v>247.1</v>
      </c>
      <c r="I50" s="774">
        <v>346.6</v>
      </c>
      <c r="J50" s="774">
        <v>451</v>
      </c>
      <c r="K50" s="774">
        <v>507.4</v>
      </c>
      <c r="L50" s="774">
        <v>899.5</v>
      </c>
      <c r="M50" s="774">
        <v>1512.2</v>
      </c>
    </row>
    <row r="51" spans="1:13" ht="12.95" customHeight="1" thickBot="1" x14ac:dyDescent="0.25">
      <c r="A51" s="781"/>
      <c r="B51" s="782"/>
      <c r="C51" s="782"/>
      <c r="D51" s="782"/>
      <c r="E51" s="782"/>
      <c r="F51" s="782"/>
      <c r="G51" s="782"/>
      <c r="H51" s="782"/>
      <c r="I51" s="782"/>
      <c r="J51" s="782"/>
      <c r="K51" s="782"/>
      <c r="L51" s="782"/>
      <c r="M51" s="782"/>
    </row>
    <row r="52" spans="1:13" ht="12.95" customHeight="1" x14ac:dyDescent="0.2">
      <c r="A52" s="773"/>
      <c r="B52" s="767"/>
      <c r="C52" s="767"/>
      <c r="D52" s="767"/>
      <c r="E52" s="767"/>
      <c r="F52" s="767"/>
      <c r="G52" s="769"/>
      <c r="H52" s="768"/>
      <c r="I52" s="768"/>
      <c r="J52" s="768"/>
      <c r="K52" s="768"/>
      <c r="L52" s="768"/>
      <c r="M52" s="768"/>
    </row>
  </sheetData>
  <hyperlinks>
    <hyperlink ref="A1" location="Содержание!A1" display="Вернуться в СОДЕРЖАНИЕ" xr:uid="{00000000-0004-0000-AB00-000000000000}"/>
  </hyperlinks>
  <printOptions horizontalCentere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Лист175"/>
  <dimension ref="A1:M92"/>
  <sheetViews>
    <sheetView workbookViewId="0">
      <selection activeCell="A5" sqref="A5"/>
    </sheetView>
  </sheetViews>
  <sheetFormatPr defaultColWidth="9.140625" defaultRowHeight="12.75" x14ac:dyDescent="0.2"/>
  <cols>
    <col min="1" max="1" width="40.42578125" style="657" customWidth="1"/>
    <col min="2" max="5" width="9.140625" style="657" hidden="1" customWidth="1"/>
    <col min="6" max="6" width="0" style="657" hidden="1" customWidth="1"/>
    <col min="7" max="8" width="10.140625" style="657" hidden="1" customWidth="1"/>
    <col min="9" max="13" width="10.140625" style="657" customWidth="1"/>
    <col min="14" max="227" width="9.140625" style="657"/>
    <col min="228" max="228" width="39.28515625" style="657" customWidth="1"/>
    <col min="229" max="253" width="0" style="657" hidden="1" customWidth="1"/>
    <col min="254" max="254" width="9.140625" style="657"/>
    <col min="255" max="255" width="0" style="657" hidden="1" customWidth="1"/>
    <col min="256" max="256" width="9.140625" style="657"/>
    <col min="257" max="257" width="0" style="657" hidden="1" customWidth="1"/>
    <col min="258" max="258" width="9.140625" style="657"/>
    <col min="259" max="259" width="0" style="657" hidden="1" customWidth="1"/>
    <col min="260" max="260" width="9.140625" style="657"/>
    <col min="261" max="261" width="0" style="657" hidden="1" customWidth="1"/>
    <col min="262" max="483" width="9.140625" style="657"/>
    <col min="484" max="484" width="39.28515625" style="657" customWidth="1"/>
    <col min="485" max="509" width="0" style="657" hidden="1" customWidth="1"/>
    <col min="510" max="510" width="9.140625" style="657"/>
    <col min="511" max="511" width="0" style="657" hidden="1" customWidth="1"/>
    <col min="512" max="512" width="9.140625" style="657"/>
    <col min="513" max="513" width="0" style="657" hidden="1" customWidth="1"/>
    <col min="514" max="514" width="9.140625" style="657"/>
    <col min="515" max="515" width="0" style="657" hidden="1" customWidth="1"/>
    <col min="516" max="516" width="9.140625" style="657"/>
    <col min="517" max="517" width="0" style="657" hidden="1" customWidth="1"/>
    <col min="518" max="739" width="9.140625" style="657"/>
    <col min="740" max="740" width="39.28515625" style="657" customWidth="1"/>
    <col min="741" max="765" width="0" style="657" hidden="1" customWidth="1"/>
    <col min="766" max="766" width="9.140625" style="657"/>
    <col min="767" max="767" width="0" style="657" hidden="1" customWidth="1"/>
    <col min="768" max="768" width="9.140625" style="657"/>
    <col min="769" max="769" width="0" style="657" hidden="1" customWidth="1"/>
    <col min="770" max="770" width="9.140625" style="657"/>
    <col min="771" max="771" width="0" style="657" hidden="1" customWidth="1"/>
    <col min="772" max="772" width="9.140625" style="657"/>
    <col min="773" max="773" width="0" style="657" hidden="1" customWidth="1"/>
    <col min="774" max="995" width="9.140625" style="657"/>
    <col min="996" max="996" width="39.28515625" style="657" customWidth="1"/>
    <col min="997" max="1021" width="0" style="657" hidden="1" customWidth="1"/>
    <col min="1022" max="1022" width="9.140625" style="657"/>
    <col min="1023" max="1023" width="0" style="657" hidden="1" customWidth="1"/>
    <col min="1024" max="1024" width="9.140625" style="657"/>
    <col min="1025" max="1025" width="0" style="657" hidden="1" customWidth="1"/>
    <col min="1026" max="1026" width="9.140625" style="657"/>
    <col min="1027" max="1027" width="0" style="657" hidden="1" customWidth="1"/>
    <col min="1028" max="1028" width="9.140625" style="657"/>
    <col min="1029" max="1029" width="0" style="657" hidden="1" customWidth="1"/>
    <col min="1030" max="1251" width="9.140625" style="657"/>
    <col min="1252" max="1252" width="39.28515625" style="657" customWidth="1"/>
    <col min="1253" max="1277" width="0" style="657" hidden="1" customWidth="1"/>
    <col min="1278" max="1278" width="9.140625" style="657"/>
    <col min="1279" max="1279" width="0" style="657" hidden="1" customWidth="1"/>
    <col min="1280" max="1280" width="9.140625" style="657"/>
    <col min="1281" max="1281" width="0" style="657" hidden="1" customWidth="1"/>
    <col min="1282" max="1282" width="9.140625" style="657"/>
    <col min="1283" max="1283" width="0" style="657" hidden="1" customWidth="1"/>
    <col min="1284" max="1284" width="9.140625" style="657"/>
    <col min="1285" max="1285" width="0" style="657" hidden="1" customWidth="1"/>
    <col min="1286" max="1507" width="9.140625" style="657"/>
    <col min="1508" max="1508" width="39.28515625" style="657" customWidth="1"/>
    <col min="1509" max="1533" width="0" style="657" hidden="1" customWidth="1"/>
    <col min="1534" max="1534" width="9.140625" style="657"/>
    <col min="1535" max="1535" width="0" style="657" hidden="1" customWidth="1"/>
    <col min="1536" max="1536" width="9.140625" style="657"/>
    <col min="1537" max="1537" width="0" style="657" hidden="1" customWidth="1"/>
    <col min="1538" max="1538" width="9.140625" style="657"/>
    <col min="1539" max="1539" width="0" style="657" hidden="1" customWidth="1"/>
    <col min="1540" max="1540" width="9.140625" style="657"/>
    <col min="1541" max="1541" width="0" style="657" hidden="1" customWidth="1"/>
    <col min="1542" max="1763" width="9.140625" style="657"/>
    <col min="1764" max="1764" width="39.28515625" style="657" customWidth="1"/>
    <col min="1765" max="1789" width="0" style="657" hidden="1" customWidth="1"/>
    <col min="1790" max="1790" width="9.140625" style="657"/>
    <col min="1791" max="1791" width="0" style="657" hidden="1" customWidth="1"/>
    <col min="1792" max="1792" width="9.140625" style="657"/>
    <col min="1793" max="1793" width="0" style="657" hidden="1" customWidth="1"/>
    <col min="1794" max="1794" width="9.140625" style="657"/>
    <col min="1795" max="1795" width="0" style="657" hidden="1" customWidth="1"/>
    <col min="1796" max="1796" width="9.140625" style="657"/>
    <col min="1797" max="1797" width="0" style="657" hidden="1" customWidth="1"/>
    <col min="1798" max="2019" width="9.140625" style="657"/>
    <col min="2020" max="2020" width="39.28515625" style="657" customWidth="1"/>
    <col min="2021" max="2045" width="0" style="657" hidden="1" customWidth="1"/>
    <col min="2046" max="2046" width="9.140625" style="657"/>
    <col min="2047" max="2047" width="0" style="657" hidden="1" customWidth="1"/>
    <col min="2048" max="2048" width="9.140625" style="657"/>
    <col min="2049" max="2049" width="0" style="657" hidden="1" customWidth="1"/>
    <col min="2050" max="2050" width="9.140625" style="657"/>
    <col min="2051" max="2051" width="0" style="657" hidden="1" customWidth="1"/>
    <col min="2052" max="2052" width="9.140625" style="657"/>
    <col min="2053" max="2053" width="0" style="657" hidden="1" customWidth="1"/>
    <col min="2054" max="2275" width="9.140625" style="657"/>
    <col min="2276" max="2276" width="39.28515625" style="657" customWidth="1"/>
    <col min="2277" max="2301" width="0" style="657" hidden="1" customWidth="1"/>
    <col min="2302" max="2302" width="9.140625" style="657"/>
    <col min="2303" max="2303" width="0" style="657" hidden="1" customWidth="1"/>
    <col min="2304" max="2304" width="9.140625" style="657"/>
    <col min="2305" max="2305" width="0" style="657" hidden="1" customWidth="1"/>
    <col min="2306" max="2306" width="9.140625" style="657"/>
    <col min="2307" max="2307" width="0" style="657" hidden="1" customWidth="1"/>
    <col min="2308" max="2308" width="9.140625" style="657"/>
    <col min="2309" max="2309" width="0" style="657" hidden="1" customWidth="1"/>
    <col min="2310" max="2531" width="9.140625" style="657"/>
    <col min="2532" max="2532" width="39.28515625" style="657" customWidth="1"/>
    <col min="2533" max="2557" width="0" style="657" hidden="1" customWidth="1"/>
    <col min="2558" max="2558" width="9.140625" style="657"/>
    <col min="2559" max="2559" width="0" style="657" hidden="1" customWidth="1"/>
    <col min="2560" max="2560" width="9.140625" style="657"/>
    <col min="2561" max="2561" width="0" style="657" hidden="1" customWidth="1"/>
    <col min="2562" max="2562" width="9.140625" style="657"/>
    <col min="2563" max="2563" width="0" style="657" hidden="1" customWidth="1"/>
    <col min="2564" max="2564" width="9.140625" style="657"/>
    <col min="2565" max="2565" width="0" style="657" hidden="1" customWidth="1"/>
    <col min="2566" max="2787" width="9.140625" style="657"/>
    <col min="2788" max="2788" width="39.28515625" style="657" customWidth="1"/>
    <col min="2789" max="2813" width="0" style="657" hidden="1" customWidth="1"/>
    <col min="2814" max="2814" width="9.140625" style="657"/>
    <col min="2815" max="2815" width="0" style="657" hidden="1" customWidth="1"/>
    <col min="2816" max="2816" width="9.140625" style="657"/>
    <col min="2817" max="2817" width="0" style="657" hidden="1" customWidth="1"/>
    <col min="2818" max="2818" width="9.140625" style="657"/>
    <col min="2819" max="2819" width="0" style="657" hidden="1" customWidth="1"/>
    <col min="2820" max="2820" width="9.140625" style="657"/>
    <col min="2821" max="2821" width="0" style="657" hidden="1" customWidth="1"/>
    <col min="2822" max="3043" width="9.140625" style="657"/>
    <col min="3044" max="3044" width="39.28515625" style="657" customWidth="1"/>
    <col min="3045" max="3069" width="0" style="657" hidden="1" customWidth="1"/>
    <col min="3070" max="3070" width="9.140625" style="657"/>
    <col min="3071" max="3071" width="0" style="657" hidden="1" customWidth="1"/>
    <col min="3072" max="3072" width="9.140625" style="657"/>
    <col min="3073" max="3073" width="0" style="657" hidden="1" customWidth="1"/>
    <col min="3074" max="3074" width="9.140625" style="657"/>
    <col min="3075" max="3075" width="0" style="657" hidden="1" customWidth="1"/>
    <col min="3076" max="3076" width="9.140625" style="657"/>
    <col min="3077" max="3077" width="0" style="657" hidden="1" customWidth="1"/>
    <col min="3078" max="3299" width="9.140625" style="657"/>
    <col min="3300" max="3300" width="39.28515625" style="657" customWidth="1"/>
    <col min="3301" max="3325" width="0" style="657" hidden="1" customWidth="1"/>
    <col min="3326" max="3326" width="9.140625" style="657"/>
    <col min="3327" max="3327" width="0" style="657" hidden="1" customWidth="1"/>
    <col min="3328" max="3328" width="9.140625" style="657"/>
    <col min="3329" max="3329" width="0" style="657" hidden="1" customWidth="1"/>
    <col min="3330" max="3330" width="9.140625" style="657"/>
    <col min="3331" max="3331" width="0" style="657" hidden="1" customWidth="1"/>
    <col min="3332" max="3332" width="9.140625" style="657"/>
    <col min="3333" max="3333" width="0" style="657" hidden="1" customWidth="1"/>
    <col min="3334" max="3555" width="9.140625" style="657"/>
    <col min="3556" max="3556" width="39.28515625" style="657" customWidth="1"/>
    <col min="3557" max="3581" width="0" style="657" hidden="1" customWidth="1"/>
    <col min="3582" max="3582" width="9.140625" style="657"/>
    <col min="3583" max="3583" width="0" style="657" hidden="1" customWidth="1"/>
    <col min="3584" max="3584" width="9.140625" style="657"/>
    <col min="3585" max="3585" width="0" style="657" hidden="1" customWidth="1"/>
    <col min="3586" max="3586" width="9.140625" style="657"/>
    <col min="3587" max="3587" width="0" style="657" hidden="1" customWidth="1"/>
    <col min="3588" max="3588" width="9.140625" style="657"/>
    <col min="3589" max="3589" width="0" style="657" hidden="1" customWidth="1"/>
    <col min="3590" max="3811" width="9.140625" style="657"/>
    <col min="3812" max="3812" width="39.28515625" style="657" customWidth="1"/>
    <col min="3813" max="3837" width="0" style="657" hidden="1" customWidth="1"/>
    <col min="3838" max="3838" width="9.140625" style="657"/>
    <col min="3839" max="3839" width="0" style="657" hidden="1" customWidth="1"/>
    <col min="3840" max="3840" width="9.140625" style="657"/>
    <col min="3841" max="3841" width="0" style="657" hidden="1" customWidth="1"/>
    <col min="3842" max="3842" width="9.140625" style="657"/>
    <col min="3843" max="3843" width="0" style="657" hidden="1" customWidth="1"/>
    <col min="3844" max="3844" width="9.140625" style="657"/>
    <col min="3845" max="3845" width="0" style="657" hidden="1" customWidth="1"/>
    <col min="3846" max="4067" width="9.140625" style="657"/>
    <col min="4068" max="4068" width="39.28515625" style="657" customWidth="1"/>
    <col min="4069" max="4093" width="0" style="657" hidden="1" customWidth="1"/>
    <col min="4094" max="4094" width="9.140625" style="657"/>
    <col min="4095" max="4095" width="0" style="657" hidden="1" customWidth="1"/>
    <col min="4096" max="4096" width="9.140625" style="657"/>
    <col min="4097" max="4097" width="0" style="657" hidden="1" customWidth="1"/>
    <col min="4098" max="4098" width="9.140625" style="657"/>
    <col min="4099" max="4099" width="0" style="657" hidden="1" customWidth="1"/>
    <col min="4100" max="4100" width="9.140625" style="657"/>
    <col min="4101" max="4101" width="0" style="657" hidden="1" customWidth="1"/>
    <col min="4102" max="4323" width="9.140625" style="657"/>
    <col min="4324" max="4324" width="39.28515625" style="657" customWidth="1"/>
    <col min="4325" max="4349" width="0" style="657" hidden="1" customWidth="1"/>
    <col min="4350" max="4350" width="9.140625" style="657"/>
    <col min="4351" max="4351" width="0" style="657" hidden="1" customWidth="1"/>
    <col min="4352" max="4352" width="9.140625" style="657"/>
    <col min="4353" max="4353" width="0" style="657" hidden="1" customWidth="1"/>
    <col min="4354" max="4354" width="9.140625" style="657"/>
    <col min="4355" max="4355" width="0" style="657" hidden="1" customWidth="1"/>
    <col min="4356" max="4356" width="9.140625" style="657"/>
    <col min="4357" max="4357" width="0" style="657" hidden="1" customWidth="1"/>
    <col min="4358" max="4579" width="9.140625" style="657"/>
    <col min="4580" max="4580" width="39.28515625" style="657" customWidth="1"/>
    <col min="4581" max="4605" width="0" style="657" hidden="1" customWidth="1"/>
    <col min="4606" max="4606" width="9.140625" style="657"/>
    <col min="4607" max="4607" width="0" style="657" hidden="1" customWidth="1"/>
    <col min="4608" max="4608" width="9.140625" style="657"/>
    <col min="4609" max="4609" width="0" style="657" hidden="1" customWidth="1"/>
    <col min="4610" max="4610" width="9.140625" style="657"/>
    <col min="4611" max="4611" width="0" style="657" hidden="1" customWidth="1"/>
    <col min="4612" max="4612" width="9.140625" style="657"/>
    <col min="4613" max="4613" width="0" style="657" hidden="1" customWidth="1"/>
    <col min="4614" max="4835" width="9.140625" style="657"/>
    <col min="4836" max="4836" width="39.28515625" style="657" customWidth="1"/>
    <col min="4837" max="4861" width="0" style="657" hidden="1" customWidth="1"/>
    <col min="4862" max="4862" width="9.140625" style="657"/>
    <col min="4863" max="4863" width="0" style="657" hidden="1" customWidth="1"/>
    <col min="4864" max="4864" width="9.140625" style="657"/>
    <col min="4865" max="4865" width="0" style="657" hidden="1" customWidth="1"/>
    <col min="4866" max="4866" width="9.140625" style="657"/>
    <col min="4867" max="4867" width="0" style="657" hidden="1" customWidth="1"/>
    <col min="4868" max="4868" width="9.140625" style="657"/>
    <col min="4869" max="4869" width="0" style="657" hidden="1" customWidth="1"/>
    <col min="4870" max="5091" width="9.140625" style="657"/>
    <col min="5092" max="5092" width="39.28515625" style="657" customWidth="1"/>
    <col min="5093" max="5117" width="0" style="657" hidden="1" customWidth="1"/>
    <col min="5118" max="5118" width="9.140625" style="657"/>
    <col min="5119" max="5119" width="0" style="657" hidden="1" customWidth="1"/>
    <col min="5120" max="5120" width="9.140625" style="657"/>
    <col min="5121" max="5121" width="0" style="657" hidden="1" customWidth="1"/>
    <col min="5122" max="5122" width="9.140625" style="657"/>
    <col min="5123" max="5123" width="0" style="657" hidden="1" customWidth="1"/>
    <col min="5124" max="5124" width="9.140625" style="657"/>
    <col min="5125" max="5125" width="0" style="657" hidden="1" customWidth="1"/>
    <col min="5126" max="5347" width="9.140625" style="657"/>
    <col min="5348" max="5348" width="39.28515625" style="657" customWidth="1"/>
    <col min="5349" max="5373" width="0" style="657" hidden="1" customWidth="1"/>
    <col min="5374" max="5374" width="9.140625" style="657"/>
    <col min="5375" max="5375" width="0" style="657" hidden="1" customWidth="1"/>
    <col min="5376" max="5376" width="9.140625" style="657"/>
    <col min="5377" max="5377" width="0" style="657" hidden="1" customWidth="1"/>
    <col min="5378" max="5378" width="9.140625" style="657"/>
    <col min="5379" max="5379" width="0" style="657" hidden="1" customWidth="1"/>
    <col min="5380" max="5380" width="9.140625" style="657"/>
    <col min="5381" max="5381" width="0" style="657" hidden="1" customWidth="1"/>
    <col min="5382" max="5603" width="9.140625" style="657"/>
    <col min="5604" max="5604" width="39.28515625" style="657" customWidth="1"/>
    <col min="5605" max="5629" width="0" style="657" hidden="1" customWidth="1"/>
    <col min="5630" max="5630" width="9.140625" style="657"/>
    <col min="5631" max="5631" width="0" style="657" hidden="1" customWidth="1"/>
    <col min="5632" max="5632" width="9.140625" style="657"/>
    <col min="5633" max="5633" width="0" style="657" hidden="1" customWidth="1"/>
    <col min="5634" max="5634" width="9.140625" style="657"/>
    <col min="5635" max="5635" width="0" style="657" hidden="1" customWidth="1"/>
    <col min="5636" max="5636" width="9.140625" style="657"/>
    <col min="5637" max="5637" width="0" style="657" hidden="1" customWidth="1"/>
    <col min="5638" max="5859" width="9.140625" style="657"/>
    <col min="5860" max="5860" width="39.28515625" style="657" customWidth="1"/>
    <col min="5861" max="5885" width="0" style="657" hidden="1" customWidth="1"/>
    <col min="5886" max="5886" width="9.140625" style="657"/>
    <col min="5887" max="5887" width="0" style="657" hidden="1" customWidth="1"/>
    <col min="5888" max="5888" width="9.140625" style="657"/>
    <col min="5889" max="5889" width="0" style="657" hidden="1" customWidth="1"/>
    <col min="5890" max="5890" width="9.140625" style="657"/>
    <col min="5891" max="5891" width="0" style="657" hidden="1" customWidth="1"/>
    <col min="5892" max="5892" width="9.140625" style="657"/>
    <col min="5893" max="5893" width="0" style="657" hidden="1" customWidth="1"/>
    <col min="5894" max="6115" width="9.140625" style="657"/>
    <col min="6116" max="6116" width="39.28515625" style="657" customWidth="1"/>
    <col min="6117" max="6141" width="0" style="657" hidden="1" customWidth="1"/>
    <col min="6142" max="6142" width="9.140625" style="657"/>
    <col min="6143" max="6143" width="0" style="657" hidden="1" customWidth="1"/>
    <col min="6144" max="6144" width="9.140625" style="657"/>
    <col min="6145" max="6145" width="0" style="657" hidden="1" customWidth="1"/>
    <col min="6146" max="6146" width="9.140625" style="657"/>
    <col min="6147" max="6147" width="0" style="657" hidden="1" customWidth="1"/>
    <col min="6148" max="6148" width="9.140625" style="657"/>
    <col min="6149" max="6149" width="0" style="657" hidden="1" customWidth="1"/>
    <col min="6150" max="6371" width="9.140625" style="657"/>
    <col min="6372" max="6372" width="39.28515625" style="657" customWidth="1"/>
    <col min="6373" max="6397" width="0" style="657" hidden="1" customWidth="1"/>
    <col min="6398" max="6398" width="9.140625" style="657"/>
    <col min="6399" max="6399" width="0" style="657" hidden="1" customWidth="1"/>
    <col min="6400" max="6400" width="9.140625" style="657"/>
    <col min="6401" max="6401" width="0" style="657" hidden="1" customWidth="1"/>
    <col min="6402" max="6402" width="9.140625" style="657"/>
    <col min="6403" max="6403" width="0" style="657" hidden="1" customWidth="1"/>
    <col min="6404" max="6404" width="9.140625" style="657"/>
    <col min="6405" max="6405" width="0" style="657" hidden="1" customWidth="1"/>
    <col min="6406" max="6627" width="9.140625" style="657"/>
    <col min="6628" max="6628" width="39.28515625" style="657" customWidth="1"/>
    <col min="6629" max="6653" width="0" style="657" hidden="1" customWidth="1"/>
    <col min="6654" max="6654" width="9.140625" style="657"/>
    <col min="6655" max="6655" width="0" style="657" hidden="1" customWidth="1"/>
    <col min="6656" max="6656" width="9.140625" style="657"/>
    <col min="6657" max="6657" width="0" style="657" hidden="1" customWidth="1"/>
    <col min="6658" max="6658" width="9.140625" style="657"/>
    <col min="6659" max="6659" width="0" style="657" hidden="1" customWidth="1"/>
    <col min="6660" max="6660" width="9.140625" style="657"/>
    <col min="6661" max="6661" width="0" style="657" hidden="1" customWidth="1"/>
    <col min="6662" max="6883" width="9.140625" style="657"/>
    <col min="6884" max="6884" width="39.28515625" style="657" customWidth="1"/>
    <col min="6885" max="6909" width="0" style="657" hidden="1" customWidth="1"/>
    <col min="6910" max="6910" width="9.140625" style="657"/>
    <col min="6911" max="6911" width="0" style="657" hidden="1" customWidth="1"/>
    <col min="6912" max="6912" width="9.140625" style="657"/>
    <col min="6913" max="6913" width="0" style="657" hidden="1" customWidth="1"/>
    <col min="6914" max="6914" width="9.140625" style="657"/>
    <col min="6915" max="6915" width="0" style="657" hidden="1" customWidth="1"/>
    <col min="6916" max="6916" width="9.140625" style="657"/>
    <col min="6917" max="6917" width="0" style="657" hidden="1" customWidth="1"/>
    <col min="6918" max="7139" width="9.140625" style="657"/>
    <col min="7140" max="7140" width="39.28515625" style="657" customWidth="1"/>
    <col min="7141" max="7165" width="0" style="657" hidden="1" customWidth="1"/>
    <col min="7166" max="7166" width="9.140625" style="657"/>
    <col min="7167" max="7167" width="0" style="657" hidden="1" customWidth="1"/>
    <col min="7168" max="7168" width="9.140625" style="657"/>
    <col min="7169" max="7169" width="0" style="657" hidden="1" customWidth="1"/>
    <col min="7170" max="7170" width="9.140625" style="657"/>
    <col min="7171" max="7171" width="0" style="657" hidden="1" customWidth="1"/>
    <col min="7172" max="7172" width="9.140625" style="657"/>
    <col min="7173" max="7173" width="0" style="657" hidden="1" customWidth="1"/>
    <col min="7174" max="7395" width="9.140625" style="657"/>
    <col min="7396" max="7396" width="39.28515625" style="657" customWidth="1"/>
    <col min="7397" max="7421" width="0" style="657" hidden="1" customWidth="1"/>
    <col min="7422" max="7422" width="9.140625" style="657"/>
    <col min="7423" max="7423" width="0" style="657" hidden="1" customWidth="1"/>
    <col min="7424" max="7424" width="9.140625" style="657"/>
    <col min="7425" max="7425" width="0" style="657" hidden="1" customWidth="1"/>
    <col min="7426" max="7426" width="9.140625" style="657"/>
    <col min="7427" max="7427" width="0" style="657" hidden="1" customWidth="1"/>
    <col min="7428" max="7428" width="9.140625" style="657"/>
    <col min="7429" max="7429" width="0" style="657" hidden="1" customWidth="1"/>
    <col min="7430" max="7651" width="9.140625" style="657"/>
    <col min="7652" max="7652" width="39.28515625" style="657" customWidth="1"/>
    <col min="7653" max="7677" width="0" style="657" hidden="1" customWidth="1"/>
    <col min="7678" max="7678" width="9.140625" style="657"/>
    <col min="7679" max="7679" width="0" style="657" hidden="1" customWidth="1"/>
    <col min="7680" max="7680" width="9.140625" style="657"/>
    <col min="7681" max="7681" width="0" style="657" hidden="1" customWidth="1"/>
    <col min="7682" max="7682" width="9.140625" style="657"/>
    <col min="7683" max="7683" width="0" style="657" hidden="1" customWidth="1"/>
    <col min="7684" max="7684" width="9.140625" style="657"/>
    <col min="7685" max="7685" width="0" style="657" hidden="1" customWidth="1"/>
    <col min="7686" max="7907" width="9.140625" style="657"/>
    <col min="7908" max="7908" width="39.28515625" style="657" customWidth="1"/>
    <col min="7909" max="7933" width="0" style="657" hidden="1" customWidth="1"/>
    <col min="7934" max="7934" width="9.140625" style="657"/>
    <col min="7935" max="7935" width="0" style="657" hidden="1" customWidth="1"/>
    <col min="7936" max="7936" width="9.140625" style="657"/>
    <col min="7937" max="7937" width="0" style="657" hidden="1" customWidth="1"/>
    <col min="7938" max="7938" width="9.140625" style="657"/>
    <col min="7939" max="7939" width="0" style="657" hidden="1" customWidth="1"/>
    <col min="7940" max="7940" width="9.140625" style="657"/>
    <col min="7941" max="7941" width="0" style="657" hidden="1" customWidth="1"/>
    <col min="7942" max="8163" width="9.140625" style="657"/>
    <col min="8164" max="8164" width="39.28515625" style="657" customWidth="1"/>
    <col min="8165" max="8189" width="0" style="657" hidden="1" customWidth="1"/>
    <col min="8190" max="8190" width="9.140625" style="657"/>
    <col min="8191" max="8191" width="0" style="657" hidden="1" customWidth="1"/>
    <col min="8192" max="8192" width="9.140625" style="657"/>
    <col min="8193" max="8193" width="0" style="657" hidden="1" customWidth="1"/>
    <col min="8194" max="8194" width="9.140625" style="657"/>
    <col min="8195" max="8195" width="0" style="657" hidden="1" customWidth="1"/>
    <col min="8196" max="8196" width="9.140625" style="657"/>
    <col min="8197" max="8197" width="0" style="657" hidden="1" customWidth="1"/>
    <col min="8198" max="8419" width="9.140625" style="657"/>
    <col min="8420" max="8420" width="39.28515625" style="657" customWidth="1"/>
    <col min="8421" max="8445" width="0" style="657" hidden="1" customWidth="1"/>
    <col min="8446" max="8446" width="9.140625" style="657"/>
    <col min="8447" max="8447" width="0" style="657" hidden="1" customWidth="1"/>
    <col min="8448" max="8448" width="9.140625" style="657"/>
    <col min="8449" max="8449" width="0" style="657" hidden="1" customWidth="1"/>
    <col min="8450" max="8450" width="9.140625" style="657"/>
    <col min="8451" max="8451" width="0" style="657" hidden="1" customWidth="1"/>
    <col min="8452" max="8452" width="9.140625" style="657"/>
    <col min="8453" max="8453" width="0" style="657" hidden="1" customWidth="1"/>
    <col min="8454" max="8675" width="9.140625" style="657"/>
    <col min="8676" max="8676" width="39.28515625" style="657" customWidth="1"/>
    <col min="8677" max="8701" width="0" style="657" hidden="1" customWidth="1"/>
    <col min="8702" max="8702" width="9.140625" style="657"/>
    <col min="8703" max="8703" width="0" style="657" hidden="1" customWidth="1"/>
    <col min="8704" max="8704" width="9.140625" style="657"/>
    <col min="8705" max="8705" width="0" style="657" hidden="1" customWidth="1"/>
    <col min="8706" max="8706" width="9.140625" style="657"/>
    <col min="8707" max="8707" width="0" style="657" hidden="1" customWidth="1"/>
    <col min="8708" max="8708" width="9.140625" style="657"/>
    <col min="8709" max="8709" width="0" style="657" hidden="1" customWidth="1"/>
    <col min="8710" max="8931" width="9.140625" style="657"/>
    <col min="8932" max="8932" width="39.28515625" style="657" customWidth="1"/>
    <col min="8933" max="8957" width="0" style="657" hidden="1" customWidth="1"/>
    <col min="8958" max="8958" width="9.140625" style="657"/>
    <col min="8959" max="8959" width="0" style="657" hidden="1" customWidth="1"/>
    <col min="8960" max="8960" width="9.140625" style="657"/>
    <col min="8961" max="8961" width="0" style="657" hidden="1" customWidth="1"/>
    <col min="8962" max="8962" width="9.140625" style="657"/>
    <col min="8963" max="8963" width="0" style="657" hidden="1" customWidth="1"/>
    <col min="8964" max="8964" width="9.140625" style="657"/>
    <col min="8965" max="8965" width="0" style="657" hidden="1" customWidth="1"/>
    <col min="8966" max="9187" width="9.140625" style="657"/>
    <col min="9188" max="9188" width="39.28515625" style="657" customWidth="1"/>
    <col min="9189" max="9213" width="0" style="657" hidden="1" customWidth="1"/>
    <col min="9214" max="9214" width="9.140625" style="657"/>
    <col min="9215" max="9215" width="0" style="657" hidden="1" customWidth="1"/>
    <col min="9216" max="9216" width="9.140625" style="657"/>
    <col min="9217" max="9217" width="0" style="657" hidden="1" customWidth="1"/>
    <col min="9218" max="9218" width="9.140625" style="657"/>
    <col min="9219" max="9219" width="0" style="657" hidden="1" customWidth="1"/>
    <col min="9220" max="9220" width="9.140625" style="657"/>
    <col min="9221" max="9221" width="0" style="657" hidden="1" customWidth="1"/>
    <col min="9222" max="9443" width="9.140625" style="657"/>
    <col min="9444" max="9444" width="39.28515625" style="657" customWidth="1"/>
    <col min="9445" max="9469" width="0" style="657" hidden="1" customWidth="1"/>
    <col min="9470" max="9470" width="9.140625" style="657"/>
    <col min="9471" max="9471" width="0" style="657" hidden="1" customWidth="1"/>
    <col min="9472" max="9472" width="9.140625" style="657"/>
    <col min="9473" max="9473" width="0" style="657" hidden="1" customWidth="1"/>
    <col min="9474" max="9474" width="9.140625" style="657"/>
    <col min="9475" max="9475" width="0" style="657" hidden="1" customWidth="1"/>
    <col min="9476" max="9476" width="9.140625" style="657"/>
    <col min="9477" max="9477" width="0" style="657" hidden="1" customWidth="1"/>
    <col min="9478" max="9699" width="9.140625" style="657"/>
    <col min="9700" max="9700" width="39.28515625" style="657" customWidth="1"/>
    <col min="9701" max="9725" width="0" style="657" hidden="1" customWidth="1"/>
    <col min="9726" max="9726" width="9.140625" style="657"/>
    <col min="9727" max="9727" width="0" style="657" hidden="1" customWidth="1"/>
    <col min="9728" max="9728" width="9.140625" style="657"/>
    <col min="9729" max="9729" width="0" style="657" hidden="1" customWidth="1"/>
    <col min="9730" max="9730" width="9.140625" style="657"/>
    <col min="9731" max="9731" width="0" style="657" hidden="1" customWidth="1"/>
    <col min="9732" max="9732" width="9.140625" style="657"/>
    <col min="9733" max="9733" width="0" style="657" hidden="1" customWidth="1"/>
    <col min="9734" max="9955" width="9.140625" style="657"/>
    <col min="9956" max="9956" width="39.28515625" style="657" customWidth="1"/>
    <col min="9957" max="9981" width="0" style="657" hidden="1" customWidth="1"/>
    <col min="9982" max="9982" width="9.140625" style="657"/>
    <col min="9983" max="9983" width="0" style="657" hidden="1" customWidth="1"/>
    <col min="9984" max="9984" width="9.140625" style="657"/>
    <col min="9985" max="9985" width="0" style="657" hidden="1" customWidth="1"/>
    <col min="9986" max="9986" width="9.140625" style="657"/>
    <col min="9987" max="9987" width="0" style="657" hidden="1" customWidth="1"/>
    <col min="9988" max="9988" width="9.140625" style="657"/>
    <col min="9989" max="9989" width="0" style="657" hidden="1" customWidth="1"/>
    <col min="9990" max="10211" width="9.140625" style="657"/>
    <col min="10212" max="10212" width="39.28515625" style="657" customWidth="1"/>
    <col min="10213" max="10237" width="0" style="657" hidden="1" customWidth="1"/>
    <col min="10238" max="10238" width="9.140625" style="657"/>
    <col min="10239" max="10239" width="0" style="657" hidden="1" customWidth="1"/>
    <col min="10240" max="10240" width="9.140625" style="657"/>
    <col min="10241" max="10241" width="0" style="657" hidden="1" customWidth="1"/>
    <col min="10242" max="10242" width="9.140625" style="657"/>
    <col min="10243" max="10243" width="0" style="657" hidden="1" customWidth="1"/>
    <col min="10244" max="10244" width="9.140625" style="657"/>
    <col min="10245" max="10245" width="0" style="657" hidden="1" customWidth="1"/>
    <col min="10246" max="10467" width="9.140625" style="657"/>
    <col min="10468" max="10468" width="39.28515625" style="657" customWidth="1"/>
    <col min="10469" max="10493" width="0" style="657" hidden="1" customWidth="1"/>
    <col min="10494" max="10494" width="9.140625" style="657"/>
    <col min="10495" max="10495" width="0" style="657" hidden="1" customWidth="1"/>
    <col min="10496" max="10496" width="9.140625" style="657"/>
    <col min="10497" max="10497" width="0" style="657" hidden="1" customWidth="1"/>
    <col min="10498" max="10498" width="9.140625" style="657"/>
    <col min="10499" max="10499" width="0" style="657" hidden="1" customWidth="1"/>
    <col min="10500" max="10500" width="9.140625" style="657"/>
    <col min="10501" max="10501" width="0" style="657" hidden="1" customWidth="1"/>
    <col min="10502" max="10723" width="9.140625" style="657"/>
    <col min="10724" max="10724" width="39.28515625" style="657" customWidth="1"/>
    <col min="10725" max="10749" width="0" style="657" hidden="1" customWidth="1"/>
    <col min="10750" max="10750" width="9.140625" style="657"/>
    <col min="10751" max="10751" width="0" style="657" hidden="1" customWidth="1"/>
    <col min="10752" max="10752" width="9.140625" style="657"/>
    <col min="10753" max="10753" width="0" style="657" hidden="1" customWidth="1"/>
    <col min="10754" max="10754" width="9.140625" style="657"/>
    <col min="10755" max="10755" width="0" style="657" hidden="1" customWidth="1"/>
    <col min="10756" max="10756" width="9.140625" style="657"/>
    <col min="10757" max="10757" width="0" style="657" hidden="1" customWidth="1"/>
    <col min="10758" max="10979" width="9.140625" style="657"/>
    <col min="10980" max="10980" width="39.28515625" style="657" customWidth="1"/>
    <col min="10981" max="11005" width="0" style="657" hidden="1" customWidth="1"/>
    <col min="11006" max="11006" width="9.140625" style="657"/>
    <col min="11007" max="11007" width="0" style="657" hidden="1" customWidth="1"/>
    <col min="11008" max="11008" width="9.140625" style="657"/>
    <col min="11009" max="11009" width="0" style="657" hidden="1" customWidth="1"/>
    <col min="11010" max="11010" width="9.140625" style="657"/>
    <col min="11011" max="11011" width="0" style="657" hidden="1" customWidth="1"/>
    <col min="11012" max="11012" width="9.140625" style="657"/>
    <col min="11013" max="11013" width="0" style="657" hidden="1" customWidth="1"/>
    <col min="11014" max="11235" width="9.140625" style="657"/>
    <col min="11236" max="11236" width="39.28515625" style="657" customWidth="1"/>
    <col min="11237" max="11261" width="0" style="657" hidden="1" customWidth="1"/>
    <col min="11262" max="11262" width="9.140625" style="657"/>
    <col min="11263" max="11263" width="0" style="657" hidden="1" customWidth="1"/>
    <col min="11264" max="11264" width="9.140625" style="657"/>
    <col min="11265" max="11265" width="0" style="657" hidden="1" customWidth="1"/>
    <col min="11266" max="11266" width="9.140625" style="657"/>
    <col min="11267" max="11267" width="0" style="657" hidden="1" customWidth="1"/>
    <col min="11268" max="11268" width="9.140625" style="657"/>
    <col min="11269" max="11269" width="0" style="657" hidden="1" customWidth="1"/>
    <col min="11270" max="11491" width="9.140625" style="657"/>
    <col min="11492" max="11492" width="39.28515625" style="657" customWidth="1"/>
    <col min="11493" max="11517" width="0" style="657" hidden="1" customWidth="1"/>
    <col min="11518" max="11518" width="9.140625" style="657"/>
    <col min="11519" max="11519" width="0" style="657" hidden="1" customWidth="1"/>
    <col min="11520" max="11520" width="9.140625" style="657"/>
    <col min="11521" max="11521" width="0" style="657" hidden="1" customWidth="1"/>
    <col min="11522" max="11522" width="9.140625" style="657"/>
    <col min="11523" max="11523" width="0" style="657" hidden="1" customWidth="1"/>
    <col min="11524" max="11524" width="9.140625" style="657"/>
    <col min="11525" max="11525" width="0" style="657" hidden="1" customWidth="1"/>
    <col min="11526" max="11747" width="9.140625" style="657"/>
    <col min="11748" max="11748" width="39.28515625" style="657" customWidth="1"/>
    <col min="11749" max="11773" width="0" style="657" hidden="1" customWidth="1"/>
    <col min="11774" max="11774" width="9.140625" style="657"/>
    <col min="11775" max="11775" width="0" style="657" hidden="1" customWidth="1"/>
    <col min="11776" max="11776" width="9.140625" style="657"/>
    <col min="11777" max="11777" width="0" style="657" hidden="1" customWidth="1"/>
    <col min="11778" max="11778" width="9.140625" style="657"/>
    <col min="11779" max="11779" width="0" style="657" hidden="1" customWidth="1"/>
    <col min="11780" max="11780" width="9.140625" style="657"/>
    <col min="11781" max="11781" width="0" style="657" hidden="1" customWidth="1"/>
    <col min="11782" max="12003" width="9.140625" style="657"/>
    <col min="12004" max="12004" width="39.28515625" style="657" customWidth="1"/>
    <col min="12005" max="12029" width="0" style="657" hidden="1" customWidth="1"/>
    <col min="12030" max="12030" width="9.140625" style="657"/>
    <col min="12031" max="12031" width="0" style="657" hidden="1" customWidth="1"/>
    <col min="12032" max="12032" width="9.140625" style="657"/>
    <col min="12033" max="12033" width="0" style="657" hidden="1" customWidth="1"/>
    <col min="12034" max="12034" width="9.140625" style="657"/>
    <col min="12035" max="12035" width="0" style="657" hidden="1" customWidth="1"/>
    <col min="12036" max="12036" width="9.140625" style="657"/>
    <col min="12037" max="12037" width="0" style="657" hidden="1" customWidth="1"/>
    <col min="12038" max="12259" width="9.140625" style="657"/>
    <col min="12260" max="12260" width="39.28515625" style="657" customWidth="1"/>
    <col min="12261" max="12285" width="0" style="657" hidden="1" customWidth="1"/>
    <col min="12286" max="12286" width="9.140625" style="657"/>
    <col min="12287" max="12287" width="0" style="657" hidden="1" customWidth="1"/>
    <col min="12288" max="12288" width="9.140625" style="657"/>
    <col min="12289" max="12289" width="0" style="657" hidden="1" customWidth="1"/>
    <col min="12290" max="12290" width="9.140625" style="657"/>
    <col min="12291" max="12291" width="0" style="657" hidden="1" customWidth="1"/>
    <col min="12292" max="12292" width="9.140625" style="657"/>
    <col min="12293" max="12293" width="0" style="657" hidden="1" customWidth="1"/>
    <col min="12294" max="12515" width="9.140625" style="657"/>
    <col min="12516" max="12516" width="39.28515625" style="657" customWidth="1"/>
    <col min="12517" max="12541" width="0" style="657" hidden="1" customWidth="1"/>
    <col min="12542" max="12542" width="9.140625" style="657"/>
    <col min="12543" max="12543" width="0" style="657" hidden="1" customWidth="1"/>
    <col min="12544" max="12544" width="9.140625" style="657"/>
    <col min="12545" max="12545" width="0" style="657" hidden="1" customWidth="1"/>
    <col min="12546" max="12546" width="9.140625" style="657"/>
    <col min="12547" max="12547" width="0" style="657" hidden="1" customWidth="1"/>
    <col min="12548" max="12548" width="9.140625" style="657"/>
    <col min="12549" max="12549" width="0" style="657" hidden="1" customWidth="1"/>
    <col min="12550" max="12771" width="9.140625" style="657"/>
    <col min="12772" max="12772" width="39.28515625" style="657" customWidth="1"/>
    <col min="12773" max="12797" width="0" style="657" hidden="1" customWidth="1"/>
    <col min="12798" max="12798" width="9.140625" style="657"/>
    <col min="12799" max="12799" width="0" style="657" hidden="1" customWidth="1"/>
    <col min="12800" max="12800" width="9.140625" style="657"/>
    <col min="12801" max="12801" width="0" style="657" hidden="1" customWidth="1"/>
    <col min="12802" max="12802" width="9.140625" style="657"/>
    <col min="12803" max="12803" width="0" style="657" hidden="1" customWidth="1"/>
    <col min="12804" max="12804" width="9.140625" style="657"/>
    <col min="12805" max="12805" width="0" style="657" hidden="1" customWidth="1"/>
    <col min="12806" max="13027" width="9.140625" style="657"/>
    <col min="13028" max="13028" width="39.28515625" style="657" customWidth="1"/>
    <col min="13029" max="13053" width="0" style="657" hidden="1" customWidth="1"/>
    <col min="13054" max="13054" width="9.140625" style="657"/>
    <col min="13055" max="13055" width="0" style="657" hidden="1" customWidth="1"/>
    <col min="13056" max="13056" width="9.140625" style="657"/>
    <col min="13057" max="13057" width="0" style="657" hidden="1" customWidth="1"/>
    <col min="13058" max="13058" width="9.140625" style="657"/>
    <col min="13059" max="13059" width="0" style="657" hidden="1" customWidth="1"/>
    <col min="13060" max="13060" width="9.140625" style="657"/>
    <col min="13061" max="13061" width="0" style="657" hidden="1" customWidth="1"/>
    <col min="13062" max="13283" width="9.140625" style="657"/>
    <col min="13284" max="13284" width="39.28515625" style="657" customWidth="1"/>
    <col min="13285" max="13309" width="0" style="657" hidden="1" customWidth="1"/>
    <col min="13310" max="13310" width="9.140625" style="657"/>
    <col min="13311" max="13311" width="0" style="657" hidden="1" customWidth="1"/>
    <col min="13312" max="13312" width="9.140625" style="657"/>
    <col min="13313" max="13313" width="0" style="657" hidden="1" customWidth="1"/>
    <col min="13314" max="13314" width="9.140625" style="657"/>
    <col min="13315" max="13315" width="0" style="657" hidden="1" customWidth="1"/>
    <col min="13316" max="13316" width="9.140625" style="657"/>
    <col min="13317" max="13317" width="0" style="657" hidden="1" customWidth="1"/>
    <col min="13318" max="13539" width="9.140625" style="657"/>
    <col min="13540" max="13540" width="39.28515625" style="657" customWidth="1"/>
    <col min="13541" max="13565" width="0" style="657" hidden="1" customWidth="1"/>
    <col min="13566" max="13566" width="9.140625" style="657"/>
    <col min="13567" max="13567" width="0" style="657" hidden="1" customWidth="1"/>
    <col min="13568" max="13568" width="9.140625" style="657"/>
    <col min="13569" max="13569" width="0" style="657" hidden="1" customWidth="1"/>
    <col min="13570" max="13570" width="9.140625" style="657"/>
    <col min="13571" max="13571" width="0" style="657" hidden="1" customWidth="1"/>
    <col min="13572" max="13572" width="9.140625" style="657"/>
    <col min="13573" max="13573" width="0" style="657" hidden="1" customWidth="1"/>
    <col min="13574" max="13795" width="9.140625" style="657"/>
    <col min="13796" max="13796" width="39.28515625" style="657" customWidth="1"/>
    <col min="13797" max="13821" width="0" style="657" hidden="1" customWidth="1"/>
    <col min="13822" max="13822" width="9.140625" style="657"/>
    <col min="13823" max="13823" width="0" style="657" hidden="1" customWidth="1"/>
    <col min="13824" max="13824" width="9.140625" style="657"/>
    <col min="13825" max="13825" width="0" style="657" hidden="1" customWidth="1"/>
    <col min="13826" max="13826" width="9.140625" style="657"/>
    <col min="13827" max="13827" width="0" style="657" hidden="1" customWidth="1"/>
    <col min="13828" max="13828" width="9.140625" style="657"/>
    <col min="13829" max="13829" width="0" style="657" hidden="1" customWidth="1"/>
    <col min="13830" max="14051" width="9.140625" style="657"/>
    <col min="14052" max="14052" width="39.28515625" style="657" customWidth="1"/>
    <col min="14053" max="14077" width="0" style="657" hidden="1" customWidth="1"/>
    <col min="14078" max="14078" width="9.140625" style="657"/>
    <col min="14079" max="14079" width="0" style="657" hidden="1" customWidth="1"/>
    <col min="14080" max="14080" width="9.140625" style="657"/>
    <col min="14081" max="14081" width="0" style="657" hidden="1" customWidth="1"/>
    <col min="14082" max="14082" width="9.140625" style="657"/>
    <col min="14083" max="14083" width="0" style="657" hidden="1" customWidth="1"/>
    <col min="14084" max="14084" width="9.140625" style="657"/>
    <col min="14085" max="14085" width="0" style="657" hidden="1" customWidth="1"/>
    <col min="14086" max="14307" width="9.140625" style="657"/>
    <col min="14308" max="14308" width="39.28515625" style="657" customWidth="1"/>
    <col min="14309" max="14333" width="0" style="657" hidden="1" customWidth="1"/>
    <col min="14334" max="14334" width="9.140625" style="657"/>
    <col min="14335" max="14335" width="0" style="657" hidden="1" customWidth="1"/>
    <col min="14336" max="14336" width="9.140625" style="657"/>
    <col min="14337" max="14337" width="0" style="657" hidden="1" customWidth="1"/>
    <col min="14338" max="14338" width="9.140625" style="657"/>
    <col min="14339" max="14339" width="0" style="657" hidden="1" customWidth="1"/>
    <col min="14340" max="14340" width="9.140625" style="657"/>
    <col min="14341" max="14341" width="0" style="657" hidden="1" customWidth="1"/>
    <col min="14342" max="14563" width="9.140625" style="657"/>
    <col min="14564" max="14564" width="39.28515625" style="657" customWidth="1"/>
    <col min="14565" max="14589" width="0" style="657" hidden="1" customWidth="1"/>
    <col min="14590" max="14590" width="9.140625" style="657"/>
    <col min="14591" max="14591" width="0" style="657" hidden="1" customWidth="1"/>
    <col min="14592" max="14592" width="9.140625" style="657"/>
    <col min="14593" max="14593" width="0" style="657" hidden="1" customWidth="1"/>
    <col min="14594" max="14594" width="9.140625" style="657"/>
    <col min="14595" max="14595" width="0" style="657" hidden="1" customWidth="1"/>
    <col min="14596" max="14596" width="9.140625" style="657"/>
    <col min="14597" max="14597" width="0" style="657" hidden="1" customWidth="1"/>
    <col min="14598" max="14819" width="9.140625" style="657"/>
    <col min="14820" max="14820" width="39.28515625" style="657" customWidth="1"/>
    <col min="14821" max="14845" width="0" style="657" hidden="1" customWidth="1"/>
    <col min="14846" max="14846" width="9.140625" style="657"/>
    <col min="14847" max="14847" width="0" style="657" hidden="1" customWidth="1"/>
    <col min="14848" max="14848" width="9.140625" style="657"/>
    <col min="14849" max="14849" width="0" style="657" hidden="1" customWidth="1"/>
    <col min="14850" max="14850" width="9.140625" style="657"/>
    <col min="14851" max="14851" width="0" style="657" hidden="1" customWidth="1"/>
    <col min="14852" max="14852" width="9.140625" style="657"/>
    <col min="14853" max="14853" width="0" style="657" hidden="1" customWidth="1"/>
    <col min="14854" max="15075" width="9.140625" style="657"/>
    <col min="15076" max="15076" width="39.28515625" style="657" customWidth="1"/>
    <col min="15077" max="15101" width="0" style="657" hidden="1" customWidth="1"/>
    <col min="15102" max="15102" width="9.140625" style="657"/>
    <col min="15103" max="15103" width="0" style="657" hidden="1" customWidth="1"/>
    <col min="15104" max="15104" width="9.140625" style="657"/>
    <col min="15105" max="15105" width="0" style="657" hidden="1" customWidth="1"/>
    <col min="15106" max="15106" width="9.140625" style="657"/>
    <col min="15107" max="15107" width="0" style="657" hidden="1" customWidth="1"/>
    <col min="15108" max="15108" width="9.140625" style="657"/>
    <col min="15109" max="15109" width="0" style="657" hidden="1" customWidth="1"/>
    <col min="15110" max="15331" width="9.140625" style="657"/>
    <col min="15332" max="15332" width="39.28515625" style="657" customWidth="1"/>
    <col min="15333" max="15357" width="0" style="657" hidden="1" customWidth="1"/>
    <col min="15358" max="15358" width="9.140625" style="657"/>
    <col min="15359" max="15359" width="0" style="657" hidden="1" customWidth="1"/>
    <col min="15360" max="15360" width="9.140625" style="657"/>
    <col min="15361" max="15361" width="0" style="657" hidden="1" customWidth="1"/>
    <col min="15362" max="15362" width="9.140625" style="657"/>
    <col min="15363" max="15363" width="0" style="657" hidden="1" customWidth="1"/>
    <col min="15364" max="15364" width="9.140625" style="657"/>
    <col min="15365" max="15365" width="0" style="657" hidden="1" customWidth="1"/>
    <col min="15366" max="15587" width="9.140625" style="657"/>
    <col min="15588" max="15588" width="39.28515625" style="657" customWidth="1"/>
    <col min="15589" max="15613" width="0" style="657" hidden="1" customWidth="1"/>
    <col min="15614" max="15614" width="9.140625" style="657"/>
    <col min="15615" max="15615" width="0" style="657" hidden="1" customWidth="1"/>
    <col min="15616" max="15616" width="9.140625" style="657"/>
    <col min="15617" max="15617" width="0" style="657" hidden="1" customWidth="1"/>
    <col min="15618" max="15618" width="9.140625" style="657"/>
    <col min="15619" max="15619" width="0" style="657" hidden="1" customWidth="1"/>
    <col min="15620" max="15620" width="9.140625" style="657"/>
    <col min="15621" max="15621" width="0" style="657" hidden="1" customWidth="1"/>
    <col min="15622" max="15843" width="9.140625" style="657"/>
    <col min="15844" max="15844" width="39.28515625" style="657" customWidth="1"/>
    <col min="15845" max="15869" width="0" style="657" hidden="1" customWidth="1"/>
    <col min="15870" max="15870" width="9.140625" style="657"/>
    <col min="15871" max="15871" width="0" style="657" hidden="1" customWidth="1"/>
    <col min="15872" max="15872" width="9.140625" style="657"/>
    <col min="15873" max="15873" width="0" style="657" hidden="1" customWidth="1"/>
    <col min="15874" max="15874" width="9.140625" style="657"/>
    <col min="15875" max="15875" width="0" style="657" hidden="1" customWidth="1"/>
    <col min="15876" max="15876" width="9.140625" style="657"/>
    <col min="15877" max="15877" width="0" style="657" hidden="1" customWidth="1"/>
    <col min="15878" max="16099" width="9.140625" style="657"/>
    <col min="16100" max="16100" width="39.28515625" style="657" customWidth="1"/>
    <col min="16101" max="16125" width="0" style="657" hidden="1" customWidth="1"/>
    <col min="16126" max="16126" width="9.140625" style="657"/>
    <col min="16127" max="16127" width="0" style="657" hidden="1" customWidth="1"/>
    <col min="16128" max="16128" width="9.140625" style="657"/>
    <col min="16129" max="16129" width="0" style="657" hidden="1" customWidth="1"/>
    <col min="16130" max="16130" width="9.140625" style="657"/>
    <col min="16131" max="16131" width="0" style="657" hidden="1" customWidth="1"/>
    <col min="16132" max="16132" width="9.140625" style="657"/>
    <col min="16133" max="16133" width="0" style="657" hidden="1" customWidth="1"/>
    <col min="16134" max="16384" width="9.140625" style="657"/>
  </cols>
  <sheetData>
    <row r="1" spans="1:13" x14ac:dyDescent="0.2">
      <c r="A1" s="950" t="s">
        <v>1346</v>
      </c>
    </row>
    <row r="2" spans="1:13" ht="18" customHeight="1" x14ac:dyDescent="0.2">
      <c r="A2" s="1" t="s">
        <v>819</v>
      </c>
    </row>
    <row r="3" spans="1:13" ht="18" customHeight="1" thickBot="1" x14ac:dyDescent="0.25">
      <c r="A3" s="783" t="s">
        <v>405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6" customFormat="1" ht="18" customHeight="1" thickBot="1" x14ac:dyDescent="0.25">
      <c r="A4" s="784"/>
      <c r="B4" s="785">
        <v>2014</v>
      </c>
      <c r="C4" s="785">
        <v>2015</v>
      </c>
      <c r="D4" s="785">
        <v>2016</v>
      </c>
      <c r="E4" s="785">
        <v>2017</v>
      </c>
      <c r="F4" s="785">
        <v>2018</v>
      </c>
      <c r="G4" s="785">
        <v>2019</v>
      </c>
      <c r="H4" s="785">
        <v>2020</v>
      </c>
      <c r="I4" s="785">
        <v>2021</v>
      </c>
      <c r="J4" s="785">
        <v>2022</v>
      </c>
      <c r="K4" s="785">
        <v>2023</v>
      </c>
      <c r="L4" s="785">
        <v>2024</v>
      </c>
      <c r="M4" s="785">
        <v>2025</v>
      </c>
    </row>
    <row r="5" spans="1:13" s="16" customFormat="1" ht="12.95" customHeight="1" x14ac:dyDescent="0.2">
      <c r="A5" s="786"/>
    </row>
    <row r="6" spans="1:13" s="647" customFormat="1" ht="14.25" customHeight="1" x14ac:dyDescent="0.2">
      <c r="A6" s="647" t="s">
        <v>820</v>
      </c>
      <c r="B6" s="647">
        <v>122658</v>
      </c>
      <c r="C6" s="647">
        <v>145032.6</v>
      </c>
      <c r="D6" s="647">
        <v>147714.70000000001</v>
      </c>
      <c r="E6" s="647">
        <v>161109.5</v>
      </c>
      <c r="F6" s="647">
        <v>164415.9</v>
      </c>
      <c r="G6" s="647">
        <v>190756.1</v>
      </c>
      <c r="H6" s="647">
        <v>274851</v>
      </c>
      <c r="I6" s="647">
        <v>314713.09999999998</v>
      </c>
      <c r="J6" s="647">
        <v>396421.2</v>
      </c>
      <c r="K6" s="647">
        <v>446062.7</v>
      </c>
      <c r="L6" s="647">
        <v>550136.80000000005</v>
      </c>
      <c r="M6" s="647">
        <v>890315.6</v>
      </c>
    </row>
    <row r="7" spans="1:13" s="15" customFormat="1" ht="14.25" customHeight="1" x14ac:dyDescent="0.2">
      <c r="A7" s="787" t="s">
        <v>821</v>
      </c>
      <c r="B7" s="15">
        <v>8992</v>
      </c>
      <c r="C7" s="15">
        <v>10930.5</v>
      </c>
      <c r="D7" s="15">
        <v>11809.9</v>
      </c>
      <c r="E7" s="15">
        <v>19936.8</v>
      </c>
      <c r="F7" s="15">
        <v>32151.9</v>
      </c>
      <c r="G7" s="15">
        <v>48833.4</v>
      </c>
      <c r="H7" s="15">
        <v>84129.8</v>
      </c>
      <c r="I7" s="15">
        <v>50159.1</v>
      </c>
      <c r="J7" s="15">
        <v>81833.8</v>
      </c>
      <c r="K7" s="15">
        <v>127413.6</v>
      </c>
      <c r="L7" s="15">
        <v>278261.2</v>
      </c>
      <c r="M7" s="15">
        <v>563086.30000000005</v>
      </c>
    </row>
    <row r="8" spans="1:13" s="15" customFormat="1" ht="24" x14ac:dyDescent="0.2">
      <c r="A8" s="787" t="s">
        <v>822</v>
      </c>
      <c r="B8" s="15">
        <v>73674.899999999994</v>
      </c>
      <c r="C8" s="15">
        <v>91219.4</v>
      </c>
      <c r="D8" s="15">
        <v>89974.6</v>
      </c>
      <c r="E8" s="15">
        <v>86782.7</v>
      </c>
      <c r="F8" s="15">
        <v>84603.199999999997</v>
      </c>
      <c r="G8" s="15">
        <v>86891</v>
      </c>
      <c r="H8" s="15">
        <v>75046.7</v>
      </c>
      <c r="I8" s="15">
        <v>130658.4</v>
      </c>
      <c r="J8" s="15">
        <v>119522.9</v>
      </c>
      <c r="K8" s="15">
        <v>124651.2</v>
      </c>
      <c r="L8" s="15">
        <v>113789.4</v>
      </c>
      <c r="M8" s="15">
        <v>142791.5</v>
      </c>
    </row>
    <row r="9" spans="1:13" s="15" customFormat="1" ht="36" x14ac:dyDescent="0.2">
      <c r="A9" s="787" t="s">
        <v>823</v>
      </c>
      <c r="B9" s="15">
        <v>32439.4</v>
      </c>
      <c r="C9" s="15">
        <v>32628.9</v>
      </c>
      <c r="D9" s="15">
        <v>34359.5</v>
      </c>
      <c r="E9" s="15">
        <v>43009.9</v>
      </c>
      <c r="F9" s="15">
        <v>33632</v>
      </c>
      <c r="G9" s="15">
        <v>32983.1</v>
      </c>
      <c r="H9" s="15">
        <v>72938.8</v>
      </c>
      <c r="I9" s="15">
        <v>71602.2</v>
      </c>
      <c r="J9" s="15">
        <v>38367.9</v>
      </c>
      <c r="K9" s="15">
        <v>36325.699999999997</v>
      </c>
      <c r="L9" s="15">
        <v>50744.3</v>
      </c>
      <c r="M9" s="15">
        <v>46470.9</v>
      </c>
    </row>
    <row r="10" spans="1:13" s="15" customFormat="1" ht="24" x14ac:dyDescent="0.2">
      <c r="A10" s="787" t="s">
        <v>824</v>
      </c>
      <c r="B10" s="15">
        <v>1453.6</v>
      </c>
      <c r="C10" s="15">
        <v>1402</v>
      </c>
      <c r="D10" s="15">
        <v>312.5</v>
      </c>
      <c r="E10" s="15">
        <v>251.3</v>
      </c>
      <c r="F10" s="15">
        <v>186.4</v>
      </c>
      <c r="G10" s="15">
        <v>125.1</v>
      </c>
      <c r="H10" s="15">
        <v>2967.2</v>
      </c>
      <c r="I10" s="15">
        <v>2956</v>
      </c>
      <c r="J10" s="15">
        <v>5007</v>
      </c>
      <c r="K10" s="15">
        <v>10203.700000000001</v>
      </c>
      <c r="L10" s="15">
        <v>20309.5</v>
      </c>
      <c r="M10" s="15">
        <v>20192.5</v>
      </c>
    </row>
    <row r="11" spans="1:13" s="15" customFormat="1" ht="24" x14ac:dyDescent="0.2">
      <c r="A11" s="787" t="s">
        <v>825</v>
      </c>
      <c r="B11" s="15">
        <v>112</v>
      </c>
      <c r="C11" s="15">
        <v>123.1</v>
      </c>
      <c r="D11" s="15">
        <v>185.1</v>
      </c>
      <c r="E11" s="15">
        <v>185.1</v>
      </c>
      <c r="F11" s="15">
        <v>485.1</v>
      </c>
      <c r="G11" s="15">
        <v>4669.8</v>
      </c>
      <c r="H11" s="15">
        <v>12036.3</v>
      </c>
      <c r="I11" s="15">
        <v>10939.5</v>
      </c>
      <c r="J11" s="15">
        <v>11798.3</v>
      </c>
      <c r="K11" s="15">
        <v>7446.7</v>
      </c>
      <c r="L11" s="15">
        <v>7637.1</v>
      </c>
      <c r="M11" s="15">
        <v>7863.7</v>
      </c>
    </row>
    <row r="12" spans="1:13" s="15" customFormat="1" ht="14.25" customHeight="1" x14ac:dyDescent="0.2">
      <c r="A12" s="787" t="s">
        <v>826</v>
      </c>
      <c r="B12" s="15">
        <v>1178.5</v>
      </c>
      <c r="C12" s="15">
        <v>1681.2</v>
      </c>
      <c r="D12" s="15">
        <v>1874.3</v>
      </c>
      <c r="E12" s="15">
        <v>1890.2</v>
      </c>
      <c r="F12" s="15">
        <v>1838.3</v>
      </c>
      <c r="G12" s="15">
        <v>1983</v>
      </c>
      <c r="H12" s="15">
        <v>2005.7</v>
      </c>
      <c r="I12" s="15">
        <v>2013.2</v>
      </c>
      <c r="J12" s="15">
        <v>2030.1</v>
      </c>
      <c r="K12" s="15">
        <v>2039.5</v>
      </c>
      <c r="L12" s="15">
        <v>2365.9</v>
      </c>
      <c r="M12" s="15">
        <v>4309.7</v>
      </c>
    </row>
    <row r="13" spans="1:13" s="15" customFormat="1" ht="14.25" customHeight="1" x14ac:dyDescent="0.2">
      <c r="A13" s="787" t="s">
        <v>827</v>
      </c>
      <c r="B13" s="15">
        <v>3762.6</v>
      </c>
      <c r="C13" s="15">
        <v>5931.6</v>
      </c>
      <c r="D13" s="15">
        <v>7438.6</v>
      </c>
      <c r="E13" s="15">
        <v>7519.9</v>
      </c>
      <c r="F13" s="15">
        <v>9657.4</v>
      </c>
      <c r="G13" s="15">
        <v>7532.7</v>
      </c>
      <c r="H13" s="15">
        <v>9007.6</v>
      </c>
      <c r="I13" s="15">
        <v>6633.1</v>
      </c>
      <c r="J13" s="15">
        <v>2526.8000000000002</v>
      </c>
      <c r="K13" s="14" t="s">
        <v>26</v>
      </c>
      <c r="L13" s="14" t="s">
        <v>26</v>
      </c>
      <c r="M13" s="14" t="s">
        <v>26</v>
      </c>
    </row>
    <row r="14" spans="1:13" s="15" customFormat="1" ht="14.25" customHeight="1" x14ac:dyDescent="0.2">
      <c r="A14" s="787" t="s">
        <v>828</v>
      </c>
      <c r="B14" s="14" t="s">
        <v>26</v>
      </c>
      <c r="C14" s="14" t="s">
        <v>26</v>
      </c>
      <c r="D14" s="14" t="s">
        <v>26</v>
      </c>
      <c r="E14" s="14" t="s">
        <v>26</v>
      </c>
      <c r="F14" s="14" t="s">
        <v>26</v>
      </c>
      <c r="G14" s="14">
        <v>6727.2</v>
      </c>
      <c r="H14" s="14">
        <v>13509</v>
      </c>
      <c r="I14" s="15">
        <v>35411.199999999997</v>
      </c>
      <c r="J14" s="15">
        <v>133962.20000000001</v>
      </c>
      <c r="K14" s="15">
        <v>127985.60000000001</v>
      </c>
      <c r="L14" s="15">
        <v>74515.600000000006</v>
      </c>
      <c r="M14" s="15">
        <v>103394.4</v>
      </c>
    </row>
    <row r="15" spans="1:13" s="15" customFormat="1" ht="14.25" customHeight="1" x14ac:dyDescent="0.2">
      <c r="A15" s="787" t="s">
        <v>829</v>
      </c>
      <c r="B15" s="15">
        <v>1045</v>
      </c>
      <c r="C15" s="15">
        <v>1116</v>
      </c>
      <c r="D15" s="15">
        <v>1760.1</v>
      </c>
      <c r="E15" s="15">
        <v>1533.7</v>
      </c>
      <c r="F15" s="15">
        <v>1861.6</v>
      </c>
      <c r="G15" s="15">
        <v>1010.9</v>
      </c>
      <c r="H15" s="15">
        <v>3209.9</v>
      </c>
      <c r="I15" s="15">
        <v>4340.5</v>
      </c>
      <c r="J15" s="15">
        <v>1372.1</v>
      </c>
      <c r="K15" s="15">
        <v>9996.7999999999993</v>
      </c>
      <c r="L15" s="15">
        <v>2513.6999999999998</v>
      </c>
      <c r="M15" s="15">
        <v>2206.6999999999998</v>
      </c>
    </row>
    <row r="17" spans="1:13" s="647" customFormat="1" ht="14.25" customHeight="1" x14ac:dyDescent="0.2">
      <c r="A17" s="788" t="s">
        <v>830</v>
      </c>
      <c r="B17" s="647">
        <v>97567.8</v>
      </c>
      <c r="C17" s="647">
        <v>107104.4</v>
      </c>
      <c r="D17" s="647">
        <v>123536.6</v>
      </c>
      <c r="E17" s="647">
        <v>135494.6</v>
      </c>
      <c r="F17" s="647">
        <v>141202.6</v>
      </c>
      <c r="G17" s="647">
        <v>161549.29999999999</v>
      </c>
      <c r="H17" s="647">
        <v>203303.8</v>
      </c>
      <c r="I17" s="647">
        <v>251144.7</v>
      </c>
      <c r="J17" s="647">
        <v>339374</v>
      </c>
      <c r="K17" s="647">
        <v>373639.5</v>
      </c>
      <c r="L17" s="647">
        <v>425224.2</v>
      </c>
      <c r="M17" s="647">
        <v>593152.30000000005</v>
      </c>
    </row>
    <row r="18" spans="1:13" s="15" customFormat="1" ht="14.25" customHeight="1" x14ac:dyDescent="0.2">
      <c r="A18" s="787" t="s">
        <v>831</v>
      </c>
      <c r="B18" s="15">
        <v>57074.6</v>
      </c>
      <c r="C18" s="15">
        <v>58398</v>
      </c>
      <c r="D18" s="15">
        <v>74838.8</v>
      </c>
      <c r="E18" s="15">
        <v>91104.3</v>
      </c>
      <c r="F18" s="15">
        <v>93566.1</v>
      </c>
      <c r="G18" s="15">
        <v>106244.8</v>
      </c>
      <c r="H18" s="15">
        <v>134629.20000000001</v>
      </c>
      <c r="I18" s="15">
        <v>139922.20000000001</v>
      </c>
      <c r="J18" s="15">
        <v>198810.1</v>
      </c>
      <c r="K18" s="15">
        <v>207251</v>
      </c>
      <c r="L18" s="15">
        <v>240424.7</v>
      </c>
      <c r="M18" s="15">
        <v>300778.3</v>
      </c>
    </row>
    <row r="19" spans="1:13" s="15" customFormat="1" ht="14.25" customHeight="1" x14ac:dyDescent="0.2">
      <c r="A19" s="787" t="s">
        <v>832</v>
      </c>
      <c r="B19" s="15">
        <v>8900.2999999999993</v>
      </c>
      <c r="C19" s="15">
        <v>19494.400000000001</v>
      </c>
      <c r="D19" s="15">
        <v>25724.799999999999</v>
      </c>
      <c r="E19" s="15">
        <v>20609.099999999999</v>
      </c>
      <c r="F19" s="15">
        <v>18701.8</v>
      </c>
      <c r="G19" s="15">
        <v>21880</v>
      </c>
      <c r="H19" s="15">
        <v>28840.6</v>
      </c>
      <c r="I19" s="15">
        <v>39580.1</v>
      </c>
      <c r="J19" s="15">
        <v>58035.4</v>
      </c>
      <c r="K19" s="15">
        <v>58999</v>
      </c>
      <c r="L19" s="15">
        <v>128319.5</v>
      </c>
      <c r="M19" s="15">
        <v>196050.9</v>
      </c>
    </row>
    <row r="20" spans="1:13" s="15" customFormat="1" ht="24" x14ac:dyDescent="0.2">
      <c r="A20" s="787" t="s">
        <v>833</v>
      </c>
      <c r="B20" s="15">
        <v>19618.400000000001</v>
      </c>
      <c r="C20" s="15">
        <v>15104.6</v>
      </c>
      <c r="D20" s="15">
        <v>8048.9</v>
      </c>
      <c r="E20" s="15">
        <v>9235.2000000000007</v>
      </c>
      <c r="F20" s="15">
        <v>12468.6</v>
      </c>
      <c r="G20" s="15">
        <v>17033.2</v>
      </c>
      <c r="H20" s="15">
        <v>16748.5</v>
      </c>
      <c r="I20" s="15">
        <v>22730.7</v>
      </c>
      <c r="J20" s="15">
        <v>31808.7</v>
      </c>
      <c r="K20" s="15">
        <v>42637</v>
      </c>
      <c r="L20" s="15">
        <v>42129</v>
      </c>
      <c r="M20" s="15">
        <v>64695.6</v>
      </c>
    </row>
    <row r="21" spans="1:13" s="15" customFormat="1" ht="25.5" customHeight="1" x14ac:dyDescent="0.2">
      <c r="A21" s="787" t="s">
        <v>834</v>
      </c>
      <c r="B21" s="14" t="s">
        <v>26</v>
      </c>
      <c r="C21" s="14" t="s">
        <v>26</v>
      </c>
      <c r="D21" s="14" t="s">
        <v>26</v>
      </c>
      <c r="E21" s="14" t="s">
        <v>26</v>
      </c>
      <c r="F21" s="14" t="s">
        <v>26</v>
      </c>
      <c r="G21" s="14" t="s">
        <v>26</v>
      </c>
      <c r="H21" s="14" t="s">
        <v>26</v>
      </c>
      <c r="I21" s="14" t="s">
        <v>26</v>
      </c>
      <c r="J21" s="14" t="s">
        <v>26</v>
      </c>
      <c r="K21" s="14" t="s">
        <v>26</v>
      </c>
      <c r="L21" s="14" t="s">
        <v>26</v>
      </c>
      <c r="M21" s="14" t="s">
        <v>26</v>
      </c>
    </row>
    <row r="22" spans="1:13" s="15" customFormat="1" ht="14.25" customHeight="1" x14ac:dyDescent="0.2">
      <c r="A22" s="789" t="s">
        <v>835</v>
      </c>
      <c r="B22" s="15">
        <v>1325.7</v>
      </c>
      <c r="C22" s="15">
        <v>2126.4</v>
      </c>
      <c r="D22" s="15">
        <v>5243.4</v>
      </c>
      <c r="E22" s="15">
        <v>5212.3</v>
      </c>
      <c r="F22" s="15">
        <v>7992.3</v>
      </c>
      <c r="G22" s="15">
        <v>8048.5</v>
      </c>
      <c r="H22" s="15">
        <v>12990.7</v>
      </c>
      <c r="I22" s="15">
        <v>18494.3</v>
      </c>
      <c r="J22" s="15">
        <v>34350.6</v>
      </c>
      <c r="K22" s="15">
        <v>54281.5</v>
      </c>
      <c r="L22" s="15">
        <v>1107.4000000000001</v>
      </c>
      <c r="M22" s="15">
        <v>9654</v>
      </c>
    </row>
    <row r="23" spans="1:13" s="15" customFormat="1" ht="14.25" customHeight="1" x14ac:dyDescent="0.2">
      <c r="A23" s="789" t="s">
        <v>836</v>
      </c>
      <c r="B23" s="15">
        <v>3357.5</v>
      </c>
      <c r="C23" s="15">
        <v>2960.6</v>
      </c>
      <c r="D23" s="15">
        <v>1718.6</v>
      </c>
      <c r="E23" s="15">
        <v>925.5</v>
      </c>
      <c r="F23" s="15">
        <v>171.9</v>
      </c>
      <c r="G23" s="14" t="s">
        <v>26</v>
      </c>
      <c r="H23" s="14" t="s">
        <v>26</v>
      </c>
      <c r="I23" s="14" t="s">
        <v>26</v>
      </c>
      <c r="J23" s="14" t="s">
        <v>26</v>
      </c>
      <c r="K23" s="14" t="s">
        <v>26</v>
      </c>
      <c r="L23" s="14" t="s">
        <v>26</v>
      </c>
      <c r="M23" s="14" t="s">
        <v>26</v>
      </c>
    </row>
    <row r="24" spans="1:13" s="15" customFormat="1" ht="24.75" customHeight="1" x14ac:dyDescent="0.2">
      <c r="A24" s="789" t="s">
        <v>837</v>
      </c>
      <c r="B24" s="15">
        <v>7232.9</v>
      </c>
      <c r="C24" s="15">
        <v>8928.6</v>
      </c>
      <c r="D24" s="15">
        <v>7864</v>
      </c>
      <c r="E24" s="15">
        <v>8311.2000000000007</v>
      </c>
      <c r="F24" s="15">
        <v>8222.2000000000007</v>
      </c>
      <c r="G24" s="15">
        <v>8146.7</v>
      </c>
      <c r="H24" s="15">
        <v>9994.9</v>
      </c>
      <c r="I24" s="15">
        <v>30258.799999999999</v>
      </c>
      <c r="J24" s="15">
        <v>16171.1</v>
      </c>
      <c r="K24" s="15">
        <v>10204.5</v>
      </c>
      <c r="L24" s="15">
        <v>12904.6</v>
      </c>
      <c r="M24" s="15">
        <v>20455.8</v>
      </c>
    </row>
    <row r="25" spans="1:13" s="15" customFormat="1" ht="15" customHeight="1" x14ac:dyDescent="0.2">
      <c r="A25" s="789" t="s">
        <v>838</v>
      </c>
      <c r="B25" s="15">
        <v>58.4</v>
      </c>
      <c r="C25" s="15">
        <v>91.8</v>
      </c>
      <c r="D25" s="15">
        <v>98</v>
      </c>
      <c r="E25" s="15">
        <v>97.1</v>
      </c>
      <c r="F25" s="15">
        <v>79.8</v>
      </c>
      <c r="G25" s="15">
        <v>196.2</v>
      </c>
      <c r="H25" s="15">
        <v>100</v>
      </c>
      <c r="I25" s="15">
        <v>158.5</v>
      </c>
      <c r="J25" s="15">
        <v>198.1</v>
      </c>
      <c r="K25" s="15">
        <v>266.39999999999998</v>
      </c>
      <c r="L25" s="15">
        <v>339</v>
      </c>
      <c r="M25" s="15">
        <v>1517.7</v>
      </c>
    </row>
    <row r="26" spans="1:13" s="16" customFormat="1" ht="12" x14ac:dyDescent="0.2">
      <c r="A26" s="11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s="16" customFormat="1" ht="14.25" customHeight="1" x14ac:dyDescent="0.2">
      <c r="A27" s="119" t="s">
        <v>839</v>
      </c>
      <c r="B27" s="647">
        <v>25090.3</v>
      </c>
      <c r="C27" s="647">
        <v>37928.1</v>
      </c>
      <c r="D27" s="647">
        <v>24178.1</v>
      </c>
      <c r="E27" s="647">
        <v>25614.9</v>
      </c>
      <c r="F27" s="647">
        <v>23213.3</v>
      </c>
      <c r="G27" s="647">
        <v>29206.799999999999</v>
      </c>
      <c r="H27" s="647">
        <v>71547.199999999997</v>
      </c>
      <c r="I27" s="647">
        <v>63568.3</v>
      </c>
      <c r="J27" s="647">
        <v>57047.199999999997</v>
      </c>
      <c r="K27" s="647">
        <v>72423.199999999997</v>
      </c>
      <c r="L27" s="647">
        <v>124912.5</v>
      </c>
      <c r="M27" s="647">
        <v>297163.3</v>
      </c>
    </row>
    <row r="28" spans="1:13" s="16" customFormat="1" ht="14.25" customHeight="1" x14ac:dyDescent="0.2">
      <c r="A28" s="790" t="s">
        <v>265</v>
      </c>
      <c r="B28" s="15">
        <v>1000</v>
      </c>
      <c r="C28" s="15">
        <v>1000</v>
      </c>
      <c r="D28" s="15">
        <v>1000</v>
      </c>
      <c r="E28" s="15">
        <v>2000</v>
      </c>
      <c r="F28" s="15">
        <v>2000</v>
      </c>
      <c r="G28" s="15">
        <v>2000</v>
      </c>
      <c r="H28" s="15">
        <v>2000</v>
      </c>
      <c r="I28" s="15">
        <v>2000</v>
      </c>
      <c r="J28" s="15">
        <v>4000</v>
      </c>
      <c r="K28" s="15">
        <v>4000</v>
      </c>
      <c r="L28" s="15">
        <v>4000</v>
      </c>
      <c r="M28" s="15">
        <v>4000</v>
      </c>
    </row>
    <row r="29" spans="1:13" s="16" customFormat="1" ht="14.25" customHeight="1" x14ac:dyDescent="0.2">
      <c r="A29" s="790" t="s">
        <v>261</v>
      </c>
      <c r="B29" s="15">
        <v>18694.5</v>
      </c>
      <c r="C29" s="15">
        <v>30385.599999999999</v>
      </c>
      <c r="D29" s="15">
        <v>19401.3</v>
      </c>
      <c r="E29" s="15">
        <v>21314</v>
      </c>
      <c r="F29" s="15">
        <v>19109.3</v>
      </c>
      <c r="G29" s="15">
        <v>24641.5</v>
      </c>
      <c r="H29" s="15">
        <v>61062.400000000001</v>
      </c>
      <c r="I29" s="15">
        <v>52375.8</v>
      </c>
      <c r="J29" s="15">
        <v>42860.3</v>
      </c>
      <c r="K29" s="15">
        <v>55987.1</v>
      </c>
      <c r="L29" s="15">
        <v>75215.8</v>
      </c>
      <c r="M29" s="15">
        <v>232428.6</v>
      </c>
    </row>
    <row r="30" spans="1:13" s="16" customFormat="1" ht="13.9" customHeight="1" x14ac:dyDescent="0.2">
      <c r="A30" s="117" t="s">
        <v>840</v>
      </c>
      <c r="B30" s="15">
        <v>5395.7</v>
      </c>
      <c r="C30" s="15">
        <v>6542.6</v>
      </c>
      <c r="D30" s="15">
        <v>3776.8</v>
      </c>
      <c r="E30" s="15">
        <v>2300.8000000000002</v>
      </c>
      <c r="F30" s="15">
        <v>2103.9</v>
      </c>
      <c r="G30" s="15">
        <v>2565.3000000000002</v>
      </c>
      <c r="H30" s="15">
        <v>8484.7999999999993</v>
      </c>
      <c r="I30" s="15">
        <v>9192.5</v>
      </c>
      <c r="J30" s="15">
        <v>10186.9</v>
      </c>
      <c r="K30" s="15">
        <v>12436.1</v>
      </c>
      <c r="L30" s="15">
        <v>45696.7</v>
      </c>
      <c r="M30" s="15">
        <v>60734.7</v>
      </c>
    </row>
    <row r="31" spans="1:13" s="16" customFormat="1" ht="12" x14ac:dyDescent="0.2">
      <c r="A31" s="1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s="16" customFormat="1" ht="14.25" customHeight="1" x14ac:dyDescent="0.2">
      <c r="A32" s="119" t="s">
        <v>841</v>
      </c>
      <c r="B32" s="647">
        <v>122658</v>
      </c>
      <c r="C32" s="647">
        <v>145032.6</v>
      </c>
      <c r="D32" s="647">
        <v>147714.70000000001</v>
      </c>
      <c r="E32" s="647">
        <v>161109.5</v>
      </c>
      <c r="F32" s="647">
        <v>164415.9</v>
      </c>
      <c r="G32" s="647">
        <v>190756.1</v>
      </c>
      <c r="H32" s="647">
        <v>274851</v>
      </c>
      <c r="I32" s="647">
        <v>314713.09999999998</v>
      </c>
      <c r="J32" s="647">
        <v>396421.2</v>
      </c>
      <c r="K32" s="647">
        <v>446062.7</v>
      </c>
      <c r="L32" s="647">
        <v>550136.80000000005</v>
      </c>
      <c r="M32" s="647">
        <v>890315.6</v>
      </c>
    </row>
    <row r="33" spans="1:13" s="16" customFormat="1" thickBot="1" x14ac:dyDescent="0.25">
      <c r="A33" s="791"/>
      <c r="B33" s="716"/>
      <c r="C33" s="716"/>
      <c r="D33" s="716"/>
      <c r="E33" s="716"/>
      <c r="F33" s="716"/>
      <c r="G33" s="716"/>
      <c r="H33" s="716"/>
      <c r="I33" s="716"/>
      <c r="J33" s="716"/>
      <c r="K33" s="716"/>
      <c r="L33" s="716"/>
      <c r="M33" s="716"/>
    </row>
    <row r="34" spans="1:13" s="16" customFormat="1" ht="12" x14ac:dyDescent="0.2"/>
    <row r="35" spans="1:13" s="16" customFormat="1" ht="13.5" x14ac:dyDescent="0.2">
      <c r="A35" s="19" t="s">
        <v>142</v>
      </c>
    </row>
    <row r="36" spans="1:13" s="16" customFormat="1" ht="12" x14ac:dyDescent="0.2"/>
    <row r="37" spans="1:13" s="16" customFormat="1" ht="12" x14ac:dyDescent="0.2"/>
    <row r="38" spans="1:13" s="16" customFormat="1" ht="12" x14ac:dyDescent="0.2"/>
    <row r="39" spans="1:13" s="16" customFormat="1" ht="12" x14ac:dyDescent="0.2"/>
    <row r="40" spans="1:13" s="16" customFormat="1" ht="12" x14ac:dyDescent="0.2"/>
    <row r="41" spans="1:13" s="16" customFormat="1" ht="12" x14ac:dyDescent="0.2"/>
    <row r="42" spans="1:13" s="16" customFormat="1" ht="12" x14ac:dyDescent="0.2"/>
    <row r="43" spans="1:13" s="16" customFormat="1" ht="12" x14ac:dyDescent="0.2"/>
    <row r="44" spans="1:13" s="16" customFormat="1" ht="12" x14ac:dyDescent="0.2"/>
    <row r="45" spans="1:13" s="16" customFormat="1" ht="12" x14ac:dyDescent="0.2"/>
    <row r="46" spans="1:13" s="16" customFormat="1" ht="12" x14ac:dyDescent="0.2"/>
    <row r="47" spans="1:13" s="16" customFormat="1" ht="12" x14ac:dyDescent="0.2"/>
    <row r="48" spans="1:13" s="16" customFormat="1" ht="12" x14ac:dyDescent="0.2"/>
    <row r="49" s="16" customFormat="1" ht="12" x14ac:dyDescent="0.2"/>
    <row r="50" s="16" customFormat="1" ht="12" x14ac:dyDescent="0.2"/>
    <row r="51" s="16" customFormat="1" ht="12" x14ac:dyDescent="0.2"/>
    <row r="52" s="16" customFormat="1" ht="12" x14ac:dyDescent="0.2"/>
    <row r="53" s="16" customFormat="1" ht="12" x14ac:dyDescent="0.2"/>
    <row r="54" s="16" customFormat="1" ht="12" x14ac:dyDescent="0.2"/>
    <row r="55" s="16" customFormat="1" ht="12" x14ac:dyDescent="0.2"/>
    <row r="56" s="16" customFormat="1" ht="12" x14ac:dyDescent="0.2"/>
    <row r="57" s="16" customFormat="1" ht="12" x14ac:dyDescent="0.2"/>
    <row r="58" s="16" customFormat="1" ht="12" x14ac:dyDescent="0.2"/>
    <row r="59" s="16" customFormat="1" ht="12" x14ac:dyDescent="0.2"/>
    <row r="60" s="16" customFormat="1" ht="12" x14ac:dyDescent="0.2"/>
    <row r="61" s="16" customFormat="1" ht="12" x14ac:dyDescent="0.2"/>
    <row r="62" s="16" customFormat="1" ht="12" x14ac:dyDescent="0.2"/>
    <row r="63" s="16" customFormat="1" ht="12" x14ac:dyDescent="0.2"/>
    <row r="64" s="16" customFormat="1" ht="12" x14ac:dyDescent="0.2"/>
    <row r="65" s="16" customFormat="1" ht="12" x14ac:dyDescent="0.2"/>
    <row r="66" s="16" customFormat="1" ht="12" x14ac:dyDescent="0.2"/>
    <row r="67" s="16" customFormat="1" ht="12" x14ac:dyDescent="0.2"/>
    <row r="68" s="16" customFormat="1" ht="12" x14ac:dyDescent="0.2"/>
    <row r="69" s="16" customFormat="1" ht="12" x14ac:dyDescent="0.2"/>
    <row r="70" s="16" customFormat="1" ht="12" x14ac:dyDescent="0.2"/>
    <row r="71" s="16" customFormat="1" ht="12" x14ac:dyDescent="0.2"/>
    <row r="72" s="16" customFormat="1" ht="12" x14ac:dyDescent="0.2"/>
    <row r="73" s="16" customFormat="1" ht="12" x14ac:dyDescent="0.2"/>
    <row r="74" s="16" customFormat="1" ht="12" x14ac:dyDescent="0.2"/>
    <row r="75" s="16" customFormat="1" ht="12" x14ac:dyDescent="0.2"/>
    <row r="76" s="16" customFormat="1" ht="12" x14ac:dyDescent="0.2"/>
    <row r="77" s="16" customFormat="1" ht="12" x14ac:dyDescent="0.2"/>
    <row r="78" s="16" customFormat="1" ht="12" x14ac:dyDescent="0.2"/>
    <row r="79" s="16" customFormat="1" ht="12" x14ac:dyDescent="0.2"/>
    <row r="80" s="16" customFormat="1" ht="12" x14ac:dyDescent="0.2"/>
    <row r="81" s="16" customFormat="1" ht="12" x14ac:dyDescent="0.2"/>
    <row r="82" s="16" customFormat="1" ht="12" x14ac:dyDescent="0.2"/>
    <row r="83" s="16" customFormat="1" ht="12" x14ac:dyDescent="0.2"/>
    <row r="84" s="16" customFormat="1" ht="12" x14ac:dyDescent="0.2"/>
    <row r="85" s="16" customFormat="1" ht="12" x14ac:dyDescent="0.2"/>
    <row r="86" s="16" customFormat="1" ht="12" x14ac:dyDescent="0.2"/>
    <row r="87" s="16" customFormat="1" ht="12" x14ac:dyDescent="0.2"/>
    <row r="88" s="16" customFormat="1" ht="12" x14ac:dyDescent="0.2"/>
    <row r="89" s="16" customFormat="1" ht="12" x14ac:dyDescent="0.2"/>
    <row r="90" s="16" customFormat="1" ht="12" x14ac:dyDescent="0.2"/>
    <row r="91" s="16" customFormat="1" ht="12" x14ac:dyDescent="0.2"/>
    <row r="92" s="16" customFormat="1" ht="12" x14ac:dyDescent="0.2"/>
  </sheetData>
  <hyperlinks>
    <hyperlink ref="A1" location="Содержание!A1" display="Вернуться в СОДЕРЖАНИЕ" xr:uid="{00000000-0004-0000-AC00-000000000000}"/>
  </hyperlinks>
  <pageMargins left="0.9055118110236221" right="0.59055118110236227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Лист176"/>
  <dimension ref="A1:M51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1.140625" style="25" customWidth="1"/>
    <col min="2" max="2" width="9.7109375" style="2" hidden="1" customWidth="1"/>
    <col min="3" max="6" width="8.140625" style="2" hidden="1" customWidth="1"/>
    <col min="7" max="8" width="9.85546875" style="2" hidden="1" customWidth="1"/>
    <col min="9" max="13" width="9.85546875" style="2" customWidth="1"/>
    <col min="14" max="237" width="9.28515625" style="2"/>
    <col min="238" max="238" width="38.42578125" style="2" customWidth="1"/>
    <col min="239" max="257" width="0" style="2" hidden="1" customWidth="1"/>
    <col min="258" max="261" width="9.7109375" style="2" customWidth="1"/>
    <col min="262" max="493" width="9.28515625" style="2"/>
    <col min="494" max="494" width="38.42578125" style="2" customWidth="1"/>
    <col min="495" max="513" width="0" style="2" hidden="1" customWidth="1"/>
    <col min="514" max="517" width="9.7109375" style="2" customWidth="1"/>
    <col min="518" max="749" width="9.28515625" style="2"/>
    <col min="750" max="750" width="38.42578125" style="2" customWidth="1"/>
    <col min="751" max="769" width="0" style="2" hidden="1" customWidth="1"/>
    <col min="770" max="773" width="9.7109375" style="2" customWidth="1"/>
    <col min="774" max="1005" width="9.28515625" style="2"/>
    <col min="1006" max="1006" width="38.42578125" style="2" customWidth="1"/>
    <col min="1007" max="1025" width="0" style="2" hidden="1" customWidth="1"/>
    <col min="1026" max="1029" width="9.7109375" style="2" customWidth="1"/>
    <col min="1030" max="1261" width="9.28515625" style="2"/>
    <col min="1262" max="1262" width="38.42578125" style="2" customWidth="1"/>
    <col min="1263" max="1281" width="0" style="2" hidden="1" customWidth="1"/>
    <col min="1282" max="1285" width="9.7109375" style="2" customWidth="1"/>
    <col min="1286" max="1517" width="9.28515625" style="2"/>
    <col min="1518" max="1518" width="38.42578125" style="2" customWidth="1"/>
    <col min="1519" max="1537" width="0" style="2" hidden="1" customWidth="1"/>
    <col min="1538" max="1541" width="9.7109375" style="2" customWidth="1"/>
    <col min="1542" max="1773" width="9.28515625" style="2"/>
    <col min="1774" max="1774" width="38.42578125" style="2" customWidth="1"/>
    <col min="1775" max="1793" width="0" style="2" hidden="1" customWidth="1"/>
    <col min="1794" max="1797" width="9.7109375" style="2" customWidth="1"/>
    <col min="1798" max="2029" width="9.28515625" style="2"/>
    <col min="2030" max="2030" width="38.42578125" style="2" customWidth="1"/>
    <col min="2031" max="2049" width="0" style="2" hidden="1" customWidth="1"/>
    <col min="2050" max="2053" width="9.7109375" style="2" customWidth="1"/>
    <col min="2054" max="2285" width="9.28515625" style="2"/>
    <col min="2286" max="2286" width="38.42578125" style="2" customWidth="1"/>
    <col min="2287" max="2305" width="0" style="2" hidden="1" customWidth="1"/>
    <col min="2306" max="2309" width="9.7109375" style="2" customWidth="1"/>
    <col min="2310" max="2541" width="9.28515625" style="2"/>
    <col min="2542" max="2542" width="38.42578125" style="2" customWidth="1"/>
    <col min="2543" max="2561" width="0" style="2" hidden="1" customWidth="1"/>
    <col min="2562" max="2565" width="9.7109375" style="2" customWidth="1"/>
    <col min="2566" max="2797" width="9.28515625" style="2"/>
    <col min="2798" max="2798" width="38.42578125" style="2" customWidth="1"/>
    <col min="2799" max="2817" width="0" style="2" hidden="1" customWidth="1"/>
    <col min="2818" max="2821" width="9.7109375" style="2" customWidth="1"/>
    <col min="2822" max="3053" width="9.28515625" style="2"/>
    <col min="3054" max="3054" width="38.42578125" style="2" customWidth="1"/>
    <col min="3055" max="3073" width="0" style="2" hidden="1" customWidth="1"/>
    <col min="3074" max="3077" width="9.7109375" style="2" customWidth="1"/>
    <col min="3078" max="3309" width="9.28515625" style="2"/>
    <col min="3310" max="3310" width="38.42578125" style="2" customWidth="1"/>
    <col min="3311" max="3329" width="0" style="2" hidden="1" customWidth="1"/>
    <col min="3330" max="3333" width="9.7109375" style="2" customWidth="1"/>
    <col min="3334" max="3565" width="9.28515625" style="2"/>
    <col min="3566" max="3566" width="38.42578125" style="2" customWidth="1"/>
    <col min="3567" max="3585" width="0" style="2" hidden="1" customWidth="1"/>
    <col min="3586" max="3589" width="9.7109375" style="2" customWidth="1"/>
    <col min="3590" max="3821" width="9.28515625" style="2"/>
    <col min="3822" max="3822" width="38.42578125" style="2" customWidth="1"/>
    <col min="3823" max="3841" width="0" style="2" hidden="1" customWidth="1"/>
    <col min="3842" max="3845" width="9.7109375" style="2" customWidth="1"/>
    <col min="3846" max="4077" width="9.28515625" style="2"/>
    <col min="4078" max="4078" width="38.42578125" style="2" customWidth="1"/>
    <col min="4079" max="4097" width="0" style="2" hidden="1" customWidth="1"/>
    <col min="4098" max="4101" width="9.7109375" style="2" customWidth="1"/>
    <col min="4102" max="4333" width="9.28515625" style="2"/>
    <col min="4334" max="4334" width="38.42578125" style="2" customWidth="1"/>
    <col min="4335" max="4353" width="0" style="2" hidden="1" customWidth="1"/>
    <col min="4354" max="4357" width="9.7109375" style="2" customWidth="1"/>
    <col min="4358" max="4589" width="9.28515625" style="2"/>
    <col min="4590" max="4590" width="38.42578125" style="2" customWidth="1"/>
    <col min="4591" max="4609" width="0" style="2" hidden="1" customWidth="1"/>
    <col min="4610" max="4613" width="9.7109375" style="2" customWidth="1"/>
    <col min="4614" max="4845" width="9.28515625" style="2"/>
    <col min="4846" max="4846" width="38.42578125" style="2" customWidth="1"/>
    <col min="4847" max="4865" width="0" style="2" hidden="1" customWidth="1"/>
    <col min="4866" max="4869" width="9.7109375" style="2" customWidth="1"/>
    <col min="4870" max="5101" width="9.28515625" style="2"/>
    <col min="5102" max="5102" width="38.42578125" style="2" customWidth="1"/>
    <col min="5103" max="5121" width="0" style="2" hidden="1" customWidth="1"/>
    <col min="5122" max="5125" width="9.7109375" style="2" customWidth="1"/>
    <col min="5126" max="5357" width="9.28515625" style="2"/>
    <col min="5358" max="5358" width="38.42578125" style="2" customWidth="1"/>
    <col min="5359" max="5377" width="0" style="2" hidden="1" customWidth="1"/>
    <col min="5378" max="5381" width="9.7109375" style="2" customWidth="1"/>
    <col min="5382" max="5613" width="9.28515625" style="2"/>
    <col min="5614" max="5614" width="38.42578125" style="2" customWidth="1"/>
    <col min="5615" max="5633" width="0" style="2" hidden="1" customWidth="1"/>
    <col min="5634" max="5637" width="9.7109375" style="2" customWidth="1"/>
    <col min="5638" max="5869" width="9.28515625" style="2"/>
    <col min="5870" max="5870" width="38.42578125" style="2" customWidth="1"/>
    <col min="5871" max="5889" width="0" style="2" hidden="1" customWidth="1"/>
    <col min="5890" max="5893" width="9.7109375" style="2" customWidth="1"/>
    <col min="5894" max="6125" width="9.28515625" style="2"/>
    <col min="6126" max="6126" width="38.42578125" style="2" customWidth="1"/>
    <col min="6127" max="6145" width="0" style="2" hidden="1" customWidth="1"/>
    <col min="6146" max="6149" width="9.7109375" style="2" customWidth="1"/>
    <col min="6150" max="6381" width="9.28515625" style="2"/>
    <col min="6382" max="6382" width="38.42578125" style="2" customWidth="1"/>
    <col min="6383" max="6401" width="0" style="2" hidden="1" customWidth="1"/>
    <col min="6402" max="6405" width="9.7109375" style="2" customWidth="1"/>
    <col min="6406" max="6637" width="9.28515625" style="2"/>
    <col min="6638" max="6638" width="38.42578125" style="2" customWidth="1"/>
    <col min="6639" max="6657" width="0" style="2" hidden="1" customWidth="1"/>
    <col min="6658" max="6661" width="9.7109375" style="2" customWidth="1"/>
    <col min="6662" max="6893" width="9.28515625" style="2"/>
    <col min="6894" max="6894" width="38.42578125" style="2" customWidth="1"/>
    <col min="6895" max="6913" width="0" style="2" hidden="1" customWidth="1"/>
    <col min="6914" max="6917" width="9.7109375" style="2" customWidth="1"/>
    <col min="6918" max="7149" width="9.28515625" style="2"/>
    <col min="7150" max="7150" width="38.42578125" style="2" customWidth="1"/>
    <col min="7151" max="7169" width="0" style="2" hidden="1" customWidth="1"/>
    <col min="7170" max="7173" width="9.7109375" style="2" customWidth="1"/>
    <col min="7174" max="7405" width="9.28515625" style="2"/>
    <col min="7406" max="7406" width="38.42578125" style="2" customWidth="1"/>
    <col min="7407" max="7425" width="0" style="2" hidden="1" customWidth="1"/>
    <col min="7426" max="7429" width="9.7109375" style="2" customWidth="1"/>
    <col min="7430" max="7661" width="9.28515625" style="2"/>
    <col min="7662" max="7662" width="38.42578125" style="2" customWidth="1"/>
    <col min="7663" max="7681" width="0" style="2" hidden="1" customWidth="1"/>
    <col min="7682" max="7685" width="9.7109375" style="2" customWidth="1"/>
    <col min="7686" max="7917" width="9.28515625" style="2"/>
    <col min="7918" max="7918" width="38.42578125" style="2" customWidth="1"/>
    <col min="7919" max="7937" width="0" style="2" hidden="1" customWidth="1"/>
    <col min="7938" max="7941" width="9.7109375" style="2" customWidth="1"/>
    <col min="7942" max="8173" width="9.28515625" style="2"/>
    <col min="8174" max="8174" width="38.42578125" style="2" customWidth="1"/>
    <col min="8175" max="8193" width="0" style="2" hidden="1" customWidth="1"/>
    <col min="8194" max="8197" width="9.7109375" style="2" customWidth="1"/>
    <col min="8198" max="8429" width="9.28515625" style="2"/>
    <col min="8430" max="8430" width="38.42578125" style="2" customWidth="1"/>
    <col min="8431" max="8449" width="0" style="2" hidden="1" customWidth="1"/>
    <col min="8450" max="8453" width="9.7109375" style="2" customWidth="1"/>
    <col min="8454" max="8685" width="9.28515625" style="2"/>
    <col min="8686" max="8686" width="38.42578125" style="2" customWidth="1"/>
    <col min="8687" max="8705" width="0" style="2" hidden="1" customWidth="1"/>
    <col min="8706" max="8709" width="9.7109375" style="2" customWidth="1"/>
    <col min="8710" max="8941" width="9.28515625" style="2"/>
    <col min="8942" max="8942" width="38.42578125" style="2" customWidth="1"/>
    <col min="8943" max="8961" width="0" style="2" hidden="1" customWidth="1"/>
    <col min="8962" max="8965" width="9.7109375" style="2" customWidth="1"/>
    <col min="8966" max="9197" width="9.28515625" style="2"/>
    <col min="9198" max="9198" width="38.42578125" style="2" customWidth="1"/>
    <col min="9199" max="9217" width="0" style="2" hidden="1" customWidth="1"/>
    <col min="9218" max="9221" width="9.7109375" style="2" customWidth="1"/>
    <col min="9222" max="9453" width="9.28515625" style="2"/>
    <col min="9454" max="9454" width="38.42578125" style="2" customWidth="1"/>
    <col min="9455" max="9473" width="0" style="2" hidden="1" customWidth="1"/>
    <col min="9474" max="9477" width="9.7109375" style="2" customWidth="1"/>
    <col min="9478" max="9709" width="9.28515625" style="2"/>
    <col min="9710" max="9710" width="38.42578125" style="2" customWidth="1"/>
    <col min="9711" max="9729" width="0" style="2" hidden="1" customWidth="1"/>
    <col min="9730" max="9733" width="9.7109375" style="2" customWidth="1"/>
    <col min="9734" max="9965" width="9.28515625" style="2"/>
    <col min="9966" max="9966" width="38.42578125" style="2" customWidth="1"/>
    <col min="9967" max="9985" width="0" style="2" hidden="1" customWidth="1"/>
    <col min="9986" max="9989" width="9.7109375" style="2" customWidth="1"/>
    <col min="9990" max="10221" width="9.28515625" style="2"/>
    <col min="10222" max="10222" width="38.42578125" style="2" customWidth="1"/>
    <col min="10223" max="10241" width="0" style="2" hidden="1" customWidth="1"/>
    <col min="10242" max="10245" width="9.7109375" style="2" customWidth="1"/>
    <col min="10246" max="10477" width="9.28515625" style="2"/>
    <col min="10478" max="10478" width="38.42578125" style="2" customWidth="1"/>
    <col min="10479" max="10497" width="0" style="2" hidden="1" customWidth="1"/>
    <col min="10498" max="10501" width="9.7109375" style="2" customWidth="1"/>
    <col min="10502" max="10733" width="9.28515625" style="2"/>
    <col min="10734" max="10734" width="38.42578125" style="2" customWidth="1"/>
    <col min="10735" max="10753" width="0" style="2" hidden="1" customWidth="1"/>
    <col min="10754" max="10757" width="9.7109375" style="2" customWidth="1"/>
    <col min="10758" max="10989" width="9.28515625" style="2"/>
    <col min="10990" max="10990" width="38.42578125" style="2" customWidth="1"/>
    <col min="10991" max="11009" width="0" style="2" hidden="1" customWidth="1"/>
    <col min="11010" max="11013" width="9.7109375" style="2" customWidth="1"/>
    <col min="11014" max="11245" width="9.28515625" style="2"/>
    <col min="11246" max="11246" width="38.42578125" style="2" customWidth="1"/>
    <col min="11247" max="11265" width="0" style="2" hidden="1" customWidth="1"/>
    <col min="11266" max="11269" width="9.7109375" style="2" customWidth="1"/>
    <col min="11270" max="11501" width="9.28515625" style="2"/>
    <col min="11502" max="11502" width="38.42578125" style="2" customWidth="1"/>
    <col min="11503" max="11521" width="0" style="2" hidden="1" customWidth="1"/>
    <col min="11522" max="11525" width="9.7109375" style="2" customWidth="1"/>
    <col min="11526" max="11757" width="9.28515625" style="2"/>
    <col min="11758" max="11758" width="38.42578125" style="2" customWidth="1"/>
    <col min="11759" max="11777" width="0" style="2" hidden="1" customWidth="1"/>
    <col min="11778" max="11781" width="9.7109375" style="2" customWidth="1"/>
    <col min="11782" max="12013" width="9.28515625" style="2"/>
    <col min="12014" max="12014" width="38.42578125" style="2" customWidth="1"/>
    <col min="12015" max="12033" width="0" style="2" hidden="1" customWidth="1"/>
    <col min="12034" max="12037" width="9.7109375" style="2" customWidth="1"/>
    <col min="12038" max="12269" width="9.28515625" style="2"/>
    <col min="12270" max="12270" width="38.42578125" style="2" customWidth="1"/>
    <col min="12271" max="12289" width="0" style="2" hidden="1" customWidth="1"/>
    <col min="12290" max="12293" width="9.7109375" style="2" customWidth="1"/>
    <col min="12294" max="12525" width="9.28515625" style="2"/>
    <col min="12526" max="12526" width="38.42578125" style="2" customWidth="1"/>
    <col min="12527" max="12545" width="0" style="2" hidden="1" customWidth="1"/>
    <col min="12546" max="12549" width="9.7109375" style="2" customWidth="1"/>
    <col min="12550" max="12781" width="9.28515625" style="2"/>
    <col min="12782" max="12782" width="38.42578125" style="2" customWidth="1"/>
    <col min="12783" max="12801" width="0" style="2" hidden="1" customWidth="1"/>
    <col min="12802" max="12805" width="9.7109375" style="2" customWidth="1"/>
    <col min="12806" max="13037" width="9.28515625" style="2"/>
    <col min="13038" max="13038" width="38.42578125" style="2" customWidth="1"/>
    <col min="13039" max="13057" width="0" style="2" hidden="1" customWidth="1"/>
    <col min="13058" max="13061" width="9.7109375" style="2" customWidth="1"/>
    <col min="13062" max="13293" width="9.28515625" style="2"/>
    <col min="13294" max="13294" width="38.42578125" style="2" customWidth="1"/>
    <col min="13295" max="13313" width="0" style="2" hidden="1" customWidth="1"/>
    <col min="13314" max="13317" width="9.7109375" style="2" customWidth="1"/>
    <col min="13318" max="13549" width="9.28515625" style="2"/>
    <col min="13550" max="13550" width="38.42578125" style="2" customWidth="1"/>
    <col min="13551" max="13569" width="0" style="2" hidden="1" customWidth="1"/>
    <col min="13570" max="13573" width="9.7109375" style="2" customWidth="1"/>
    <col min="13574" max="13805" width="9.28515625" style="2"/>
    <col min="13806" max="13806" width="38.42578125" style="2" customWidth="1"/>
    <col min="13807" max="13825" width="0" style="2" hidden="1" customWidth="1"/>
    <col min="13826" max="13829" width="9.7109375" style="2" customWidth="1"/>
    <col min="13830" max="14061" width="9.28515625" style="2"/>
    <col min="14062" max="14062" width="38.42578125" style="2" customWidth="1"/>
    <col min="14063" max="14081" width="0" style="2" hidden="1" customWidth="1"/>
    <col min="14082" max="14085" width="9.7109375" style="2" customWidth="1"/>
    <col min="14086" max="14317" width="9.28515625" style="2"/>
    <col min="14318" max="14318" width="38.42578125" style="2" customWidth="1"/>
    <col min="14319" max="14337" width="0" style="2" hidden="1" customWidth="1"/>
    <col min="14338" max="14341" width="9.7109375" style="2" customWidth="1"/>
    <col min="14342" max="14573" width="9.28515625" style="2"/>
    <col min="14574" max="14574" width="38.42578125" style="2" customWidth="1"/>
    <col min="14575" max="14593" width="0" style="2" hidden="1" customWidth="1"/>
    <col min="14594" max="14597" width="9.7109375" style="2" customWidth="1"/>
    <col min="14598" max="14829" width="9.28515625" style="2"/>
    <col min="14830" max="14830" width="38.42578125" style="2" customWidth="1"/>
    <col min="14831" max="14849" width="0" style="2" hidden="1" customWidth="1"/>
    <col min="14850" max="14853" width="9.7109375" style="2" customWidth="1"/>
    <col min="14854" max="15085" width="9.28515625" style="2"/>
    <col min="15086" max="15086" width="38.42578125" style="2" customWidth="1"/>
    <col min="15087" max="15105" width="0" style="2" hidden="1" customWidth="1"/>
    <col min="15106" max="15109" width="9.7109375" style="2" customWidth="1"/>
    <col min="15110" max="15341" width="9.28515625" style="2"/>
    <col min="15342" max="15342" width="38.42578125" style="2" customWidth="1"/>
    <col min="15343" max="15361" width="0" style="2" hidden="1" customWidth="1"/>
    <col min="15362" max="15365" width="9.7109375" style="2" customWidth="1"/>
    <col min="15366" max="15597" width="9.28515625" style="2"/>
    <col min="15598" max="15598" width="38.42578125" style="2" customWidth="1"/>
    <col min="15599" max="15617" width="0" style="2" hidden="1" customWidth="1"/>
    <col min="15618" max="15621" width="9.7109375" style="2" customWidth="1"/>
    <col min="15622" max="15853" width="9.28515625" style="2"/>
    <col min="15854" max="15854" width="38.42578125" style="2" customWidth="1"/>
    <col min="15855" max="15873" width="0" style="2" hidden="1" customWidth="1"/>
    <col min="15874" max="15877" width="9.7109375" style="2" customWidth="1"/>
    <col min="15878" max="16109" width="9.28515625" style="2"/>
    <col min="16110" max="16110" width="38.42578125" style="2" customWidth="1"/>
    <col min="16111" max="16129" width="0" style="2" hidden="1" customWidth="1"/>
    <col min="16130" max="16133" width="9.7109375" style="2" customWidth="1"/>
    <col min="16134" max="16384" width="9.28515625" style="2"/>
  </cols>
  <sheetData>
    <row r="1" spans="1:13" ht="12.95" customHeight="1" x14ac:dyDescent="0.2">
      <c r="A1" s="950" t="s">
        <v>1346</v>
      </c>
    </row>
    <row r="2" spans="1:13" ht="18" customHeight="1" x14ac:dyDescent="0.25">
      <c r="A2" s="199" t="s">
        <v>842</v>
      </c>
    </row>
    <row r="3" spans="1:13" ht="18" customHeight="1" thickBot="1" x14ac:dyDescent="0.25">
      <c r="A3" s="122" t="s">
        <v>355</v>
      </c>
      <c r="B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13" s="130" customFormat="1" ht="18" customHeight="1" thickBot="1" x14ac:dyDescent="0.25">
      <c r="A4" s="792"/>
      <c r="B4" s="793">
        <v>2014</v>
      </c>
      <c r="C4" s="120">
        <v>2015</v>
      </c>
      <c r="D4" s="793">
        <v>2016</v>
      </c>
      <c r="E4" s="793">
        <v>2017</v>
      </c>
      <c r="F4" s="793">
        <v>2018</v>
      </c>
      <c r="G4" s="793">
        <v>2019</v>
      </c>
      <c r="H4" s="793">
        <v>2020</v>
      </c>
      <c r="I4" s="793">
        <v>2021</v>
      </c>
      <c r="J4" s="793">
        <v>2022</v>
      </c>
      <c r="K4" s="793">
        <v>2023</v>
      </c>
      <c r="L4" s="793">
        <v>2024</v>
      </c>
      <c r="M4" s="793">
        <v>2025</v>
      </c>
    </row>
    <row r="5" spans="1:13" s="129" customFormat="1" ht="14.25" customHeight="1" x14ac:dyDescent="0.2">
      <c r="A5" s="124"/>
      <c r="G5" s="647"/>
      <c r="H5" s="647"/>
      <c r="I5" s="647"/>
      <c r="J5" s="647"/>
      <c r="K5" s="647"/>
      <c r="L5" s="647"/>
      <c r="M5" s="647"/>
    </row>
    <row r="6" spans="1:13" s="130" customFormat="1" ht="13.15" customHeight="1" x14ac:dyDescent="0.2">
      <c r="A6" s="119" t="s">
        <v>103</v>
      </c>
      <c r="B6" s="647">
        <v>2646.5</v>
      </c>
      <c r="C6" s="647">
        <v>3411.4</v>
      </c>
      <c r="D6" s="647">
        <v>3410</v>
      </c>
      <c r="E6" s="647">
        <v>3883.4</v>
      </c>
      <c r="F6" s="647">
        <v>4131.3</v>
      </c>
      <c r="G6" s="647">
        <v>4436.7</v>
      </c>
      <c r="H6" s="647">
        <v>4543.7</v>
      </c>
      <c r="I6" s="647">
        <v>4614.3999999999996</v>
      </c>
      <c r="J6" s="647">
        <v>5238.1000000000004</v>
      </c>
      <c r="K6" s="647">
        <v>6848.8</v>
      </c>
      <c r="L6" s="647">
        <v>12339.6</v>
      </c>
      <c r="M6" s="647">
        <v>13532.4</v>
      </c>
    </row>
    <row r="7" spans="1:13" ht="13.15" customHeight="1" x14ac:dyDescent="0.2">
      <c r="A7" s="668" t="s">
        <v>843</v>
      </c>
      <c r="B7" s="713">
        <v>1905.7</v>
      </c>
      <c r="C7" s="713">
        <v>2634.6</v>
      </c>
      <c r="D7" s="713">
        <v>2194.6999999999998</v>
      </c>
      <c r="E7" s="713">
        <v>2612.9</v>
      </c>
      <c r="F7" s="713">
        <v>2586.9</v>
      </c>
      <c r="G7" s="713">
        <v>2463.6999999999998</v>
      </c>
      <c r="H7" s="713">
        <v>2379</v>
      </c>
      <c r="I7" s="713">
        <v>2896.6</v>
      </c>
      <c r="J7" s="713">
        <v>3517</v>
      </c>
      <c r="K7" s="713">
        <v>4288.5</v>
      </c>
      <c r="L7" s="713">
        <v>9066</v>
      </c>
      <c r="M7" s="713">
        <v>10176.799999999999</v>
      </c>
    </row>
    <row r="8" spans="1:13" ht="13.15" customHeight="1" x14ac:dyDescent="0.2">
      <c r="A8" s="652" t="s">
        <v>238</v>
      </c>
      <c r="B8" s="713">
        <v>395.5</v>
      </c>
      <c r="C8" s="713">
        <v>726.1</v>
      </c>
      <c r="D8" s="713">
        <v>522.6</v>
      </c>
      <c r="E8" s="713">
        <v>480.6</v>
      </c>
      <c r="F8" s="713">
        <v>488.9</v>
      </c>
      <c r="G8" s="713">
        <v>527.9</v>
      </c>
      <c r="H8" s="713">
        <v>270.60000000000002</v>
      </c>
      <c r="I8" s="713">
        <v>480.8</v>
      </c>
      <c r="J8" s="713">
        <v>740.3</v>
      </c>
      <c r="K8" s="713">
        <v>665.2</v>
      </c>
      <c r="L8" s="713">
        <v>1041</v>
      </c>
      <c r="M8" s="713">
        <v>902.2</v>
      </c>
    </row>
    <row r="9" spans="1:13" ht="13.15" customHeight="1" x14ac:dyDescent="0.2">
      <c r="A9" s="652" t="s">
        <v>239</v>
      </c>
      <c r="B9" s="713">
        <v>1294.2</v>
      </c>
      <c r="C9" s="713">
        <v>1645.3</v>
      </c>
      <c r="D9" s="713">
        <v>1424.2</v>
      </c>
      <c r="E9" s="713">
        <v>1837</v>
      </c>
      <c r="F9" s="713">
        <v>1771.8</v>
      </c>
      <c r="G9" s="713">
        <v>1550.8</v>
      </c>
      <c r="H9" s="713">
        <v>1606.6</v>
      </c>
      <c r="I9" s="713">
        <v>1942</v>
      </c>
      <c r="J9" s="713">
        <v>2016.8</v>
      </c>
      <c r="K9" s="713">
        <v>2508.6999999999998</v>
      </c>
      <c r="L9" s="713">
        <v>2498.1999999999998</v>
      </c>
      <c r="M9" s="713">
        <v>4730.3999999999996</v>
      </c>
    </row>
    <row r="10" spans="1:13" ht="13.15" customHeight="1" x14ac:dyDescent="0.2">
      <c r="A10" s="652" t="s">
        <v>240</v>
      </c>
      <c r="B10" s="713">
        <v>45.7</v>
      </c>
      <c r="C10" s="713">
        <v>85.3</v>
      </c>
      <c r="D10" s="713">
        <v>85.1</v>
      </c>
      <c r="E10" s="713">
        <v>84.6</v>
      </c>
      <c r="F10" s="713">
        <v>64.5</v>
      </c>
      <c r="G10" s="713">
        <v>119.6</v>
      </c>
      <c r="H10" s="713">
        <v>143</v>
      </c>
      <c r="I10" s="713">
        <v>152.9</v>
      </c>
      <c r="J10" s="713">
        <v>455.2</v>
      </c>
      <c r="K10" s="713">
        <v>752.1</v>
      </c>
      <c r="L10" s="713">
        <v>1104.7</v>
      </c>
      <c r="M10" s="713">
        <v>1150.3</v>
      </c>
    </row>
    <row r="11" spans="1:13" ht="13.5" customHeight="1" x14ac:dyDescent="0.2">
      <c r="A11" s="652" t="s">
        <v>844</v>
      </c>
      <c r="B11" s="713">
        <v>12.4</v>
      </c>
      <c r="C11" s="713">
        <v>16.2</v>
      </c>
      <c r="D11" s="713">
        <v>20.8</v>
      </c>
      <c r="E11" s="713">
        <v>66.099999999999994</v>
      </c>
      <c r="F11" s="713">
        <v>58.6</v>
      </c>
      <c r="G11" s="713">
        <v>60.8</v>
      </c>
      <c r="H11" s="713">
        <v>51.6</v>
      </c>
      <c r="I11" s="713">
        <v>54</v>
      </c>
      <c r="J11" s="713">
        <v>69.900000000000006</v>
      </c>
      <c r="K11" s="713">
        <v>87</v>
      </c>
      <c r="L11" s="713">
        <v>260.2</v>
      </c>
      <c r="M11" s="713">
        <v>2072.5</v>
      </c>
    </row>
    <row r="12" spans="1:13" ht="24" customHeight="1" x14ac:dyDescent="0.2">
      <c r="A12" s="652" t="s">
        <v>845</v>
      </c>
      <c r="B12" s="713">
        <v>50</v>
      </c>
      <c r="C12" s="713">
        <v>50</v>
      </c>
      <c r="D12" s="127" t="s">
        <v>26</v>
      </c>
      <c r="E12" s="713">
        <v>6.9</v>
      </c>
      <c r="F12" s="713">
        <v>85</v>
      </c>
      <c r="G12" s="713">
        <v>35</v>
      </c>
      <c r="H12" s="713">
        <v>35</v>
      </c>
      <c r="I12" s="713">
        <v>65</v>
      </c>
      <c r="J12" s="127" t="s">
        <v>26</v>
      </c>
      <c r="K12" s="127" t="s">
        <v>26</v>
      </c>
      <c r="L12" s="127" t="s">
        <v>26</v>
      </c>
      <c r="M12" s="127" t="s">
        <v>26</v>
      </c>
    </row>
    <row r="13" spans="1:13" ht="13.15" customHeight="1" x14ac:dyDescent="0.2">
      <c r="A13" s="652" t="s">
        <v>243</v>
      </c>
      <c r="B13" s="713">
        <v>58.6</v>
      </c>
      <c r="C13" s="713">
        <v>33.9</v>
      </c>
      <c r="D13" s="713">
        <v>7</v>
      </c>
      <c r="E13" s="713">
        <v>7.8</v>
      </c>
      <c r="F13" s="713">
        <v>11.5</v>
      </c>
      <c r="G13" s="713">
        <v>90.9</v>
      </c>
      <c r="H13" s="713">
        <v>103</v>
      </c>
      <c r="I13" s="713">
        <v>96.8</v>
      </c>
      <c r="J13" s="713">
        <v>86.9</v>
      </c>
      <c r="K13" s="713">
        <v>120</v>
      </c>
      <c r="L13" s="713">
        <v>3947.9</v>
      </c>
      <c r="M13" s="713">
        <v>876.6</v>
      </c>
    </row>
    <row r="14" spans="1:13" ht="12.75" customHeight="1" x14ac:dyDescent="0.2">
      <c r="A14" s="652" t="s">
        <v>244</v>
      </c>
      <c r="B14" s="713">
        <v>4.2</v>
      </c>
      <c r="C14" s="713">
        <v>9</v>
      </c>
      <c r="D14" s="713">
        <v>25.2</v>
      </c>
      <c r="E14" s="713">
        <v>46.9</v>
      </c>
      <c r="F14" s="713">
        <v>27.3</v>
      </c>
      <c r="G14" s="713">
        <v>40.4</v>
      </c>
      <c r="H14" s="713">
        <v>23.9</v>
      </c>
      <c r="I14" s="713">
        <v>24.1</v>
      </c>
      <c r="J14" s="713">
        <v>45.7</v>
      </c>
      <c r="K14" s="713">
        <v>54.2</v>
      </c>
      <c r="L14" s="713">
        <v>129.6</v>
      </c>
      <c r="M14" s="713">
        <v>143.80000000000001</v>
      </c>
    </row>
    <row r="15" spans="1:13" ht="13.15" customHeight="1" x14ac:dyDescent="0.2">
      <c r="A15" s="652" t="s">
        <v>245</v>
      </c>
      <c r="B15" s="713">
        <v>45.2</v>
      </c>
      <c r="C15" s="713">
        <v>68.7</v>
      </c>
      <c r="D15" s="713">
        <v>109.8</v>
      </c>
      <c r="E15" s="713">
        <v>82.9</v>
      </c>
      <c r="F15" s="713">
        <v>79.400000000000006</v>
      </c>
      <c r="G15" s="713">
        <v>38.299999999999997</v>
      </c>
      <c r="H15" s="713">
        <v>145.30000000000001</v>
      </c>
      <c r="I15" s="713">
        <v>80.900000000000006</v>
      </c>
      <c r="J15" s="713">
        <v>102.2</v>
      </c>
      <c r="K15" s="713">
        <v>101.3</v>
      </c>
      <c r="L15" s="713">
        <v>84.4</v>
      </c>
      <c r="M15" s="713">
        <v>301</v>
      </c>
    </row>
    <row r="16" spans="1:13" ht="13.15" customHeight="1" x14ac:dyDescent="0.2">
      <c r="A16" s="668" t="s">
        <v>846</v>
      </c>
      <c r="B16" s="713">
        <v>740.8</v>
      </c>
      <c r="C16" s="713">
        <v>776.8</v>
      </c>
      <c r="D16" s="713">
        <v>1215.3</v>
      </c>
      <c r="E16" s="713">
        <v>1270.5</v>
      </c>
      <c r="F16" s="713">
        <v>1544.4</v>
      </c>
      <c r="G16" s="713">
        <v>1973</v>
      </c>
      <c r="H16" s="713">
        <v>2164.6999999999998</v>
      </c>
      <c r="I16" s="713">
        <v>1717.9</v>
      </c>
      <c r="J16" s="713">
        <v>1721.1</v>
      </c>
      <c r="K16" s="713">
        <v>2560.3000000000002</v>
      </c>
      <c r="L16" s="127">
        <v>3273.7</v>
      </c>
      <c r="M16" s="127">
        <v>3355.6</v>
      </c>
    </row>
    <row r="17" spans="1:13" ht="12.95" customHeight="1" x14ac:dyDescent="0.2">
      <c r="A17" s="652" t="s">
        <v>246</v>
      </c>
      <c r="B17" s="713">
        <v>236.7</v>
      </c>
      <c r="C17" s="713">
        <v>282.5</v>
      </c>
      <c r="D17" s="713">
        <v>307.5</v>
      </c>
      <c r="E17" s="713">
        <v>305.2</v>
      </c>
      <c r="F17" s="713">
        <v>487.4</v>
      </c>
      <c r="G17" s="713">
        <v>452.5</v>
      </c>
      <c r="H17" s="713">
        <v>643.1</v>
      </c>
      <c r="I17" s="713">
        <v>483.7</v>
      </c>
      <c r="J17" s="713">
        <v>475.3</v>
      </c>
      <c r="K17" s="127">
        <v>584.5</v>
      </c>
      <c r="L17" s="2">
        <v>768.2</v>
      </c>
      <c r="M17" s="2">
        <v>997.2</v>
      </c>
    </row>
    <row r="18" spans="1:13" ht="12.95" customHeight="1" x14ac:dyDescent="0.2">
      <c r="A18" s="652" t="s">
        <v>249</v>
      </c>
      <c r="B18" s="713">
        <v>18.5</v>
      </c>
      <c r="C18" s="127" t="s">
        <v>26</v>
      </c>
      <c r="D18" s="127" t="s">
        <v>26</v>
      </c>
      <c r="E18" s="127" t="s">
        <v>26</v>
      </c>
      <c r="F18" s="127">
        <v>16.600000000000001</v>
      </c>
      <c r="G18" s="127">
        <v>17.5</v>
      </c>
      <c r="H18" s="127">
        <v>18.8</v>
      </c>
      <c r="I18" s="127">
        <v>2.1</v>
      </c>
      <c r="J18" s="127">
        <v>2.2000000000000002</v>
      </c>
      <c r="K18" s="713">
        <v>144.19999999999999</v>
      </c>
      <c r="L18" s="713">
        <v>260.8</v>
      </c>
      <c r="M18" s="713">
        <v>494.8</v>
      </c>
    </row>
    <row r="19" spans="1:13" ht="12.95" customHeight="1" x14ac:dyDescent="0.2">
      <c r="A19" s="652" t="s">
        <v>847</v>
      </c>
      <c r="B19" s="713">
        <v>1.3</v>
      </c>
      <c r="C19" s="713">
        <v>1.2</v>
      </c>
      <c r="D19" s="713">
        <v>1</v>
      </c>
      <c r="E19" s="713">
        <v>1</v>
      </c>
      <c r="F19" s="713">
        <v>3.4</v>
      </c>
      <c r="G19" s="713">
        <v>6.5</v>
      </c>
      <c r="H19" s="713">
        <v>2.9</v>
      </c>
      <c r="I19" s="713">
        <v>2.9</v>
      </c>
      <c r="J19" s="713">
        <v>1.7</v>
      </c>
      <c r="K19" s="713">
        <v>3</v>
      </c>
      <c r="L19" s="102">
        <v>3.8</v>
      </c>
      <c r="M19" s="102">
        <v>4.4000000000000004</v>
      </c>
    </row>
    <row r="20" spans="1:13" ht="24" hidden="1" x14ac:dyDescent="0.2">
      <c r="A20" s="652" t="s">
        <v>848</v>
      </c>
      <c r="B20" s="127" t="s">
        <v>26</v>
      </c>
      <c r="C20" s="127" t="s">
        <v>26</v>
      </c>
      <c r="D20" s="127" t="s">
        <v>26</v>
      </c>
      <c r="E20" s="127" t="s">
        <v>26</v>
      </c>
      <c r="F20" s="127" t="s">
        <v>26</v>
      </c>
      <c r="G20" s="127" t="s">
        <v>26</v>
      </c>
      <c r="H20" s="127" t="s">
        <v>26</v>
      </c>
      <c r="I20" s="127" t="s">
        <v>26</v>
      </c>
      <c r="J20" s="127" t="s">
        <v>26</v>
      </c>
      <c r="K20" s="127" t="s">
        <v>26</v>
      </c>
      <c r="L20" s="127">
        <v>768.2</v>
      </c>
      <c r="M20" s="127"/>
    </row>
    <row r="21" spans="1:13" ht="12.75" customHeight="1" x14ac:dyDescent="0.2">
      <c r="A21" s="652" t="s">
        <v>252</v>
      </c>
      <c r="B21" s="713">
        <v>101.9</v>
      </c>
      <c r="C21" s="713">
        <v>101.9</v>
      </c>
      <c r="D21" s="713">
        <v>101.9</v>
      </c>
      <c r="E21" s="713">
        <v>101.9</v>
      </c>
      <c r="F21" s="127" t="s">
        <v>26</v>
      </c>
      <c r="G21" s="127">
        <v>13.1</v>
      </c>
      <c r="H21" s="127">
        <v>14.2</v>
      </c>
      <c r="I21" s="127">
        <v>63.2</v>
      </c>
      <c r="J21" s="127">
        <v>51</v>
      </c>
      <c r="K21" s="713">
        <v>66.5</v>
      </c>
      <c r="L21" s="713">
        <v>77.2</v>
      </c>
      <c r="M21" s="713">
        <v>101</v>
      </c>
    </row>
    <row r="22" spans="1:13" ht="12.95" customHeight="1" x14ac:dyDescent="0.2">
      <c r="A22" s="652" t="s">
        <v>253</v>
      </c>
      <c r="B22" s="713">
        <v>380.5</v>
      </c>
      <c r="C22" s="713">
        <v>387.9</v>
      </c>
      <c r="D22" s="713">
        <v>799.6</v>
      </c>
      <c r="E22" s="713">
        <v>856.5</v>
      </c>
      <c r="F22" s="713">
        <v>1030.9000000000001</v>
      </c>
      <c r="G22" s="713">
        <v>1465.7</v>
      </c>
      <c r="H22" s="713">
        <v>1464.9</v>
      </c>
      <c r="I22" s="713">
        <v>1135.0999999999999</v>
      </c>
      <c r="J22" s="713">
        <v>1158.8</v>
      </c>
      <c r="K22" s="102">
        <v>1728.4</v>
      </c>
      <c r="L22" s="713">
        <v>2102.6999999999998</v>
      </c>
      <c r="M22" s="713">
        <v>1692.7</v>
      </c>
    </row>
    <row r="23" spans="1:13" ht="12.95" customHeight="1" x14ac:dyDescent="0.2">
      <c r="A23" s="652" t="s">
        <v>849</v>
      </c>
      <c r="B23" s="713">
        <v>1.9</v>
      </c>
      <c r="C23" s="713">
        <v>3.2</v>
      </c>
      <c r="D23" s="713">
        <v>5.2</v>
      </c>
      <c r="E23" s="713">
        <v>5.9</v>
      </c>
      <c r="F23" s="713">
        <v>6.2</v>
      </c>
      <c r="G23" s="713">
        <v>17.7</v>
      </c>
      <c r="H23" s="713">
        <v>20.8</v>
      </c>
      <c r="I23" s="713">
        <v>30.8</v>
      </c>
      <c r="J23" s="713">
        <v>32.200000000000003</v>
      </c>
      <c r="K23" s="713">
        <v>33.6</v>
      </c>
      <c r="L23" s="713">
        <v>60.9</v>
      </c>
      <c r="M23" s="713">
        <v>65.599999999999994</v>
      </c>
    </row>
    <row r="24" spans="1:13" ht="10.5" customHeight="1" x14ac:dyDescent="0.2">
      <c r="A24" s="652"/>
      <c r="B24" s="713"/>
      <c r="C24" s="15"/>
      <c r="D24" s="15"/>
      <c r="K24" s="102"/>
      <c r="L24" s="713"/>
      <c r="M24" s="713"/>
    </row>
    <row r="25" spans="1:13" s="130" customFormat="1" ht="12" x14ac:dyDescent="0.2">
      <c r="A25" s="25" t="s">
        <v>99</v>
      </c>
      <c r="B25" s="647">
        <v>358.9</v>
      </c>
      <c r="C25" s="647">
        <v>519.6</v>
      </c>
      <c r="D25" s="647">
        <v>457.9</v>
      </c>
      <c r="E25" s="647">
        <v>489.7</v>
      </c>
      <c r="F25" s="647">
        <v>569.20000000000005</v>
      </c>
      <c r="G25" s="647">
        <v>904.2</v>
      </c>
      <c r="H25" s="647">
        <v>971.3</v>
      </c>
      <c r="I25" s="647">
        <v>945.3</v>
      </c>
      <c r="J25" s="647">
        <v>1390</v>
      </c>
      <c r="K25" s="647">
        <v>1930.2</v>
      </c>
      <c r="L25" s="653">
        <v>6387.8</v>
      </c>
      <c r="M25" s="653">
        <v>6949.1</v>
      </c>
    </row>
    <row r="26" spans="1:13" ht="12" x14ac:dyDescent="0.2">
      <c r="A26" s="632" t="s">
        <v>850</v>
      </c>
      <c r="B26" s="713">
        <v>303</v>
      </c>
      <c r="C26" s="713">
        <v>443.1</v>
      </c>
      <c r="D26" s="713">
        <v>399.8</v>
      </c>
      <c r="E26" s="713">
        <v>440.9</v>
      </c>
      <c r="F26" s="713">
        <v>509.3</v>
      </c>
      <c r="G26" s="713">
        <v>714.9</v>
      </c>
      <c r="H26" s="713">
        <v>803.8</v>
      </c>
      <c r="I26" s="713">
        <v>777</v>
      </c>
      <c r="J26" s="713">
        <v>1223.5</v>
      </c>
      <c r="K26" s="713">
        <v>1738.9</v>
      </c>
      <c r="L26" s="713">
        <v>6137</v>
      </c>
      <c r="M26" s="713">
        <v>6668.5</v>
      </c>
    </row>
    <row r="27" spans="1:13" ht="12.95" customHeight="1" x14ac:dyDescent="0.2">
      <c r="A27" s="794" t="s">
        <v>255</v>
      </c>
      <c r="B27" s="713">
        <v>29.1</v>
      </c>
      <c r="C27" s="713">
        <v>69.900000000000006</v>
      </c>
      <c r="D27" s="713">
        <v>63.4</v>
      </c>
      <c r="E27" s="713">
        <v>66.2</v>
      </c>
      <c r="F27" s="713">
        <v>29.3</v>
      </c>
      <c r="G27" s="713">
        <v>111.3</v>
      </c>
      <c r="H27" s="713">
        <v>108</v>
      </c>
      <c r="I27" s="713">
        <v>95.5</v>
      </c>
      <c r="J27" s="713">
        <v>310.60000000000002</v>
      </c>
      <c r="K27" s="713">
        <v>404.5</v>
      </c>
      <c r="L27" s="713">
        <v>444.7</v>
      </c>
      <c r="M27" s="713">
        <v>603</v>
      </c>
    </row>
    <row r="28" spans="1:13" ht="12.95" customHeight="1" x14ac:dyDescent="0.2">
      <c r="A28" s="794" t="s">
        <v>256</v>
      </c>
      <c r="B28" s="713">
        <v>41.7</v>
      </c>
      <c r="C28" s="713">
        <v>5.7</v>
      </c>
      <c r="D28" s="713">
        <v>1.7</v>
      </c>
      <c r="E28" s="713">
        <v>69.8</v>
      </c>
      <c r="F28" s="713">
        <v>4.9000000000000004</v>
      </c>
      <c r="G28" s="713">
        <v>24.2</v>
      </c>
      <c r="H28" s="713">
        <v>26.2</v>
      </c>
      <c r="I28" s="713">
        <v>23.6</v>
      </c>
      <c r="J28" s="713">
        <v>25.1</v>
      </c>
      <c r="K28" s="713">
        <v>29.6</v>
      </c>
      <c r="L28" s="713">
        <v>33.299999999999997</v>
      </c>
      <c r="M28" s="713">
        <v>80.2</v>
      </c>
    </row>
    <row r="29" spans="1:13" ht="12.95" customHeight="1" x14ac:dyDescent="0.2">
      <c r="A29" s="794" t="s">
        <v>257</v>
      </c>
      <c r="B29" s="713">
        <v>8</v>
      </c>
      <c r="C29" s="713">
        <v>84.2</v>
      </c>
      <c r="D29" s="713">
        <v>7.9</v>
      </c>
      <c r="E29" s="713">
        <v>8.1999999999999993</v>
      </c>
      <c r="F29" s="713">
        <v>2.1</v>
      </c>
      <c r="G29" s="713">
        <v>6</v>
      </c>
      <c r="H29" s="713">
        <v>10.199999999999999</v>
      </c>
      <c r="I29" s="713">
        <v>11.2</v>
      </c>
      <c r="J29" s="713">
        <v>18.3</v>
      </c>
      <c r="K29" s="713">
        <v>37.6</v>
      </c>
      <c r="L29" s="713">
        <v>177.9</v>
      </c>
      <c r="M29" s="713">
        <v>86.3</v>
      </c>
    </row>
    <row r="30" spans="1:13" ht="12.95" customHeight="1" x14ac:dyDescent="0.2">
      <c r="A30" s="794" t="s">
        <v>258</v>
      </c>
      <c r="B30" s="713">
        <v>12.1</v>
      </c>
      <c r="C30" s="713">
        <v>13.5</v>
      </c>
      <c r="D30" s="713">
        <v>6.5</v>
      </c>
      <c r="E30" s="713">
        <v>5.0999999999999996</v>
      </c>
      <c r="F30" s="713">
        <v>5.5</v>
      </c>
      <c r="G30" s="713">
        <v>7.9</v>
      </c>
      <c r="H30" s="713">
        <v>10.7</v>
      </c>
      <c r="I30" s="713">
        <v>10.4</v>
      </c>
      <c r="J30" s="713">
        <v>20.2</v>
      </c>
      <c r="K30" s="713">
        <v>28.4</v>
      </c>
      <c r="L30" s="713">
        <v>76.3</v>
      </c>
      <c r="M30" s="713">
        <v>69.900000000000006</v>
      </c>
    </row>
    <row r="31" spans="1:13" ht="12.95" customHeight="1" x14ac:dyDescent="0.2">
      <c r="A31" s="794" t="s">
        <v>259</v>
      </c>
      <c r="B31" s="713">
        <v>9.5</v>
      </c>
      <c r="C31" s="713">
        <v>10.1</v>
      </c>
      <c r="D31" s="713">
        <v>44.9</v>
      </c>
      <c r="E31" s="713">
        <v>29.3</v>
      </c>
      <c r="F31" s="713">
        <v>25.8</v>
      </c>
      <c r="G31" s="713">
        <v>26.6</v>
      </c>
      <c r="H31" s="713">
        <v>35.5</v>
      </c>
      <c r="I31" s="713">
        <v>9.1999999999999993</v>
      </c>
      <c r="J31" s="713">
        <v>27.5</v>
      </c>
      <c r="K31" s="713">
        <v>27</v>
      </c>
      <c r="L31" s="713">
        <v>36.5</v>
      </c>
      <c r="M31" s="713">
        <v>53.3</v>
      </c>
    </row>
    <row r="32" spans="1:13" ht="12.95" customHeight="1" x14ac:dyDescent="0.2">
      <c r="A32" s="794" t="s">
        <v>260</v>
      </c>
      <c r="B32" s="713">
        <v>0.6</v>
      </c>
      <c r="C32" s="713">
        <v>9.1999999999999993</v>
      </c>
      <c r="D32" s="713">
        <v>5</v>
      </c>
      <c r="E32" s="713">
        <v>0.7</v>
      </c>
      <c r="F32" s="713">
        <v>70</v>
      </c>
      <c r="G32" s="713">
        <v>66.3</v>
      </c>
      <c r="H32" s="713">
        <v>8.8000000000000007</v>
      </c>
      <c r="I32" s="713">
        <v>0.7</v>
      </c>
      <c r="J32" s="713">
        <v>7</v>
      </c>
      <c r="K32" s="713">
        <v>1.2</v>
      </c>
      <c r="L32" s="713">
        <v>1.7</v>
      </c>
      <c r="M32" s="713">
        <v>1859.3</v>
      </c>
    </row>
    <row r="33" spans="1:13" ht="12" x14ac:dyDescent="0.2">
      <c r="A33" s="652" t="s">
        <v>851</v>
      </c>
      <c r="B33" s="713">
        <v>202</v>
      </c>
      <c r="C33" s="713">
        <v>250.5</v>
      </c>
      <c r="D33" s="713">
        <v>270.5</v>
      </c>
      <c r="E33" s="713">
        <v>261.7</v>
      </c>
      <c r="F33" s="713">
        <v>371.7</v>
      </c>
      <c r="G33" s="713">
        <v>472.6</v>
      </c>
      <c r="H33" s="713">
        <v>604.29999999999995</v>
      </c>
      <c r="I33" s="713">
        <v>626.4</v>
      </c>
      <c r="J33" s="713">
        <v>814.8</v>
      </c>
      <c r="K33" s="713">
        <v>1210.7</v>
      </c>
      <c r="L33" s="713">
        <v>5366.5</v>
      </c>
      <c r="M33" s="713">
        <v>3916.5</v>
      </c>
    </row>
    <row r="34" spans="1:13" ht="12.95" customHeight="1" x14ac:dyDescent="0.2">
      <c r="A34" s="632" t="s">
        <v>262</v>
      </c>
      <c r="B34" s="713">
        <v>55.8</v>
      </c>
      <c r="C34" s="713">
        <v>76.5</v>
      </c>
      <c r="D34" s="713">
        <v>58</v>
      </c>
      <c r="E34" s="713">
        <v>48.8</v>
      </c>
      <c r="F34" s="713">
        <v>59.8</v>
      </c>
      <c r="G34" s="713">
        <v>189.3</v>
      </c>
      <c r="H34" s="713">
        <v>167.5</v>
      </c>
      <c r="I34" s="713">
        <v>168.3</v>
      </c>
      <c r="J34" s="713">
        <v>166.4</v>
      </c>
      <c r="K34" s="713">
        <v>191.3</v>
      </c>
      <c r="L34" s="713">
        <v>250.9</v>
      </c>
      <c r="M34" s="713">
        <v>280.60000000000002</v>
      </c>
    </row>
    <row r="35" spans="1:13" ht="12.95" customHeight="1" x14ac:dyDescent="0.2">
      <c r="A35" s="794" t="s">
        <v>262</v>
      </c>
      <c r="B35" s="713">
        <v>55.7</v>
      </c>
      <c r="C35" s="713">
        <v>73.099999999999994</v>
      </c>
      <c r="D35" s="713">
        <v>51.7</v>
      </c>
      <c r="E35" s="713">
        <v>39</v>
      </c>
      <c r="F35" s="713">
        <v>50</v>
      </c>
      <c r="G35" s="713">
        <v>174</v>
      </c>
      <c r="H35" s="713">
        <v>155.30000000000001</v>
      </c>
      <c r="I35" s="713">
        <v>153.9</v>
      </c>
      <c r="J35" s="713">
        <v>148.80000000000001</v>
      </c>
      <c r="K35" s="713">
        <v>171</v>
      </c>
      <c r="L35" s="713">
        <v>213.2</v>
      </c>
      <c r="M35" s="713">
        <v>243</v>
      </c>
    </row>
    <row r="36" spans="1:13" ht="12" x14ac:dyDescent="0.2">
      <c r="A36" s="794" t="s">
        <v>852</v>
      </c>
      <c r="B36" s="713">
        <v>0.1</v>
      </c>
      <c r="C36" s="713">
        <v>3.3</v>
      </c>
      <c r="D36" s="713">
        <v>6.3</v>
      </c>
      <c r="E36" s="713">
        <v>9.8000000000000007</v>
      </c>
      <c r="F36" s="713">
        <v>9.8000000000000007</v>
      </c>
      <c r="G36" s="713">
        <v>15.3</v>
      </c>
      <c r="H36" s="713">
        <v>12.2</v>
      </c>
      <c r="I36" s="713">
        <v>14.4</v>
      </c>
      <c r="J36" s="713">
        <v>17.7</v>
      </c>
      <c r="K36" s="713">
        <v>20.2</v>
      </c>
      <c r="L36" s="713">
        <v>37.6</v>
      </c>
      <c r="M36" s="713">
        <v>37.6</v>
      </c>
    </row>
    <row r="37" spans="1:13" ht="11.25" customHeight="1" x14ac:dyDescent="0.2">
      <c r="A37" s="24"/>
      <c r="B37" s="713"/>
      <c r="C37" s="15"/>
      <c r="D37" s="15"/>
      <c r="K37" s="102"/>
      <c r="L37" s="102"/>
      <c r="M37" s="102"/>
    </row>
    <row r="38" spans="1:13" s="130" customFormat="1" ht="12" x14ac:dyDescent="0.2">
      <c r="A38" s="25" t="s">
        <v>96</v>
      </c>
      <c r="B38" s="647">
        <v>2287.6999999999998</v>
      </c>
      <c r="C38" s="647">
        <v>2891.8</v>
      </c>
      <c r="D38" s="647">
        <v>2952.1</v>
      </c>
      <c r="E38" s="647">
        <v>3393.7</v>
      </c>
      <c r="F38" s="647">
        <v>3562.1</v>
      </c>
      <c r="G38" s="647">
        <v>3532.5</v>
      </c>
      <c r="H38" s="647">
        <v>3572.4</v>
      </c>
      <c r="I38" s="647">
        <v>3669.1</v>
      </c>
      <c r="J38" s="647">
        <v>3848.1</v>
      </c>
      <c r="K38" s="647">
        <v>4918.6000000000004</v>
      </c>
      <c r="L38" s="647">
        <v>5951.8</v>
      </c>
      <c r="M38" s="647">
        <v>6583.3</v>
      </c>
    </row>
    <row r="39" spans="1:13" ht="12" x14ac:dyDescent="0.2">
      <c r="A39" s="632" t="s">
        <v>265</v>
      </c>
      <c r="B39" s="713">
        <v>1945.2</v>
      </c>
      <c r="C39" s="713">
        <v>2389.3000000000002</v>
      </c>
      <c r="D39" s="713">
        <v>2522.9</v>
      </c>
      <c r="E39" s="713">
        <v>3027.9</v>
      </c>
      <c r="F39" s="713">
        <v>3112.3</v>
      </c>
      <c r="G39" s="713">
        <v>3103.9</v>
      </c>
      <c r="H39" s="713">
        <v>3063.6</v>
      </c>
      <c r="I39" s="713">
        <v>3035.8</v>
      </c>
      <c r="J39" s="713">
        <v>3013.6</v>
      </c>
      <c r="K39" s="713">
        <v>3970.4</v>
      </c>
      <c r="L39" s="713">
        <v>4165.8</v>
      </c>
      <c r="M39" s="713">
        <v>4502.8</v>
      </c>
    </row>
    <row r="40" spans="1:13" ht="12.75" customHeight="1" x14ac:dyDescent="0.2">
      <c r="A40" s="632" t="s">
        <v>266</v>
      </c>
      <c r="B40" s="713">
        <v>148.69999999999999</v>
      </c>
      <c r="C40" s="713">
        <v>148</v>
      </c>
      <c r="D40" s="713">
        <v>167.2</v>
      </c>
      <c r="E40" s="713">
        <v>144.5</v>
      </c>
      <c r="F40" s="713">
        <v>159.30000000000001</v>
      </c>
      <c r="G40" s="713">
        <v>130.6</v>
      </c>
      <c r="H40" s="713">
        <v>122.8</v>
      </c>
      <c r="I40" s="713">
        <v>159.80000000000001</v>
      </c>
      <c r="J40" s="713">
        <v>164.9</v>
      </c>
      <c r="K40" s="713">
        <v>177.8</v>
      </c>
      <c r="L40" s="127">
        <v>238.7</v>
      </c>
      <c r="M40" s="127">
        <v>396.1</v>
      </c>
    </row>
    <row r="41" spans="1:13" ht="12" x14ac:dyDescent="0.2">
      <c r="A41" s="794" t="s">
        <v>853</v>
      </c>
      <c r="B41" s="713">
        <v>34.799999999999997</v>
      </c>
      <c r="C41" s="713">
        <v>34.9</v>
      </c>
      <c r="D41" s="713">
        <v>40.700000000000003</v>
      </c>
      <c r="E41" s="713">
        <v>47.2</v>
      </c>
      <c r="F41" s="713">
        <v>47.2</v>
      </c>
      <c r="G41" s="713">
        <v>47.2</v>
      </c>
      <c r="H41" s="713">
        <v>45.5</v>
      </c>
      <c r="I41" s="713">
        <v>45.9</v>
      </c>
      <c r="J41" s="713">
        <v>46.8</v>
      </c>
      <c r="K41" s="713">
        <v>46.8</v>
      </c>
      <c r="L41" s="713">
        <v>106.8</v>
      </c>
      <c r="M41" s="713">
        <v>242.8</v>
      </c>
    </row>
    <row r="42" spans="1:13" ht="12.95" customHeight="1" x14ac:dyDescent="0.2">
      <c r="A42" s="794" t="s">
        <v>854</v>
      </c>
      <c r="B42" s="713">
        <v>90.7</v>
      </c>
      <c r="C42" s="713">
        <v>90</v>
      </c>
      <c r="D42" s="713">
        <v>102.3</v>
      </c>
      <c r="E42" s="713">
        <v>97.2</v>
      </c>
      <c r="F42" s="713">
        <v>94.4</v>
      </c>
      <c r="G42" s="713">
        <v>57.4</v>
      </c>
      <c r="H42" s="713">
        <v>77.2</v>
      </c>
      <c r="I42" s="713">
        <v>114</v>
      </c>
      <c r="J42" s="713">
        <v>118.1</v>
      </c>
      <c r="K42" s="713">
        <v>126.6</v>
      </c>
      <c r="L42" s="713">
        <v>127.5</v>
      </c>
      <c r="M42" s="713">
        <v>148.80000000000001</v>
      </c>
    </row>
    <row r="43" spans="1:13" ht="12.95" customHeight="1" x14ac:dyDescent="0.2">
      <c r="A43" s="794" t="s">
        <v>855</v>
      </c>
      <c r="B43" s="713">
        <v>23.1</v>
      </c>
      <c r="C43" s="713">
        <v>23.1</v>
      </c>
      <c r="D43" s="713">
        <v>24.2</v>
      </c>
      <c r="E43" s="127" t="s">
        <v>26</v>
      </c>
      <c r="F43" s="127" t="s">
        <v>26</v>
      </c>
      <c r="G43" s="127">
        <v>26</v>
      </c>
      <c r="H43" s="127" t="s">
        <v>26</v>
      </c>
      <c r="I43" s="127" t="s">
        <v>26</v>
      </c>
      <c r="J43" s="127" t="s">
        <v>26</v>
      </c>
      <c r="K43" s="127">
        <v>4.4000000000000004</v>
      </c>
      <c r="L43" s="713">
        <v>4.4000000000000004</v>
      </c>
      <c r="M43" s="713">
        <v>4.4000000000000004</v>
      </c>
    </row>
    <row r="44" spans="1:13" ht="12.95" customHeight="1" x14ac:dyDescent="0.2">
      <c r="A44" s="632" t="s">
        <v>856</v>
      </c>
      <c r="B44" s="713">
        <v>179.5</v>
      </c>
      <c r="C44" s="713">
        <v>341.3</v>
      </c>
      <c r="D44" s="713">
        <v>236.8</v>
      </c>
      <c r="E44" s="713">
        <v>193.8</v>
      </c>
      <c r="F44" s="713">
        <v>257.7</v>
      </c>
      <c r="G44" s="713">
        <v>260.39999999999998</v>
      </c>
      <c r="H44" s="713">
        <v>342.3</v>
      </c>
      <c r="I44" s="713">
        <v>425.6</v>
      </c>
      <c r="J44" s="713">
        <v>618.5</v>
      </c>
      <c r="K44" s="713">
        <v>714.6</v>
      </c>
      <c r="L44" s="713">
        <v>1480.6</v>
      </c>
      <c r="M44" s="713">
        <v>1609.3</v>
      </c>
    </row>
    <row r="45" spans="1:13" ht="13.5" customHeight="1" x14ac:dyDescent="0.2">
      <c r="A45" s="632" t="s">
        <v>272</v>
      </c>
      <c r="B45" s="713">
        <v>14.4</v>
      </c>
      <c r="C45" s="713">
        <v>13.3</v>
      </c>
      <c r="D45" s="713">
        <v>25.2</v>
      </c>
      <c r="E45" s="713">
        <v>27.5</v>
      </c>
      <c r="F45" s="713">
        <v>32.799999999999997</v>
      </c>
      <c r="G45" s="713">
        <v>37.6</v>
      </c>
      <c r="H45" s="713">
        <v>43.8</v>
      </c>
      <c r="I45" s="713">
        <v>47.8</v>
      </c>
      <c r="J45" s="713">
        <v>51.1</v>
      </c>
      <c r="K45" s="713">
        <v>55.8</v>
      </c>
      <c r="L45" s="713">
        <v>66.7</v>
      </c>
      <c r="M45" s="713">
        <v>75.099999999999994</v>
      </c>
    </row>
    <row r="46" spans="1:13" ht="12.75" customHeight="1" x14ac:dyDescent="0.2">
      <c r="B46" s="713"/>
      <c r="C46" s="713"/>
      <c r="D46" s="713"/>
      <c r="E46" s="713"/>
      <c r="F46" s="713"/>
      <c r="G46" s="713"/>
      <c r="H46" s="713"/>
      <c r="I46" s="713"/>
      <c r="J46" s="713"/>
      <c r="K46" s="713"/>
      <c r="L46" s="713"/>
      <c r="M46" s="713"/>
    </row>
    <row r="47" spans="1:13" ht="12.95" customHeight="1" x14ac:dyDescent="0.2">
      <c r="A47" s="25" t="s">
        <v>94</v>
      </c>
      <c r="B47" s="647">
        <v>2646.5</v>
      </c>
      <c r="C47" s="647">
        <v>3411.4</v>
      </c>
      <c r="D47" s="647">
        <v>3410</v>
      </c>
      <c r="E47" s="647">
        <v>3883.4</v>
      </c>
      <c r="F47" s="647">
        <v>4131.3</v>
      </c>
      <c r="G47" s="647">
        <v>4436.7</v>
      </c>
      <c r="H47" s="647">
        <v>4543.7</v>
      </c>
      <c r="I47" s="647">
        <v>4614.3999999999996</v>
      </c>
      <c r="J47" s="647">
        <v>5238.1000000000004</v>
      </c>
      <c r="K47" s="647">
        <v>6848.8</v>
      </c>
      <c r="L47" s="647">
        <v>12339.6</v>
      </c>
      <c r="M47" s="647">
        <v>13532.4</v>
      </c>
    </row>
    <row r="48" spans="1:13" ht="12.75" thickBot="1" x14ac:dyDescent="0.25">
      <c r="A48" s="115"/>
      <c r="B48" s="716"/>
      <c r="C48" s="716"/>
      <c r="D48" s="716"/>
      <c r="E48" s="114"/>
      <c r="F48" s="114"/>
      <c r="G48" s="114"/>
      <c r="H48" s="114"/>
      <c r="I48" s="114"/>
      <c r="J48" s="114"/>
      <c r="K48" s="114"/>
      <c r="L48" s="114"/>
      <c r="M48" s="114"/>
    </row>
    <row r="49" spans="1:13" s="130" customFormat="1" ht="10.5" customHeight="1" x14ac:dyDescent="0.2">
      <c r="A49" s="25"/>
      <c r="B49" s="647"/>
      <c r="C49" s="647"/>
      <c r="D49" s="647"/>
    </row>
    <row r="50" spans="1:13" ht="12" x14ac:dyDescent="0.2">
      <c r="A50" s="25" t="s">
        <v>562</v>
      </c>
    </row>
    <row r="51" spans="1:13" ht="12" x14ac:dyDescent="0.2">
      <c r="A51" s="18" t="s">
        <v>857</v>
      </c>
      <c r="B51" s="2">
        <v>21</v>
      </c>
      <c r="C51" s="2">
        <v>22</v>
      </c>
      <c r="D51" s="2">
        <v>24</v>
      </c>
      <c r="E51" s="2">
        <v>23</v>
      </c>
      <c r="F51" s="2">
        <v>22</v>
      </c>
      <c r="G51" s="2">
        <v>20</v>
      </c>
      <c r="H51" s="2">
        <v>15</v>
      </c>
      <c r="I51" s="2">
        <v>14</v>
      </c>
      <c r="J51" s="2">
        <v>15</v>
      </c>
      <c r="K51" s="2">
        <v>16</v>
      </c>
      <c r="L51" s="2">
        <v>16</v>
      </c>
      <c r="M51" s="2">
        <v>19</v>
      </c>
    </row>
  </sheetData>
  <hyperlinks>
    <hyperlink ref="A1" location="Содержание!A1" display="Вернуться в СОДЕРЖАНИЕ" xr:uid="{00000000-0004-0000-AD00-000000000000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Лист179"/>
  <dimension ref="A1:R49"/>
  <sheetViews>
    <sheetView workbookViewId="0">
      <selection activeCell="A5" sqref="A5"/>
    </sheetView>
  </sheetViews>
  <sheetFormatPr defaultColWidth="9.140625" defaultRowHeight="12.95" customHeight="1" x14ac:dyDescent="0.2"/>
  <cols>
    <col min="1" max="1" width="38.5703125" style="25" customWidth="1"/>
    <col min="2" max="6" width="0" style="2" hidden="1" customWidth="1"/>
    <col min="7" max="8" width="9.7109375" style="2" hidden="1" customWidth="1"/>
    <col min="9" max="13" width="9.7109375" style="2" customWidth="1"/>
    <col min="14" max="240" width="9.140625" style="2"/>
    <col min="241" max="241" width="39.85546875" style="2" customWidth="1"/>
    <col min="242" max="257" width="0" style="2" hidden="1" customWidth="1"/>
    <col min="258" max="496" width="9.140625" style="2"/>
    <col min="497" max="497" width="39.85546875" style="2" customWidth="1"/>
    <col min="498" max="513" width="0" style="2" hidden="1" customWidth="1"/>
    <col min="514" max="752" width="9.140625" style="2"/>
    <col min="753" max="753" width="39.85546875" style="2" customWidth="1"/>
    <col min="754" max="769" width="0" style="2" hidden="1" customWidth="1"/>
    <col min="770" max="1008" width="9.140625" style="2"/>
    <col min="1009" max="1009" width="39.85546875" style="2" customWidth="1"/>
    <col min="1010" max="1025" width="0" style="2" hidden="1" customWidth="1"/>
    <col min="1026" max="1264" width="9.140625" style="2"/>
    <col min="1265" max="1265" width="39.85546875" style="2" customWidth="1"/>
    <col min="1266" max="1281" width="0" style="2" hidden="1" customWidth="1"/>
    <col min="1282" max="1520" width="9.140625" style="2"/>
    <col min="1521" max="1521" width="39.85546875" style="2" customWidth="1"/>
    <col min="1522" max="1537" width="0" style="2" hidden="1" customWidth="1"/>
    <col min="1538" max="1776" width="9.140625" style="2"/>
    <col min="1777" max="1777" width="39.85546875" style="2" customWidth="1"/>
    <col min="1778" max="1793" width="0" style="2" hidden="1" customWidth="1"/>
    <col min="1794" max="2032" width="9.140625" style="2"/>
    <col min="2033" max="2033" width="39.85546875" style="2" customWidth="1"/>
    <col min="2034" max="2049" width="0" style="2" hidden="1" customWidth="1"/>
    <col min="2050" max="2288" width="9.140625" style="2"/>
    <col min="2289" max="2289" width="39.85546875" style="2" customWidth="1"/>
    <col min="2290" max="2305" width="0" style="2" hidden="1" customWidth="1"/>
    <col min="2306" max="2544" width="9.140625" style="2"/>
    <col min="2545" max="2545" width="39.85546875" style="2" customWidth="1"/>
    <col min="2546" max="2561" width="0" style="2" hidden="1" customWidth="1"/>
    <col min="2562" max="2800" width="9.140625" style="2"/>
    <col min="2801" max="2801" width="39.85546875" style="2" customWidth="1"/>
    <col min="2802" max="2817" width="0" style="2" hidden="1" customWidth="1"/>
    <col min="2818" max="3056" width="9.140625" style="2"/>
    <col min="3057" max="3057" width="39.85546875" style="2" customWidth="1"/>
    <col min="3058" max="3073" width="0" style="2" hidden="1" customWidth="1"/>
    <col min="3074" max="3312" width="9.140625" style="2"/>
    <col min="3313" max="3313" width="39.85546875" style="2" customWidth="1"/>
    <col min="3314" max="3329" width="0" style="2" hidden="1" customWidth="1"/>
    <col min="3330" max="3568" width="9.140625" style="2"/>
    <col min="3569" max="3569" width="39.85546875" style="2" customWidth="1"/>
    <col min="3570" max="3585" width="0" style="2" hidden="1" customWidth="1"/>
    <col min="3586" max="3824" width="9.140625" style="2"/>
    <col min="3825" max="3825" width="39.85546875" style="2" customWidth="1"/>
    <col min="3826" max="3841" width="0" style="2" hidden="1" customWidth="1"/>
    <col min="3842" max="4080" width="9.140625" style="2"/>
    <col min="4081" max="4081" width="39.85546875" style="2" customWidth="1"/>
    <col min="4082" max="4097" width="0" style="2" hidden="1" customWidth="1"/>
    <col min="4098" max="4336" width="9.140625" style="2"/>
    <col min="4337" max="4337" width="39.85546875" style="2" customWidth="1"/>
    <col min="4338" max="4353" width="0" style="2" hidden="1" customWidth="1"/>
    <col min="4354" max="4592" width="9.140625" style="2"/>
    <col min="4593" max="4593" width="39.85546875" style="2" customWidth="1"/>
    <col min="4594" max="4609" width="0" style="2" hidden="1" customWidth="1"/>
    <col min="4610" max="4848" width="9.140625" style="2"/>
    <col min="4849" max="4849" width="39.85546875" style="2" customWidth="1"/>
    <col min="4850" max="4865" width="0" style="2" hidden="1" customWidth="1"/>
    <col min="4866" max="5104" width="9.140625" style="2"/>
    <col min="5105" max="5105" width="39.85546875" style="2" customWidth="1"/>
    <col min="5106" max="5121" width="0" style="2" hidden="1" customWidth="1"/>
    <col min="5122" max="5360" width="9.140625" style="2"/>
    <col min="5361" max="5361" width="39.85546875" style="2" customWidth="1"/>
    <col min="5362" max="5377" width="0" style="2" hidden="1" customWidth="1"/>
    <col min="5378" max="5616" width="9.140625" style="2"/>
    <col min="5617" max="5617" width="39.85546875" style="2" customWidth="1"/>
    <col min="5618" max="5633" width="0" style="2" hidden="1" customWidth="1"/>
    <col min="5634" max="5872" width="9.140625" style="2"/>
    <col min="5873" max="5873" width="39.85546875" style="2" customWidth="1"/>
    <col min="5874" max="5889" width="0" style="2" hidden="1" customWidth="1"/>
    <col min="5890" max="6128" width="9.140625" style="2"/>
    <col min="6129" max="6129" width="39.85546875" style="2" customWidth="1"/>
    <col min="6130" max="6145" width="0" style="2" hidden="1" customWidth="1"/>
    <col min="6146" max="6384" width="9.140625" style="2"/>
    <col min="6385" max="6385" width="39.85546875" style="2" customWidth="1"/>
    <col min="6386" max="6401" width="0" style="2" hidden="1" customWidth="1"/>
    <col min="6402" max="6640" width="9.140625" style="2"/>
    <col min="6641" max="6641" width="39.85546875" style="2" customWidth="1"/>
    <col min="6642" max="6657" width="0" style="2" hidden="1" customWidth="1"/>
    <col min="6658" max="6896" width="9.140625" style="2"/>
    <col min="6897" max="6897" width="39.85546875" style="2" customWidth="1"/>
    <col min="6898" max="6913" width="0" style="2" hidden="1" customWidth="1"/>
    <col min="6914" max="7152" width="9.140625" style="2"/>
    <col min="7153" max="7153" width="39.85546875" style="2" customWidth="1"/>
    <col min="7154" max="7169" width="0" style="2" hidden="1" customWidth="1"/>
    <col min="7170" max="7408" width="9.140625" style="2"/>
    <col min="7409" max="7409" width="39.85546875" style="2" customWidth="1"/>
    <col min="7410" max="7425" width="0" style="2" hidden="1" customWidth="1"/>
    <col min="7426" max="7664" width="9.140625" style="2"/>
    <col min="7665" max="7665" width="39.85546875" style="2" customWidth="1"/>
    <col min="7666" max="7681" width="0" style="2" hidden="1" customWidth="1"/>
    <col min="7682" max="7920" width="9.140625" style="2"/>
    <col min="7921" max="7921" width="39.85546875" style="2" customWidth="1"/>
    <col min="7922" max="7937" width="0" style="2" hidden="1" customWidth="1"/>
    <col min="7938" max="8176" width="9.140625" style="2"/>
    <col min="8177" max="8177" width="39.85546875" style="2" customWidth="1"/>
    <col min="8178" max="8193" width="0" style="2" hidden="1" customWidth="1"/>
    <col min="8194" max="8432" width="9.140625" style="2"/>
    <col min="8433" max="8433" width="39.85546875" style="2" customWidth="1"/>
    <col min="8434" max="8449" width="0" style="2" hidden="1" customWidth="1"/>
    <col min="8450" max="8688" width="9.140625" style="2"/>
    <col min="8689" max="8689" width="39.85546875" style="2" customWidth="1"/>
    <col min="8690" max="8705" width="0" style="2" hidden="1" customWidth="1"/>
    <col min="8706" max="8944" width="9.140625" style="2"/>
    <col min="8945" max="8945" width="39.85546875" style="2" customWidth="1"/>
    <col min="8946" max="8961" width="0" style="2" hidden="1" customWidth="1"/>
    <col min="8962" max="9200" width="9.140625" style="2"/>
    <col min="9201" max="9201" width="39.85546875" style="2" customWidth="1"/>
    <col min="9202" max="9217" width="0" style="2" hidden="1" customWidth="1"/>
    <col min="9218" max="9456" width="9.140625" style="2"/>
    <col min="9457" max="9457" width="39.85546875" style="2" customWidth="1"/>
    <col min="9458" max="9473" width="0" style="2" hidden="1" customWidth="1"/>
    <col min="9474" max="9712" width="9.140625" style="2"/>
    <col min="9713" max="9713" width="39.85546875" style="2" customWidth="1"/>
    <col min="9714" max="9729" width="0" style="2" hidden="1" customWidth="1"/>
    <col min="9730" max="9968" width="9.140625" style="2"/>
    <col min="9969" max="9969" width="39.85546875" style="2" customWidth="1"/>
    <col min="9970" max="9985" width="0" style="2" hidden="1" customWidth="1"/>
    <col min="9986" max="10224" width="9.140625" style="2"/>
    <col min="10225" max="10225" width="39.85546875" style="2" customWidth="1"/>
    <col min="10226" max="10241" width="0" style="2" hidden="1" customWidth="1"/>
    <col min="10242" max="10480" width="9.140625" style="2"/>
    <col min="10481" max="10481" width="39.85546875" style="2" customWidth="1"/>
    <col min="10482" max="10497" width="0" style="2" hidden="1" customWidth="1"/>
    <col min="10498" max="10736" width="9.140625" style="2"/>
    <col min="10737" max="10737" width="39.85546875" style="2" customWidth="1"/>
    <col min="10738" max="10753" width="0" style="2" hidden="1" customWidth="1"/>
    <col min="10754" max="10992" width="9.140625" style="2"/>
    <col min="10993" max="10993" width="39.85546875" style="2" customWidth="1"/>
    <col min="10994" max="11009" width="0" style="2" hidden="1" customWidth="1"/>
    <col min="11010" max="11248" width="9.140625" style="2"/>
    <col min="11249" max="11249" width="39.85546875" style="2" customWidth="1"/>
    <col min="11250" max="11265" width="0" style="2" hidden="1" customWidth="1"/>
    <col min="11266" max="11504" width="9.140625" style="2"/>
    <col min="11505" max="11505" width="39.85546875" style="2" customWidth="1"/>
    <col min="11506" max="11521" width="0" style="2" hidden="1" customWidth="1"/>
    <col min="11522" max="11760" width="9.140625" style="2"/>
    <col min="11761" max="11761" width="39.85546875" style="2" customWidth="1"/>
    <col min="11762" max="11777" width="0" style="2" hidden="1" customWidth="1"/>
    <col min="11778" max="12016" width="9.140625" style="2"/>
    <col min="12017" max="12017" width="39.85546875" style="2" customWidth="1"/>
    <col min="12018" max="12033" width="0" style="2" hidden="1" customWidth="1"/>
    <col min="12034" max="12272" width="9.140625" style="2"/>
    <col min="12273" max="12273" width="39.85546875" style="2" customWidth="1"/>
    <col min="12274" max="12289" width="0" style="2" hidden="1" customWidth="1"/>
    <col min="12290" max="12528" width="9.140625" style="2"/>
    <col min="12529" max="12529" width="39.85546875" style="2" customWidth="1"/>
    <col min="12530" max="12545" width="0" style="2" hidden="1" customWidth="1"/>
    <col min="12546" max="12784" width="9.140625" style="2"/>
    <col min="12785" max="12785" width="39.85546875" style="2" customWidth="1"/>
    <col min="12786" max="12801" width="0" style="2" hidden="1" customWidth="1"/>
    <col min="12802" max="13040" width="9.140625" style="2"/>
    <col min="13041" max="13041" width="39.85546875" style="2" customWidth="1"/>
    <col min="13042" max="13057" width="0" style="2" hidden="1" customWidth="1"/>
    <col min="13058" max="13296" width="9.140625" style="2"/>
    <col min="13297" max="13297" width="39.85546875" style="2" customWidth="1"/>
    <col min="13298" max="13313" width="0" style="2" hidden="1" customWidth="1"/>
    <col min="13314" max="13552" width="9.140625" style="2"/>
    <col min="13553" max="13553" width="39.85546875" style="2" customWidth="1"/>
    <col min="13554" max="13569" width="0" style="2" hidden="1" customWidth="1"/>
    <col min="13570" max="13808" width="9.140625" style="2"/>
    <col min="13809" max="13809" width="39.85546875" style="2" customWidth="1"/>
    <col min="13810" max="13825" width="0" style="2" hidden="1" customWidth="1"/>
    <col min="13826" max="14064" width="9.140625" style="2"/>
    <col min="14065" max="14065" width="39.85546875" style="2" customWidth="1"/>
    <col min="14066" max="14081" width="0" style="2" hidden="1" customWidth="1"/>
    <col min="14082" max="14320" width="9.140625" style="2"/>
    <col min="14321" max="14321" width="39.85546875" style="2" customWidth="1"/>
    <col min="14322" max="14337" width="0" style="2" hidden="1" customWidth="1"/>
    <col min="14338" max="14576" width="9.140625" style="2"/>
    <col min="14577" max="14577" width="39.85546875" style="2" customWidth="1"/>
    <col min="14578" max="14593" width="0" style="2" hidden="1" customWidth="1"/>
    <col min="14594" max="14832" width="9.140625" style="2"/>
    <col min="14833" max="14833" width="39.85546875" style="2" customWidth="1"/>
    <col min="14834" max="14849" width="0" style="2" hidden="1" customWidth="1"/>
    <col min="14850" max="15088" width="9.140625" style="2"/>
    <col min="15089" max="15089" width="39.85546875" style="2" customWidth="1"/>
    <col min="15090" max="15105" width="0" style="2" hidden="1" customWidth="1"/>
    <col min="15106" max="15344" width="9.140625" style="2"/>
    <col min="15345" max="15345" width="39.85546875" style="2" customWidth="1"/>
    <col min="15346" max="15361" width="0" style="2" hidden="1" customWidth="1"/>
    <col min="15362" max="15600" width="9.140625" style="2"/>
    <col min="15601" max="15601" width="39.85546875" style="2" customWidth="1"/>
    <col min="15602" max="15617" width="0" style="2" hidden="1" customWidth="1"/>
    <col min="15618" max="15856" width="9.140625" style="2"/>
    <col min="15857" max="15857" width="39.85546875" style="2" customWidth="1"/>
    <col min="15858" max="15873" width="0" style="2" hidden="1" customWidth="1"/>
    <col min="15874" max="16112" width="9.140625" style="2"/>
    <col min="16113" max="16113" width="39.85546875" style="2" customWidth="1"/>
    <col min="16114" max="16129" width="0" style="2" hidden="1" customWidth="1"/>
    <col min="16130" max="16384" width="9.140625" style="2"/>
  </cols>
  <sheetData>
    <row r="1" spans="1:18" ht="12.95" customHeight="1" x14ac:dyDescent="0.2">
      <c r="A1" s="950" t="s">
        <v>1346</v>
      </c>
    </row>
    <row r="2" spans="1:18" ht="18" customHeight="1" x14ac:dyDescent="0.2">
      <c r="A2" s="1" t="s">
        <v>1422</v>
      </c>
    </row>
    <row r="3" spans="1:18" ht="18" customHeight="1" thickBot="1" x14ac:dyDescent="0.25">
      <c r="A3" s="122" t="s">
        <v>924</v>
      </c>
    </row>
    <row r="4" spans="1:18" s="130" customFormat="1" ht="18" customHeight="1" thickBot="1" x14ac:dyDescent="0.25">
      <c r="A4" s="121"/>
      <c r="B4" s="131">
        <v>2014</v>
      </c>
      <c r="C4" s="131">
        <v>2015</v>
      </c>
      <c r="D4" s="131">
        <v>2016</v>
      </c>
      <c r="E4" s="131">
        <v>2017</v>
      </c>
      <c r="F4" s="131">
        <v>2018</v>
      </c>
      <c r="G4" s="131">
        <v>2019</v>
      </c>
      <c r="H4" s="131">
        <v>2020</v>
      </c>
      <c r="I4" s="131">
        <v>2021</v>
      </c>
      <c r="J4" s="131">
        <v>2022</v>
      </c>
      <c r="K4" s="131">
        <v>2023</v>
      </c>
      <c r="L4" s="131">
        <v>2024</v>
      </c>
      <c r="M4" s="131">
        <v>2025</v>
      </c>
    </row>
    <row r="5" spans="1:18" s="129" customFormat="1" ht="12.95" customHeight="1" x14ac:dyDescent="0.2">
      <c r="A5" s="124"/>
    </row>
    <row r="6" spans="1:18" s="118" customFormat="1" ht="12.95" customHeight="1" x14ac:dyDescent="0.2">
      <c r="A6" s="101" t="s">
        <v>103</v>
      </c>
      <c r="B6" s="109">
        <v>43403.199999999997</v>
      </c>
      <c r="C6" s="109">
        <v>56546.2</v>
      </c>
      <c r="D6" s="109">
        <v>55444.1</v>
      </c>
      <c r="E6" s="109">
        <v>60275.6</v>
      </c>
      <c r="F6" s="109">
        <v>77515.899999999994</v>
      </c>
      <c r="G6" s="109">
        <v>87685.1</v>
      </c>
      <c r="H6" s="109">
        <v>67485.399999999994</v>
      </c>
      <c r="I6" s="109">
        <v>113322.9</v>
      </c>
      <c r="J6" s="109">
        <v>91994.1</v>
      </c>
      <c r="K6" s="109">
        <v>95930</v>
      </c>
      <c r="L6" s="109">
        <v>71627.8</v>
      </c>
      <c r="M6" s="109">
        <v>75378.5</v>
      </c>
      <c r="N6" s="100"/>
      <c r="O6" s="100"/>
      <c r="P6" s="100"/>
      <c r="Q6" s="100"/>
      <c r="R6" s="100"/>
    </row>
    <row r="7" spans="1:18" ht="8.1" customHeight="1" x14ac:dyDescent="0.2">
      <c r="A7" s="24"/>
      <c r="B7" s="14"/>
      <c r="C7" s="125"/>
      <c r="D7" s="125"/>
      <c r="E7" s="125"/>
      <c r="F7" s="125"/>
      <c r="G7" s="125"/>
      <c r="H7" s="125"/>
      <c r="I7" s="125"/>
      <c r="J7" s="14"/>
      <c r="K7" s="14"/>
      <c r="L7" s="14"/>
      <c r="M7" s="14"/>
      <c r="N7" s="102"/>
      <c r="O7" s="102"/>
      <c r="P7" s="102"/>
      <c r="Q7" s="102"/>
      <c r="R7" s="102"/>
    </row>
    <row r="8" spans="1:18" ht="12.95" customHeight="1" x14ac:dyDescent="0.2">
      <c r="A8" s="24" t="s">
        <v>101</v>
      </c>
      <c r="B8" s="14">
        <v>8828.7000000000007</v>
      </c>
      <c r="C8" s="14">
        <v>14544</v>
      </c>
      <c r="D8" s="14">
        <v>17821.400000000001</v>
      </c>
      <c r="E8" s="14">
        <v>17221.900000000001</v>
      </c>
      <c r="F8" s="14">
        <v>19139.900000000001</v>
      </c>
      <c r="G8" s="14">
        <v>20780.8</v>
      </c>
      <c r="H8" s="14">
        <v>12360.4</v>
      </c>
      <c r="I8" s="14">
        <v>16039.4</v>
      </c>
      <c r="J8" s="14">
        <v>13726.3</v>
      </c>
      <c r="K8" s="14">
        <v>14467</v>
      </c>
      <c r="L8" s="14">
        <v>17397.400000000001</v>
      </c>
      <c r="M8" s="14">
        <v>14996</v>
      </c>
      <c r="N8" s="102"/>
      <c r="O8" s="102"/>
      <c r="P8" s="102"/>
      <c r="Q8" s="102"/>
      <c r="R8" s="102"/>
    </row>
    <row r="9" spans="1:18" ht="12.95" customHeight="1" x14ac:dyDescent="0.2">
      <c r="A9" s="632" t="s">
        <v>238</v>
      </c>
      <c r="B9" s="14">
        <v>1713.8</v>
      </c>
      <c r="C9" s="14">
        <v>3809.1</v>
      </c>
      <c r="D9" s="14">
        <v>6179.4</v>
      </c>
      <c r="E9" s="14">
        <v>1978.9</v>
      </c>
      <c r="F9" s="14">
        <v>1466.5</v>
      </c>
      <c r="G9" s="14">
        <v>1349.3</v>
      </c>
      <c r="H9" s="14">
        <v>65.099999999999994</v>
      </c>
      <c r="I9" s="14">
        <v>1125.8</v>
      </c>
      <c r="J9" s="14">
        <v>1558.3</v>
      </c>
      <c r="K9" s="14">
        <v>1068</v>
      </c>
      <c r="L9" s="14">
        <v>1024.5</v>
      </c>
      <c r="M9" s="14">
        <v>308.3</v>
      </c>
      <c r="N9" s="102"/>
      <c r="O9" s="102"/>
      <c r="P9" s="102"/>
      <c r="Q9" s="102"/>
      <c r="R9" s="102"/>
    </row>
    <row r="10" spans="1:18" ht="12.95" customHeight="1" x14ac:dyDescent="0.2">
      <c r="A10" s="632" t="s">
        <v>239</v>
      </c>
      <c r="B10" s="14">
        <v>6386.6</v>
      </c>
      <c r="C10" s="14">
        <v>8918.7000000000007</v>
      </c>
      <c r="D10" s="14">
        <v>8274.6</v>
      </c>
      <c r="E10" s="14">
        <v>11349.3</v>
      </c>
      <c r="F10" s="14">
        <v>16254.1</v>
      </c>
      <c r="G10" s="14">
        <v>18195.7</v>
      </c>
      <c r="H10" s="14">
        <v>11752.6</v>
      </c>
      <c r="I10" s="14">
        <v>14202.6</v>
      </c>
      <c r="J10" s="14">
        <v>11400</v>
      </c>
      <c r="K10" s="14">
        <v>13000</v>
      </c>
      <c r="L10" s="14">
        <v>11154.9</v>
      </c>
      <c r="M10" s="14">
        <v>14650</v>
      </c>
      <c r="N10" s="102"/>
      <c r="O10" s="102"/>
      <c r="P10" s="102"/>
      <c r="Q10" s="102"/>
      <c r="R10" s="102"/>
    </row>
    <row r="11" spans="1:18" ht="12.95" customHeight="1" x14ac:dyDescent="0.2">
      <c r="A11" s="632" t="s">
        <v>240</v>
      </c>
      <c r="B11" s="14">
        <v>576.70000000000005</v>
      </c>
      <c r="C11" s="14">
        <v>1247.2</v>
      </c>
      <c r="D11" s="14">
        <v>2698.6</v>
      </c>
      <c r="E11" s="14">
        <v>2505.5</v>
      </c>
      <c r="F11" s="14">
        <v>475.7</v>
      </c>
      <c r="G11" s="14">
        <v>702.5</v>
      </c>
      <c r="H11" s="14">
        <v>530.20000000000005</v>
      </c>
      <c r="I11" s="14">
        <v>599.4</v>
      </c>
      <c r="J11" s="14" t="s">
        <v>26</v>
      </c>
      <c r="K11" s="14" t="s">
        <v>26</v>
      </c>
      <c r="L11" s="14" t="s">
        <v>26</v>
      </c>
      <c r="M11" s="14" t="s">
        <v>26</v>
      </c>
      <c r="N11" s="102"/>
      <c r="O11" s="102"/>
      <c r="P11" s="102"/>
      <c r="Q11" s="102"/>
      <c r="R11" s="102"/>
    </row>
    <row r="12" spans="1:18" ht="24" x14ac:dyDescent="0.2">
      <c r="A12" s="632" t="s">
        <v>925</v>
      </c>
      <c r="B12" s="14">
        <v>84.9</v>
      </c>
      <c r="C12" s="14">
        <v>277.7</v>
      </c>
      <c r="D12" s="14">
        <v>484.9</v>
      </c>
      <c r="E12" s="14">
        <v>1023.4</v>
      </c>
      <c r="F12" s="14">
        <v>596.4</v>
      </c>
      <c r="G12" s="14">
        <v>474</v>
      </c>
      <c r="H12" s="14">
        <v>7.8</v>
      </c>
      <c r="I12" s="14">
        <v>14.8</v>
      </c>
      <c r="J12" s="14">
        <v>768</v>
      </c>
      <c r="K12" s="14">
        <v>399</v>
      </c>
      <c r="L12" s="14">
        <v>320</v>
      </c>
      <c r="M12" s="14">
        <v>17.899999999999999</v>
      </c>
      <c r="N12" s="102"/>
      <c r="O12" s="102"/>
      <c r="P12" s="102"/>
      <c r="Q12" s="102"/>
      <c r="R12" s="102"/>
    </row>
    <row r="13" spans="1:18" ht="24" x14ac:dyDescent="0.2">
      <c r="A13" s="632" t="s">
        <v>926</v>
      </c>
      <c r="B13" s="14" t="s">
        <v>26</v>
      </c>
      <c r="C13" s="14" t="s">
        <v>26</v>
      </c>
      <c r="D13" s="14" t="s">
        <v>26</v>
      </c>
      <c r="E13" s="14" t="s">
        <v>26</v>
      </c>
      <c r="F13" s="14" t="s">
        <v>26</v>
      </c>
      <c r="G13" s="14" t="s">
        <v>26</v>
      </c>
      <c r="H13" s="14" t="s">
        <v>26</v>
      </c>
      <c r="I13" s="14" t="s">
        <v>26</v>
      </c>
      <c r="J13" s="14" t="s">
        <v>26</v>
      </c>
      <c r="K13" s="14" t="s">
        <v>26</v>
      </c>
      <c r="L13" s="14" t="s">
        <v>26</v>
      </c>
      <c r="M13" s="14" t="s">
        <v>26</v>
      </c>
      <c r="N13" s="102"/>
      <c r="O13" s="102"/>
      <c r="P13" s="102"/>
      <c r="Q13" s="102"/>
      <c r="R13" s="102"/>
    </row>
    <row r="14" spans="1:18" ht="12.95" customHeight="1" x14ac:dyDescent="0.2">
      <c r="A14" s="632" t="s">
        <v>243</v>
      </c>
      <c r="B14" s="14">
        <v>49</v>
      </c>
      <c r="C14" s="14">
        <v>283.2</v>
      </c>
      <c r="D14" s="14">
        <v>49.5</v>
      </c>
      <c r="E14" s="14">
        <v>49.5</v>
      </c>
      <c r="F14" s="14">
        <v>49.5</v>
      </c>
      <c r="G14" s="14">
        <v>49.5</v>
      </c>
      <c r="H14" s="2">
        <v>4.7</v>
      </c>
      <c r="I14" s="2">
        <v>4.7</v>
      </c>
      <c r="J14" s="14" t="s">
        <v>26</v>
      </c>
      <c r="K14" s="14" t="s">
        <v>26</v>
      </c>
      <c r="L14" s="14" t="s">
        <v>26</v>
      </c>
      <c r="M14" s="14">
        <v>2.5</v>
      </c>
      <c r="N14" s="102"/>
      <c r="O14" s="102"/>
      <c r="P14" s="102"/>
      <c r="Q14" s="102"/>
      <c r="R14" s="102"/>
    </row>
    <row r="15" spans="1:18" ht="12.95" customHeight="1" x14ac:dyDescent="0.2">
      <c r="A15" s="632" t="s">
        <v>244</v>
      </c>
      <c r="B15" s="14">
        <v>9.6</v>
      </c>
      <c r="C15" s="14" t="s">
        <v>26</v>
      </c>
      <c r="D15" s="14">
        <v>124.6</v>
      </c>
      <c r="E15" s="14">
        <v>305.5</v>
      </c>
      <c r="F15" s="14">
        <v>287.89999999999998</v>
      </c>
      <c r="G15" s="14" t="s">
        <v>26</v>
      </c>
      <c r="H15" s="14" t="s">
        <v>26</v>
      </c>
      <c r="I15" s="14" t="s">
        <v>26</v>
      </c>
      <c r="J15" s="213" t="s">
        <v>26</v>
      </c>
      <c r="K15" s="14" t="s">
        <v>26</v>
      </c>
      <c r="L15" s="14">
        <v>4898</v>
      </c>
      <c r="M15" s="14">
        <v>17.3</v>
      </c>
      <c r="N15" s="102"/>
      <c r="O15" s="102"/>
      <c r="P15" s="102"/>
      <c r="Q15" s="102"/>
      <c r="R15" s="102"/>
    </row>
    <row r="16" spans="1:18" ht="12.95" customHeight="1" x14ac:dyDescent="0.2">
      <c r="A16" s="632" t="s">
        <v>245</v>
      </c>
      <c r="B16" s="14">
        <v>8.1</v>
      </c>
      <c r="C16" s="14">
        <v>8.1</v>
      </c>
      <c r="D16" s="14">
        <v>9.8000000000000007</v>
      </c>
      <c r="E16" s="14">
        <v>9.8000000000000007</v>
      </c>
      <c r="F16" s="14">
        <v>9.8000000000000007</v>
      </c>
      <c r="G16" s="14">
        <v>9.8000000000000007</v>
      </c>
      <c r="H16" s="14" t="s">
        <v>26</v>
      </c>
      <c r="I16" s="14">
        <v>92.1</v>
      </c>
      <c r="J16" s="14" t="s">
        <v>26</v>
      </c>
      <c r="K16" s="14" t="s">
        <v>26</v>
      </c>
      <c r="L16" s="14" t="s">
        <v>26</v>
      </c>
      <c r="M16" s="14" t="s">
        <v>26</v>
      </c>
      <c r="N16" s="102"/>
      <c r="O16" s="102"/>
      <c r="P16" s="102"/>
      <c r="Q16" s="102"/>
      <c r="R16" s="102"/>
    </row>
    <row r="17" spans="1:18" ht="12.95" customHeight="1" x14ac:dyDescent="0.2">
      <c r="A17" s="24" t="s">
        <v>100</v>
      </c>
      <c r="B17" s="14">
        <v>34574.5</v>
      </c>
      <c r="C17" s="14">
        <v>42002.2</v>
      </c>
      <c r="D17" s="14">
        <v>37622.699999999997</v>
      </c>
      <c r="E17" s="14">
        <v>43053.7</v>
      </c>
      <c r="F17" s="14">
        <v>58376</v>
      </c>
      <c r="G17" s="14">
        <v>66904.3</v>
      </c>
      <c r="H17" s="14">
        <v>55125</v>
      </c>
      <c r="I17" s="14">
        <v>97283.5</v>
      </c>
      <c r="J17" s="14">
        <v>78267.8</v>
      </c>
      <c r="K17" s="14">
        <v>81463</v>
      </c>
      <c r="L17" s="102">
        <v>54230.400000000001</v>
      </c>
      <c r="M17" s="102">
        <v>60382.5</v>
      </c>
      <c r="N17" s="102"/>
      <c r="O17" s="102"/>
      <c r="P17" s="102"/>
      <c r="Q17" s="102"/>
      <c r="R17" s="102"/>
    </row>
    <row r="18" spans="1:18" ht="12.95" customHeight="1" x14ac:dyDescent="0.2">
      <c r="A18" s="632" t="s">
        <v>246</v>
      </c>
      <c r="B18" s="14">
        <v>4397.7</v>
      </c>
      <c r="C18" s="14">
        <v>4342.8</v>
      </c>
      <c r="D18" s="14">
        <v>4349.5</v>
      </c>
      <c r="E18" s="14">
        <v>4308.7</v>
      </c>
      <c r="F18" s="14">
        <v>4319.7</v>
      </c>
      <c r="G18" s="14">
        <v>4486.2</v>
      </c>
      <c r="H18" s="14" t="s">
        <v>26</v>
      </c>
      <c r="I18" s="14" t="s">
        <v>26</v>
      </c>
      <c r="J18" s="14" t="s">
        <v>26</v>
      </c>
      <c r="K18" s="14" t="s">
        <v>26</v>
      </c>
      <c r="L18" s="14" t="s">
        <v>26</v>
      </c>
      <c r="M18" s="14" t="s">
        <v>26</v>
      </c>
      <c r="N18" s="102"/>
      <c r="O18" s="102"/>
      <c r="P18" s="102"/>
      <c r="Q18" s="102"/>
      <c r="R18" s="102"/>
    </row>
    <row r="19" spans="1:18" ht="12.95" customHeight="1" x14ac:dyDescent="0.2">
      <c r="A19" s="632" t="s">
        <v>249</v>
      </c>
      <c r="B19" s="14" t="s">
        <v>26</v>
      </c>
      <c r="C19" s="14" t="s">
        <v>26</v>
      </c>
      <c r="D19" s="14" t="s">
        <v>26</v>
      </c>
      <c r="E19" s="14" t="s">
        <v>26</v>
      </c>
      <c r="F19" s="14">
        <v>2149.6</v>
      </c>
      <c r="G19" s="14">
        <v>2149.6</v>
      </c>
      <c r="H19" s="14">
        <v>2098</v>
      </c>
      <c r="I19" s="14">
        <v>2046.4</v>
      </c>
      <c r="J19" s="14" t="s">
        <v>26</v>
      </c>
      <c r="K19" s="14" t="s">
        <v>26</v>
      </c>
      <c r="L19" s="14" t="s">
        <v>26</v>
      </c>
      <c r="M19" s="14" t="s">
        <v>26</v>
      </c>
      <c r="N19" s="102"/>
      <c r="O19" s="102"/>
      <c r="P19" s="102"/>
      <c r="Q19" s="102"/>
      <c r="R19" s="102"/>
    </row>
    <row r="20" spans="1:18" ht="12.95" customHeight="1" x14ac:dyDescent="0.2">
      <c r="A20" s="632" t="s">
        <v>252</v>
      </c>
      <c r="B20" s="14" t="s">
        <v>26</v>
      </c>
      <c r="C20" s="14" t="s">
        <v>26</v>
      </c>
      <c r="D20" s="14" t="s">
        <v>26</v>
      </c>
      <c r="E20" s="14" t="s">
        <v>26</v>
      </c>
      <c r="F20" s="14" t="s">
        <v>26</v>
      </c>
      <c r="G20" s="14" t="s">
        <v>26</v>
      </c>
      <c r="H20" s="14" t="s">
        <v>26</v>
      </c>
      <c r="I20" s="14" t="s">
        <v>26</v>
      </c>
      <c r="J20" s="213" t="s">
        <v>26</v>
      </c>
      <c r="K20" s="14" t="s">
        <v>26</v>
      </c>
      <c r="L20" s="14" t="s">
        <v>26</v>
      </c>
      <c r="M20" s="14" t="s">
        <v>26</v>
      </c>
      <c r="N20" s="102"/>
      <c r="O20" s="102"/>
      <c r="P20" s="102"/>
      <c r="Q20" s="102"/>
      <c r="R20" s="102"/>
    </row>
    <row r="21" spans="1:18" ht="12.95" customHeight="1" x14ac:dyDescent="0.2">
      <c r="A21" s="632" t="s">
        <v>253</v>
      </c>
      <c r="B21" s="14">
        <v>30176.799999999999</v>
      </c>
      <c r="C21" s="14">
        <v>37659.4</v>
      </c>
      <c r="D21" s="14">
        <v>33273.199999999997</v>
      </c>
      <c r="E21" s="14">
        <v>38745</v>
      </c>
      <c r="F21" s="14">
        <v>51906.7</v>
      </c>
      <c r="G21" s="14">
        <v>60268.5</v>
      </c>
      <c r="H21" s="14">
        <v>53027</v>
      </c>
      <c r="I21" s="14">
        <v>95237.1</v>
      </c>
      <c r="J21" s="14">
        <v>78267.8</v>
      </c>
      <c r="K21" s="14">
        <v>81463</v>
      </c>
      <c r="L21" s="102">
        <v>54230.400000000001</v>
      </c>
      <c r="M21" s="102">
        <v>60382.5</v>
      </c>
      <c r="N21" s="102"/>
      <c r="O21" s="102"/>
      <c r="P21" s="102"/>
      <c r="Q21" s="102"/>
      <c r="R21" s="102"/>
    </row>
    <row r="22" spans="1:18" ht="12.95" customHeight="1" x14ac:dyDescent="0.2">
      <c r="A22" s="24" t="s">
        <v>927</v>
      </c>
      <c r="B22" s="14" t="s">
        <v>26</v>
      </c>
      <c r="C22" s="14" t="s">
        <v>26</v>
      </c>
      <c r="D22" s="14" t="s">
        <v>26</v>
      </c>
      <c r="E22" s="14" t="s">
        <v>26</v>
      </c>
      <c r="F22" s="14" t="s">
        <v>26</v>
      </c>
      <c r="G22" s="14" t="s">
        <v>26</v>
      </c>
      <c r="H22" s="14" t="s">
        <v>26</v>
      </c>
      <c r="I22" s="14" t="s">
        <v>26</v>
      </c>
      <c r="J22" s="14" t="s">
        <v>26</v>
      </c>
      <c r="K22" s="14" t="s">
        <v>26</v>
      </c>
      <c r="L22" s="14" t="s">
        <v>26</v>
      </c>
      <c r="M22" s="14" t="s">
        <v>26</v>
      </c>
      <c r="N22" s="102"/>
      <c r="O22" s="102"/>
      <c r="P22" s="102"/>
      <c r="Q22" s="102"/>
      <c r="R22" s="102"/>
    </row>
    <row r="23" spans="1:18" ht="9.1999999999999993" customHeight="1" x14ac:dyDescent="0.2">
      <c r="A23" s="24"/>
      <c r="B23" s="14"/>
      <c r="C23" s="125"/>
      <c r="D23" s="125"/>
      <c r="E23" s="125"/>
      <c r="F23" s="125"/>
      <c r="G23" s="125"/>
      <c r="H23" s="125"/>
      <c r="I23" s="125"/>
      <c r="J23" s="14"/>
      <c r="K23" s="14"/>
      <c r="L23" s="14"/>
      <c r="M23" s="14"/>
      <c r="N23" s="102"/>
      <c r="O23" s="102"/>
      <c r="P23" s="102"/>
      <c r="Q23" s="102"/>
      <c r="R23" s="102"/>
    </row>
    <row r="24" spans="1:18" ht="12.95" customHeight="1" x14ac:dyDescent="0.2">
      <c r="A24" s="101" t="s">
        <v>99</v>
      </c>
      <c r="B24" s="109">
        <v>8196</v>
      </c>
      <c r="C24" s="109">
        <v>9050.7000000000007</v>
      </c>
      <c r="D24" s="109">
        <v>8832.7000000000007</v>
      </c>
      <c r="E24" s="109">
        <v>12759.7</v>
      </c>
      <c r="F24" s="109">
        <v>13870.2</v>
      </c>
      <c r="G24" s="109">
        <v>16034.3</v>
      </c>
      <c r="H24" s="109">
        <v>14043.3</v>
      </c>
      <c r="I24" s="109">
        <v>16317.1</v>
      </c>
      <c r="J24" s="109">
        <v>15071.1</v>
      </c>
      <c r="K24" s="109">
        <v>17474</v>
      </c>
      <c r="L24" s="100">
        <v>21651.5</v>
      </c>
      <c r="M24" s="100">
        <v>27019.3</v>
      </c>
      <c r="N24" s="102"/>
      <c r="O24" s="102"/>
      <c r="P24" s="102"/>
      <c r="Q24" s="102"/>
      <c r="R24" s="102"/>
    </row>
    <row r="25" spans="1:18" ht="7.5" customHeight="1" x14ac:dyDescent="0.2">
      <c r="A25" s="10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02"/>
      <c r="M25" s="102"/>
      <c r="N25" s="102"/>
      <c r="O25" s="102"/>
      <c r="P25" s="102"/>
      <c r="Q25" s="102"/>
      <c r="R25" s="102"/>
    </row>
    <row r="26" spans="1:18" ht="12.95" customHeight="1" x14ac:dyDescent="0.2">
      <c r="A26" s="24" t="s">
        <v>98</v>
      </c>
      <c r="B26" s="14">
        <v>7664.7</v>
      </c>
      <c r="C26" s="14">
        <v>8519.4</v>
      </c>
      <c r="D26" s="14">
        <v>8301.4</v>
      </c>
      <c r="E26" s="14">
        <v>11514</v>
      </c>
      <c r="F26" s="14">
        <v>13338.9</v>
      </c>
      <c r="G26" s="14">
        <v>15503</v>
      </c>
      <c r="H26" s="14">
        <v>13518.4</v>
      </c>
      <c r="I26" s="14">
        <v>15792.2</v>
      </c>
      <c r="J26" s="14">
        <v>15071.1</v>
      </c>
      <c r="K26" s="14">
        <v>17474</v>
      </c>
      <c r="L26" s="102">
        <v>21651.5</v>
      </c>
      <c r="M26" s="102">
        <v>26617.5</v>
      </c>
      <c r="N26" s="102"/>
      <c r="O26" s="102"/>
      <c r="P26" s="102"/>
      <c r="Q26" s="102"/>
      <c r="R26" s="102"/>
    </row>
    <row r="27" spans="1:18" ht="12.95" customHeight="1" x14ac:dyDescent="0.2">
      <c r="A27" s="632" t="s">
        <v>255</v>
      </c>
      <c r="B27" s="14">
        <v>60.7</v>
      </c>
      <c r="C27" s="14">
        <v>115.5</v>
      </c>
      <c r="D27" s="14">
        <v>24.7</v>
      </c>
      <c r="E27" s="14">
        <v>-0.1</v>
      </c>
      <c r="F27" s="14">
        <v>-1</v>
      </c>
      <c r="G27" s="14">
        <v>36.4</v>
      </c>
      <c r="H27" s="14">
        <v>42</v>
      </c>
      <c r="I27" s="14">
        <v>49</v>
      </c>
      <c r="J27" s="14" t="s">
        <v>26</v>
      </c>
      <c r="K27" s="14" t="s">
        <v>26</v>
      </c>
      <c r="L27" s="14" t="s">
        <v>26</v>
      </c>
      <c r="M27" s="14">
        <v>19</v>
      </c>
      <c r="N27" s="102"/>
      <c r="O27" s="102"/>
      <c r="P27" s="102"/>
      <c r="Q27" s="102"/>
      <c r="R27" s="102"/>
    </row>
    <row r="28" spans="1:18" ht="12.95" customHeight="1" x14ac:dyDescent="0.2">
      <c r="A28" s="632" t="s">
        <v>256</v>
      </c>
      <c r="B28" s="14">
        <v>568.79999999999995</v>
      </c>
      <c r="C28" s="14">
        <v>568</v>
      </c>
      <c r="D28" s="14">
        <v>568</v>
      </c>
      <c r="E28" s="14">
        <v>568</v>
      </c>
      <c r="F28" s="14">
        <v>568</v>
      </c>
      <c r="G28" s="14">
        <v>568</v>
      </c>
      <c r="H28" s="14" t="s">
        <v>26</v>
      </c>
      <c r="I28" s="14" t="s">
        <v>26</v>
      </c>
      <c r="J28" s="14" t="s">
        <v>26</v>
      </c>
      <c r="K28" s="14" t="s">
        <v>26</v>
      </c>
      <c r="L28" s="14">
        <v>-5.8</v>
      </c>
      <c r="M28" s="14">
        <v>79.5</v>
      </c>
      <c r="N28" s="102"/>
      <c r="O28" s="102"/>
      <c r="P28" s="102"/>
      <c r="Q28" s="102"/>
      <c r="R28" s="102"/>
    </row>
    <row r="29" spans="1:18" ht="12.95" customHeight="1" x14ac:dyDescent="0.2">
      <c r="A29" s="632" t="s">
        <v>257</v>
      </c>
      <c r="B29" s="14" t="s">
        <v>26</v>
      </c>
      <c r="C29" s="14">
        <v>628.20000000000005</v>
      </c>
      <c r="D29" s="14">
        <v>635.4</v>
      </c>
      <c r="E29" s="14" t="s">
        <v>26</v>
      </c>
      <c r="F29" s="14" t="s">
        <v>26</v>
      </c>
      <c r="G29" s="14" t="s">
        <v>26</v>
      </c>
      <c r="H29" s="14" t="s">
        <v>26</v>
      </c>
      <c r="I29" s="14" t="s">
        <v>26</v>
      </c>
      <c r="J29" s="14">
        <v>17.2</v>
      </c>
      <c r="K29" s="14">
        <v>6.1</v>
      </c>
      <c r="L29" s="14">
        <v>-25</v>
      </c>
      <c r="M29" s="14">
        <v>490.6</v>
      </c>
      <c r="N29" s="102"/>
      <c r="O29" s="102"/>
      <c r="P29" s="102"/>
      <c r="Q29" s="102"/>
      <c r="R29" s="102"/>
    </row>
    <row r="30" spans="1:18" ht="12.95" customHeight="1" x14ac:dyDescent="0.2">
      <c r="A30" s="632" t="s">
        <v>258</v>
      </c>
      <c r="B30" s="14">
        <v>-30.7</v>
      </c>
      <c r="C30" s="14">
        <v>-8</v>
      </c>
      <c r="D30" s="14">
        <v>-54.8</v>
      </c>
      <c r="E30" s="14">
        <v>-50.7</v>
      </c>
      <c r="F30" s="14">
        <v>-39.6</v>
      </c>
      <c r="G30" s="14">
        <v>-67.5</v>
      </c>
      <c r="H30" s="14">
        <v>9.3000000000000007</v>
      </c>
      <c r="I30" s="14">
        <v>6.7</v>
      </c>
      <c r="J30" s="14">
        <v>6.4</v>
      </c>
      <c r="K30" s="14">
        <v>1.1000000000000001</v>
      </c>
      <c r="L30" s="14">
        <v>-2.2000000000000002</v>
      </c>
      <c r="M30" s="14">
        <v>-0.7</v>
      </c>
      <c r="N30" s="102"/>
      <c r="O30" s="102"/>
      <c r="P30" s="102"/>
      <c r="Q30" s="102"/>
      <c r="R30" s="102"/>
    </row>
    <row r="31" spans="1:18" ht="12.95" customHeight="1" x14ac:dyDescent="0.2">
      <c r="A31" s="632" t="s">
        <v>259</v>
      </c>
      <c r="B31" s="14">
        <v>1427.6</v>
      </c>
      <c r="C31" s="14">
        <v>1648.9</v>
      </c>
      <c r="D31" s="14">
        <v>1807.6</v>
      </c>
      <c r="E31" s="14">
        <v>4033.2</v>
      </c>
      <c r="F31" s="14">
        <v>5082.3999999999996</v>
      </c>
      <c r="G31" s="14">
        <v>5625.4</v>
      </c>
      <c r="H31" s="14">
        <v>2419.9</v>
      </c>
      <c r="I31" s="14">
        <v>2774.6</v>
      </c>
      <c r="J31" s="14">
        <v>12.8</v>
      </c>
      <c r="K31" s="14" t="s">
        <v>26</v>
      </c>
      <c r="L31" s="14" t="s">
        <v>26</v>
      </c>
      <c r="M31" s="14" t="s">
        <v>26</v>
      </c>
      <c r="N31" s="102"/>
      <c r="O31" s="102"/>
      <c r="P31" s="102"/>
      <c r="Q31" s="102"/>
      <c r="R31" s="102"/>
    </row>
    <row r="32" spans="1:18" ht="12.95" customHeight="1" x14ac:dyDescent="0.2">
      <c r="A32" s="632" t="s">
        <v>260</v>
      </c>
      <c r="B32" s="14">
        <v>5638.3</v>
      </c>
      <c r="C32" s="14">
        <v>5566.8</v>
      </c>
      <c r="D32" s="14">
        <v>5320.5</v>
      </c>
      <c r="E32" s="14">
        <v>6963.6</v>
      </c>
      <c r="F32" s="14">
        <v>7729.1</v>
      </c>
      <c r="G32" s="14">
        <v>9340.7000000000007</v>
      </c>
      <c r="H32" s="14">
        <v>11047.2</v>
      </c>
      <c r="I32" s="14">
        <v>12961.9</v>
      </c>
      <c r="J32" s="14">
        <v>15034.7</v>
      </c>
      <c r="K32" s="14">
        <v>17466.8</v>
      </c>
      <c r="L32" s="14">
        <v>21684.5</v>
      </c>
      <c r="M32" s="14">
        <v>26029.1</v>
      </c>
      <c r="N32" s="102"/>
      <c r="O32" s="102"/>
      <c r="P32" s="102"/>
      <c r="Q32" s="102"/>
      <c r="R32" s="102"/>
    </row>
    <row r="33" spans="1:18" ht="12.95" customHeight="1" x14ac:dyDescent="0.2">
      <c r="A33" s="632" t="s">
        <v>261</v>
      </c>
      <c r="B33" s="14" t="s">
        <v>26</v>
      </c>
      <c r="C33" s="14" t="s">
        <v>26</v>
      </c>
      <c r="D33" s="14" t="s">
        <v>26</v>
      </c>
      <c r="E33" s="14" t="s">
        <v>26</v>
      </c>
      <c r="F33" s="14" t="s">
        <v>26</v>
      </c>
      <c r="G33" s="14" t="s">
        <v>26</v>
      </c>
      <c r="H33" s="14" t="s">
        <v>26</v>
      </c>
      <c r="I33" s="14" t="s">
        <v>26</v>
      </c>
      <c r="J33" s="14" t="s">
        <v>26</v>
      </c>
      <c r="K33" s="14" t="s">
        <v>26</v>
      </c>
      <c r="L33" s="14" t="s">
        <v>26</v>
      </c>
      <c r="M33" s="14" t="s">
        <v>26</v>
      </c>
      <c r="N33" s="102"/>
      <c r="O33" s="102"/>
      <c r="P33" s="102"/>
      <c r="Q33" s="102"/>
      <c r="R33" s="102"/>
    </row>
    <row r="34" spans="1:18" ht="12.95" customHeight="1" x14ac:dyDescent="0.2">
      <c r="A34" s="24" t="s">
        <v>97</v>
      </c>
      <c r="B34" s="14">
        <v>531.29999999999995</v>
      </c>
      <c r="C34" s="14">
        <v>531.29999999999995</v>
      </c>
      <c r="D34" s="14">
        <v>531.29999999999995</v>
      </c>
      <c r="E34" s="14">
        <v>1245.7</v>
      </c>
      <c r="F34" s="14">
        <v>531.29999999999995</v>
      </c>
      <c r="G34" s="14">
        <v>531.29999999999995</v>
      </c>
      <c r="H34" s="14">
        <v>524.9</v>
      </c>
      <c r="I34" s="14">
        <v>524.9</v>
      </c>
      <c r="J34" s="14" t="s">
        <v>26</v>
      </c>
      <c r="K34" s="14" t="s">
        <v>26</v>
      </c>
      <c r="L34" s="14" t="s">
        <v>26</v>
      </c>
      <c r="M34" s="14">
        <v>401.8</v>
      </c>
      <c r="N34" s="102"/>
      <c r="O34" s="102"/>
      <c r="P34" s="102"/>
      <c r="Q34" s="102"/>
      <c r="R34" s="102"/>
    </row>
    <row r="35" spans="1:18" ht="9.1999999999999993" customHeight="1" x14ac:dyDescent="0.2">
      <c r="A35" s="2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02"/>
      <c r="O35" s="102"/>
      <c r="P35" s="102"/>
      <c r="Q35" s="102"/>
      <c r="R35" s="102"/>
    </row>
    <row r="36" spans="1:18" ht="12.95" customHeight="1" x14ac:dyDescent="0.2">
      <c r="A36" s="101" t="s">
        <v>96</v>
      </c>
      <c r="B36" s="109">
        <v>35207.199999999997</v>
      </c>
      <c r="C36" s="109">
        <v>47495.5</v>
      </c>
      <c r="D36" s="109">
        <v>46611.4</v>
      </c>
      <c r="E36" s="109">
        <v>47515.9</v>
      </c>
      <c r="F36" s="109">
        <v>63645.7</v>
      </c>
      <c r="G36" s="109">
        <v>71650.8</v>
      </c>
      <c r="H36" s="109">
        <v>53442.1</v>
      </c>
      <c r="I36" s="109">
        <v>97005.8</v>
      </c>
      <c r="J36" s="109">
        <v>76923</v>
      </c>
      <c r="K36" s="109">
        <v>78456</v>
      </c>
      <c r="L36" s="109">
        <v>49976.3</v>
      </c>
      <c r="M36" s="109">
        <v>48359.199999999997</v>
      </c>
      <c r="N36" s="102"/>
      <c r="O36" s="102"/>
      <c r="P36" s="102"/>
      <c r="Q36" s="102"/>
      <c r="R36" s="102"/>
    </row>
    <row r="37" spans="1:18" ht="8.25" customHeight="1" x14ac:dyDescent="0.2">
      <c r="A37" s="101"/>
      <c r="B37" s="14"/>
      <c r="C37" s="125"/>
      <c r="D37" s="125"/>
      <c r="E37" s="125"/>
      <c r="F37" s="125"/>
      <c r="G37" s="125"/>
      <c r="H37" s="125"/>
      <c r="I37" s="125"/>
      <c r="J37" s="14"/>
      <c r="K37" s="14"/>
      <c r="L37" s="14"/>
      <c r="M37" s="14"/>
      <c r="N37" s="102"/>
      <c r="O37" s="102"/>
      <c r="P37" s="102"/>
      <c r="Q37" s="102"/>
      <c r="R37" s="102"/>
    </row>
    <row r="38" spans="1:18" ht="12.95" customHeight="1" x14ac:dyDescent="0.2">
      <c r="A38" s="24" t="s">
        <v>265</v>
      </c>
      <c r="B38" s="14">
        <v>12502.9</v>
      </c>
      <c r="C38" s="14">
        <v>12466.5</v>
      </c>
      <c r="D38" s="14">
        <v>12502.9</v>
      </c>
      <c r="E38" s="14">
        <v>12502.9</v>
      </c>
      <c r="F38" s="14">
        <v>12502.9</v>
      </c>
      <c r="G38" s="14">
        <v>12702.9</v>
      </c>
      <c r="H38" s="14">
        <v>6000</v>
      </c>
      <c r="I38" s="14">
        <v>6000</v>
      </c>
      <c r="J38" s="14">
        <v>6000</v>
      </c>
      <c r="K38" s="14">
        <v>6000</v>
      </c>
      <c r="L38" s="14">
        <v>6000</v>
      </c>
      <c r="M38" s="14">
        <v>6000</v>
      </c>
      <c r="N38" s="102"/>
      <c r="O38" s="102"/>
      <c r="P38" s="102"/>
      <c r="Q38" s="102"/>
      <c r="R38" s="102"/>
    </row>
    <row r="39" spans="1:18" ht="12.95" customHeight="1" x14ac:dyDescent="0.2">
      <c r="A39" s="24" t="s">
        <v>266</v>
      </c>
      <c r="B39" s="14">
        <v>12772.1</v>
      </c>
      <c r="C39" s="14">
        <v>23329.200000000001</v>
      </c>
      <c r="D39" s="14">
        <v>16838.2</v>
      </c>
      <c r="E39" s="14">
        <v>20166.400000000001</v>
      </c>
      <c r="F39" s="14">
        <v>33749.300000000003</v>
      </c>
      <c r="G39" s="14">
        <v>38889.699999999997</v>
      </c>
      <c r="H39" s="14">
        <v>28025.200000000001</v>
      </c>
      <c r="I39" s="14">
        <v>71252.3</v>
      </c>
      <c r="J39" s="14">
        <v>66334.8</v>
      </c>
      <c r="K39" s="14">
        <v>65787.7</v>
      </c>
      <c r="L39" s="14">
        <v>37254.699999999997</v>
      </c>
      <c r="M39" s="14">
        <v>37557.4</v>
      </c>
      <c r="N39" s="102"/>
      <c r="O39" s="102"/>
      <c r="P39" s="102"/>
      <c r="Q39" s="102"/>
      <c r="R39" s="102"/>
    </row>
    <row r="40" spans="1:18" ht="12.95" customHeight="1" x14ac:dyDescent="0.2">
      <c r="A40" s="632" t="s">
        <v>853</v>
      </c>
      <c r="B40" s="14">
        <v>4331.6000000000004</v>
      </c>
      <c r="C40" s="14">
        <v>4072.2</v>
      </c>
      <c r="D40" s="14">
        <v>2917.9</v>
      </c>
      <c r="E40" s="14">
        <v>4519.5</v>
      </c>
      <c r="F40" s="14">
        <v>6136.2</v>
      </c>
      <c r="G40" s="14">
        <v>7345</v>
      </c>
      <c r="H40" s="14">
        <v>6344.7</v>
      </c>
      <c r="I40" s="14">
        <v>12245.3</v>
      </c>
      <c r="J40" s="14" t="s">
        <v>26</v>
      </c>
      <c r="K40" s="14" t="s">
        <v>26</v>
      </c>
      <c r="L40" s="14" t="s">
        <v>26</v>
      </c>
      <c r="M40" s="14" t="s">
        <v>26</v>
      </c>
      <c r="N40" s="102"/>
      <c r="O40" s="102"/>
      <c r="P40" s="102"/>
      <c r="Q40" s="102"/>
      <c r="R40" s="102"/>
    </row>
    <row r="41" spans="1:18" ht="12.95" customHeight="1" x14ac:dyDescent="0.2">
      <c r="A41" s="632" t="s">
        <v>854</v>
      </c>
      <c r="B41" s="14">
        <v>7788.9</v>
      </c>
      <c r="C41" s="14">
        <v>18669.2</v>
      </c>
      <c r="D41" s="14">
        <v>13920.3</v>
      </c>
      <c r="E41" s="14">
        <v>15646.9</v>
      </c>
      <c r="F41" s="14">
        <v>27613.1</v>
      </c>
      <c r="G41" s="14">
        <v>31544.7</v>
      </c>
      <c r="H41" s="14">
        <v>21680.5</v>
      </c>
      <c r="I41" s="14">
        <v>59007</v>
      </c>
      <c r="J41" s="14">
        <v>66334.8</v>
      </c>
      <c r="K41" s="14">
        <v>65787.7</v>
      </c>
      <c r="L41" s="14">
        <v>37254.699999999997</v>
      </c>
      <c r="M41" s="14">
        <v>37557.4</v>
      </c>
      <c r="N41" s="102"/>
      <c r="O41" s="102"/>
      <c r="P41" s="102"/>
      <c r="Q41" s="102"/>
      <c r="R41" s="102"/>
    </row>
    <row r="42" spans="1:18" ht="12.95" customHeight="1" x14ac:dyDescent="0.2">
      <c r="A42" s="103" t="s">
        <v>856</v>
      </c>
      <c r="B42" s="14">
        <v>2784.7</v>
      </c>
      <c r="C42" s="14">
        <v>3945.7</v>
      </c>
      <c r="D42" s="14">
        <v>8519.2999999999993</v>
      </c>
      <c r="E42" s="14">
        <v>4781.5</v>
      </c>
      <c r="F42" s="14">
        <v>5330.8</v>
      </c>
      <c r="G42" s="14">
        <v>7378</v>
      </c>
      <c r="H42" s="14">
        <v>6823.8</v>
      </c>
      <c r="I42" s="14">
        <v>5128.6000000000004</v>
      </c>
      <c r="J42" s="14">
        <v>4088.2</v>
      </c>
      <c r="K42" s="14">
        <v>6168.3</v>
      </c>
      <c r="L42" s="14">
        <v>6221.6</v>
      </c>
      <c r="M42" s="14">
        <v>4301.8</v>
      </c>
      <c r="N42" s="102"/>
      <c r="O42" s="102"/>
      <c r="P42" s="102"/>
      <c r="Q42" s="102"/>
      <c r="R42" s="102"/>
    </row>
    <row r="43" spans="1:18" ht="12.95" customHeight="1" x14ac:dyDescent="0.2">
      <c r="A43" s="103" t="s">
        <v>272</v>
      </c>
      <c r="B43" s="14">
        <v>7147.5</v>
      </c>
      <c r="C43" s="14">
        <v>7754.1</v>
      </c>
      <c r="D43" s="14">
        <v>8751</v>
      </c>
      <c r="E43" s="14">
        <v>10065.1</v>
      </c>
      <c r="F43" s="14">
        <v>12062.7</v>
      </c>
      <c r="G43" s="14">
        <v>12680.2</v>
      </c>
      <c r="H43" s="14">
        <v>12593.1</v>
      </c>
      <c r="I43" s="14">
        <v>14624.9</v>
      </c>
      <c r="J43" s="14">
        <v>500</v>
      </c>
      <c r="K43" s="14">
        <v>500</v>
      </c>
      <c r="L43" s="14">
        <v>500</v>
      </c>
      <c r="M43" s="14">
        <v>500</v>
      </c>
      <c r="N43" s="102"/>
      <c r="O43" s="102"/>
      <c r="P43" s="102"/>
      <c r="Q43" s="102"/>
      <c r="R43" s="102"/>
    </row>
    <row r="44" spans="1:18" ht="6.75" customHeight="1" x14ac:dyDescent="0.2">
      <c r="A44" s="10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02"/>
      <c r="O44" s="102"/>
      <c r="P44" s="102"/>
      <c r="Q44" s="102"/>
      <c r="R44" s="102"/>
    </row>
    <row r="45" spans="1:18" s="130" customFormat="1" ht="12.95" customHeight="1" x14ac:dyDescent="0.2">
      <c r="A45" s="25" t="s">
        <v>94</v>
      </c>
      <c r="B45" s="686">
        <v>43403.199999999997</v>
      </c>
      <c r="C45" s="109">
        <v>56546.2</v>
      </c>
      <c r="D45" s="109">
        <v>55444.1</v>
      </c>
      <c r="E45" s="109">
        <v>60275.6</v>
      </c>
      <c r="F45" s="109">
        <v>77515.899999999994</v>
      </c>
      <c r="G45" s="109">
        <v>87685.1</v>
      </c>
      <c r="H45" s="109">
        <v>67485.399999999994</v>
      </c>
      <c r="I45" s="109">
        <v>113322.9</v>
      </c>
      <c r="J45" s="109">
        <v>91994.1</v>
      </c>
      <c r="K45" s="109">
        <v>95930</v>
      </c>
      <c r="L45" s="109">
        <v>71627.8</v>
      </c>
      <c r="M45" s="109">
        <v>75378.5</v>
      </c>
      <c r="N45" s="842"/>
      <c r="O45" s="842"/>
      <c r="P45" s="842"/>
      <c r="Q45" s="842"/>
      <c r="R45" s="842"/>
    </row>
    <row r="46" spans="1:18" ht="12.95" customHeight="1" thickBot="1" x14ac:dyDescent="0.25">
      <c r="A46" s="115"/>
      <c r="B46" s="114"/>
      <c r="C46" s="843"/>
      <c r="D46" s="843"/>
      <c r="E46" s="843"/>
      <c r="F46" s="843"/>
      <c r="G46" s="843"/>
      <c r="H46" s="843"/>
      <c r="I46" s="843"/>
      <c r="J46" s="843"/>
      <c r="K46" s="843"/>
      <c r="L46" s="843"/>
      <c r="M46" s="843"/>
    </row>
    <row r="47" spans="1:18" ht="12.95" customHeight="1" x14ac:dyDescent="0.2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8" ht="12.95" customHeight="1" x14ac:dyDescent="0.2">
      <c r="A48" s="25" t="s">
        <v>22</v>
      </c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</row>
    <row r="49" spans="1:13" ht="12.95" customHeight="1" x14ac:dyDescent="0.2">
      <c r="A49" s="18" t="s">
        <v>607</v>
      </c>
      <c r="B49" s="2">
        <v>6</v>
      </c>
      <c r="C49" s="125">
        <v>6</v>
      </c>
      <c r="D49" s="125">
        <v>6</v>
      </c>
      <c r="E49" s="125">
        <v>6</v>
      </c>
      <c r="F49" s="125">
        <v>6</v>
      </c>
      <c r="G49" s="125">
        <v>6</v>
      </c>
      <c r="H49" s="125">
        <v>3</v>
      </c>
      <c r="I49" s="125">
        <v>2</v>
      </c>
      <c r="J49" s="125">
        <v>2</v>
      </c>
      <c r="K49" s="125">
        <v>2</v>
      </c>
      <c r="L49" s="125">
        <v>2</v>
      </c>
      <c r="M49" s="125">
        <v>2</v>
      </c>
    </row>
  </sheetData>
  <hyperlinks>
    <hyperlink ref="A1" location="Содержание!A1" display="Вернуться в СОДЕРЖАНИЕ" xr:uid="{00000000-0004-0000-AE00-000000000000}"/>
  </hyperlinks>
  <pageMargins left="0.78740157480314965" right="0.78740157480314965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Лист177"/>
  <dimension ref="A1:GM78"/>
  <sheetViews>
    <sheetView workbookViewId="0">
      <selection activeCell="A5" sqref="A5"/>
    </sheetView>
  </sheetViews>
  <sheetFormatPr defaultColWidth="7.28515625" defaultRowHeight="12.95" customHeight="1" x14ac:dyDescent="0.2"/>
  <cols>
    <col min="1" max="1" width="40.28515625" style="824" customWidth="1"/>
    <col min="2" max="2" width="8.28515625" style="796" hidden="1" customWidth="1"/>
    <col min="3" max="3" width="9.7109375" style="796" hidden="1" customWidth="1"/>
    <col min="4" max="4" width="9.28515625" style="796" hidden="1" customWidth="1"/>
    <col min="5" max="5" width="9.140625" style="796" hidden="1" customWidth="1"/>
    <col min="6" max="6" width="8.5703125" style="796" hidden="1" customWidth="1"/>
    <col min="7" max="8" width="9.42578125" style="796" hidden="1" customWidth="1"/>
    <col min="9" max="13" width="9.42578125" style="796" customWidth="1"/>
    <col min="14" max="195" width="7.28515625" style="796"/>
    <col min="196" max="196" width="39.7109375" style="796" customWidth="1"/>
    <col min="197" max="252" width="0" style="796" hidden="1" customWidth="1"/>
    <col min="253" max="253" width="8.28515625" style="796" customWidth="1"/>
    <col min="254" max="254" width="0" style="796" hidden="1" customWidth="1"/>
    <col min="255" max="255" width="9.7109375" style="796" customWidth="1"/>
    <col min="256" max="256" width="0" style="796" hidden="1" customWidth="1"/>
    <col min="257" max="257" width="9.28515625" style="796" customWidth="1"/>
    <col min="258" max="258" width="0" style="796" hidden="1" customWidth="1"/>
    <col min="259" max="259" width="9.140625" style="796" customWidth="1"/>
    <col min="260" max="260" width="0" style="796" hidden="1" customWidth="1"/>
    <col min="261" max="261" width="8.5703125" style="796" customWidth="1"/>
    <col min="262" max="451" width="7.28515625" style="796"/>
    <col min="452" max="452" width="39.7109375" style="796" customWidth="1"/>
    <col min="453" max="508" width="0" style="796" hidden="1" customWidth="1"/>
    <col min="509" max="509" width="8.28515625" style="796" customWidth="1"/>
    <col min="510" max="510" width="0" style="796" hidden="1" customWidth="1"/>
    <col min="511" max="511" width="9.7109375" style="796" customWidth="1"/>
    <col min="512" max="512" width="0" style="796" hidden="1" customWidth="1"/>
    <col min="513" max="513" width="9.28515625" style="796" customWidth="1"/>
    <col min="514" max="514" width="0" style="796" hidden="1" customWidth="1"/>
    <col min="515" max="515" width="9.140625" style="796" customWidth="1"/>
    <col min="516" max="516" width="0" style="796" hidden="1" customWidth="1"/>
    <col min="517" max="517" width="8.5703125" style="796" customWidth="1"/>
    <col min="518" max="707" width="7.28515625" style="796"/>
    <col min="708" max="708" width="39.7109375" style="796" customWidth="1"/>
    <col min="709" max="764" width="0" style="796" hidden="1" customWidth="1"/>
    <col min="765" max="765" width="8.28515625" style="796" customWidth="1"/>
    <col min="766" max="766" width="0" style="796" hidden="1" customWidth="1"/>
    <col min="767" max="767" width="9.7109375" style="796" customWidth="1"/>
    <col min="768" max="768" width="0" style="796" hidden="1" customWidth="1"/>
    <col min="769" max="769" width="9.28515625" style="796" customWidth="1"/>
    <col min="770" max="770" width="0" style="796" hidden="1" customWidth="1"/>
    <col min="771" max="771" width="9.140625" style="796" customWidth="1"/>
    <col min="772" max="772" width="0" style="796" hidden="1" customWidth="1"/>
    <col min="773" max="773" width="8.5703125" style="796" customWidth="1"/>
    <col min="774" max="963" width="7.28515625" style="796"/>
    <col min="964" max="964" width="39.7109375" style="796" customWidth="1"/>
    <col min="965" max="1020" width="0" style="796" hidden="1" customWidth="1"/>
    <col min="1021" max="1021" width="8.28515625" style="796" customWidth="1"/>
    <col min="1022" max="1022" width="0" style="796" hidden="1" customWidth="1"/>
    <col min="1023" max="1023" width="9.7109375" style="796" customWidth="1"/>
    <col min="1024" max="1024" width="0" style="796" hidden="1" customWidth="1"/>
    <col min="1025" max="1025" width="9.28515625" style="796" customWidth="1"/>
    <col min="1026" max="1026" width="0" style="796" hidden="1" customWidth="1"/>
    <col min="1027" max="1027" width="9.140625" style="796" customWidth="1"/>
    <col min="1028" max="1028" width="0" style="796" hidden="1" customWidth="1"/>
    <col min="1029" max="1029" width="8.5703125" style="796" customWidth="1"/>
    <col min="1030" max="1219" width="7.28515625" style="796"/>
    <col min="1220" max="1220" width="39.7109375" style="796" customWidth="1"/>
    <col min="1221" max="1276" width="0" style="796" hidden="1" customWidth="1"/>
    <col min="1277" max="1277" width="8.28515625" style="796" customWidth="1"/>
    <col min="1278" max="1278" width="0" style="796" hidden="1" customWidth="1"/>
    <col min="1279" max="1279" width="9.7109375" style="796" customWidth="1"/>
    <col min="1280" max="1280" width="0" style="796" hidden="1" customWidth="1"/>
    <col min="1281" max="1281" width="9.28515625" style="796" customWidth="1"/>
    <col min="1282" max="1282" width="0" style="796" hidden="1" customWidth="1"/>
    <col min="1283" max="1283" width="9.140625" style="796" customWidth="1"/>
    <col min="1284" max="1284" width="0" style="796" hidden="1" customWidth="1"/>
    <col min="1285" max="1285" width="8.5703125" style="796" customWidth="1"/>
    <col min="1286" max="1475" width="7.28515625" style="796"/>
    <col min="1476" max="1476" width="39.7109375" style="796" customWidth="1"/>
    <col min="1477" max="1532" width="0" style="796" hidden="1" customWidth="1"/>
    <col min="1533" max="1533" width="8.28515625" style="796" customWidth="1"/>
    <col min="1534" max="1534" width="0" style="796" hidden="1" customWidth="1"/>
    <col min="1535" max="1535" width="9.7109375" style="796" customWidth="1"/>
    <col min="1536" max="1536" width="0" style="796" hidden="1" customWidth="1"/>
    <col min="1537" max="1537" width="9.28515625" style="796" customWidth="1"/>
    <col min="1538" max="1538" width="0" style="796" hidden="1" customWidth="1"/>
    <col min="1539" max="1539" width="9.140625" style="796" customWidth="1"/>
    <col min="1540" max="1540" width="0" style="796" hidden="1" customWidth="1"/>
    <col min="1541" max="1541" width="8.5703125" style="796" customWidth="1"/>
    <col min="1542" max="1731" width="7.28515625" style="796"/>
    <col min="1732" max="1732" width="39.7109375" style="796" customWidth="1"/>
    <col min="1733" max="1788" width="0" style="796" hidden="1" customWidth="1"/>
    <col min="1789" max="1789" width="8.28515625" style="796" customWidth="1"/>
    <col min="1790" max="1790" width="0" style="796" hidden="1" customWidth="1"/>
    <col min="1791" max="1791" width="9.7109375" style="796" customWidth="1"/>
    <col min="1792" max="1792" width="0" style="796" hidden="1" customWidth="1"/>
    <col min="1793" max="1793" width="9.28515625" style="796" customWidth="1"/>
    <col min="1794" max="1794" width="0" style="796" hidden="1" customWidth="1"/>
    <col min="1795" max="1795" width="9.140625" style="796" customWidth="1"/>
    <col min="1796" max="1796" width="0" style="796" hidden="1" customWidth="1"/>
    <col min="1797" max="1797" width="8.5703125" style="796" customWidth="1"/>
    <col min="1798" max="1987" width="7.28515625" style="796"/>
    <col min="1988" max="1988" width="39.7109375" style="796" customWidth="1"/>
    <col min="1989" max="2044" width="0" style="796" hidden="1" customWidth="1"/>
    <col min="2045" max="2045" width="8.28515625" style="796" customWidth="1"/>
    <col min="2046" max="2046" width="0" style="796" hidden="1" customWidth="1"/>
    <col min="2047" max="2047" width="9.7109375" style="796" customWidth="1"/>
    <col min="2048" max="2048" width="0" style="796" hidden="1" customWidth="1"/>
    <col min="2049" max="2049" width="9.28515625" style="796" customWidth="1"/>
    <col min="2050" max="2050" width="0" style="796" hidden="1" customWidth="1"/>
    <col min="2051" max="2051" width="9.140625" style="796" customWidth="1"/>
    <col min="2052" max="2052" width="0" style="796" hidden="1" customWidth="1"/>
    <col min="2053" max="2053" width="8.5703125" style="796" customWidth="1"/>
    <col min="2054" max="2243" width="7.28515625" style="796"/>
    <col min="2244" max="2244" width="39.7109375" style="796" customWidth="1"/>
    <col min="2245" max="2300" width="0" style="796" hidden="1" customWidth="1"/>
    <col min="2301" max="2301" width="8.28515625" style="796" customWidth="1"/>
    <col min="2302" max="2302" width="0" style="796" hidden="1" customWidth="1"/>
    <col min="2303" max="2303" width="9.7109375" style="796" customWidth="1"/>
    <col min="2304" max="2304" width="0" style="796" hidden="1" customWidth="1"/>
    <col min="2305" max="2305" width="9.28515625" style="796" customWidth="1"/>
    <col min="2306" max="2306" width="0" style="796" hidden="1" customWidth="1"/>
    <col min="2307" max="2307" width="9.140625" style="796" customWidth="1"/>
    <col min="2308" max="2308" width="0" style="796" hidden="1" customWidth="1"/>
    <col min="2309" max="2309" width="8.5703125" style="796" customWidth="1"/>
    <col min="2310" max="2499" width="7.28515625" style="796"/>
    <col min="2500" max="2500" width="39.7109375" style="796" customWidth="1"/>
    <col min="2501" max="2556" width="0" style="796" hidden="1" customWidth="1"/>
    <col min="2557" max="2557" width="8.28515625" style="796" customWidth="1"/>
    <col min="2558" max="2558" width="0" style="796" hidden="1" customWidth="1"/>
    <col min="2559" max="2559" width="9.7109375" style="796" customWidth="1"/>
    <col min="2560" max="2560" width="0" style="796" hidden="1" customWidth="1"/>
    <col min="2561" max="2561" width="9.28515625" style="796" customWidth="1"/>
    <col min="2562" max="2562" width="0" style="796" hidden="1" customWidth="1"/>
    <col min="2563" max="2563" width="9.140625" style="796" customWidth="1"/>
    <col min="2564" max="2564" width="0" style="796" hidden="1" customWidth="1"/>
    <col min="2565" max="2565" width="8.5703125" style="796" customWidth="1"/>
    <col min="2566" max="2755" width="7.28515625" style="796"/>
    <col min="2756" max="2756" width="39.7109375" style="796" customWidth="1"/>
    <col min="2757" max="2812" width="0" style="796" hidden="1" customWidth="1"/>
    <col min="2813" max="2813" width="8.28515625" style="796" customWidth="1"/>
    <col min="2814" max="2814" width="0" style="796" hidden="1" customWidth="1"/>
    <col min="2815" max="2815" width="9.7109375" style="796" customWidth="1"/>
    <col min="2816" max="2816" width="0" style="796" hidden="1" customWidth="1"/>
    <col min="2817" max="2817" width="9.28515625" style="796" customWidth="1"/>
    <col min="2818" max="2818" width="0" style="796" hidden="1" customWidth="1"/>
    <col min="2819" max="2819" width="9.140625" style="796" customWidth="1"/>
    <col min="2820" max="2820" width="0" style="796" hidden="1" customWidth="1"/>
    <col min="2821" max="2821" width="8.5703125" style="796" customWidth="1"/>
    <col min="2822" max="3011" width="7.28515625" style="796"/>
    <col min="3012" max="3012" width="39.7109375" style="796" customWidth="1"/>
    <col min="3013" max="3068" width="0" style="796" hidden="1" customWidth="1"/>
    <col min="3069" max="3069" width="8.28515625" style="796" customWidth="1"/>
    <col min="3070" max="3070" width="0" style="796" hidden="1" customWidth="1"/>
    <col min="3071" max="3071" width="9.7109375" style="796" customWidth="1"/>
    <col min="3072" max="3072" width="0" style="796" hidden="1" customWidth="1"/>
    <col min="3073" max="3073" width="9.28515625" style="796" customWidth="1"/>
    <col min="3074" max="3074" width="0" style="796" hidden="1" customWidth="1"/>
    <col min="3075" max="3075" width="9.140625" style="796" customWidth="1"/>
    <col min="3076" max="3076" width="0" style="796" hidden="1" customWidth="1"/>
    <col min="3077" max="3077" width="8.5703125" style="796" customWidth="1"/>
    <col min="3078" max="3267" width="7.28515625" style="796"/>
    <col min="3268" max="3268" width="39.7109375" style="796" customWidth="1"/>
    <col min="3269" max="3324" width="0" style="796" hidden="1" customWidth="1"/>
    <col min="3325" max="3325" width="8.28515625" style="796" customWidth="1"/>
    <col min="3326" max="3326" width="0" style="796" hidden="1" customWidth="1"/>
    <col min="3327" max="3327" width="9.7109375" style="796" customWidth="1"/>
    <col min="3328" max="3328" width="0" style="796" hidden="1" customWidth="1"/>
    <col min="3329" max="3329" width="9.28515625" style="796" customWidth="1"/>
    <col min="3330" max="3330" width="0" style="796" hidden="1" customWidth="1"/>
    <col min="3331" max="3331" width="9.140625" style="796" customWidth="1"/>
    <col min="3332" max="3332" width="0" style="796" hidden="1" customWidth="1"/>
    <col min="3333" max="3333" width="8.5703125" style="796" customWidth="1"/>
    <col min="3334" max="3523" width="7.28515625" style="796"/>
    <col min="3524" max="3524" width="39.7109375" style="796" customWidth="1"/>
    <col min="3525" max="3580" width="0" style="796" hidden="1" customWidth="1"/>
    <col min="3581" max="3581" width="8.28515625" style="796" customWidth="1"/>
    <col min="3582" max="3582" width="0" style="796" hidden="1" customWidth="1"/>
    <col min="3583" max="3583" width="9.7109375" style="796" customWidth="1"/>
    <col min="3584" max="3584" width="0" style="796" hidden="1" customWidth="1"/>
    <col min="3585" max="3585" width="9.28515625" style="796" customWidth="1"/>
    <col min="3586" max="3586" width="0" style="796" hidden="1" customWidth="1"/>
    <col min="3587" max="3587" width="9.140625" style="796" customWidth="1"/>
    <col min="3588" max="3588" width="0" style="796" hidden="1" customWidth="1"/>
    <col min="3589" max="3589" width="8.5703125" style="796" customWidth="1"/>
    <col min="3590" max="3779" width="7.28515625" style="796"/>
    <col min="3780" max="3780" width="39.7109375" style="796" customWidth="1"/>
    <col min="3781" max="3836" width="0" style="796" hidden="1" customWidth="1"/>
    <col min="3837" max="3837" width="8.28515625" style="796" customWidth="1"/>
    <col min="3838" max="3838" width="0" style="796" hidden="1" customWidth="1"/>
    <col min="3839" max="3839" width="9.7109375" style="796" customWidth="1"/>
    <col min="3840" max="3840" width="0" style="796" hidden="1" customWidth="1"/>
    <col min="3841" max="3841" width="9.28515625" style="796" customWidth="1"/>
    <col min="3842" max="3842" width="0" style="796" hidden="1" customWidth="1"/>
    <col min="3843" max="3843" width="9.140625" style="796" customWidth="1"/>
    <col min="3844" max="3844" width="0" style="796" hidden="1" customWidth="1"/>
    <col min="3845" max="3845" width="8.5703125" style="796" customWidth="1"/>
    <col min="3846" max="4035" width="7.28515625" style="796"/>
    <col min="4036" max="4036" width="39.7109375" style="796" customWidth="1"/>
    <col min="4037" max="4092" width="0" style="796" hidden="1" customWidth="1"/>
    <col min="4093" max="4093" width="8.28515625" style="796" customWidth="1"/>
    <col min="4094" max="4094" width="0" style="796" hidden="1" customWidth="1"/>
    <col min="4095" max="4095" width="9.7109375" style="796" customWidth="1"/>
    <col min="4096" max="4096" width="0" style="796" hidden="1" customWidth="1"/>
    <col min="4097" max="4097" width="9.28515625" style="796" customWidth="1"/>
    <col min="4098" max="4098" width="0" style="796" hidden="1" customWidth="1"/>
    <col min="4099" max="4099" width="9.140625" style="796" customWidth="1"/>
    <col min="4100" max="4100" width="0" style="796" hidden="1" customWidth="1"/>
    <col min="4101" max="4101" width="8.5703125" style="796" customWidth="1"/>
    <col min="4102" max="4291" width="7.28515625" style="796"/>
    <col min="4292" max="4292" width="39.7109375" style="796" customWidth="1"/>
    <col min="4293" max="4348" width="0" style="796" hidden="1" customWidth="1"/>
    <col min="4349" max="4349" width="8.28515625" style="796" customWidth="1"/>
    <col min="4350" max="4350" width="0" style="796" hidden="1" customWidth="1"/>
    <col min="4351" max="4351" width="9.7109375" style="796" customWidth="1"/>
    <col min="4352" max="4352" width="0" style="796" hidden="1" customWidth="1"/>
    <col min="4353" max="4353" width="9.28515625" style="796" customWidth="1"/>
    <col min="4354" max="4354" width="0" style="796" hidden="1" customWidth="1"/>
    <col min="4355" max="4355" width="9.140625" style="796" customWidth="1"/>
    <col min="4356" max="4356" width="0" style="796" hidden="1" customWidth="1"/>
    <col min="4357" max="4357" width="8.5703125" style="796" customWidth="1"/>
    <col min="4358" max="4547" width="7.28515625" style="796"/>
    <col min="4548" max="4548" width="39.7109375" style="796" customWidth="1"/>
    <col min="4549" max="4604" width="0" style="796" hidden="1" customWidth="1"/>
    <col min="4605" max="4605" width="8.28515625" style="796" customWidth="1"/>
    <col min="4606" max="4606" width="0" style="796" hidden="1" customWidth="1"/>
    <col min="4607" max="4607" width="9.7109375" style="796" customWidth="1"/>
    <col min="4608" max="4608" width="0" style="796" hidden="1" customWidth="1"/>
    <col min="4609" max="4609" width="9.28515625" style="796" customWidth="1"/>
    <col min="4610" max="4610" width="0" style="796" hidden="1" customWidth="1"/>
    <col min="4611" max="4611" width="9.140625" style="796" customWidth="1"/>
    <col min="4612" max="4612" width="0" style="796" hidden="1" customWidth="1"/>
    <col min="4613" max="4613" width="8.5703125" style="796" customWidth="1"/>
    <col min="4614" max="4803" width="7.28515625" style="796"/>
    <col min="4804" max="4804" width="39.7109375" style="796" customWidth="1"/>
    <col min="4805" max="4860" width="0" style="796" hidden="1" customWidth="1"/>
    <col min="4861" max="4861" width="8.28515625" style="796" customWidth="1"/>
    <col min="4862" max="4862" width="0" style="796" hidden="1" customWidth="1"/>
    <col min="4863" max="4863" width="9.7109375" style="796" customWidth="1"/>
    <col min="4864" max="4864" width="0" style="796" hidden="1" customWidth="1"/>
    <col min="4865" max="4865" width="9.28515625" style="796" customWidth="1"/>
    <col min="4866" max="4866" width="0" style="796" hidden="1" customWidth="1"/>
    <col min="4867" max="4867" width="9.140625" style="796" customWidth="1"/>
    <col min="4868" max="4868" width="0" style="796" hidden="1" customWidth="1"/>
    <col min="4869" max="4869" width="8.5703125" style="796" customWidth="1"/>
    <col min="4870" max="5059" width="7.28515625" style="796"/>
    <col min="5060" max="5060" width="39.7109375" style="796" customWidth="1"/>
    <col min="5061" max="5116" width="0" style="796" hidden="1" customWidth="1"/>
    <col min="5117" max="5117" width="8.28515625" style="796" customWidth="1"/>
    <col min="5118" max="5118" width="0" style="796" hidden="1" customWidth="1"/>
    <col min="5119" max="5119" width="9.7109375" style="796" customWidth="1"/>
    <col min="5120" max="5120" width="0" style="796" hidden="1" customWidth="1"/>
    <col min="5121" max="5121" width="9.28515625" style="796" customWidth="1"/>
    <col min="5122" max="5122" width="0" style="796" hidden="1" customWidth="1"/>
    <col min="5123" max="5123" width="9.140625" style="796" customWidth="1"/>
    <col min="5124" max="5124" width="0" style="796" hidden="1" customWidth="1"/>
    <col min="5125" max="5125" width="8.5703125" style="796" customWidth="1"/>
    <col min="5126" max="5315" width="7.28515625" style="796"/>
    <col min="5316" max="5316" width="39.7109375" style="796" customWidth="1"/>
    <col min="5317" max="5372" width="0" style="796" hidden="1" customWidth="1"/>
    <col min="5373" max="5373" width="8.28515625" style="796" customWidth="1"/>
    <col min="5374" max="5374" width="0" style="796" hidden="1" customWidth="1"/>
    <col min="5375" max="5375" width="9.7109375" style="796" customWidth="1"/>
    <col min="5376" max="5376" width="0" style="796" hidden="1" customWidth="1"/>
    <col min="5377" max="5377" width="9.28515625" style="796" customWidth="1"/>
    <col min="5378" max="5378" width="0" style="796" hidden="1" customWidth="1"/>
    <col min="5379" max="5379" width="9.140625" style="796" customWidth="1"/>
    <col min="5380" max="5380" width="0" style="796" hidden="1" customWidth="1"/>
    <col min="5381" max="5381" width="8.5703125" style="796" customWidth="1"/>
    <col min="5382" max="5571" width="7.28515625" style="796"/>
    <col min="5572" max="5572" width="39.7109375" style="796" customWidth="1"/>
    <col min="5573" max="5628" width="0" style="796" hidden="1" customWidth="1"/>
    <col min="5629" max="5629" width="8.28515625" style="796" customWidth="1"/>
    <col min="5630" max="5630" width="0" style="796" hidden="1" customWidth="1"/>
    <col min="5631" max="5631" width="9.7109375" style="796" customWidth="1"/>
    <col min="5632" max="5632" width="0" style="796" hidden="1" customWidth="1"/>
    <col min="5633" max="5633" width="9.28515625" style="796" customWidth="1"/>
    <col min="5634" max="5634" width="0" style="796" hidden="1" customWidth="1"/>
    <col min="5635" max="5635" width="9.140625" style="796" customWidth="1"/>
    <col min="5636" max="5636" width="0" style="796" hidden="1" customWidth="1"/>
    <col min="5637" max="5637" width="8.5703125" style="796" customWidth="1"/>
    <col min="5638" max="5827" width="7.28515625" style="796"/>
    <col min="5828" max="5828" width="39.7109375" style="796" customWidth="1"/>
    <col min="5829" max="5884" width="0" style="796" hidden="1" customWidth="1"/>
    <col min="5885" max="5885" width="8.28515625" style="796" customWidth="1"/>
    <col min="5886" max="5886" width="0" style="796" hidden="1" customWidth="1"/>
    <col min="5887" max="5887" width="9.7109375" style="796" customWidth="1"/>
    <col min="5888" max="5888" width="0" style="796" hidden="1" customWidth="1"/>
    <col min="5889" max="5889" width="9.28515625" style="796" customWidth="1"/>
    <col min="5890" max="5890" width="0" style="796" hidden="1" customWidth="1"/>
    <col min="5891" max="5891" width="9.140625" style="796" customWidth="1"/>
    <col min="5892" max="5892" width="0" style="796" hidden="1" customWidth="1"/>
    <col min="5893" max="5893" width="8.5703125" style="796" customWidth="1"/>
    <col min="5894" max="6083" width="7.28515625" style="796"/>
    <col min="6084" max="6084" width="39.7109375" style="796" customWidth="1"/>
    <col min="6085" max="6140" width="0" style="796" hidden="1" customWidth="1"/>
    <col min="6141" max="6141" width="8.28515625" style="796" customWidth="1"/>
    <col min="6142" max="6142" width="0" style="796" hidden="1" customWidth="1"/>
    <col min="6143" max="6143" width="9.7109375" style="796" customWidth="1"/>
    <col min="6144" max="6144" width="0" style="796" hidden="1" customWidth="1"/>
    <col min="6145" max="6145" width="9.28515625" style="796" customWidth="1"/>
    <col min="6146" max="6146" width="0" style="796" hidden="1" customWidth="1"/>
    <col min="6147" max="6147" width="9.140625" style="796" customWidth="1"/>
    <col min="6148" max="6148" width="0" style="796" hidden="1" customWidth="1"/>
    <col min="6149" max="6149" width="8.5703125" style="796" customWidth="1"/>
    <col min="6150" max="6339" width="7.28515625" style="796"/>
    <col min="6340" max="6340" width="39.7109375" style="796" customWidth="1"/>
    <col min="6341" max="6396" width="0" style="796" hidden="1" customWidth="1"/>
    <col min="6397" max="6397" width="8.28515625" style="796" customWidth="1"/>
    <col min="6398" max="6398" width="0" style="796" hidden="1" customWidth="1"/>
    <col min="6399" max="6399" width="9.7109375" style="796" customWidth="1"/>
    <col min="6400" max="6400" width="0" style="796" hidden="1" customWidth="1"/>
    <col min="6401" max="6401" width="9.28515625" style="796" customWidth="1"/>
    <col min="6402" max="6402" width="0" style="796" hidden="1" customWidth="1"/>
    <col min="6403" max="6403" width="9.140625" style="796" customWidth="1"/>
    <col min="6404" max="6404" width="0" style="796" hidden="1" customWidth="1"/>
    <col min="6405" max="6405" width="8.5703125" style="796" customWidth="1"/>
    <col min="6406" max="6595" width="7.28515625" style="796"/>
    <col min="6596" max="6596" width="39.7109375" style="796" customWidth="1"/>
    <col min="6597" max="6652" width="0" style="796" hidden="1" customWidth="1"/>
    <col min="6653" max="6653" width="8.28515625" style="796" customWidth="1"/>
    <col min="6654" max="6654" width="0" style="796" hidden="1" customWidth="1"/>
    <col min="6655" max="6655" width="9.7109375" style="796" customWidth="1"/>
    <col min="6656" max="6656" width="0" style="796" hidden="1" customWidth="1"/>
    <col min="6657" max="6657" width="9.28515625" style="796" customWidth="1"/>
    <col min="6658" max="6658" width="0" style="796" hidden="1" customWidth="1"/>
    <col min="6659" max="6659" width="9.140625" style="796" customWidth="1"/>
    <col min="6660" max="6660" width="0" style="796" hidden="1" customWidth="1"/>
    <col min="6661" max="6661" width="8.5703125" style="796" customWidth="1"/>
    <col min="6662" max="6851" width="7.28515625" style="796"/>
    <col min="6852" max="6852" width="39.7109375" style="796" customWidth="1"/>
    <col min="6853" max="6908" width="0" style="796" hidden="1" customWidth="1"/>
    <col min="6909" max="6909" width="8.28515625" style="796" customWidth="1"/>
    <col min="6910" max="6910" width="0" style="796" hidden="1" customWidth="1"/>
    <col min="6911" max="6911" width="9.7109375" style="796" customWidth="1"/>
    <col min="6912" max="6912" width="0" style="796" hidden="1" customWidth="1"/>
    <col min="6913" max="6913" width="9.28515625" style="796" customWidth="1"/>
    <col min="6914" max="6914" width="0" style="796" hidden="1" customWidth="1"/>
    <col min="6915" max="6915" width="9.140625" style="796" customWidth="1"/>
    <col min="6916" max="6916" width="0" style="796" hidden="1" customWidth="1"/>
    <col min="6917" max="6917" width="8.5703125" style="796" customWidth="1"/>
    <col min="6918" max="7107" width="7.28515625" style="796"/>
    <col min="7108" max="7108" width="39.7109375" style="796" customWidth="1"/>
    <col min="7109" max="7164" width="0" style="796" hidden="1" customWidth="1"/>
    <col min="7165" max="7165" width="8.28515625" style="796" customWidth="1"/>
    <col min="7166" max="7166" width="0" style="796" hidden="1" customWidth="1"/>
    <col min="7167" max="7167" width="9.7109375" style="796" customWidth="1"/>
    <col min="7168" max="7168" width="0" style="796" hidden="1" customWidth="1"/>
    <col min="7169" max="7169" width="9.28515625" style="796" customWidth="1"/>
    <col min="7170" max="7170" width="0" style="796" hidden="1" customWidth="1"/>
    <col min="7171" max="7171" width="9.140625" style="796" customWidth="1"/>
    <col min="7172" max="7172" width="0" style="796" hidden="1" customWidth="1"/>
    <col min="7173" max="7173" width="8.5703125" style="796" customWidth="1"/>
    <col min="7174" max="7363" width="7.28515625" style="796"/>
    <col min="7364" max="7364" width="39.7109375" style="796" customWidth="1"/>
    <col min="7365" max="7420" width="0" style="796" hidden="1" customWidth="1"/>
    <col min="7421" max="7421" width="8.28515625" style="796" customWidth="1"/>
    <col min="7422" max="7422" width="0" style="796" hidden="1" customWidth="1"/>
    <col min="7423" max="7423" width="9.7109375" style="796" customWidth="1"/>
    <col min="7424" max="7424" width="0" style="796" hidden="1" customWidth="1"/>
    <col min="7425" max="7425" width="9.28515625" style="796" customWidth="1"/>
    <col min="7426" max="7426" width="0" style="796" hidden="1" customWidth="1"/>
    <col min="7427" max="7427" width="9.140625" style="796" customWidth="1"/>
    <col min="7428" max="7428" width="0" style="796" hidden="1" customWidth="1"/>
    <col min="7429" max="7429" width="8.5703125" style="796" customWidth="1"/>
    <col min="7430" max="7619" width="7.28515625" style="796"/>
    <col min="7620" max="7620" width="39.7109375" style="796" customWidth="1"/>
    <col min="7621" max="7676" width="0" style="796" hidden="1" customWidth="1"/>
    <col min="7677" max="7677" width="8.28515625" style="796" customWidth="1"/>
    <col min="7678" max="7678" width="0" style="796" hidden="1" customWidth="1"/>
    <col min="7679" max="7679" width="9.7109375" style="796" customWidth="1"/>
    <col min="7680" max="7680" width="0" style="796" hidden="1" customWidth="1"/>
    <col min="7681" max="7681" width="9.28515625" style="796" customWidth="1"/>
    <col min="7682" max="7682" width="0" style="796" hidden="1" customWidth="1"/>
    <col min="7683" max="7683" width="9.140625" style="796" customWidth="1"/>
    <col min="7684" max="7684" width="0" style="796" hidden="1" customWidth="1"/>
    <col min="7685" max="7685" width="8.5703125" style="796" customWidth="1"/>
    <col min="7686" max="7875" width="7.28515625" style="796"/>
    <col min="7876" max="7876" width="39.7109375" style="796" customWidth="1"/>
    <col min="7877" max="7932" width="0" style="796" hidden="1" customWidth="1"/>
    <col min="7933" max="7933" width="8.28515625" style="796" customWidth="1"/>
    <col min="7934" max="7934" width="0" style="796" hidden="1" customWidth="1"/>
    <col min="7935" max="7935" width="9.7109375" style="796" customWidth="1"/>
    <col min="7936" max="7936" width="0" style="796" hidden="1" customWidth="1"/>
    <col min="7937" max="7937" width="9.28515625" style="796" customWidth="1"/>
    <col min="7938" max="7938" width="0" style="796" hidden="1" customWidth="1"/>
    <col min="7939" max="7939" width="9.140625" style="796" customWidth="1"/>
    <col min="7940" max="7940" width="0" style="796" hidden="1" customWidth="1"/>
    <col min="7941" max="7941" width="8.5703125" style="796" customWidth="1"/>
    <col min="7942" max="8131" width="7.28515625" style="796"/>
    <col min="8132" max="8132" width="39.7109375" style="796" customWidth="1"/>
    <col min="8133" max="8188" width="0" style="796" hidden="1" customWidth="1"/>
    <col min="8189" max="8189" width="8.28515625" style="796" customWidth="1"/>
    <col min="8190" max="8190" width="0" style="796" hidden="1" customWidth="1"/>
    <col min="8191" max="8191" width="9.7109375" style="796" customWidth="1"/>
    <col min="8192" max="8192" width="0" style="796" hidden="1" customWidth="1"/>
    <col min="8193" max="8193" width="9.28515625" style="796" customWidth="1"/>
    <col min="8194" max="8194" width="0" style="796" hidden="1" customWidth="1"/>
    <col min="8195" max="8195" width="9.140625" style="796" customWidth="1"/>
    <col min="8196" max="8196" width="0" style="796" hidden="1" customWidth="1"/>
    <col min="8197" max="8197" width="8.5703125" style="796" customWidth="1"/>
    <col min="8198" max="8387" width="7.28515625" style="796"/>
    <col min="8388" max="8388" width="39.7109375" style="796" customWidth="1"/>
    <col min="8389" max="8444" width="0" style="796" hidden="1" customWidth="1"/>
    <col min="8445" max="8445" width="8.28515625" style="796" customWidth="1"/>
    <col min="8446" max="8446" width="0" style="796" hidden="1" customWidth="1"/>
    <col min="8447" max="8447" width="9.7109375" style="796" customWidth="1"/>
    <col min="8448" max="8448" width="0" style="796" hidden="1" customWidth="1"/>
    <col min="8449" max="8449" width="9.28515625" style="796" customWidth="1"/>
    <col min="8450" max="8450" width="0" style="796" hidden="1" customWidth="1"/>
    <col min="8451" max="8451" width="9.140625" style="796" customWidth="1"/>
    <col min="8452" max="8452" width="0" style="796" hidden="1" customWidth="1"/>
    <col min="8453" max="8453" width="8.5703125" style="796" customWidth="1"/>
    <col min="8454" max="8643" width="7.28515625" style="796"/>
    <col min="8644" max="8644" width="39.7109375" style="796" customWidth="1"/>
    <col min="8645" max="8700" width="0" style="796" hidden="1" customWidth="1"/>
    <col min="8701" max="8701" width="8.28515625" style="796" customWidth="1"/>
    <col min="8702" max="8702" width="0" style="796" hidden="1" customWidth="1"/>
    <col min="8703" max="8703" width="9.7109375" style="796" customWidth="1"/>
    <col min="8704" max="8704" width="0" style="796" hidden="1" customWidth="1"/>
    <col min="8705" max="8705" width="9.28515625" style="796" customWidth="1"/>
    <col min="8706" max="8706" width="0" style="796" hidden="1" customWidth="1"/>
    <col min="8707" max="8707" width="9.140625" style="796" customWidth="1"/>
    <col min="8708" max="8708" width="0" style="796" hidden="1" customWidth="1"/>
    <col min="8709" max="8709" width="8.5703125" style="796" customWidth="1"/>
    <col min="8710" max="8899" width="7.28515625" style="796"/>
    <col min="8900" max="8900" width="39.7109375" style="796" customWidth="1"/>
    <col min="8901" max="8956" width="0" style="796" hidden="1" customWidth="1"/>
    <col min="8957" max="8957" width="8.28515625" style="796" customWidth="1"/>
    <col min="8958" max="8958" width="0" style="796" hidden="1" customWidth="1"/>
    <col min="8959" max="8959" width="9.7109375" style="796" customWidth="1"/>
    <col min="8960" max="8960" width="0" style="796" hidden="1" customWidth="1"/>
    <col min="8961" max="8961" width="9.28515625" style="796" customWidth="1"/>
    <col min="8962" max="8962" width="0" style="796" hidden="1" customWidth="1"/>
    <col min="8963" max="8963" width="9.140625" style="796" customWidth="1"/>
    <col min="8964" max="8964" width="0" style="796" hidden="1" customWidth="1"/>
    <col min="8965" max="8965" width="8.5703125" style="796" customWidth="1"/>
    <col min="8966" max="9155" width="7.28515625" style="796"/>
    <col min="9156" max="9156" width="39.7109375" style="796" customWidth="1"/>
    <col min="9157" max="9212" width="0" style="796" hidden="1" customWidth="1"/>
    <col min="9213" max="9213" width="8.28515625" style="796" customWidth="1"/>
    <col min="9214" max="9214" width="0" style="796" hidden="1" customWidth="1"/>
    <col min="9215" max="9215" width="9.7109375" style="796" customWidth="1"/>
    <col min="9216" max="9216" width="0" style="796" hidden="1" customWidth="1"/>
    <col min="9217" max="9217" width="9.28515625" style="796" customWidth="1"/>
    <col min="9218" max="9218" width="0" style="796" hidden="1" customWidth="1"/>
    <col min="9219" max="9219" width="9.140625" style="796" customWidth="1"/>
    <col min="9220" max="9220" width="0" style="796" hidden="1" customWidth="1"/>
    <col min="9221" max="9221" width="8.5703125" style="796" customWidth="1"/>
    <col min="9222" max="9411" width="7.28515625" style="796"/>
    <col min="9412" max="9412" width="39.7109375" style="796" customWidth="1"/>
    <col min="9413" max="9468" width="0" style="796" hidden="1" customWidth="1"/>
    <col min="9469" max="9469" width="8.28515625" style="796" customWidth="1"/>
    <col min="9470" max="9470" width="0" style="796" hidden="1" customWidth="1"/>
    <col min="9471" max="9471" width="9.7109375" style="796" customWidth="1"/>
    <col min="9472" max="9472" width="0" style="796" hidden="1" customWidth="1"/>
    <col min="9473" max="9473" width="9.28515625" style="796" customWidth="1"/>
    <col min="9474" max="9474" width="0" style="796" hidden="1" customWidth="1"/>
    <col min="9475" max="9475" width="9.140625" style="796" customWidth="1"/>
    <col min="9476" max="9476" width="0" style="796" hidden="1" customWidth="1"/>
    <col min="9477" max="9477" width="8.5703125" style="796" customWidth="1"/>
    <col min="9478" max="9667" width="7.28515625" style="796"/>
    <col min="9668" max="9668" width="39.7109375" style="796" customWidth="1"/>
    <col min="9669" max="9724" width="0" style="796" hidden="1" customWidth="1"/>
    <col min="9725" max="9725" width="8.28515625" style="796" customWidth="1"/>
    <col min="9726" max="9726" width="0" style="796" hidden="1" customWidth="1"/>
    <col min="9727" max="9727" width="9.7109375" style="796" customWidth="1"/>
    <col min="9728" max="9728" width="0" style="796" hidden="1" customWidth="1"/>
    <col min="9729" max="9729" width="9.28515625" style="796" customWidth="1"/>
    <col min="9730" max="9730" width="0" style="796" hidden="1" customWidth="1"/>
    <col min="9731" max="9731" width="9.140625" style="796" customWidth="1"/>
    <col min="9732" max="9732" width="0" style="796" hidden="1" customWidth="1"/>
    <col min="9733" max="9733" width="8.5703125" style="796" customWidth="1"/>
    <col min="9734" max="9923" width="7.28515625" style="796"/>
    <col min="9924" max="9924" width="39.7109375" style="796" customWidth="1"/>
    <col min="9925" max="9980" width="0" style="796" hidden="1" customWidth="1"/>
    <col min="9981" max="9981" width="8.28515625" style="796" customWidth="1"/>
    <col min="9982" max="9982" width="0" style="796" hidden="1" customWidth="1"/>
    <col min="9983" max="9983" width="9.7109375" style="796" customWidth="1"/>
    <col min="9984" max="9984" width="0" style="796" hidden="1" customWidth="1"/>
    <col min="9985" max="9985" width="9.28515625" style="796" customWidth="1"/>
    <col min="9986" max="9986" width="0" style="796" hidden="1" customWidth="1"/>
    <col min="9987" max="9987" width="9.140625" style="796" customWidth="1"/>
    <col min="9988" max="9988" width="0" style="796" hidden="1" customWidth="1"/>
    <col min="9989" max="9989" width="8.5703125" style="796" customWidth="1"/>
    <col min="9990" max="10179" width="7.28515625" style="796"/>
    <col min="10180" max="10180" width="39.7109375" style="796" customWidth="1"/>
    <col min="10181" max="10236" width="0" style="796" hidden="1" customWidth="1"/>
    <col min="10237" max="10237" width="8.28515625" style="796" customWidth="1"/>
    <col min="10238" max="10238" width="0" style="796" hidden="1" customWidth="1"/>
    <col min="10239" max="10239" width="9.7109375" style="796" customWidth="1"/>
    <col min="10240" max="10240" width="0" style="796" hidden="1" customWidth="1"/>
    <col min="10241" max="10241" width="9.28515625" style="796" customWidth="1"/>
    <col min="10242" max="10242" width="0" style="796" hidden="1" customWidth="1"/>
    <col min="10243" max="10243" width="9.140625" style="796" customWidth="1"/>
    <col min="10244" max="10244" width="0" style="796" hidden="1" customWidth="1"/>
    <col min="10245" max="10245" width="8.5703125" style="796" customWidth="1"/>
    <col min="10246" max="10435" width="7.28515625" style="796"/>
    <col min="10436" max="10436" width="39.7109375" style="796" customWidth="1"/>
    <col min="10437" max="10492" width="0" style="796" hidden="1" customWidth="1"/>
    <col min="10493" max="10493" width="8.28515625" style="796" customWidth="1"/>
    <col min="10494" max="10494" width="0" style="796" hidden="1" customWidth="1"/>
    <col min="10495" max="10495" width="9.7109375" style="796" customWidth="1"/>
    <col min="10496" max="10496" width="0" style="796" hidden="1" customWidth="1"/>
    <col min="10497" max="10497" width="9.28515625" style="796" customWidth="1"/>
    <col min="10498" max="10498" width="0" style="796" hidden="1" customWidth="1"/>
    <col min="10499" max="10499" width="9.140625" style="796" customWidth="1"/>
    <col min="10500" max="10500" width="0" style="796" hidden="1" customWidth="1"/>
    <col min="10501" max="10501" width="8.5703125" style="796" customWidth="1"/>
    <col min="10502" max="10691" width="7.28515625" style="796"/>
    <col min="10692" max="10692" width="39.7109375" style="796" customWidth="1"/>
    <col min="10693" max="10748" width="0" style="796" hidden="1" customWidth="1"/>
    <col min="10749" max="10749" width="8.28515625" style="796" customWidth="1"/>
    <col min="10750" max="10750" width="0" style="796" hidden="1" customWidth="1"/>
    <col min="10751" max="10751" width="9.7109375" style="796" customWidth="1"/>
    <col min="10752" max="10752" width="0" style="796" hidden="1" customWidth="1"/>
    <col min="10753" max="10753" width="9.28515625" style="796" customWidth="1"/>
    <col min="10754" max="10754" width="0" style="796" hidden="1" customWidth="1"/>
    <col min="10755" max="10755" width="9.140625" style="796" customWidth="1"/>
    <col min="10756" max="10756" width="0" style="796" hidden="1" customWidth="1"/>
    <col min="10757" max="10757" width="8.5703125" style="796" customWidth="1"/>
    <col min="10758" max="10947" width="7.28515625" style="796"/>
    <col min="10948" max="10948" width="39.7109375" style="796" customWidth="1"/>
    <col min="10949" max="11004" width="0" style="796" hidden="1" customWidth="1"/>
    <col min="11005" max="11005" width="8.28515625" style="796" customWidth="1"/>
    <col min="11006" max="11006" width="0" style="796" hidden="1" customWidth="1"/>
    <col min="11007" max="11007" width="9.7109375" style="796" customWidth="1"/>
    <col min="11008" max="11008" width="0" style="796" hidden="1" customWidth="1"/>
    <col min="11009" max="11009" width="9.28515625" style="796" customWidth="1"/>
    <col min="11010" max="11010" width="0" style="796" hidden="1" customWidth="1"/>
    <col min="11011" max="11011" width="9.140625" style="796" customWidth="1"/>
    <col min="11012" max="11012" width="0" style="796" hidden="1" customWidth="1"/>
    <col min="11013" max="11013" width="8.5703125" style="796" customWidth="1"/>
    <col min="11014" max="11203" width="7.28515625" style="796"/>
    <col min="11204" max="11204" width="39.7109375" style="796" customWidth="1"/>
    <col min="11205" max="11260" width="0" style="796" hidden="1" customWidth="1"/>
    <col min="11261" max="11261" width="8.28515625" style="796" customWidth="1"/>
    <col min="11262" max="11262" width="0" style="796" hidden="1" customWidth="1"/>
    <col min="11263" max="11263" width="9.7109375" style="796" customWidth="1"/>
    <col min="11264" max="11264" width="0" style="796" hidden="1" customWidth="1"/>
    <col min="11265" max="11265" width="9.28515625" style="796" customWidth="1"/>
    <col min="11266" max="11266" width="0" style="796" hidden="1" customWidth="1"/>
    <col min="11267" max="11267" width="9.140625" style="796" customWidth="1"/>
    <col min="11268" max="11268" width="0" style="796" hidden="1" customWidth="1"/>
    <col min="11269" max="11269" width="8.5703125" style="796" customWidth="1"/>
    <col min="11270" max="11459" width="7.28515625" style="796"/>
    <col min="11460" max="11460" width="39.7109375" style="796" customWidth="1"/>
    <col min="11461" max="11516" width="0" style="796" hidden="1" customWidth="1"/>
    <col min="11517" max="11517" width="8.28515625" style="796" customWidth="1"/>
    <col min="11518" max="11518" width="0" style="796" hidden="1" customWidth="1"/>
    <col min="11519" max="11519" width="9.7109375" style="796" customWidth="1"/>
    <col min="11520" max="11520" width="0" style="796" hidden="1" customWidth="1"/>
    <col min="11521" max="11521" width="9.28515625" style="796" customWidth="1"/>
    <col min="11522" max="11522" width="0" style="796" hidden="1" customWidth="1"/>
    <col min="11523" max="11523" width="9.140625" style="796" customWidth="1"/>
    <col min="11524" max="11524" width="0" style="796" hidden="1" customWidth="1"/>
    <col min="11525" max="11525" width="8.5703125" style="796" customWidth="1"/>
    <col min="11526" max="11715" width="7.28515625" style="796"/>
    <col min="11716" max="11716" width="39.7109375" style="796" customWidth="1"/>
    <col min="11717" max="11772" width="0" style="796" hidden="1" customWidth="1"/>
    <col min="11773" max="11773" width="8.28515625" style="796" customWidth="1"/>
    <col min="11774" max="11774" width="0" style="796" hidden="1" customWidth="1"/>
    <col min="11775" max="11775" width="9.7109375" style="796" customWidth="1"/>
    <col min="11776" max="11776" width="0" style="796" hidden="1" customWidth="1"/>
    <col min="11777" max="11777" width="9.28515625" style="796" customWidth="1"/>
    <col min="11778" max="11778" width="0" style="796" hidden="1" customWidth="1"/>
    <col min="11779" max="11779" width="9.140625" style="796" customWidth="1"/>
    <col min="11780" max="11780" width="0" style="796" hidden="1" customWidth="1"/>
    <col min="11781" max="11781" width="8.5703125" style="796" customWidth="1"/>
    <col min="11782" max="11971" width="7.28515625" style="796"/>
    <col min="11972" max="11972" width="39.7109375" style="796" customWidth="1"/>
    <col min="11973" max="12028" width="0" style="796" hidden="1" customWidth="1"/>
    <col min="12029" max="12029" width="8.28515625" style="796" customWidth="1"/>
    <col min="12030" max="12030" width="0" style="796" hidden="1" customWidth="1"/>
    <col min="12031" max="12031" width="9.7109375" style="796" customWidth="1"/>
    <col min="12032" max="12032" width="0" style="796" hidden="1" customWidth="1"/>
    <col min="12033" max="12033" width="9.28515625" style="796" customWidth="1"/>
    <col min="12034" max="12034" width="0" style="796" hidden="1" customWidth="1"/>
    <col min="12035" max="12035" width="9.140625" style="796" customWidth="1"/>
    <col min="12036" max="12036" width="0" style="796" hidden="1" customWidth="1"/>
    <col min="12037" max="12037" width="8.5703125" style="796" customWidth="1"/>
    <col min="12038" max="12227" width="7.28515625" style="796"/>
    <col min="12228" max="12228" width="39.7109375" style="796" customWidth="1"/>
    <col min="12229" max="12284" width="0" style="796" hidden="1" customWidth="1"/>
    <col min="12285" max="12285" width="8.28515625" style="796" customWidth="1"/>
    <col min="12286" max="12286" width="0" style="796" hidden="1" customWidth="1"/>
    <col min="12287" max="12287" width="9.7109375" style="796" customWidth="1"/>
    <col min="12288" max="12288" width="0" style="796" hidden="1" customWidth="1"/>
    <col min="12289" max="12289" width="9.28515625" style="796" customWidth="1"/>
    <col min="12290" max="12290" width="0" style="796" hidden="1" customWidth="1"/>
    <col min="12291" max="12291" width="9.140625" style="796" customWidth="1"/>
    <col min="12292" max="12292" width="0" style="796" hidden="1" customWidth="1"/>
    <col min="12293" max="12293" width="8.5703125" style="796" customWidth="1"/>
    <col min="12294" max="12483" width="7.28515625" style="796"/>
    <col min="12484" max="12484" width="39.7109375" style="796" customWidth="1"/>
    <col min="12485" max="12540" width="0" style="796" hidden="1" customWidth="1"/>
    <col min="12541" max="12541" width="8.28515625" style="796" customWidth="1"/>
    <col min="12542" max="12542" width="0" style="796" hidden="1" customWidth="1"/>
    <col min="12543" max="12543" width="9.7109375" style="796" customWidth="1"/>
    <col min="12544" max="12544" width="0" style="796" hidden="1" customWidth="1"/>
    <col min="12545" max="12545" width="9.28515625" style="796" customWidth="1"/>
    <col min="12546" max="12546" width="0" style="796" hidden="1" customWidth="1"/>
    <col min="12547" max="12547" width="9.140625" style="796" customWidth="1"/>
    <col min="12548" max="12548" width="0" style="796" hidden="1" customWidth="1"/>
    <col min="12549" max="12549" width="8.5703125" style="796" customWidth="1"/>
    <col min="12550" max="12739" width="7.28515625" style="796"/>
    <col min="12740" max="12740" width="39.7109375" style="796" customWidth="1"/>
    <col min="12741" max="12796" width="0" style="796" hidden="1" customWidth="1"/>
    <col min="12797" max="12797" width="8.28515625" style="796" customWidth="1"/>
    <col min="12798" max="12798" width="0" style="796" hidden="1" customWidth="1"/>
    <col min="12799" max="12799" width="9.7109375" style="796" customWidth="1"/>
    <col min="12800" max="12800" width="0" style="796" hidden="1" customWidth="1"/>
    <col min="12801" max="12801" width="9.28515625" style="796" customWidth="1"/>
    <col min="12802" max="12802" width="0" style="796" hidden="1" customWidth="1"/>
    <col min="12803" max="12803" width="9.140625" style="796" customWidth="1"/>
    <col min="12804" max="12804" width="0" style="796" hidden="1" customWidth="1"/>
    <col min="12805" max="12805" width="8.5703125" style="796" customWidth="1"/>
    <col min="12806" max="12995" width="7.28515625" style="796"/>
    <col min="12996" max="12996" width="39.7109375" style="796" customWidth="1"/>
    <col min="12997" max="13052" width="0" style="796" hidden="1" customWidth="1"/>
    <col min="13053" max="13053" width="8.28515625" style="796" customWidth="1"/>
    <col min="13054" max="13054" width="0" style="796" hidden="1" customWidth="1"/>
    <col min="13055" max="13055" width="9.7109375" style="796" customWidth="1"/>
    <col min="13056" max="13056" width="0" style="796" hidden="1" customWidth="1"/>
    <col min="13057" max="13057" width="9.28515625" style="796" customWidth="1"/>
    <col min="13058" max="13058" width="0" style="796" hidden="1" customWidth="1"/>
    <col min="13059" max="13059" width="9.140625" style="796" customWidth="1"/>
    <col min="13060" max="13060" width="0" style="796" hidden="1" customWidth="1"/>
    <col min="13061" max="13061" width="8.5703125" style="796" customWidth="1"/>
    <col min="13062" max="13251" width="7.28515625" style="796"/>
    <col min="13252" max="13252" width="39.7109375" style="796" customWidth="1"/>
    <col min="13253" max="13308" width="0" style="796" hidden="1" customWidth="1"/>
    <col min="13309" max="13309" width="8.28515625" style="796" customWidth="1"/>
    <col min="13310" max="13310" width="0" style="796" hidden="1" customWidth="1"/>
    <col min="13311" max="13311" width="9.7109375" style="796" customWidth="1"/>
    <col min="13312" max="13312" width="0" style="796" hidden="1" customWidth="1"/>
    <col min="13313" max="13313" width="9.28515625" style="796" customWidth="1"/>
    <col min="13314" max="13314" width="0" style="796" hidden="1" customWidth="1"/>
    <col min="13315" max="13315" width="9.140625" style="796" customWidth="1"/>
    <col min="13316" max="13316" width="0" style="796" hidden="1" customWidth="1"/>
    <col min="13317" max="13317" width="8.5703125" style="796" customWidth="1"/>
    <col min="13318" max="13507" width="7.28515625" style="796"/>
    <col min="13508" max="13508" width="39.7109375" style="796" customWidth="1"/>
    <col min="13509" max="13564" width="0" style="796" hidden="1" customWidth="1"/>
    <col min="13565" max="13565" width="8.28515625" style="796" customWidth="1"/>
    <col min="13566" max="13566" width="0" style="796" hidden="1" customWidth="1"/>
    <col min="13567" max="13567" width="9.7109375" style="796" customWidth="1"/>
    <col min="13568" max="13568" width="0" style="796" hidden="1" customWidth="1"/>
    <col min="13569" max="13569" width="9.28515625" style="796" customWidth="1"/>
    <col min="13570" max="13570" width="0" style="796" hidden="1" customWidth="1"/>
    <col min="13571" max="13571" width="9.140625" style="796" customWidth="1"/>
    <col min="13572" max="13572" width="0" style="796" hidden="1" customWidth="1"/>
    <col min="13573" max="13573" width="8.5703125" style="796" customWidth="1"/>
    <col min="13574" max="13763" width="7.28515625" style="796"/>
    <col min="13764" max="13764" width="39.7109375" style="796" customWidth="1"/>
    <col min="13765" max="13820" width="0" style="796" hidden="1" customWidth="1"/>
    <col min="13821" max="13821" width="8.28515625" style="796" customWidth="1"/>
    <col min="13822" max="13822" width="0" style="796" hidden="1" customWidth="1"/>
    <col min="13823" max="13823" width="9.7109375" style="796" customWidth="1"/>
    <col min="13824" max="13824" width="0" style="796" hidden="1" customWidth="1"/>
    <col min="13825" max="13825" width="9.28515625" style="796" customWidth="1"/>
    <col min="13826" max="13826" width="0" style="796" hidden="1" customWidth="1"/>
    <col min="13827" max="13827" width="9.140625" style="796" customWidth="1"/>
    <col min="13828" max="13828" width="0" style="796" hidden="1" customWidth="1"/>
    <col min="13829" max="13829" width="8.5703125" style="796" customWidth="1"/>
    <col min="13830" max="14019" width="7.28515625" style="796"/>
    <col min="14020" max="14020" width="39.7109375" style="796" customWidth="1"/>
    <col min="14021" max="14076" width="0" style="796" hidden="1" customWidth="1"/>
    <col min="14077" max="14077" width="8.28515625" style="796" customWidth="1"/>
    <col min="14078" max="14078" width="0" style="796" hidden="1" customWidth="1"/>
    <col min="14079" max="14079" width="9.7109375" style="796" customWidth="1"/>
    <col min="14080" max="14080" width="0" style="796" hidden="1" customWidth="1"/>
    <col min="14081" max="14081" width="9.28515625" style="796" customWidth="1"/>
    <col min="14082" max="14082" width="0" style="796" hidden="1" customWidth="1"/>
    <col min="14083" max="14083" width="9.140625" style="796" customWidth="1"/>
    <col min="14084" max="14084" width="0" style="796" hidden="1" customWidth="1"/>
    <col min="14085" max="14085" width="8.5703125" style="796" customWidth="1"/>
    <col min="14086" max="14275" width="7.28515625" style="796"/>
    <col min="14276" max="14276" width="39.7109375" style="796" customWidth="1"/>
    <col min="14277" max="14332" width="0" style="796" hidden="1" customWidth="1"/>
    <col min="14333" max="14333" width="8.28515625" style="796" customWidth="1"/>
    <col min="14334" max="14334" width="0" style="796" hidden="1" customWidth="1"/>
    <col min="14335" max="14335" width="9.7109375" style="796" customWidth="1"/>
    <col min="14336" max="14336" width="0" style="796" hidden="1" customWidth="1"/>
    <col min="14337" max="14337" width="9.28515625" style="796" customWidth="1"/>
    <col min="14338" max="14338" width="0" style="796" hidden="1" customWidth="1"/>
    <col min="14339" max="14339" width="9.140625" style="796" customWidth="1"/>
    <col min="14340" max="14340" width="0" style="796" hidden="1" customWidth="1"/>
    <col min="14341" max="14341" width="8.5703125" style="796" customWidth="1"/>
    <col min="14342" max="14531" width="7.28515625" style="796"/>
    <col min="14532" max="14532" width="39.7109375" style="796" customWidth="1"/>
    <col min="14533" max="14588" width="0" style="796" hidden="1" customWidth="1"/>
    <col min="14589" max="14589" width="8.28515625" style="796" customWidth="1"/>
    <col min="14590" max="14590" width="0" style="796" hidden="1" customWidth="1"/>
    <col min="14591" max="14591" width="9.7109375" style="796" customWidth="1"/>
    <col min="14592" max="14592" width="0" style="796" hidden="1" customWidth="1"/>
    <col min="14593" max="14593" width="9.28515625" style="796" customWidth="1"/>
    <col min="14594" max="14594" width="0" style="796" hidden="1" customWidth="1"/>
    <col min="14595" max="14595" width="9.140625" style="796" customWidth="1"/>
    <col min="14596" max="14596" width="0" style="796" hidden="1" customWidth="1"/>
    <col min="14597" max="14597" width="8.5703125" style="796" customWidth="1"/>
    <col min="14598" max="14787" width="7.28515625" style="796"/>
    <col min="14788" max="14788" width="39.7109375" style="796" customWidth="1"/>
    <col min="14789" max="14844" width="0" style="796" hidden="1" customWidth="1"/>
    <col min="14845" max="14845" width="8.28515625" style="796" customWidth="1"/>
    <col min="14846" max="14846" width="0" style="796" hidden="1" customWidth="1"/>
    <col min="14847" max="14847" width="9.7109375" style="796" customWidth="1"/>
    <col min="14848" max="14848" width="0" style="796" hidden="1" customWidth="1"/>
    <col min="14849" max="14849" width="9.28515625" style="796" customWidth="1"/>
    <col min="14850" max="14850" width="0" style="796" hidden="1" customWidth="1"/>
    <col min="14851" max="14851" width="9.140625" style="796" customWidth="1"/>
    <col min="14852" max="14852" width="0" style="796" hidden="1" customWidth="1"/>
    <col min="14853" max="14853" width="8.5703125" style="796" customWidth="1"/>
    <col min="14854" max="15043" width="7.28515625" style="796"/>
    <col min="15044" max="15044" width="39.7109375" style="796" customWidth="1"/>
    <col min="15045" max="15100" width="0" style="796" hidden="1" customWidth="1"/>
    <col min="15101" max="15101" width="8.28515625" style="796" customWidth="1"/>
    <col min="15102" max="15102" width="0" style="796" hidden="1" customWidth="1"/>
    <col min="15103" max="15103" width="9.7109375" style="796" customWidth="1"/>
    <col min="15104" max="15104" width="0" style="796" hidden="1" customWidth="1"/>
    <col min="15105" max="15105" width="9.28515625" style="796" customWidth="1"/>
    <col min="15106" max="15106" width="0" style="796" hidden="1" customWidth="1"/>
    <col min="15107" max="15107" width="9.140625" style="796" customWidth="1"/>
    <col min="15108" max="15108" width="0" style="796" hidden="1" customWidth="1"/>
    <col min="15109" max="15109" width="8.5703125" style="796" customWidth="1"/>
    <col min="15110" max="15299" width="7.28515625" style="796"/>
    <col min="15300" max="15300" width="39.7109375" style="796" customWidth="1"/>
    <col min="15301" max="15356" width="0" style="796" hidden="1" customWidth="1"/>
    <col min="15357" max="15357" width="8.28515625" style="796" customWidth="1"/>
    <col min="15358" max="15358" width="0" style="796" hidden="1" customWidth="1"/>
    <col min="15359" max="15359" width="9.7109375" style="796" customWidth="1"/>
    <col min="15360" max="15360" width="0" style="796" hidden="1" customWidth="1"/>
    <col min="15361" max="15361" width="9.28515625" style="796" customWidth="1"/>
    <col min="15362" max="15362" width="0" style="796" hidden="1" customWidth="1"/>
    <col min="15363" max="15363" width="9.140625" style="796" customWidth="1"/>
    <col min="15364" max="15364" width="0" style="796" hidden="1" customWidth="1"/>
    <col min="15365" max="15365" width="8.5703125" style="796" customWidth="1"/>
    <col min="15366" max="15555" width="7.28515625" style="796"/>
    <col min="15556" max="15556" width="39.7109375" style="796" customWidth="1"/>
    <col min="15557" max="15612" width="0" style="796" hidden="1" customWidth="1"/>
    <col min="15613" max="15613" width="8.28515625" style="796" customWidth="1"/>
    <col min="15614" max="15614" width="0" style="796" hidden="1" customWidth="1"/>
    <col min="15615" max="15615" width="9.7109375" style="796" customWidth="1"/>
    <col min="15616" max="15616" width="0" style="796" hidden="1" customWidth="1"/>
    <col min="15617" max="15617" width="9.28515625" style="796" customWidth="1"/>
    <col min="15618" max="15618" width="0" style="796" hidden="1" customWidth="1"/>
    <col min="15619" max="15619" width="9.140625" style="796" customWidth="1"/>
    <col min="15620" max="15620" width="0" style="796" hidden="1" customWidth="1"/>
    <col min="15621" max="15621" width="8.5703125" style="796" customWidth="1"/>
    <col min="15622" max="15811" width="7.28515625" style="796"/>
    <col min="15812" max="15812" width="39.7109375" style="796" customWidth="1"/>
    <col min="15813" max="15868" width="0" style="796" hidden="1" customWidth="1"/>
    <col min="15869" max="15869" width="8.28515625" style="796" customWidth="1"/>
    <col min="15870" max="15870" width="0" style="796" hidden="1" customWidth="1"/>
    <col min="15871" max="15871" width="9.7109375" style="796" customWidth="1"/>
    <col min="15872" max="15872" width="0" style="796" hidden="1" customWidth="1"/>
    <col min="15873" max="15873" width="9.28515625" style="796" customWidth="1"/>
    <col min="15874" max="15874" width="0" style="796" hidden="1" customWidth="1"/>
    <col min="15875" max="15875" width="9.140625" style="796" customWidth="1"/>
    <col min="15876" max="15876" width="0" style="796" hidden="1" customWidth="1"/>
    <col min="15877" max="15877" width="8.5703125" style="796" customWidth="1"/>
    <col min="15878" max="16067" width="7.28515625" style="796"/>
    <col min="16068" max="16068" width="39.7109375" style="796" customWidth="1"/>
    <col min="16069" max="16124" width="0" style="796" hidden="1" customWidth="1"/>
    <col min="16125" max="16125" width="8.28515625" style="796" customWidth="1"/>
    <col min="16126" max="16126" width="0" style="796" hidden="1" customWidth="1"/>
    <col min="16127" max="16127" width="9.7109375" style="796" customWidth="1"/>
    <col min="16128" max="16128" width="0" style="796" hidden="1" customWidth="1"/>
    <col min="16129" max="16129" width="9.28515625" style="796" customWidth="1"/>
    <col min="16130" max="16130" width="0" style="796" hidden="1" customWidth="1"/>
    <col min="16131" max="16131" width="9.140625" style="796" customWidth="1"/>
    <col min="16132" max="16132" width="0" style="796" hidden="1" customWidth="1"/>
    <col min="16133" max="16133" width="8.5703125" style="796" customWidth="1"/>
    <col min="16134" max="16384" width="7.28515625" style="796"/>
  </cols>
  <sheetData>
    <row r="1" spans="1:13" ht="12.95" customHeight="1" x14ac:dyDescent="0.2">
      <c r="A1" s="950" t="s">
        <v>1346</v>
      </c>
    </row>
    <row r="2" spans="1:13" ht="21.2" customHeight="1" x14ac:dyDescent="0.2">
      <c r="A2" s="795" t="s">
        <v>1423</v>
      </c>
    </row>
    <row r="3" spans="1:13" ht="21.2" customHeight="1" thickBot="1" x14ac:dyDescent="0.25">
      <c r="A3" s="797" t="s">
        <v>405</v>
      </c>
      <c r="B3" s="798"/>
      <c r="C3" s="798"/>
      <c r="D3" s="798"/>
      <c r="E3" s="798"/>
      <c r="F3" s="798"/>
      <c r="G3" s="798"/>
      <c r="H3" s="798"/>
      <c r="I3" s="798"/>
      <c r="J3" s="798"/>
      <c r="K3" s="798"/>
      <c r="L3" s="798"/>
      <c r="M3" s="798"/>
    </row>
    <row r="4" spans="1:13" s="801" customFormat="1" ht="18" customHeight="1" thickBot="1" x14ac:dyDescent="0.25">
      <c r="A4" s="799"/>
      <c r="B4" s="800">
        <v>2014</v>
      </c>
      <c r="C4" s="800">
        <v>2015</v>
      </c>
      <c r="D4" s="800">
        <v>2016</v>
      </c>
      <c r="E4" s="800">
        <v>2017</v>
      </c>
      <c r="F4" s="800">
        <v>2018</v>
      </c>
      <c r="G4" s="800">
        <v>2019</v>
      </c>
      <c r="H4" s="800">
        <v>2020</v>
      </c>
      <c r="I4" s="800">
        <v>2021</v>
      </c>
      <c r="J4" s="800">
        <v>2022</v>
      </c>
      <c r="K4" s="800">
        <v>2023</v>
      </c>
      <c r="L4" s="800">
        <v>2024</v>
      </c>
      <c r="M4" s="800">
        <v>2025</v>
      </c>
    </row>
    <row r="5" spans="1:13" s="801" customFormat="1" ht="12.95" customHeight="1" x14ac:dyDescent="0.2">
      <c r="A5" s="802"/>
      <c r="B5" s="803">
        <v>133479.5</v>
      </c>
      <c r="C5" s="803">
        <v>175609</v>
      </c>
    </row>
    <row r="6" spans="1:13" s="801" customFormat="1" ht="12.95" customHeight="1" x14ac:dyDescent="0.2">
      <c r="A6" s="804" t="s">
        <v>103</v>
      </c>
      <c r="B6" s="805">
        <v>133479.5</v>
      </c>
      <c r="C6" s="805">
        <v>175609</v>
      </c>
      <c r="D6" s="805">
        <v>175915</v>
      </c>
      <c r="E6" s="805">
        <v>194846.7</v>
      </c>
      <c r="F6" s="805">
        <v>219983.1</v>
      </c>
      <c r="G6" s="805">
        <v>247353.2</v>
      </c>
      <c r="H6" s="805">
        <v>288660.09999999998</v>
      </c>
      <c r="I6" s="805">
        <v>358125.9</v>
      </c>
      <c r="J6" s="805">
        <v>480780.5</v>
      </c>
      <c r="K6" s="805">
        <v>612722</v>
      </c>
      <c r="L6" s="805">
        <v>814159</v>
      </c>
      <c r="M6" s="805">
        <v>1205166.2</v>
      </c>
    </row>
    <row r="7" spans="1:13" s="801" customFormat="1" ht="14.25" customHeight="1" x14ac:dyDescent="0.2">
      <c r="A7" s="804"/>
      <c r="B7" s="806"/>
      <c r="C7" s="806"/>
      <c r="D7" s="806"/>
      <c r="E7" s="806"/>
      <c r="F7" s="806"/>
      <c r="G7" s="806"/>
      <c r="H7" s="806"/>
      <c r="I7" s="806"/>
      <c r="J7" s="806"/>
      <c r="K7" s="806"/>
      <c r="L7" s="806"/>
      <c r="M7" s="806"/>
    </row>
    <row r="8" spans="1:13" s="809" customFormat="1" ht="14.25" customHeight="1" x14ac:dyDescent="0.2">
      <c r="A8" s="807" t="s">
        <v>858</v>
      </c>
      <c r="B8" s="808">
        <v>11482.9</v>
      </c>
      <c r="C8" s="808">
        <v>10748.1</v>
      </c>
      <c r="D8" s="808">
        <v>13039.5</v>
      </c>
      <c r="E8" s="808">
        <v>13092.9</v>
      </c>
      <c r="F8" s="808">
        <v>15203.6</v>
      </c>
      <c r="G8" s="808">
        <v>18135.7</v>
      </c>
      <c r="H8" s="808">
        <v>24344.7</v>
      </c>
      <c r="I8" s="808">
        <v>30138.6</v>
      </c>
      <c r="J8" s="808">
        <v>56873.3</v>
      </c>
      <c r="K8" s="808">
        <v>78014.8</v>
      </c>
      <c r="L8" s="808">
        <v>80273</v>
      </c>
      <c r="M8" s="808">
        <v>86978.9</v>
      </c>
    </row>
    <row r="9" spans="1:13" s="810" customFormat="1" ht="14.25" customHeight="1" x14ac:dyDescent="0.2">
      <c r="A9" s="807" t="s">
        <v>859</v>
      </c>
      <c r="B9" s="808">
        <v>20868.3</v>
      </c>
      <c r="C9" s="808">
        <v>36039.599999999999</v>
      </c>
      <c r="D9" s="808">
        <v>31246</v>
      </c>
      <c r="E9" s="808">
        <v>28259.4</v>
      </c>
      <c r="F9" s="808">
        <v>28514.3</v>
      </c>
      <c r="G9" s="808">
        <v>27554</v>
      </c>
      <c r="H9" s="808">
        <v>39765</v>
      </c>
      <c r="I9" s="808">
        <v>66856.800000000003</v>
      </c>
      <c r="J9" s="808">
        <v>106909.7</v>
      </c>
      <c r="K9" s="808">
        <v>108036</v>
      </c>
      <c r="L9" s="808">
        <v>150059.79999999999</v>
      </c>
      <c r="M9" s="808">
        <v>197854.6</v>
      </c>
    </row>
    <row r="10" spans="1:13" ht="14.25" customHeight="1" x14ac:dyDescent="0.2">
      <c r="A10" s="807" t="s">
        <v>860</v>
      </c>
      <c r="B10" s="808">
        <v>1.1000000000000001</v>
      </c>
      <c r="C10" s="808">
        <v>1.3</v>
      </c>
      <c r="D10" s="808">
        <v>21.7</v>
      </c>
      <c r="E10" s="808">
        <v>22.9</v>
      </c>
      <c r="F10" s="808">
        <v>2.2000000000000002</v>
      </c>
      <c r="G10" s="808">
        <v>7.6</v>
      </c>
      <c r="H10" s="808">
        <v>24.4</v>
      </c>
      <c r="I10" s="808">
        <v>56.5</v>
      </c>
      <c r="J10" s="808">
        <v>54</v>
      </c>
      <c r="K10" s="808">
        <v>58.5</v>
      </c>
      <c r="L10" s="808">
        <v>55.4</v>
      </c>
      <c r="M10" s="808">
        <v>105.2</v>
      </c>
    </row>
    <row r="11" spans="1:13" ht="24" x14ac:dyDescent="0.2">
      <c r="A11" s="807" t="s">
        <v>861</v>
      </c>
      <c r="B11" s="808">
        <v>3201.2</v>
      </c>
      <c r="C11" s="808">
        <v>2736.5</v>
      </c>
      <c r="D11" s="808">
        <v>7460.8</v>
      </c>
      <c r="E11" s="808">
        <v>10037.799999999999</v>
      </c>
      <c r="F11" s="808">
        <v>12997.3</v>
      </c>
      <c r="G11" s="808">
        <v>12283.9</v>
      </c>
      <c r="H11" s="808">
        <v>13791.1</v>
      </c>
      <c r="I11" s="808">
        <v>25647.1</v>
      </c>
      <c r="J11" s="808">
        <v>39776.699999999997</v>
      </c>
      <c r="K11" s="808">
        <v>53489.2</v>
      </c>
      <c r="L11" s="808">
        <v>27799.200000000001</v>
      </c>
      <c r="M11" s="808">
        <v>121772.1</v>
      </c>
    </row>
    <row r="12" spans="1:13" ht="14.25" customHeight="1" x14ac:dyDescent="0.2">
      <c r="A12" s="807" t="s">
        <v>862</v>
      </c>
      <c r="B12" s="808">
        <v>278.39999999999998</v>
      </c>
      <c r="C12" s="808">
        <v>1537.6</v>
      </c>
      <c r="D12" s="808">
        <v>854.5</v>
      </c>
      <c r="E12" s="808">
        <v>1895.7</v>
      </c>
      <c r="F12" s="808">
        <v>3616.4</v>
      </c>
      <c r="G12" s="808">
        <v>2691.1</v>
      </c>
      <c r="H12" s="808">
        <v>1243.5999999999999</v>
      </c>
      <c r="I12" s="808">
        <v>1473.7</v>
      </c>
      <c r="J12" s="808">
        <v>1554.7</v>
      </c>
      <c r="K12" s="808">
        <v>4064.8</v>
      </c>
      <c r="L12" s="808">
        <v>3853.2</v>
      </c>
      <c r="M12" s="808">
        <v>6911.5</v>
      </c>
    </row>
    <row r="13" spans="1:13" ht="24" x14ac:dyDescent="0.2">
      <c r="A13" s="807" t="s">
        <v>863</v>
      </c>
      <c r="B13" s="808">
        <v>2965</v>
      </c>
      <c r="C13" s="808">
        <v>3436.5</v>
      </c>
      <c r="D13" s="808">
        <v>4605</v>
      </c>
      <c r="E13" s="808">
        <v>5757.1</v>
      </c>
      <c r="F13" s="808">
        <v>5022.6000000000004</v>
      </c>
      <c r="G13" s="808">
        <v>8131.8</v>
      </c>
      <c r="H13" s="808">
        <v>6909.1</v>
      </c>
      <c r="I13" s="808">
        <v>6302.5</v>
      </c>
      <c r="J13" s="808">
        <v>11233.9</v>
      </c>
      <c r="K13" s="808">
        <v>12605.7</v>
      </c>
      <c r="L13" s="808">
        <v>18398.400000000001</v>
      </c>
      <c r="M13" s="808">
        <v>20555.099999999999</v>
      </c>
    </row>
    <row r="14" spans="1:13" ht="24.75" customHeight="1" x14ac:dyDescent="0.2">
      <c r="A14" s="807" t="s">
        <v>864</v>
      </c>
      <c r="B14" s="808">
        <v>3875.8</v>
      </c>
      <c r="C14" s="808">
        <v>12517.5</v>
      </c>
      <c r="D14" s="808">
        <v>14613.9</v>
      </c>
      <c r="E14" s="808">
        <v>14704.9</v>
      </c>
      <c r="F14" s="808">
        <v>11662.7</v>
      </c>
      <c r="G14" s="808">
        <v>15530.6</v>
      </c>
      <c r="H14" s="808">
        <v>24671.7</v>
      </c>
      <c r="I14" s="808">
        <v>29391</v>
      </c>
      <c r="J14" s="808">
        <v>44693.8</v>
      </c>
      <c r="K14" s="808">
        <v>61372.1</v>
      </c>
      <c r="L14" s="808">
        <v>136716.6</v>
      </c>
      <c r="M14" s="808">
        <v>178735.5</v>
      </c>
    </row>
    <row r="15" spans="1:13" ht="14.25" customHeight="1" x14ac:dyDescent="0.2">
      <c r="A15" s="807" t="s">
        <v>865</v>
      </c>
      <c r="B15" s="808">
        <v>209.1</v>
      </c>
      <c r="C15" s="808">
        <v>326</v>
      </c>
      <c r="D15" s="808">
        <v>15.1</v>
      </c>
      <c r="E15" s="808">
        <v>400</v>
      </c>
      <c r="F15" s="808">
        <v>404.2</v>
      </c>
      <c r="G15" s="808">
        <v>469.8</v>
      </c>
      <c r="H15" s="808">
        <v>260</v>
      </c>
      <c r="I15" s="808">
        <v>447.8</v>
      </c>
      <c r="J15" s="808" t="s">
        <v>26</v>
      </c>
      <c r="K15" s="808">
        <v>93.8</v>
      </c>
      <c r="L15" s="808">
        <v>546.70000000000005</v>
      </c>
      <c r="M15" s="808">
        <v>2185.1999999999998</v>
      </c>
    </row>
    <row r="16" spans="1:13" ht="24.75" customHeight="1" x14ac:dyDescent="0.2">
      <c r="A16" s="807" t="s">
        <v>866</v>
      </c>
      <c r="B16" s="808">
        <v>3528.9</v>
      </c>
      <c r="C16" s="808">
        <v>4696.6000000000004</v>
      </c>
      <c r="D16" s="808">
        <v>1256.7</v>
      </c>
      <c r="E16" s="808">
        <v>1127.5999999999999</v>
      </c>
      <c r="F16" s="808">
        <v>1213.2</v>
      </c>
      <c r="G16" s="808">
        <v>1966.9</v>
      </c>
      <c r="H16" s="808">
        <v>2081.5</v>
      </c>
      <c r="I16" s="808">
        <v>1130.2</v>
      </c>
      <c r="J16" s="808">
        <v>1953.7</v>
      </c>
      <c r="K16" s="808">
        <v>4424.5</v>
      </c>
      <c r="L16" s="808">
        <v>8379</v>
      </c>
      <c r="M16" s="808">
        <v>8557.4</v>
      </c>
    </row>
    <row r="17" spans="1:13" ht="14.25" customHeight="1" x14ac:dyDescent="0.2">
      <c r="A17" s="807" t="s">
        <v>867</v>
      </c>
      <c r="B17" s="808">
        <v>79358.2</v>
      </c>
      <c r="C17" s="808">
        <v>93642.4</v>
      </c>
      <c r="D17" s="808">
        <v>93354</v>
      </c>
      <c r="E17" s="808">
        <v>107772.3</v>
      </c>
      <c r="F17" s="808">
        <v>127280.2</v>
      </c>
      <c r="G17" s="808">
        <v>146611</v>
      </c>
      <c r="H17" s="808">
        <v>162181.29999999999</v>
      </c>
      <c r="I17" s="808">
        <v>180130.2</v>
      </c>
      <c r="J17" s="808">
        <v>203772.79999999999</v>
      </c>
      <c r="K17" s="808">
        <v>258335.3</v>
      </c>
      <c r="L17" s="808">
        <v>340613</v>
      </c>
      <c r="M17" s="808">
        <v>506815.7</v>
      </c>
    </row>
    <row r="18" spans="1:13" ht="24" customHeight="1" x14ac:dyDescent="0.2">
      <c r="A18" s="807" t="s">
        <v>868</v>
      </c>
      <c r="B18" s="808">
        <v>4307.3999999999996</v>
      </c>
      <c r="C18" s="808">
        <v>6105.3</v>
      </c>
      <c r="D18" s="808">
        <v>7608.5</v>
      </c>
      <c r="E18" s="808">
        <v>7933.5</v>
      </c>
      <c r="F18" s="808">
        <v>8749.5</v>
      </c>
      <c r="G18" s="808">
        <v>10988.9</v>
      </c>
      <c r="H18" s="808">
        <v>14515.9</v>
      </c>
      <c r="I18" s="808">
        <v>17174.099999999999</v>
      </c>
      <c r="J18" s="808">
        <v>23772.3</v>
      </c>
      <c r="K18" s="808">
        <v>22643.1</v>
      </c>
      <c r="L18" s="808">
        <v>22850.799999999999</v>
      </c>
      <c r="M18" s="808">
        <v>29227.7</v>
      </c>
    </row>
    <row r="19" spans="1:13" s="812" customFormat="1" ht="14.25" customHeight="1" x14ac:dyDescent="0.2">
      <c r="A19" s="811" t="s">
        <v>869</v>
      </c>
      <c r="B19" s="808">
        <v>5609.9</v>
      </c>
      <c r="C19" s="808">
        <v>6289</v>
      </c>
      <c r="D19" s="808">
        <v>6794.8</v>
      </c>
      <c r="E19" s="808">
        <v>7055.4</v>
      </c>
      <c r="F19" s="808">
        <v>7613.9</v>
      </c>
      <c r="G19" s="808">
        <v>8279.2000000000007</v>
      </c>
      <c r="H19" s="808">
        <v>8841.7000000000007</v>
      </c>
      <c r="I19" s="808">
        <v>10021.200000000001</v>
      </c>
      <c r="J19" s="808">
        <v>11349.2</v>
      </c>
      <c r="K19" s="808">
        <v>14882.7</v>
      </c>
      <c r="L19" s="808">
        <v>21523</v>
      </c>
      <c r="M19" s="808">
        <v>24685.4</v>
      </c>
    </row>
    <row r="20" spans="1:13" s="812" customFormat="1" ht="14.25" customHeight="1" x14ac:dyDescent="0.2">
      <c r="A20" s="811" t="s">
        <v>870</v>
      </c>
      <c r="B20" s="808">
        <v>989.4</v>
      </c>
      <c r="C20" s="808">
        <v>1376.1</v>
      </c>
      <c r="D20" s="808">
        <v>2463</v>
      </c>
      <c r="E20" s="808">
        <v>3643.4</v>
      </c>
      <c r="F20" s="808">
        <v>4357.2</v>
      </c>
      <c r="G20" s="808">
        <v>5814.1</v>
      </c>
      <c r="H20" s="808">
        <v>5780.1</v>
      </c>
      <c r="I20" s="808">
        <v>5873.9</v>
      </c>
      <c r="J20" s="808">
        <v>5184.1000000000004</v>
      </c>
      <c r="K20" s="808">
        <v>5734</v>
      </c>
      <c r="L20" s="808">
        <v>4968.2</v>
      </c>
      <c r="M20" s="808">
        <v>4564.8999999999996</v>
      </c>
    </row>
    <row r="21" spans="1:13" s="812" customFormat="1" ht="14.25" customHeight="1" x14ac:dyDescent="0.2">
      <c r="A21" s="811" t="s">
        <v>871</v>
      </c>
      <c r="B21" s="808">
        <v>208.9</v>
      </c>
      <c r="C21" s="808">
        <v>228</v>
      </c>
      <c r="D21" s="808">
        <v>291.60000000000002</v>
      </c>
      <c r="E21" s="808">
        <v>342.8</v>
      </c>
      <c r="F21" s="808">
        <v>357.8</v>
      </c>
      <c r="G21" s="808">
        <v>403.8</v>
      </c>
      <c r="H21" s="808">
        <v>499.2</v>
      </c>
      <c r="I21" s="808">
        <v>1023.5</v>
      </c>
      <c r="J21" s="808">
        <v>652.29999999999995</v>
      </c>
      <c r="K21" s="808">
        <v>803.9</v>
      </c>
      <c r="L21" s="808">
        <v>1125.7</v>
      </c>
      <c r="M21" s="808">
        <v>7821.2</v>
      </c>
    </row>
    <row r="22" spans="1:13" s="812" customFormat="1" ht="14.25" customHeight="1" x14ac:dyDescent="0.2">
      <c r="A22" s="811" t="s">
        <v>872</v>
      </c>
      <c r="B22" s="808">
        <v>1003.6</v>
      </c>
      <c r="C22" s="808">
        <v>1648.6</v>
      </c>
      <c r="D22" s="808">
        <v>1899.7</v>
      </c>
      <c r="E22" s="808">
        <v>2088.4</v>
      </c>
      <c r="F22" s="808">
        <v>2192.1999999999998</v>
      </c>
      <c r="G22" s="808">
        <v>2311.9</v>
      </c>
      <c r="H22" s="808">
        <v>3540.4</v>
      </c>
      <c r="I22" s="808">
        <v>3319.8</v>
      </c>
      <c r="J22" s="808">
        <v>3892.9</v>
      </c>
      <c r="K22" s="808">
        <v>4765.7</v>
      </c>
      <c r="L22" s="808">
        <v>8547.1</v>
      </c>
      <c r="M22" s="808">
        <v>11927.4</v>
      </c>
    </row>
    <row r="23" spans="1:13" ht="14.25" customHeight="1" x14ac:dyDescent="0.2">
      <c r="A23" s="811" t="s">
        <v>873</v>
      </c>
      <c r="B23" s="808">
        <v>726.2</v>
      </c>
      <c r="C23" s="808">
        <v>897.7</v>
      </c>
      <c r="D23" s="808">
        <v>1187.7</v>
      </c>
      <c r="E23" s="808">
        <v>1334.3</v>
      </c>
      <c r="F23" s="808">
        <v>1499.6</v>
      </c>
      <c r="G23" s="808">
        <v>1581.2</v>
      </c>
      <c r="H23" s="808">
        <v>1927.9</v>
      </c>
      <c r="I23" s="808">
        <v>2364.1999999999998</v>
      </c>
      <c r="J23" s="808">
        <v>2595.4</v>
      </c>
      <c r="K23" s="808">
        <v>3063</v>
      </c>
      <c r="L23" s="808">
        <v>3906.6</v>
      </c>
      <c r="M23" s="808">
        <v>6319.7</v>
      </c>
    </row>
    <row r="24" spans="1:13" ht="14.25" customHeight="1" x14ac:dyDescent="0.2">
      <c r="A24" s="811" t="s">
        <v>829</v>
      </c>
      <c r="B24" s="808">
        <v>3480.1</v>
      </c>
      <c r="C24" s="808">
        <v>5592.7</v>
      </c>
      <c r="D24" s="808">
        <v>4419.6000000000004</v>
      </c>
      <c r="E24" s="808">
        <v>5245.2</v>
      </c>
      <c r="F24" s="808">
        <v>6795.5</v>
      </c>
      <c r="G24" s="808">
        <v>6569.5</v>
      </c>
      <c r="H24" s="808">
        <v>7314.4</v>
      </c>
      <c r="I24" s="808">
        <v>11123</v>
      </c>
      <c r="J24" s="808">
        <v>14056.5</v>
      </c>
      <c r="K24" s="808">
        <v>25621</v>
      </c>
      <c r="L24" s="808">
        <v>30244.799999999999</v>
      </c>
      <c r="M24" s="808">
        <v>48604</v>
      </c>
    </row>
    <row r="25" spans="1:13" ht="12.95" customHeight="1" thickBot="1" x14ac:dyDescent="0.25">
      <c r="A25" s="813"/>
      <c r="B25" s="798"/>
      <c r="C25" s="798"/>
      <c r="D25" s="798"/>
      <c r="E25" s="798"/>
      <c r="F25" s="798"/>
      <c r="G25" s="798"/>
      <c r="H25" s="798"/>
      <c r="I25" s="798"/>
      <c r="J25" s="798"/>
      <c r="K25" s="798"/>
      <c r="L25" s="798"/>
      <c r="M25" s="798"/>
    </row>
    <row r="26" spans="1:13" ht="12.95" customHeight="1" x14ac:dyDescent="0.2">
      <c r="A26" s="814"/>
      <c r="B26" s="815"/>
      <c r="C26" s="815"/>
      <c r="D26" s="815"/>
      <c r="E26" s="815"/>
      <c r="F26" s="815"/>
      <c r="G26" s="815"/>
      <c r="H26" s="815"/>
      <c r="I26" s="815"/>
      <c r="J26" s="815"/>
      <c r="K26" s="815"/>
      <c r="L26" s="815"/>
      <c r="M26" s="815"/>
    </row>
    <row r="27" spans="1:13" ht="12.95" customHeight="1" x14ac:dyDescent="0.2">
      <c r="A27" s="816"/>
      <c r="D27" s="815"/>
      <c r="E27" s="815"/>
    </row>
    <row r="28" spans="1:13" ht="18" customHeight="1" x14ac:dyDescent="0.2">
      <c r="A28" s="795" t="s">
        <v>912</v>
      </c>
      <c r="D28" s="815"/>
      <c r="E28" s="815"/>
    </row>
    <row r="29" spans="1:13" ht="18" customHeight="1" thickBot="1" x14ac:dyDescent="0.25">
      <c r="A29" s="797" t="s">
        <v>367</v>
      </c>
      <c r="B29" s="798"/>
      <c r="C29" s="798"/>
      <c r="D29" s="798"/>
      <c r="E29" s="798"/>
      <c r="F29" s="798"/>
      <c r="G29" s="798"/>
      <c r="H29" s="798"/>
      <c r="I29" s="798"/>
      <c r="J29" s="798"/>
      <c r="K29" s="798"/>
      <c r="L29" s="798"/>
      <c r="M29" s="798"/>
    </row>
    <row r="30" spans="1:13" ht="18" customHeight="1" thickBot="1" x14ac:dyDescent="0.25">
      <c r="A30" s="817"/>
      <c r="B30" s="818">
        <v>2014</v>
      </c>
      <c r="C30" s="818">
        <v>2015</v>
      </c>
      <c r="D30" s="818">
        <v>2016</v>
      </c>
      <c r="E30" s="818">
        <v>2017</v>
      </c>
      <c r="F30" s="818">
        <v>2018</v>
      </c>
      <c r="G30" s="818">
        <v>2019</v>
      </c>
      <c r="H30" s="818">
        <v>2020</v>
      </c>
      <c r="I30" s="818">
        <v>2021</v>
      </c>
      <c r="J30" s="818">
        <v>2022</v>
      </c>
      <c r="K30" s="818">
        <v>2023</v>
      </c>
      <c r="L30" s="818">
        <v>2024</v>
      </c>
      <c r="M30" s="818">
        <v>2025</v>
      </c>
    </row>
    <row r="31" spans="1:13" ht="12.95" customHeight="1" x14ac:dyDescent="0.2">
      <c r="A31" s="802"/>
    </row>
    <row r="32" spans="1:13" ht="12.95" customHeight="1" x14ac:dyDescent="0.2">
      <c r="A32" s="804" t="s">
        <v>99</v>
      </c>
      <c r="B32" s="805">
        <v>111861.8</v>
      </c>
      <c r="C32" s="805">
        <v>148246.20000000001</v>
      </c>
      <c r="D32" s="805">
        <v>145889.70000000001</v>
      </c>
      <c r="E32" s="805">
        <v>161283.5</v>
      </c>
      <c r="F32" s="805">
        <v>182300.3</v>
      </c>
      <c r="G32" s="805">
        <v>203233.3</v>
      </c>
      <c r="H32" s="805">
        <v>238759.5</v>
      </c>
      <c r="I32" s="805">
        <v>305040.40000000002</v>
      </c>
      <c r="J32" s="805">
        <v>401227.5</v>
      </c>
      <c r="K32" s="805">
        <v>507942.7</v>
      </c>
      <c r="L32" s="805">
        <v>684063.2</v>
      </c>
      <c r="M32" s="805">
        <v>979663.6</v>
      </c>
    </row>
    <row r="33" spans="1:195" ht="9.75" customHeight="1" x14ac:dyDescent="0.2">
      <c r="A33" s="804"/>
      <c r="B33" s="803"/>
      <c r="C33" s="803"/>
      <c r="D33" s="803"/>
      <c r="E33" s="803"/>
      <c r="F33" s="803"/>
      <c r="G33" s="803"/>
      <c r="H33" s="803"/>
      <c r="I33" s="803"/>
      <c r="J33" s="803"/>
      <c r="K33" s="803">
        <v>507942.7</v>
      </c>
      <c r="L33" s="803">
        <v>684063.2</v>
      </c>
      <c r="M33" s="803"/>
    </row>
    <row r="34" spans="1:195" ht="24" x14ac:dyDescent="0.2">
      <c r="A34" s="807" t="s">
        <v>874</v>
      </c>
      <c r="B34" s="808">
        <v>26518.7</v>
      </c>
      <c r="C34" s="808">
        <v>30819.7</v>
      </c>
      <c r="D34" s="808">
        <v>36016.800000000003</v>
      </c>
      <c r="E34" s="808">
        <v>41181.199999999997</v>
      </c>
      <c r="F34" s="808">
        <v>43504.7</v>
      </c>
      <c r="G34" s="808">
        <v>42353.2</v>
      </c>
      <c r="H34" s="808">
        <v>54868.9</v>
      </c>
      <c r="I34" s="808">
        <v>92575.9</v>
      </c>
      <c r="J34" s="808">
        <v>128749.4</v>
      </c>
      <c r="K34" s="808">
        <v>161984.70000000001</v>
      </c>
      <c r="L34" s="808">
        <v>238185</v>
      </c>
      <c r="M34" s="808">
        <v>360552.6</v>
      </c>
    </row>
    <row r="35" spans="1:195" ht="12.95" customHeight="1" x14ac:dyDescent="0.2">
      <c r="A35" s="819" t="s">
        <v>875</v>
      </c>
      <c r="B35" s="808">
        <v>20680.7</v>
      </c>
      <c r="C35" s="808">
        <v>24706</v>
      </c>
      <c r="D35" s="808">
        <v>30090.7</v>
      </c>
      <c r="E35" s="808">
        <v>35035.699999999997</v>
      </c>
      <c r="F35" s="808">
        <v>37266.9</v>
      </c>
      <c r="G35" s="808">
        <v>34047.699999999997</v>
      </c>
      <c r="H35" s="808">
        <v>43513.2</v>
      </c>
      <c r="I35" s="808">
        <v>78786.3</v>
      </c>
      <c r="J35" s="808">
        <v>108330.5</v>
      </c>
      <c r="K35" s="808">
        <v>134456.29999999999</v>
      </c>
      <c r="L35" s="808">
        <v>202729.1</v>
      </c>
      <c r="M35" s="808">
        <v>303639.7</v>
      </c>
    </row>
    <row r="36" spans="1:195" ht="12.95" customHeight="1" x14ac:dyDescent="0.2">
      <c r="A36" s="819" t="s">
        <v>876</v>
      </c>
      <c r="B36" s="808">
        <v>3405.2</v>
      </c>
      <c r="C36" s="808">
        <v>3897.2</v>
      </c>
      <c r="D36" s="808">
        <v>3345.8</v>
      </c>
      <c r="E36" s="808">
        <v>3720.7</v>
      </c>
      <c r="F36" s="808">
        <v>3415.1</v>
      </c>
      <c r="G36" s="808">
        <v>4820.3</v>
      </c>
      <c r="H36" s="808">
        <v>7818.5</v>
      </c>
      <c r="I36" s="808">
        <v>9110.5</v>
      </c>
      <c r="J36" s="808">
        <v>11371.8</v>
      </c>
      <c r="K36" s="808">
        <v>15498.1</v>
      </c>
      <c r="L36" s="808">
        <v>22432.2</v>
      </c>
      <c r="M36" s="808">
        <v>34408.9</v>
      </c>
    </row>
    <row r="37" spans="1:195" ht="12.95" customHeight="1" x14ac:dyDescent="0.2">
      <c r="A37" s="819" t="s">
        <v>877</v>
      </c>
      <c r="B37" s="808">
        <v>635.4</v>
      </c>
      <c r="C37" s="808">
        <v>990.3</v>
      </c>
      <c r="D37" s="808">
        <v>1378.3</v>
      </c>
      <c r="E37" s="808">
        <v>1602.5</v>
      </c>
      <c r="F37" s="808">
        <v>1465</v>
      </c>
      <c r="G37" s="808">
        <v>1688.9</v>
      </c>
      <c r="H37" s="808">
        <v>1849</v>
      </c>
      <c r="I37" s="808">
        <v>2405.5</v>
      </c>
      <c r="J37" s="808">
        <v>4770.3999999999996</v>
      </c>
      <c r="K37" s="808">
        <v>6409.5</v>
      </c>
      <c r="L37" s="808">
        <v>8793.5</v>
      </c>
      <c r="M37" s="808">
        <v>14741</v>
      </c>
    </row>
    <row r="38" spans="1:195" ht="12.95" customHeight="1" x14ac:dyDescent="0.2">
      <c r="A38" s="819" t="s">
        <v>878</v>
      </c>
      <c r="B38" s="808">
        <v>0</v>
      </c>
      <c r="C38" s="808">
        <v>0</v>
      </c>
      <c r="D38" s="808">
        <v>0</v>
      </c>
      <c r="E38" s="808">
        <v>0</v>
      </c>
      <c r="F38" s="808">
        <v>0</v>
      </c>
      <c r="G38" s="808">
        <v>0</v>
      </c>
      <c r="H38" s="808">
        <v>0</v>
      </c>
      <c r="I38" s="808">
        <v>0</v>
      </c>
      <c r="J38" s="808">
        <v>0</v>
      </c>
      <c r="K38" s="808">
        <v>0</v>
      </c>
      <c r="L38" s="808">
        <v>0</v>
      </c>
      <c r="M38" s="808">
        <v>0</v>
      </c>
    </row>
    <row r="39" spans="1:195" ht="12.95" customHeight="1" x14ac:dyDescent="0.2">
      <c r="A39" s="819" t="s">
        <v>879</v>
      </c>
      <c r="B39" s="808">
        <v>1797.4</v>
      </c>
      <c r="C39" s="808">
        <v>1226.3</v>
      </c>
      <c r="D39" s="808">
        <v>1202</v>
      </c>
      <c r="E39" s="808">
        <v>822.3</v>
      </c>
      <c r="F39" s="808">
        <v>1357.7</v>
      </c>
      <c r="G39" s="808">
        <v>1796.2</v>
      </c>
      <c r="H39" s="808">
        <v>1688.2</v>
      </c>
      <c r="I39" s="808">
        <v>2273.6</v>
      </c>
      <c r="J39" s="808">
        <v>4276.7</v>
      </c>
      <c r="K39" s="808">
        <v>5620.8</v>
      </c>
      <c r="L39" s="808">
        <v>4230.1000000000004</v>
      </c>
      <c r="M39" s="808">
        <v>7763.1</v>
      </c>
      <c r="N39" s="820"/>
      <c r="O39" s="820"/>
      <c r="P39" s="820"/>
      <c r="Q39" s="820"/>
      <c r="R39" s="820"/>
      <c r="S39" s="820"/>
      <c r="T39" s="820"/>
      <c r="U39" s="820"/>
      <c r="V39" s="820"/>
      <c r="W39" s="820"/>
      <c r="X39" s="820"/>
      <c r="Y39" s="820"/>
      <c r="Z39" s="820"/>
      <c r="AA39" s="820"/>
      <c r="AB39" s="820"/>
      <c r="AC39" s="820"/>
      <c r="AD39" s="820"/>
      <c r="AE39" s="820"/>
      <c r="AF39" s="820"/>
      <c r="AG39" s="820"/>
      <c r="AH39" s="820"/>
      <c r="AI39" s="820"/>
      <c r="AJ39" s="820"/>
      <c r="AK39" s="820"/>
      <c r="AL39" s="820"/>
      <c r="AM39" s="820"/>
      <c r="AN39" s="820"/>
      <c r="AO39" s="820"/>
      <c r="AP39" s="820"/>
      <c r="AQ39" s="820"/>
      <c r="AR39" s="820"/>
      <c r="AS39" s="820"/>
      <c r="AT39" s="820"/>
      <c r="AU39" s="820"/>
      <c r="AV39" s="820"/>
      <c r="AW39" s="820"/>
      <c r="AX39" s="820"/>
      <c r="AY39" s="820"/>
      <c r="AZ39" s="820"/>
      <c r="BA39" s="820"/>
      <c r="BB39" s="820"/>
      <c r="BC39" s="820"/>
      <c r="BD39" s="820"/>
      <c r="BE39" s="820"/>
      <c r="BF39" s="820"/>
      <c r="BG39" s="820"/>
      <c r="BH39" s="820"/>
      <c r="BI39" s="820"/>
      <c r="BJ39" s="820"/>
      <c r="BK39" s="820"/>
      <c r="BL39" s="820"/>
      <c r="BM39" s="820"/>
      <c r="BN39" s="820"/>
      <c r="BO39" s="820"/>
      <c r="BP39" s="820"/>
      <c r="BQ39" s="820"/>
      <c r="BR39" s="820"/>
      <c r="BS39" s="820"/>
      <c r="BT39" s="820"/>
      <c r="BU39" s="820"/>
      <c r="BV39" s="820"/>
      <c r="BW39" s="820"/>
      <c r="BX39" s="820"/>
      <c r="BY39" s="820"/>
      <c r="BZ39" s="820"/>
      <c r="CA39" s="820"/>
      <c r="CB39" s="820"/>
      <c r="CC39" s="820"/>
      <c r="CD39" s="820"/>
      <c r="CE39" s="820"/>
      <c r="CF39" s="820"/>
      <c r="CG39" s="820"/>
      <c r="CH39" s="820"/>
      <c r="CI39" s="820"/>
      <c r="CJ39" s="820"/>
      <c r="CK39" s="820"/>
      <c r="CL39" s="820"/>
      <c r="CM39" s="820"/>
      <c r="CN39" s="820"/>
      <c r="CO39" s="820"/>
      <c r="CP39" s="820"/>
      <c r="CQ39" s="820"/>
      <c r="CR39" s="820"/>
      <c r="CS39" s="820"/>
      <c r="CT39" s="820"/>
      <c r="CU39" s="820"/>
      <c r="CV39" s="820"/>
      <c r="CW39" s="820"/>
      <c r="CX39" s="820"/>
      <c r="CY39" s="820"/>
      <c r="CZ39" s="820"/>
      <c r="DA39" s="820"/>
      <c r="DB39" s="820"/>
      <c r="DC39" s="820"/>
      <c r="DD39" s="820"/>
      <c r="DE39" s="820"/>
      <c r="DF39" s="820"/>
      <c r="DG39" s="820"/>
      <c r="DH39" s="820"/>
      <c r="DI39" s="820"/>
      <c r="DJ39" s="820"/>
      <c r="DK39" s="820"/>
      <c r="DL39" s="820"/>
      <c r="DM39" s="820"/>
      <c r="DN39" s="820"/>
      <c r="DO39" s="820"/>
      <c r="DP39" s="820"/>
      <c r="DQ39" s="820"/>
      <c r="DR39" s="820"/>
      <c r="DS39" s="820"/>
      <c r="DT39" s="820"/>
      <c r="DU39" s="820"/>
      <c r="DV39" s="820"/>
      <c r="DW39" s="820"/>
      <c r="DX39" s="820"/>
      <c r="DY39" s="820"/>
      <c r="DZ39" s="820"/>
      <c r="EA39" s="820"/>
      <c r="EB39" s="820"/>
      <c r="EC39" s="820"/>
      <c r="ED39" s="820"/>
      <c r="EE39" s="820"/>
      <c r="EF39" s="820"/>
      <c r="EG39" s="820"/>
      <c r="EH39" s="820"/>
      <c r="EI39" s="820"/>
      <c r="EJ39" s="820"/>
      <c r="EK39" s="820"/>
      <c r="EL39" s="820"/>
      <c r="EM39" s="820"/>
      <c r="EN39" s="820"/>
      <c r="EO39" s="820"/>
      <c r="EP39" s="820"/>
      <c r="EQ39" s="820"/>
      <c r="ER39" s="820"/>
      <c r="ES39" s="820"/>
      <c r="ET39" s="820"/>
      <c r="EU39" s="820"/>
      <c r="EV39" s="820"/>
      <c r="EW39" s="820"/>
      <c r="EX39" s="820"/>
      <c r="EY39" s="820"/>
      <c r="EZ39" s="820"/>
      <c r="FA39" s="820"/>
      <c r="FB39" s="820"/>
      <c r="FC39" s="820"/>
      <c r="FD39" s="820"/>
      <c r="FE39" s="820"/>
      <c r="FF39" s="820"/>
      <c r="FG39" s="820"/>
      <c r="FH39" s="820"/>
      <c r="FI39" s="820"/>
      <c r="FJ39" s="820"/>
      <c r="FK39" s="820"/>
      <c r="FL39" s="820"/>
      <c r="FM39" s="820"/>
      <c r="FN39" s="820"/>
      <c r="FO39" s="820"/>
      <c r="FP39" s="820"/>
      <c r="FQ39" s="820"/>
      <c r="FR39" s="820"/>
      <c r="FS39" s="820"/>
      <c r="FT39" s="820"/>
      <c r="FU39" s="820"/>
      <c r="FV39" s="820"/>
      <c r="FW39" s="820"/>
      <c r="FX39" s="820"/>
      <c r="FY39" s="820"/>
      <c r="FZ39" s="820"/>
      <c r="GA39" s="820"/>
      <c r="GB39" s="820"/>
      <c r="GC39" s="820"/>
      <c r="GD39" s="820"/>
      <c r="GE39" s="820"/>
      <c r="GF39" s="820"/>
      <c r="GG39" s="820"/>
      <c r="GH39" s="820"/>
      <c r="GI39" s="820"/>
      <c r="GJ39" s="820"/>
      <c r="GK39" s="820"/>
      <c r="GL39" s="820"/>
      <c r="GM39" s="820"/>
    </row>
    <row r="40" spans="1:195" ht="16.149999999999999" customHeight="1" x14ac:dyDescent="0.2">
      <c r="A40" s="807" t="s">
        <v>880</v>
      </c>
      <c r="B40" s="808">
        <v>103.6</v>
      </c>
      <c r="C40" s="808">
        <v>218.4</v>
      </c>
      <c r="D40" s="808">
        <v>158.9</v>
      </c>
      <c r="E40" s="808">
        <v>287.7</v>
      </c>
      <c r="F40" s="808">
        <v>295.89999999999998</v>
      </c>
      <c r="G40" s="808">
        <v>488</v>
      </c>
      <c r="H40" s="808">
        <v>408.2</v>
      </c>
      <c r="I40" s="808">
        <v>635.4</v>
      </c>
      <c r="J40" s="808">
        <v>1081</v>
      </c>
      <c r="K40" s="808">
        <v>766.1</v>
      </c>
      <c r="L40" s="808">
        <v>1738.2</v>
      </c>
      <c r="M40" s="808">
        <v>2836.1</v>
      </c>
    </row>
    <row r="41" spans="1:195" ht="15" customHeight="1" x14ac:dyDescent="0.2">
      <c r="A41" s="807" t="s">
        <v>881</v>
      </c>
      <c r="B41" s="808">
        <v>36125.800000000003</v>
      </c>
      <c r="C41" s="808">
        <v>51283.7</v>
      </c>
      <c r="D41" s="808">
        <v>54951.7</v>
      </c>
      <c r="E41" s="808">
        <v>64835.199999999997</v>
      </c>
      <c r="F41" s="808">
        <v>75313.100000000006</v>
      </c>
      <c r="G41" s="808">
        <v>88694.9</v>
      </c>
      <c r="H41" s="808">
        <v>102523.9</v>
      </c>
      <c r="I41" s="808">
        <v>119872.7</v>
      </c>
      <c r="J41" s="808">
        <v>168619.6</v>
      </c>
      <c r="K41" s="808">
        <v>214310.1</v>
      </c>
      <c r="L41" s="808">
        <v>269920.90000000002</v>
      </c>
      <c r="M41" s="808">
        <v>354598.5</v>
      </c>
    </row>
    <row r="42" spans="1:195" ht="12.95" customHeight="1" x14ac:dyDescent="0.2">
      <c r="A42" s="807" t="s">
        <v>882</v>
      </c>
      <c r="B42" s="808">
        <v>10014</v>
      </c>
      <c r="C42" s="808">
        <v>10927.5</v>
      </c>
      <c r="D42" s="808">
        <v>7494.9</v>
      </c>
      <c r="E42" s="808">
        <v>7827.4</v>
      </c>
      <c r="F42" s="808">
        <v>8089.1</v>
      </c>
      <c r="G42" s="808">
        <v>11414.1</v>
      </c>
      <c r="H42" s="808">
        <v>12797.9</v>
      </c>
      <c r="I42" s="808">
        <v>14448.6</v>
      </c>
      <c r="J42" s="808">
        <v>19903.2</v>
      </c>
      <c r="K42" s="808">
        <v>18402</v>
      </c>
      <c r="L42" s="808">
        <v>26401.8</v>
      </c>
      <c r="M42" s="808">
        <v>76906.7</v>
      </c>
    </row>
    <row r="43" spans="1:195" ht="12.75" customHeight="1" x14ac:dyDescent="0.2">
      <c r="A43" s="819" t="s">
        <v>875</v>
      </c>
      <c r="B43" s="808">
        <v>7999.3</v>
      </c>
      <c r="C43" s="808">
        <v>9932.4</v>
      </c>
      <c r="D43" s="808">
        <v>5916.3</v>
      </c>
      <c r="E43" s="808">
        <v>4992.8999999999996</v>
      </c>
      <c r="F43" s="808">
        <v>5677.7</v>
      </c>
      <c r="G43" s="808">
        <v>9431.7000000000007</v>
      </c>
      <c r="H43" s="808">
        <v>10389</v>
      </c>
      <c r="I43" s="808">
        <v>11243.8</v>
      </c>
      <c r="J43" s="808">
        <v>15064.1</v>
      </c>
      <c r="K43" s="808">
        <v>13495</v>
      </c>
      <c r="L43" s="808">
        <v>20047</v>
      </c>
      <c r="M43" s="808">
        <v>72063.5</v>
      </c>
    </row>
    <row r="44" spans="1:195" ht="12.95" customHeight="1" x14ac:dyDescent="0.2">
      <c r="A44" s="819" t="s">
        <v>877</v>
      </c>
      <c r="B44" s="808">
        <v>701.7</v>
      </c>
      <c r="C44" s="808">
        <v>4.7</v>
      </c>
      <c r="D44" s="808">
        <v>1034</v>
      </c>
      <c r="E44" s="808">
        <v>1703.2</v>
      </c>
      <c r="F44" s="808">
        <v>422</v>
      </c>
      <c r="G44" s="808">
        <v>3</v>
      </c>
      <c r="H44" s="808">
        <v>86.1</v>
      </c>
      <c r="I44" s="808">
        <v>72.8</v>
      </c>
      <c r="J44" s="808">
        <v>33.9</v>
      </c>
      <c r="K44" s="808">
        <v>76.5</v>
      </c>
      <c r="L44" s="808">
        <v>112.8</v>
      </c>
      <c r="M44" s="808">
        <v>416.7</v>
      </c>
    </row>
    <row r="45" spans="1:195" ht="12.95" customHeight="1" x14ac:dyDescent="0.2">
      <c r="A45" s="819" t="s">
        <v>876</v>
      </c>
      <c r="B45" s="808">
        <v>851.9</v>
      </c>
      <c r="C45" s="808">
        <v>661.5</v>
      </c>
      <c r="D45" s="808">
        <v>451.4</v>
      </c>
      <c r="E45" s="808">
        <v>380.8</v>
      </c>
      <c r="F45" s="808">
        <v>717.5</v>
      </c>
      <c r="G45" s="808">
        <v>1165.9000000000001</v>
      </c>
      <c r="H45" s="808">
        <v>1326.2</v>
      </c>
      <c r="I45" s="808">
        <v>764.3</v>
      </c>
      <c r="J45" s="808">
        <v>1775.3</v>
      </c>
      <c r="K45" s="808">
        <v>1920.3</v>
      </c>
      <c r="L45" s="808">
        <v>2467.8000000000002</v>
      </c>
      <c r="M45" s="808">
        <v>4002.2</v>
      </c>
    </row>
    <row r="46" spans="1:195" ht="12.95" customHeight="1" x14ac:dyDescent="0.2">
      <c r="A46" s="819" t="s">
        <v>883</v>
      </c>
      <c r="B46" s="808">
        <v>461.2</v>
      </c>
      <c r="C46" s="808">
        <v>328.9</v>
      </c>
      <c r="D46" s="808">
        <v>93.1</v>
      </c>
      <c r="E46" s="808">
        <v>750.5</v>
      </c>
      <c r="F46" s="808">
        <v>1271.9000000000001</v>
      </c>
      <c r="G46" s="808">
        <v>813.5</v>
      </c>
      <c r="H46" s="808">
        <v>996.5</v>
      </c>
      <c r="I46" s="808">
        <v>2367.6999999999998</v>
      </c>
      <c r="J46" s="808">
        <v>3029.8</v>
      </c>
      <c r="K46" s="808">
        <v>2910.2</v>
      </c>
      <c r="L46" s="808">
        <v>3774.1</v>
      </c>
      <c r="M46" s="808">
        <v>424.3</v>
      </c>
    </row>
    <row r="47" spans="1:195" ht="26.1" customHeight="1" x14ac:dyDescent="0.2">
      <c r="A47" s="807" t="s">
        <v>884</v>
      </c>
      <c r="B47" s="808">
        <v>12034.3</v>
      </c>
      <c r="C47" s="808">
        <v>21930.7</v>
      </c>
      <c r="D47" s="808">
        <v>19166.599999999999</v>
      </c>
      <c r="E47" s="808">
        <v>19910.599999999999</v>
      </c>
      <c r="F47" s="808">
        <v>22856</v>
      </c>
      <c r="G47" s="808">
        <v>25408.400000000001</v>
      </c>
      <c r="H47" s="808">
        <v>23988.3</v>
      </c>
      <c r="I47" s="808">
        <v>24071.7</v>
      </c>
      <c r="J47" s="808">
        <v>23853.200000000001</v>
      </c>
      <c r="K47" s="808">
        <v>27903.599999999999</v>
      </c>
      <c r="L47" s="808">
        <v>27966.400000000001</v>
      </c>
      <c r="M47" s="808">
        <v>28147</v>
      </c>
    </row>
    <row r="48" spans="1:195" ht="24" x14ac:dyDescent="0.2">
      <c r="A48" s="807" t="s">
        <v>885</v>
      </c>
      <c r="B48" s="808">
        <v>7384.8</v>
      </c>
      <c r="C48" s="808">
        <v>8487.1</v>
      </c>
      <c r="D48" s="808">
        <v>3433.4</v>
      </c>
      <c r="E48" s="808">
        <v>2239.3000000000002</v>
      </c>
      <c r="F48" s="808">
        <v>2871.7</v>
      </c>
      <c r="G48" s="808">
        <v>4736.8999999999996</v>
      </c>
      <c r="H48" s="808">
        <v>6409.5</v>
      </c>
      <c r="I48" s="808">
        <v>7565.3</v>
      </c>
      <c r="J48" s="808">
        <v>8337.2999999999993</v>
      </c>
      <c r="K48" s="808">
        <v>6338.9</v>
      </c>
      <c r="L48" s="808">
        <v>15723.3</v>
      </c>
      <c r="M48" s="808">
        <v>11894.8</v>
      </c>
    </row>
    <row r="49" spans="1:13" ht="12.95" customHeight="1" x14ac:dyDescent="0.2">
      <c r="A49" s="807" t="s">
        <v>886</v>
      </c>
      <c r="B49" s="808">
        <v>209.1</v>
      </c>
      <c r="C49" s="808">
        <v>325.3</v>
      </c>
      <c r="D49" s="808">
        <v>15.1</v>
      </c>
      <c r="E49" s="808">
        <v>400</v>
      </c>
      <c r="F49" s="808">
        <v>404.2</v>
      </c>
      <c r="G49" s="808">
        <v>469.8</v>
      </c>
      <c r="H49" s="808">
        <v>260</v>
      </c>
      <c r="I49" s="808">
        <v>322.39999999999998</v>
      </c>
      <c r="J49" s="808" t="s">
        <v>26</v>
      </c>
      <c r="K49" s="808">
        <v>93.8</v>
      </c>
      <c r="L49" s="808">
        <v>378.2</v>
      </c>
      <c r="M49" s="808">
        <v>1209</v>
      </c>
    </row>
    <row r="50" spans="1:13" ht="12.95" customHeight="1" x14ac:dyDescent="0.2">
      <c r="A50" s="807" t="s">
        <v>887</v>
      </c>
      <c r="B50" s="808">
        <v>3735.1</v>
      </c>
      <c r="C50" s="808">
        <v>4686.8</v>
      </c>
      <c r="D50" s="808">
        <v>5515</v>
      </c>
      <c r="E50" s="808">
        <v>5549.4</v>
      </c>
      <c r="F50" s="808">
        <v>7764.2</v>
      </c>
      <c r="G50" s="808">
        <v>5012.3999999999996</v>
      </c>
      <c r="H50" s="808">
        <v>6342.6</v>
      </c>
      <c r="I50" s="808">
        <v>4061.4</v>
      </c>
      <c r="J50" s="808" t="s">
        <v>26</v>
      </c>
      <c r="K50" s="808" t="s">
        <v>26</v>
      </c>
      <c r="L50" s="808" t="s">
        <v>26</v>
      </c>
      <c r="M50" s="808" t="s">
        <v>26</v>
      </c>
    </row>
    <row r="51" spans="1:13" ht="24" customHeight="1" x14ac:dyDescent="0.2">
      <c r="A51" s="807" t="s">
        <v>888</v>
      </c>
      <c r="B51" s="808">
        <v>7757.4</v>
      </c>
      <c r="C51" s="808">
        <v>9051.7000000000007</v>
      </c>
      <c r="D51" s="808">
        <v>9811.1</v>
      </c>
      <c r="E51" s="808">
        <v>9619.7999999999993</v>
      </c>
      <c r="F51" s="808">
        <v>8660.9</v>
      </c>
      <c r="G51" s="808">
        <v>11450.9</v>
      </c>
      <c r="H51" s="808">
        <v>15887.5</v>
      </c>
      <c r="I51" s="808">
        <v>18842.7</v>
      </c>
      <c r="J51" s="808">
        <v>27407</v>
      </c>
      <c r="K51" s="808">
        <v>46196.5</v>
      </c>
      <c r="L51" s="808">
        <v>60711.5</v>
      </c>
      <c r="M51" s="808">
        <v>77006.100000000006</v>
      </c>
    </row>
    <row r="52" spans="1:13" ht="12.95" customHeight="1" x14ac:dyDescent="0.2">
      <c r="A52" s="807" t="s">
        <v>889</v>
      </c>
      <c r="B52" s="808">
        <v>2679.5</v>
      </c>
      <c r="C52" s="808">
        <v>3890.7</v>
      </c>
      <c r="D52" s="808">
        <v>2734.3</v>
      </c>
      <c r="E52" s="808">
        <v>2812.4</v>
      </c>
      <c r="F52" s="808">
        <v>3841.3</v>
      </c>
      <c r="G52" s="808">
        <v>3631.7</v>
      </c>
      <c r="H52" s="808">
        <v>4615.8</v>
      </c>
      <c r="I52" s="808">
        <v>8761.5</v>
      </c>
      <c r="J52" s="808">
        <v>5965</v>
      </c>
      <c r="K52" s="808">
        <v>5438.8</v>
      </c>
      <c r="L52" s="808">
        <v>7807.5</v>
      </c>
      <c r="M52" s="808">
        <v>16483.900000000001</v>
      </c>
    </row>
    <row r="53" spans="1:13" ht="12.95" customHeight="1" x14ac:dyDescent="0.2">
      <c r="A53" s="807" t="s">
        <v>890</v>
      </c>
      <c r="B53" s="808">
        <v>1008.9</v>
      </c>
      <c r="C53" s="808">
        <v>1614.2</v>
      </c>
      <c r="D53" s="808">
        <v>1202.5</v>
      </c>
      <c r="E53" s="808">
        <v>1019.3</v>
      </c>
      <c r="F53" s="808">
        <v>1166</v>
      </c>
      <c r="G53" s="808">
        <v>1347.2</v>
      </c>
      <c r="H53" s="808">
        <v>1398.3</v>
      </c>
      <c r="I53" s="808">
        <v>1414.6</v>
      </c>
      <c r="J53" s="808">
        <v>1664.2</v>
      </c>
      <c r="K53" s="808">
        <v>2239.9</v>
      </c>
      <c r="L53" s="808">
        <v>3561</v>
      </c>
      <c r="M53" s="808">
        <v>3074</v>
      </c>
    </row>
    <row r="54" spans="1:13" ht="12.95" customHeight="1" x14ac:dyDescent="0.2">
      <c r="A54" s="807" t="s">
        <v>838</v>
      </c>
      <c r="B54" s="808">
        <v>4290.6000000000004</v>
      </c>
      <c r="C54" s="808">
        <v>5010.3999999999996</v>
      </c>
      <c r="D54" s="808">
        <v>5389.5</v>
      </c>
      <c r="E54" s="808">
        <v>5601.2</v>
      </c>
      <c r="F54" s="808">
        <v>7533.2</v>
      </c>
      <c r="G54" s="808">
        <v>8225.7999999999993</v>
      </c>
      <c r="H54" s="808">
        <v>9258.6</v>
      </c>
      <c r="I54" s="808">
        <v>12468.3</v>
      </c>
      <c r="J54" s="808">
        <v>15647.6</v>
      </c>
      <c r="K54" s="808">
        <v>24268.400000000001</v>
      </c>
      <c r="L54" s="808">
        <v>31669.4</v>
      </c>
      <c r="M54" s="808">
        <v>46954.8</v>
      </c>
    </row>
    <row r="55" spans="1:13" ht="12.95" customHeight="1" x14ac:dyDescent="0.2">
      <c r="A55" s="814"/>
      <c r="B55" s="821"/>
      <c r="C55" s="821"/>
      <c r="D55" s="821"/>
      <c r="E55" s="821"/>
      <c r="F55" s="821"/>
      <c r="G55" s="821"/>
      <c r="H55" s="821"/>
      <c r="I55" s="821"/>
      <c r="J55" s="821"/>
      <c r="K55" s="821"/>
      <c r="L55" s="821"/>
      <c r="M55" s="821"/>
    </row>
    <row r="56" spans="1:13" ht="12.95" customHeight="1" x14ac:dyDescent="0.2">
      <c r="A56" s="804" t="s">
        <v>891</v>
      </c>
      <c r="B56" s="805">
        <v>21617.7</v>
      </c>
      <c r="C56" s="805">
        <v>27362.799999999999</v>
      </c>
      <c r="D56" s="805">
        <v>30025.3</v>
      </c>
      <c r="E56" s="805">
        <v>33563.199999999997</v>
      </c>
      <c r="F56" s="805">
        <v>37682.800000000003</v>
      </c>
      <c r="G56" s="805">
        <v>44119.9</v>
      </c>
      <c r="H56" s="805">
        <v>49900.6</v>
      </c>
      <c r="I56" s="805">
        <v>53085.5</v>
      </c>
      <c r="J56" s="805">
        <v>79553</v>
      </c>
      <c r="K56" s="805">
        <v>104779.3</v>
      </c>
      <c r="L56" s="805">
        <v>130095.8</v>
      </c>
      <c r="M56" s="805">
        <v>225502.6</v>
      </c>
    </row>
    <row r="57" spans="1:13" ht="8.4499999999999993" customHeight="1" x14ac:dyDescent="0.2">
      <c r="A57" s="804"/>
      <c r="B57" s="815"/>
      <c r="C57" s="815"/>
      <c r="D57" s="815"/>
      <c r="E57" s="815"/>
      <c r="F57" s="815"/>
      <c r="G57" s="815"/>
      <c r="H57" s="815"/>
      <c r="I57" s="815"/>
      <c r="J57" s="815"/>
      <c r="K57" s="815"/>
      <c r="L57" s="815"/>
      <c r="M57" s="815"/>
    </row>
    <row r="58" spans="1:13" ht="12.95" customHeight="1" x14ac:dyDescent="0.2">
      <c r="A58" s="807" t="s">
        <v>892</v>
      </c>
      <c r="B58" s="808">
        <v>10967</v>
      </c>
      <c r="C58" s="808">
        <v>15788.4</v>
      </c>
      <c r="D58" s="808">
        <v>18642.099999999999</v>
      </c>
      <c r="E58" s="808">
        <v>21426.2</v>
      </c>
      <c r="F58" s="808">
        <v>22900.7</v>
      </c>
      <c r="G58" s="808">
        <v>28049.4</v>
      </c>
      <c r="H58" s="808">
        <v>30617.1</v>
      </c>
      <c r="I58" s="808">
        <v>36355</v>
      </c>
      <c r="J58" s="808">
        <v>43022.2</v>
      </c>
      <c r="K58" s="808">
        <v>59518.7</v>
      </c>
      <c r="L58" s="808">
        <v>72941.8</v>
      </c>
      <c r="M58" s="808">
        <v>162463.1</v>
      </c>
    </row>
    <row r="59" spans="1:13" ht="12.95" customHeight="1" x14ac:dyDescent="0.2">
      <c r="A59" s="807" t="s">
        <v>893</v>
      </c>
      <c r="B59" s="808">
        <v>2.5</v>
      </c>
      <c r="C59" s="808" t="s">
        <v>26</v>
      </c>
      <c r="D59" s="808" t="s">
        <v>26</v>
      </c>
      <c r="E59" s="808" t="s">
        <v>26</v>
      </c>
      <c r="F59" s="808" t="s">
        <v>26</v>
      </c>
      <c r="G59" s="808" t="s">
        <v>26</v>
      </c>
      <c r="H59" s="808" t="s">
        <v>26</v>
      </c>
      <c r="I59" s="808" t="s">
        <v>26</v>
      </c>
      <c r="J59" s="808" t="s">
        <v>26</v>
      </c>
      <c r="K59" s="808" t="s">
        <v>26</v>
      </c>
      <c r="L59" s="808" t="s">
        <v>26</v>
      </c>
      <c r="M59" s="808" t="s">
        <v>26</v>
      </c>
    </row>
    <row r="60" spans="1:13" ht="12.95" customHeight="1" x14ac:dyDescent="0.2">
      <c r="A60" s="807" t="s">
        <v>894</v>
      </c>
      <c r="B60" s="808">
        <v>64.099999999999994</v>
      </c>
      <c r="C60" s="808">
        <v>72.5</v>
      </c>
      <c r="D60" s="808">
        <v>246.4</v>
      </c>
      <c r="E60" s="808">
        <v>236.2</v>
      </c>
      <c r="F60" s="808">
        <v>211.7</v>
      </c>
      <c r="G60" s="808">
        <v>211.6</v>
      </c>
      <c r="H60" s="808">
        <v>218.1</v>
      </c>
      <c r="I60" s="808">
        <v>219.1</v>
      </c>
      <c r="J60" s="808">
        <v>219.6</v>
      </c>
      <c r="K60" s="808">
        <v>221.3</v>
      </c>
      <c r="L60" s="808">
        <v>220.2</v>
      </c>
      <c r="M60" s="808">
        <v>220.4</v>
      </c>
    </row>
    <row r="61" spans="1:13" ht="12.95" customHeight="1" x14ac:dyDescent="0.2">
      <c r="A61" s="807" t="s">
        <v>895</v>
      </c>
      <c r="B61" s="808">
        <v>608.79999999999995</v>
      </c>
      <c r="C61" s="808">
        <v>271.2</v>
      </c>
      <c r="D61" s="808">
        <v>301</v>
      </c>
      <c r="E61" s="808">
        <v>98</v>
      </c>
      <c r="F61" s="808">
        <v>635.6</v>
      </c>
      <c r="G61" s="808">
        <v>84.5</v>
      </c>
      <c r="H61" s="808">
        <v>85.6</v>
      </c>
      <c r="I61" s="808">
        <v>87.2</v>
      </c>
      <c r="J61" s="808">
        <v>89</v>
      </c>
      <c r="K61" s="808">
        <v>89.5</v>
      </c>
      <c r="L61" s="808">
        <v>91</v>
      </c>
      <c r="M61" s="808">
        <v>152.1</v>
      </c>
    </row>
    <row r="62" spans="1:13" ht="12.95" customHeight="1" x14ac:dyDescent="0.2">
      <c r="A62" s="807" t="s">
        <v>896</v>
      </c>
      <c r="B62" s="808">
        <v>909</v>
      </c>
      <c r="C62" s="808">
        <v>715.4</v>
      </c>
      <c r="D62" s="808">
        <v>597.9</v>
      </c>
      <c r="E62" s="808">
        <v>631.20000000000005</v>
      </c>
      <c r="F62" s="808">
        <v>811.4</v>
      </c>
      <c r="G62" s="808">
        <v>844.1</v>
      </c>
      <c r="H62" s="808">
        <v>965.1</v>
      </c>
      <c r="I62" s="808">
        <v>984.9</v>
      </c>
      <c r="J62" s="808">
        <v>993.6</v>
      </c>
      <c r="K62" s="808">
        <v>1025.7</v>
      </c>
      <c r="L62" s="808">
        <v>1006.7</v>
      </c>
      <c r="M62" s="808">
        <v>198.9</v>
      </c>
    </row>
    <row r="63" spans="1:13" ht="12.95" customHeight="1" x14ac:dyDescent="0.2">
      <c r="A63" s="807" t="s">
        <v>897</v>
      </c>
      <c r="B63" s="808">
        <v>732.2</v>
      </c>
      <c r="C63" s="808">
        <v>541.79999999999995</v>
      </c>
      <c r="D63" s="808">
        <v>711.7</v>
      </c>
      <c r="E63" s="808">
        <v>513.1</v>
      </c>
      <c r="F63" s="808">
        <v>619.4</v>
      </c>
      <c r="G63" s="808">
        <v>553.79999999999995</v>
      </c>
      <c r="H63" s="808">
        <v>493.3</v>
      </c>
      <c r="I63" s="808">
        <v>478.9</v>
      </c>
      <c r="J63" s="808">
        <v>514</v>
      </c>
      <c r="K63" s="808">
        <v>627.4</v>
      </c>
      <c r="L63" s="808">
        <v>936.9</v>
      </c>
      <c r="M63" s="808">
        <v>361.2</v>
      </c>
    </row>
    <row r="64" spans="1:13" ht="12.95" customHeight="1" x14ac:dyDescent="0.2">
      <c r="A64" s="807" t="s">
        <v>898</v>
      </c>
      <c r="B64" s="808">
        <v>-9.1999999999999993</v>
      </c>
      <c r="C64" s="808">
        <v>17.100000000000001</v>
      </c>
      <c r="D64" s="808">
        <v>54.6</v>
      </c>
      <c r="E64" s="808">
        <v>102.6</v>
      </c>
      <c r="F64" s="808">
        <v>310.2</v>
      </c>
      <c r="G64" s="808">
        <v>136.1</v>
      </c>
      <c r="H64" s="808">
        <v>178.6</v>
      </c>
      <c r="I64" s="808">
        <v>-6.9</v>
      </c>
      <c r="J64" s="808">
        <v>-124</v>
      </c>
      <c r="K64" s="808">
        <v>-79.3</v>
      </c>
      <c r="L64" s="808">
        <v>24.7</v>
      </c>
      <c r="M64" s="808">
        <v>44.5</v>
      </c>
    </row>
    <row r="65" spans="1:13" ht="12.95" customHeight="1" x14ac:dyDescent="0.2">
      <c r="A65" s="807" t="s">
        <v>899</v>
      </c>
      <c r="B65" s="808">
        <v>778.3</v>
      </c>
      <c r="C65" s="808">
        <v>1245.8</v>
      </c>
      <c r="D65" s="808">
        <v>1464.5</v>
      </c>
      <c r="E65" s="808">
        <v>1633</v>
      </c>
      <c r="F65" s="808">
        <v>1989.7</v>
      </c>
      <c r="G65" s="808">
        <v>2113.8000000000002</v>
      </c>
      <c r="H65" s="808">
        <v>2590</v>
      </c>
      <c r="I65" s="808">
        <v>2265.1</v>
      </c>
      <c r="J65" s="808">
        <v>2731.2</v>
      </c>
      <c r="K65" s="808">
        <v>4040.9</v>
      </c>
      <c r="L65" s="808">
        <v>4568.2</v>
      </c>
      <c r="M65" s="808">
        <v>3545.6</v>
      </c>
    </row>
    <row r="66" spans="1:13" ht="13.9" customHeight="1" x14ac:dyDescent="0.2">
      <c r="A66" s="807" t="s">
        <v>900</v>
      </c>
      <c r="B66" s="808">
        <v>7565</v>
      </c>
      <c r="C66" s="808">
        <v>8711</v>
      </c>
      <c r="D66" s="808">
        <v>8007.4</v>
      </c>
      <c r="E66" s="808">
        <v>8922.9</v>
      </c>
      <c r="F66" s="808">
        <v>10204.1</v>
      </c>
      <c r="G66" s="808">
        <v>12126.6</v>
      </c>
      <c r="H66" s="808">
        <v>14752.9</v>
      </c>
      <c r="I66" s="808">
        <v>12702.3</v>
      </c>
      <c r="J66" s="808">
        <v>32107.5</v>
      </c>
      <c r="K66" s="808">
        <v>39335</v>
      </c>
      <c r="L66" s="808">
        <v>50306.400000000001</v>
      </c>
      <c r="M66" s="808">
        <v>58516.800000000003</v>
      </c>
    </row>
    <row r="67" spans="1:13" ht="6.75" customHeight="1" x14ac:dyDescent="0.2">
      <c r="A67" s="814"/>
      <c r="B67" s="808"/>
      <c r="C67" s="808"/>
      <c r="D67" s="808"/>
      <c r="E67" s="808"/>
      <c r="F67" s="808"/>
      <c r="G67" s="808"/>
      <c r="H67" s="808"/>
      <c r="I67" s="808"/>
      <c r="J67" s="808"/>
      <c r="K67" s="808"/>
      <c r="L67" s="808"/>
      <c r="M67" s="808"/>
    </row>
    <row r="68" spans="1:13" ht="13.9" customHeight="1" x14ac:dyDescent="0.2">
      <c r="A68" s="804" t="s">
        <v>901</v>
      </c>
      <c r="B68" s="805">
        <v>133479.5</v>
      </c>
      <c r="C68" s="805">
        <v>175609</v>
      </c>
      <c r="D68" s="805">
        <v>175915</v>
      </c>
      <c r="E68" s="805">
        <v>194846.7</v>
      </c>
      <c r="F68" s="805">
        <v>219983.1</v>
      </c>
      <c r="G68" s="805">
        <v>247353.2</v>
      </c>
      <c r="H68" s="805">
        <v>288660.09999999998</v>
      </c>
      <c r="I68" s="805">
        <v>358125.9</v>
      </c>
      <c r="J68" s="805">
        <v>480780.5</v>
      </c>
      <c r="K68" s="805">
        <v>612722</v>
      </c>
      <c r="L68" s="805">
        <v>814159</v>
      </c>
      <c r="M68" s="805">
        <v>1205166.2</v>
      </c>
    </row>
    <row r="69" spans="1:13" ht="12.95" customHeight="1" thickBot="1" x14ac:dyDescent="0.25">
      <c r="A69" s="822"/>
      <c r="B69" s="823"/>
      <c r="C69" s="823"/>
      <c r="D69" s="823"/>
      <c r="E69" s="823"/>
      <c r="F69" s="823"/>
      <c r="G69" s="823"/>
      <c r="H69" s="823"/>
      <c r="I69" s="823"/>
      <c r="J69" s="823"/>
      <c r="K69" s="823"/>
      <c r="L69" s="823"/>
      <c r="M69" s="823"/>
    </row>
    <row r="70" spans="1:13" ht="12.95" customHeight="1" x14ac:dyDescent="0.2">
      <c r="B70" s="815"/>
      <c r="C70" s="815"/>
      <c r="D70" s="815"/>
      <c r="E70" s="815"/>
      <c r="F70" s="815"/>
      <c r="G70" s="815"/>
      <c r="H70" s="815"/>
      <c r="I70" s="815"/>
      <c r="J70" s="815"/>
      <c r="K70" s="815"/>
      <c r="L70" s="815"/>
      <c r="M70" s="815"/>
    </row>
    <row r="71" spans="1:13" ht="12.95" customHeight="1" x14ac:dyDescent="0.2">
      <c r="A71" s="824" t="s">
        <v>22</v>
      </c>
    </row>
    <row r="72" spans="1:13" ht="12.95" customHeight="1" x14ac:dyDescent="0.2">
      <c r="A72" s="825" t="s">
        <v>265</v>
      </c>
      <c r="B72" s="826">
        <v>10969.5</v>
      </c>
      <c r="C72" s="826">
        <v>15788.4</v>
      </c>
      <c r="D72" s="826">
        <v>18642.099999999999</v>
      </c>
      <c r="E72" s="826">
        <v>21426.2</v>
      </c>
      <c r="F72" s="826">
        <v>22900.7</v>
      </c>
      <c r="G72" s="826">
        <v>28049.4</v>
      </c>
      <c r="H72" s="826">
        <v>30617.1</v>
      </c>
      <c r="I72" s="826">
        <v>36355</v>
      </c>
      <c r="J72" s="826">
        <v>43022.2</v>
      </c>
      <c r="K72" s="826">
        <v>59518.7</v>
      </c>
      <c r="L72" s="826">
        <v>72941.8</v>
      </c>
      <c r="M72" s="826">
        <v>162463.1</v>
      </c>
    </row>
    <row r="73" spans="1:13" ht="12.95" customHeight="1" x14ac:dyDescent="0.2">
      <c r="A73" s="827" t="s">
        <v>902</v>
      </c>
      <c r="B73" s="826">
        <v>2.9</v>
      </c>
      <c r="C73" s="826">
        <v>1.6</v>
      </c>
      <c r="D73" s="826">
        <v>0.6</v>
      </c>
      <c r="E73" s="826">
        <v>1.3</v>
      </c>
      <c r="F73" s="826">
        <v>1.6</v>
      </c>
      <c r="G73" s="826">
        <v>1.4</v>
      </c>
      <c r="H73" s="826">
        <v>1</v>
      </c>
      <c r="I73" s="826">
        <v>1.2</v>
      </c>
      <c r="J73" s="826">
        <v>5.8</v>
      </c>
      <c r="K73" s="826">
        <v>4.8</v>
      </c>
      <c r="L73" s="826">
        <v>4.7</v>
      </c>
      <c r="M73" s="826">
        <v>3.5</v>
      </c>
    </row>
    <row r="74" spans="1:13" ht="12.95" customHeight="1" x14ac:dyDescent="0.2">
      <c r="D74" s="815"/>
    </row>
    <row r="75" spans="1:13" ht="12.95" customHeight="1" x14ac:dyDescent="0.2">
      <c r="B75" s="828"/>
      <c r="C75" s="828"/>
      <c r="D75" s="815"/>
    </row>
    <row r="76" spans="1:13" ht="12.95" customHeight="1" x14ac:dyDescent="0.2">
      <c r="D76" s="815"/>
    </row>
    <row r="77" spans="1:13" ht="12.95" customHeight="1" x14ac:dyDescent="0.2">
      <c r="D77" s="815"/>
    </row>
    <row r="78" spans="1:13" ht="12.95" customHeight="1" x14ac:dyDescent="0.2">
      <c r="D78" s="815"/>
    </row>
  </sheetData>
  <hyperlinks>
    <hyperlink ref="A1" location="Содержание!A1" display="Вернуться в СОДЕРЖАНИЕ" xr:uid="{00000000-0004-0000-AF00-000000000000}"/>
  </hyperlinks>
  <pageMargins left="0.98425196850393704" right="0.70866141732283472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Лист178"/>
  <dimension ref="A1:M71"/>
  <sheetViews>
    <sheetView workbookViewId="0">
      <selection activeCell="A5" sqref="A5"/>
    </sheetView>
  </sheetViews>
  <sheetFormatPr defaultColWidth="7.28515625" defaultRowHeight="12.95" customHeight="1" x14ac:dyDescent="0.2"/>
  <cols>
    <col min="1" max="1" width="42.28515625" style="824" customWidth="1"/>
    <col min="2" max="4" width="7.7109375" style="796" hidden="1" customWidth="1"/>
    <col min="5" max="5" width="7.85546875" style="796" hidden="1" customWidth="1"/>
    <col min="6" max="6" width="7.7109375" style="796" hidden="1" customWidth="1"/>
    <col min="7" max="8" width="9.28515625" style="796" hidden="1" customWidth="1"/>
    <col min="9" max="13" width="9.140625" style="796" customWidth="1"/>
    <col min="14" max="204" width="7.28515625" style="796"/>
    <col min="205" max="205" width="0.85546875" style="796" customWidth="1"/>
    <col min="206" max="206" width="44.140625" style="796" customWidth="1"/>
    <col min="207" max="207" width="3.85546875" style="796" customWidth="1"/>
    <col min="208" max="208" width="7.28515625" style="796" customWidth="1"/>
    <col min="209" max="212" width="8.42578125" style="796" customWidth="1"/>
    <col min="213" max="213" width="7.7109375" style="796" customWidth="1"/>
    <col min="214" max="217" width="7.28515625" style="796" customWidth="1"/>
    <col min="218" max="218" width="7.7109375" style="796" customWidth="1"/>
    <col min="219" max="222" width="7.28515625" style="796" customWidth="1"/>
    <col min="223" max="223" width="7.7109375" style="796" customWidth="1"/>
    <col min="224" max="227" width="7.28515625" style="796" customWidth="1"/>
    <col min="228" max="228" width="7.7109375" style="796" customWidth="1"/>
    <col min="229" max="232" width="7.28515625" style="796" customWidth="1"/>
    <col min="233" max="233" width="7.7109375" style="796" customWidth="1"/>
    <col min="234" max="237" width="7.28515625" style="796" customWidth="1"/>
    <col min="238" max="238" width="8" style="796" customWidth="1"/>
    <col min="239" max="240" width="7.28515625" style="796" customWidth="1"/>
    <col min="241" max="241" width="9.140625" style="796" customWidth="1"/>
    <col min="242" max="242" width="8" style="796" customWidth="1"/>
    <col min="243" max="243" width="7.28515625" style="796" customWidth="1"/>
    <col min="244" max="244" width="8" style="796" customWidth="1"/>
    <col min="245" max="245" width="7.28515625" style="796" customWidth="1"/>
    <col min="246" max="246" width="8" style="796" customWidth="1"/>
    <col min="247" max="247" width="7.28515625" style="796" customWidth="1"/>
    <col min="248" max="248" width="8" style="796" customWidth="1"/>
    <col min="249" max="249" width="7.28515625" style="796" customWidth="1"/>
    <col min="250" max="250" width="7.85546875" style="796" customWidth="1"/>
    <col min="251" max="251" width="7.28515625" style="796" customWidth="1"/>
    <col min="252" max="252" width="8" style="796" customWidth="1"/>
    <col min="253" max="253" width="7.28515625" style="796" customWidth="1"/>
    <col min="254" max="254" width="7.7109375" style="796" customWidth="1"/>
    <col min="255" max="255" width="7.28515625" style="796" customWidth="1"/>
    <col min="256" max="256" width="7.7109375" style="796" customWidth="1"/>
    <col min="257" max="257" width="7.28515625" style="796" customWidth="1"/>
    <col min="258" max="258" width="7.7109375" style="796" customWidth="1"/>
    <col min="259" max="259" width="7.28515625" style="796" customWidth="1"/>
    <col min="260" max="260" width="7.85546875" style="796" customWidth="1"/>
    <col min="261" max="261" width="7.28515625" style="796" customWidth="1"/>
    <col min="262" max="262" width="7.7109375" style="796" customWidth="1"/>
    <col min="263" max="460" width="7.28515625" style="796"/>
    <col min="461" max="461" width="0.85546875" style="796" customWidth="1"/>
    <col min="462" max="462" width="44.140625" style="796" customWidth="1"/>
    <col min="463" max="463" width="3.85546875" style="796" customWidth="1"/>
    <col min="464" max="464" width="7.28515625" style="796" customWidth="1"/>
    <col min="465" max="468" width="8.42578125" style="796" customWidth="1"/>
    <col min="469" max="469" width="7.7109375" style="796" customWidth="1"/>
    <col min="470" max="473" width="7.28515625" style="796" customWidth="1"/>
    <col min="474" max="474" width="7.7109375" style="796" customWidth="1"/>
    <col min="475" max="478" width="7.28515625" style="796" customWidth="1"/>
    <col min="479" max="479" width="7.7109375" style="796" customWidth="1"/>
    <col min="480" max="483" width="7.28515625" style="796" customWidth="1"/>
    <col min="484" max="484" width="7.7109375" style="796" customWidth="1"/>
    <col min="485" max="488" width="7.28515625" style="796" customWidth="1"/>
    <col min="489" max="489" width="7.7109375" style="796" customWidth="1"/>
    <col min="490" max="493" width="7.28515625" style="796" customWidth="1"/>
    <col min="494" max="494" width="8" style="796" customWidth="1"/>
    <col min="495" max="496" width="7.28515625" style="796" customWidth="1"/>
    <col min="497" max="497" width="9.140625" style="796" customWidth="1"/>
    <col min="498" max="498" width="8" style="796" customWidth="1"/>
    <col min="499" max="499" width="7.28515625" style="796" customWidth="1"/>
    <col min="500" max="500" width="8" style="796" customWidth="1"/>
    <col min="501" max="501" width="7.28515625" style="796" customWidth="1"/>
    <col min="502" max="502" width="8" style="796" customWidth="1"/>
    <col min="503" max="503" width="7.28515625" style="796" customWidth="1"/>
    <col min="504" max="504" width="8" style="796" customWidth="1"/>
    <col min="505" max="505" width="7.28515625" style="796" customWidth="1"/>
    <col min="506" max="506" width="7.85546875" style="796" customWidth="1"/>
    <col min="507" max="507" width="7.28515625" style="796" customWidth="1"/>
    <col min="508" max="508" width="8" style="796" customWidth="1"/>
    <col min="509" max="509" width="7.28515625" style="796" customWidth="1"/>
    <col min="510" max="510" width="7.7109375" style="796" customWidth="1"/>
    <col min="511" max="511" width="7.28515625" style="796" customWidth="1"/>
    <col min="512" max="512" width="7.7109375" style="796" customWidth="1"/>
    <col min="513" max="513" width="7.28515625" style="796" customWidth="1"/>
    <col min="514" max="514" width="7.7109375" style="796" customWidth="1"/>
    <col min="515" max="515" width="7.28515625" style="796" customWidth="1"/>
    <col min="516" max="516" width="7.85546875" style="796" customWidth="1"/>
    <col min="517" max="517" width="7.28515625" style="796" customWidth="1"/>
    <col min="518" max="518" width="7.7109375" style="796" customWidth="1"/>
    <col min="519" max="716" width="7.28515625" style="796"/>
    <col min="717" max="717" width="0.85546875" style="796" customWidth="1"/>
    <col min="718" max="718" width="44.140625" style="796" customWidth="1"/>
    <col min="719" max="719" width="3.85546875" style="796" customWidth="1"/>
    <col min="720" max="720" width="7.28515625" style="796" customWidth="1"/>
    <col min="721" max="724" width="8.42578125" style="796" customWidth="1"/>
    <col min="725" max="725" width="7.7109375" style="796" customWidth="1"/>
    <col min="726" max="729" width="7.28515625" style="796" customWidth="1"/>
    <col min="730" max="730" width="7.7109375" style="796" customWidth="1"/>
    <col min="731" max="734" width="7.28515625" style="796" customWidth="1"/>
    <col min="735" max="735" width="7.7109375" style="796" customWidth="1"/>
    <col min="736" max="739" width="7.28515625" style="796" customWidth="1"/>
    <col min="740" max="740" width="7.7109375" style="796" customWidth="1"/>
    <col min="741" max="744" width="7.28515625" style="796" customWidth="1"/>
    <col min="745" max="745" width="7.7109375" style="796" customWidth="1"/>
    <col min="746" max="749" width="7.28515625" style="796" customWidth="1"/>
    <col min="750" max="750" width="8" style="796" customWidth="1"/>
    <col min="751" max="752" width="7.28515625" style="796" customWidth="1"/>
    <col min="753" max="753" width="9.140625" style="796" customWidth="1"/>
    <col min="754" max="754" width="8" style="796" customWidth="1"/>
    <col min="755" max="755" width="7.28515625" style="796" customWidth="1"/>
    <col min="756" max="756" width="8" style="796" customWidth="1"/>
    <col min="757" max="757" width="7.28515625" style="796" customWidth="1"/>
    <col min="758" max="758" width="8" style="796" customWidth="1"/>
    <col min="759" max="759" width="7.28515625" style="796" customWidth="1"/>
    <col min="760" max="760" width="8" style="796" customWidth="1"/>
    <col min="761" max="761" width="7.28515625" style="796" customWidth="1"/>
    <col min="762" max="762" width="7.85546875" style="796" customWidth="1"/>
    <col min="763" max="763" width="7.28515625" style="796" customWidth="1"/>
    <col min="764" max="764" width="8" style="796" customWidth="1"/>
    <col min="765" max="765" width="7.28515625" style="796" customWidth="1"/>
    <col min="766" max="766" width="7.7109375" style="796" customWidth="1"/>
    <col min="767" max="767" width="7.28515625" style="796" customWidth="1"/>
    <col min="768" max="768" width="7.7109375" style="796" customWidth="1"/>
    <col min="769" max="769" width="7.28515625" style="796" customWidth="1"/>
    <col min="770" max="770" width="7.7109375" style="796" customWidth="1"/>
    <col min="771" max="771" width="7.28515625" style="796" customWidth="1"/>
    <col min="772" max="772" width="7.85546875" style="796" customWidth="1"/>
    <col min="773" max="773" width="7.28515625" style="796" customWidth="1"/>
    <col min="774" max="774" width="7.7109375" style="796" customWidth="1"/>
    <col min="775" max="972" width="7.28515625" style="796"/>
    <col min="973" max="973" width="0.85546875" style="796" customWidth="1"/>
    <col min="974" max="974" width="44.140625" style="796" customWidth="1"/>
    <col min="975" max="975" width="3.85546875" style="796" customWidth="1"/>
    <col min="976" max="976" width="7.28515625" style="796" customWidth="1"/>
    <col min="977" max="980" width="8.42578125" style="796" customWidth="1"/>
    <col min="981" max="981" width="7.7109375" style="796" customWidth="1"/>
    <col min="982" max="985" width="7.28515625" style="796" customWidth="1"/>
    <col min="986" max="986" width="7.7109375" style="796" customWidth="1"/>
    <col min="987" max="990" width="7.28515625" style="796" customWidth="1"/>
    <col min="991" max="991" width="7.7109375" style="796" customWidth="1"/>
    <col min="992" max="995" width="7.28515625" style="796" customWidth="1"/>
    <col min="996" max="996" width="7.7109375" style="796" customWidth="1"/>
    <col min="997" max="1000" width="7.28515625" style="796" customWidth="1"/>
    <col min="1001" max="1001" width="7.7109375" style="796" customWidth="1"/>
    <col min="1002" max="1005" width="7.28515625" style="796" customWidth="1"/>
    <col min="1006" max="1006" width="8" style="796" customWidth="1"/>
    <col min="1007" max="1008" width="7.28515625" style="796" customWidth="1"/>
    <col min="1009" max="1009" width="9.140625" style="796" customWidth="1"/>
    <col min="1010" max="1010" width="8" style="796" customWidth="1"/>
    <col min="1011" max="1011" width="7.28515625" style="796" customWidth="1"/>
    <col min="1012" max="1012" width="8" style="796" customWidth="1"/>
    <col min="1013" max="1013" width="7.28515625" style="796" customWidth="1"/>
    <col min="1014" max="1014" width="8" style="796" customWidth="1"/>
    <col min="1015" max="1015" width="7.28515625" style="796" customWidth="1"/>
    <col min="1016" max="1016" width="8" style="796" customWidth="1"/>
    <col min="1017" max="1017" width="7.28515625" style="796" customWidth="1"/>
    <col min="1018" max="1018" width="7.85546875" style="796" customWidth="1"/>
    <col min="1019" max="1019" width="7.28515625" style="796" customWidth="1"/>
    <col min="1020" max="1020" width="8" style="796" customWidth="1"/>
    <col min="1021" max="1021" width="7.28515625" style="796" customWidth="1"/>
    <col min="1022" max="1022" width="7.7109375" style="796" customWidth="1"/>
    <col min="1023" max="1023" width="7.28515625" style="796" customWidth="1"/>
    <col min="1024" max="1024" width="7.7109375" style="796" customWidth="1"/>
    <col min="1025" max="1025" width="7.28515625" style="796" customWidth="1"/>
    <col min="1026" max="1026" width="7.7109375" style="796" customWidth="1"/>
    <col min="1027" max="1027" width="7.28515625" style="796" customWidth="1"/>
    <col min="1028" max="1028" width="7.85546875" style="796" customWidth="1"/>
    <col min="1029" max="1029" width="7.28515625" style="796" customWidth="1"/>
    <col min="1030" max="1030" width="7.7109375" style="796" customWidth="1"/>
    <col min="1031" max="1228" width="7.28515625" style="796"/>
    <col min="1229" max="1229" width="0.85546875" style="796" customWidth="1"/>
    <col min="1230" max="1230" width="44.140625" style="796" customWidth="1"/>
    <col min="1231" max="1231" width="3.85546875" style="796" customWidth="1"/>
    <col min="1232" max="1232" width="7.28515625" style="796" customWidth="1"/>
    <col min="1233" max="1236" width="8.42578125" style="796" customWidth="1"/>
    <col min="1237" max="1237" width="7.7109375" style="796" customWidth="1"/>
    <col min="1238" max="1241" width="7.28515625" style="796" customWidth="1"/>
    <col min="1242" max="1242" width="7.7109375" style="796" customWidth="1"/>
    <col min="1243" max="1246" width="7.28515625" style="796" customWidth="1"/>
    <col min="1247" max="1247" width="7.7109375" style="796" customWidth="1"/>
    <col min="1248" max="1251" width="7.28515625" style="796" customWidth="1"/>
    <col min="1252" max="1252" width="7.7109375" style="796" customWidth="1"/>
    <col min="1253" max="1256" width="7.28515625" style="796" customWidth="1"/>
    <col min="1257" max="1257" width="7.7109375" style="796" customWidth="1"/>
    <col min="1258" max="1261" width="7.28515625" style="796" customWidth="1"/>
    <col min="1262" max="1262" width="8" style="796" customWidth="1"/>
    <col min="1263" max="1264" width="7.28515625" style="796" customWidth="1"/>
    <col min="1265" max="1265" width="9.140625" style="796" customWidth="1"/>
    <col min="1266" max="1266" width="8" style="796" customWidth="1"/>
    <col min="1267" max="1267" width="7.28515625" style="796" customWidth="1"/>
    <col min="1268" max="1268" width="8" style="796" customWidth="1"/>
    <col min="1269" max="1269" width="7.28515625" style="796" customWidth="1"/>
    <col min="1270" max="1270" width="8" style="796" customWidth="1"/>
    <col min="1271" max="1271" width="7.28515625" style="796" customWidth="1"/>
    <col min="1272" max="1272" width="8" style="796" customWidth="1"/>
    <col min="1273" max="1273" width="7.28515625" style="796" customWidth="1"/>
    <col min="1274" max="1274" width="7.85546875" style="796" customWidth="1"/>
    <col min="1275" max="1275" width="7.28515625" style="796" customWidth="1"/>
    <col min="1276" max="1276" width="8" style="796" customWidth="1"/>
    <col min="1277" max="1277" width="7.28515625" style="796" customWidth="1"/>
    <col min="1278" max="1278" width="7.7109375" style="796" customWidth="1"/>
    <col min="1279" max="1279" width="7.28515625" style="796" customWidth="1"/>
    <col min="1280" max="1280" width="7.7109375" style="796" customWidth="1"/>
    <col min="1281" max="1281" width="7.28515625" style="796" customWidth="1"/>
    <col min="1282" max="1282" width="7.7109375" style="796" customWidth="1"/>
    <col min="1283" max="1283" width="7.28515625" style="796" customWidth="1"/>
    <col min="1284" max="1284" width="7.85546875" style="796" customWidth="1"/>
    <col min="1285" max="1285" width="7.28515625" style="796" customWidth="1"/>
    <col min="1286" max="1286" width="7.7109375" style="796" customWidth="1"/>
    <col min="1287" max="1484" width="7.28515625" style="796"/>
    <col min="1485" max="1485" width="0.85546875" style="796" customWidth="1"/>
    <col min="1486" max="1486" width="44.140625" style="796" customWidth="1"/>
    <col min="1487" max="1487" width="3.85546875" style="796" customWidth="1"/>
    <col min="1488" max="1488" width="7.28515625" style="796" customWidth="1"/>
    <col min="1489" max="1492" width="8.42578125" style="796" customWidth="1"/>
    <col min="1493" max="1493" width="7.7109375" style="796" customWidth="1"/>
    <col min="1494" max="1497" width="7.28515625" style="796" customWidth="1"/>
    <col min="1498" max="1498" width="7.7109375" style="796" customWidth="1"/>
    <col min="1499" max="1502" width="7.28515625" style="796" customWidth="1"/>
    <col min="1503" max="1503" width="7.7109375" style="796" customWidth="1"/>
    <col min="1504" max="1507" width="7.28515625" style="796" customWidth="1"/>
    <col min="1508" max="1508" width="7.7109375" style="796" customWidth="1"/>
    <col min="1509" max="1512" width="7.28515625" style="796" customWidth="1"/>
    <col min="1513" max="1513" width="7.7109375" style="796" customWidth="1"/>
    <col min="1514" max="1517" width="7.28515625" style="796" customWidth="1"/>
    <col min="1518" max="1518" width="8" style="796" customWidth="1"/>
    <col min="1519" max="1520" width="7.28515625" style="796" customWidth="1"/>
    <col min="1521" max="1521" width="9.140625" style="796" customWidth="1"/>
    <col min="1522" max="1522" width="8" style="796" customWidth="1"/>
    <col min="1523" max="1523" width="7.28515625" style="796" customWidth="1"/>
    <col min="1524" max="1524" width="8" style="796" customWidth="1"/>
    <col min="1525" max="1525" width="7.28515625" style="796" customWidth="1"/>
    <col min="1526" max="1526" width="8" style="796" customWidth="1"/>
    <col min="1527" max="1527" width="7.28515625" style="796" customWidth="1"/>
    <col min="1528" max="1528" width="8" style="796" customWidth="1"/>
    <col min="1529" max="1529" width="7.28515625" style="796" customWidth="1"/>
    <col min="1530" max="1530" width="7.85546875" style="796" customWidth="1"/>
    <col min="1531" max="1531" width="7.28515625" style="796" customWidth="1"/>
    <col min="1532" max="1532" width="8" style="796" customWidth="1"/>
    <col min="1533" max="1533" width="7.28515625" style="796" customWidth="1"/>
    <col min="1534" max="1534" width="7.7109375" style="796" customWidth="1"/>
    <col min="1535" max="1535" width="7.28515625" style="796" customWidth="1"/>
    <col min="1536" max="1536" width="7.7109375" style="796" customWidth="1"/>
    <col min="1537" max="1537" width="7.28515625" style="796" customWidth="1"/>
    <col min="1538" max="1538" width="7.7109375" style="796" customWidth="1"/>
    <col min="1539" max="1539" width="7.28515625" style="796" customWidth="1"/>
    <col min="1540" max="1540" width="7.85546875" style="796" customWidth="1"/>
    <col min="1541" max="1541" width="7.28515625" style="796" customWidth="1"/>
    <col min="1542" max="1542" width="7.7109375" style="796" customWidth="1"/>
    <col min="1543" max="1740" width="7.28515625" style="796"/>
    <col min="1741" max="1741" width="0.85546875" style="796" customWidth="1"/>
    <col min="1742" max="1742" width="44.140625" style="796" customWidth="1"/>
    <col min="1743" max="1743" width="3.85546875" style="796" customWidth="1"/>
    <col min="1744" max="1744" width="7.28515625" style="796" customWidth="1"/>
    <col min="1745" max="1748" width="8.42578125" style="796" customWidth="1"/>
    <col min="1749" max="1749" width="7.7109375" style="796" customWidth="1"/>
    <col min="1750" max="1753" width="7.28515625" style="796" customWidth="1"/>
    <col min="1754" max="1754" width="7.7109375" style="796" customWidth="1"/>
    <col min="1755" max="1758" width="7.28515625" style="796" customWidth="1"/>
    <col min="1759" max="1759" width="7.7109375" style="796" customWidth="1"/>
    <col min="1760" max="1763" width="7.28515625" style="796" customWidth="1"/>
    <col min="1764" max="1764" width="7.7109375" style="796" customWidth="1"/>
    <col min="1765" max="1768" width="7.28515625" style="796" customWidth="1"/>
    <col min="1769" max="1769" width="7.7109375" style="796" customWidth="1"/>
    <col min="1770" max="1773" width="7.28515625" style="796" customWidth="1"/>
    <col min="1774" max="1774" width="8" style="796" customWidth="1"/>
    <col min="1775" max="1776" width="7.28515625" style="796" customWidth="1"/>
    <col min="1777" max="1777" width="9.140625" style="796" customWidth="1"/>
    <col min="1778" max="1778" width="8" style="796" customWidth="1"/>
    <col min="1779" max="1779" width="7.28515625" style="796" customWidth="1"/>
    <col min="1780" max="1780" width="8" style="796" customWidth="1"/>
    <col min="1781" max="1781" width="7.28515625" style="796" customWidth="1"/>
    <col min="1782" max="1782" width="8" style="796" customWidth="1"/>
    <col min="1783" max="1783" width="7.28515625" style="796" customWidth="1"/>
    <col min="1784" max="1784" width="8" style="796" customWidth="1"/>
    <col min="1785" max="1785" width="7.28515625" style="796" customWidth="1"/>
    <col min="1786" max="1786" width="7.85546875" style="796" customWidth="1"/>
    <col min="1787" max="1787" width="7.28515625" style="796" customWidth="1"/>
    <col min="1788" max="1788" width="8" style="796" customWidth="1"/>
    <col min="1789" max="1789" width="7.28515625" style="796" customWidth="1"/>
    <col min="1790" max="1790" width="7.7109375" style="796" customWidth="1"/>
    <col min="1791" max="1791" width="7.28515625" style="796" customWidth="1"/>
    <col min="1792" max="1792" width="7.7109375" style="796" customWidth="1"/>
    <col min="1793" max="1793" width="7.28515625" style="796" customWidth="1"/>
    <col min="1794" max="1794" width="7.7109375" style="796" customWidth="1"/>
    <col min="1795" max="1795" width="7.28515625" style="796" customWidth="1"/>
    <col min="1796" max="1796" width="7.85546875" style="796" customWidth="1"/>
    <col min="1797" max="1797" width="7.28515625" style="796" customWidth="1"/>
    <col min="1798" max="1798" width="7.7109375" style="796" customWidth="1"/>
    <col min="1799" max="1996" width="7.28515625" style="796"/>
    <col min="1997" max="1997" width="0.85546875" style="796" customWidth="1"/>
    <col min="1998" max="1998" width="44.140625" style="796" customWidth="1"/>
    <col min="1999" max="1999" width="3.85546875" style="796" customWidth="1"/>
    <col min="2000" max="2000" width="7.28515625" style="796" customWidth="1"/>
    <col min="2001" max="2004" width="8.42578125" style="796" customWidth="1"/>
    <col min="2005" max="2005" width="7.7109375" style="796" customWidth="1"/>
    <col min="2006" max="2009" width="7.28515625" style="796" customWidth="1"/>
    <col min="2010" max="2010" width="7.7109375" style="796" customWidth="1"/>
    <col min="2011" max="2014" width="7.28515625" style="796" customWidth="1"/>
    <col min="2015" max="2015" width="7.7109375" style="796" customWidth="1"/>
    <col min="2016" max="2019" width="7.28515625" style="796" customWidth="1"/>
    <col min="2020" max="2020" width="7.7109375" style="796" customWidth="1"/>
    <col min="2021" max="2024" width="7.28515625" style="796" customWidth="1"/>
    <col min="2025" max="2025" width="7.7109375" style="796" customWidth="1"/>
    <col min="2026" max="2029" width="7.28515625" style="796" customWidth="1"/>
    <col min="2030" max="2030" width="8" style="796" customWidth="1"/>
    <col min="2031" max="2032" width="7.28515625" style="796" customWidth="1"/>
    <col min="2033" max="2033" width="9.140625" style="796" customWidth="1"/>
    <col min="2034" max="2034" width="8" style="796" customWidth="1"/>
    <col min="2035" max="2035" width="7.28515625" style="796" customWidth="1"/>
    <col min="2036" max="2036" width="8" style="796" customWidth="1"/>
    <col min="2037" max="2037" width="7.28515625" style="796" customWidth="1"/>
    <col min="2038" max="2038" width="8" style="796" customWidth="1"/>
    <col min="2039" max="2039" width="7.28515625" style="796" customWidth="1"/>
    <col min="2040" max="2040" width="8" style="796" customWidth="1"/>
    <col min="2041" max="2041" width="7.28515625" style="796" customWidth="1"/>
    <col min="2042" max="2042" width="7.85546875" style="796" customWidth="1"/>
    <col min="2043" max="2043" width="7.28515625" style="796" customWidth="1"/>
    <col min="2044" max="2044" width="8" style="796" customWidth="1"/>
    <col min="2045" max="2045" width="7.28515625" style="796" customWidth="1"/>
    <col min="2046" max="2046" width="7.7109375" style="796" customWidth="1"/>
    <col min="2047" max="2047" width="7.28515625" style="796" customWidth="1"/>
    <col min="2048" max="2048" width="7.7109375" style="796" customWidth="1"/>
    <col min="2049" max="2049" width="7.28515625" style="796" customWidth="1"/>
    <col min="2050" max="2050" width="7.7109375" style="796" customWidth="1"/>
    <col min="2051" max="2051" width="7.28515625" style="796" customWidth="1"/>
    <col min="2052" max="2052" width="7.85546875" style="796" customWidth="1"/>
    <col min="2053" max="2053" width="7.28515625" style="796" customWidth="1"/>
    <col min="2054" max="2054" width="7.7109375" style="796" customWidth="1"/>
    <col min="2055" max="2252" width="7.28515625" style="796"/>
    <col min="2253" max="2253" width="0.85546875" style="796" customWidth="1"/>
    <col min="2254" max="2254" width="44.140625" style="796" customWidth="1"/>
    <col min="2255" max="2255" width="3.85546875" style="796" customWidth="1"/>
    <col min="2256" max="2256" width="7.28515625" style="796" customWidth="1"/>
    <col min="2257" max="2260" width="8.42578125" style="796" customWidth="1"/>
    <col min="2261" max="2261" width="7.7109375" style="796" customWidth="1"/>
    <col min="2262" max="2265" width="7.28515625" style="796" customWidth="1"/>
    <col min="2266" max="2266" width="7.7109375" style="796" customWidth="1"/>
    <col min="2267" max="2270" width="7.28515625" style="796" customWidth="1"/>
    <col min="2271" max="2271" width="7.7109375" style="796" customWidth="1"/>
    <col min="2272" max="2275" width="7.28515625" style="796" customWidth="1"/>
    <col min="2276" max="2276" width="7.7109375" style="796" customWidth="1"/>
    <col min="2277" max="2280" width="7.28515625" style="796" customWidth="1"/>
    <col min="2281" max="2281" width="7.7109375" style="796" customWidth="1"/>
    <col min="2282" max="2285" width="7.28515625" style="796" customWidth="1"/>
    <col min="2286" max="2286" width="8" style="796" customWidth="1"/>
    <col min="2287" max="2288" width="7.28515625" style="796" customWidth="1"/>
    <col min="2289" max="2289" width="9.140625" style="796" customWidth="1"/>
    <col min="2290" max="2290" width="8" style="796" customWidth="1"/>
    <col min="2291" max="2291" width="7.28515625" style="796" customWidth="1"/>
    <col min="2292" max="2292" width="8" style="796" customWidth="1"/>
    <col min="2293" max="2293" width="7.28515625" style="796" customWidth="1"/>
    <col min="2294" max="2294" width="8" style="796" customWidth="1"/>
    <col min="2295" max="2295" width="7.28515625" style="796" customWidth="1"/>
    <col min="2296" max="2296" width="8" style="796" customWidth="1"/>
    <col min="2297" max="2297" width="7.28515625" style="796" customWidth="1"/>
    <col min="2298" max="2298" width="7.85546875" style="796" customWidth="1"/>
    <col min="2299" max="2299" width="7.28515625" style="796" customWidth="1"/>
    <col min="2300" max="2300" width="8" style="796" customWidth="1"/>
    <col min="2301" max="2301" width="7.28515625" style="796" customWidth="1"/>
    <col min="2302" max="2302" width="7.7109375" style="796" customWidth="1"/>
    <col min="2303" max="2303" width="7.28515625" style="796" customWidth="1"/>
    <col min="2304" max="2304" width="7.7109375" style="796" customWidth="1"/>
    <col min="2305" max="2305" width="7.28515625" style="796" customWidth="1"/>
    <col min="2306" max="2306" width="7.7109375" style="796" customWidth="1"/>
    <col min="2307" max="2307" width="7.28515625" style="796" customWidth="1"/>
    <col min="2308" max="2308" width="7.85546875" style="796" customWidth="1"/>
    <col min="2309" max="2309" width="7.28515625" style="796" customWidth="1"/>
    <col min="2310" max="2310" width="7.7109375" style="796" customWidth="1"/>
    <col min="2311" max="2508" width="7.28515625" style="796"/>
    <col min="2509" max="2509" width="0.85546875" style="796" customWidth="1"/>
    <col min="2510" max="2510" width="44.140625" style="796" customWidth="1"/>
    <col min="2511" max="2511" width="3.85546875" style="796" customWidth="1"/>
    <col min="2512" max="2512" width="7.28515625" style="796" customWidth="1"/>
    <col min="2513" max="2516" width="8.42578125" style="796" customWidth="1"/>
    <col min="2517" max="2517" width="7.7109375" style="796" customWidth="1"/>
    <col min="2518" max="2521" width="7.28515625" style="796" customWidth="1"/>
    <col min="2522" max="2522" width="7.7109375" style="796" customWidth="1"/>
    <col min="2523" max="2526" width="7.28515625" style="796" customWidth="1"/>
    <col min="2527" max="2527" width="7.7109375" style="796" customWidth="1"/>
    <col min="2528" max="2531" width="7.28515625" style="796" customWidth="1"/>
    <col min="2532" max="2532" width="7.7109375" style="796" customWidth="1"/>
    <col min="2533" max="2536" width="7.28515625" style="796" customWidth="1"/>
    <col min="2537" max="2537" width="7.7109375" style="796" customWidth="1"/>
    <col min="2538" max="2541" width="7.28515625" style="796" customWidth="1"/>
    <col min="2542" max="2542" width="8" style="796" customWidth="1"/>
    <col min="2543" max="2544" width="7.28515625" style="796" customWidth="1"/>
    <col min="2545" max="2545" width="9.140625" style="796" customWidth="1"/>
    <col min="2546" max="2546" width="8" style="796" customWidth="1"/>
    <col min="2547" max="2547" width="7.28515625" style="796" customWidth="1"/>
    <col min="2548" max="2548" width="8" style="796" customWidth="1"/>
    <col min="2549" max="2549" width="7.28515625" style="796" customWidth="1"/>
    <col min="2550" max="2550" width="8" style="796" customWidth="1"/>
    <col min="2551" max="2551" width="7.28515625" style="796" customWidth="1"/>
    <col min="2552" max="2552" width="8" style="796" customWidth="1"/>
    <col min="2553" max="2553" width="7.28515625" style="796" customWidth="1"/>
    <col min="2554" max="2554" width="7.85546875" style="796" customWidth="1"/>
    <col min="2555" max="2555" width="7.28515625" style="796" customWidth="1"/>
    <col min="2556" max="2556" width="8" style="796" customWidth="1"/>
    <col min="2557" max="2557" width="7.28515625" style="796" customWidth="1"/>
    <col min="2558" max="2558" width="7.7109375" style="796" customWidth="1"/>
    <col min="2559" max="2559" width="7.28515625" style="796" customWidth="1"/>
    <col min="2560" max="2560" width="7.7109375" style="796" customWidth="1"/>
    <col min="2561" max="2561" width="7.28515625" style="796" customWidth="1"/>
    <col min="2562" max="2562" width="7.7109375" style="796" customWidth="1"/>
    <col min="2563" max="2563" width="7.28515625" style="796" customWidth="1"/>
    <col min="2564" max="2564" width="7.85546875" style="796" customWidth="1"/>
    <col min="2565" max="2565" width="7.28515625" style="796" customWidth="1"/>
    <col min="2566" max="2566" width="7.7109375" style="796" customWidth="1"/>
    <col min="2567" max="2764" width="7.28515625" style="796"/>
    <col min="2765" max="2765" width="0.85546875" style="796" customWidth="1"/>
    <col min="2766" max="2766" width="44.140625" style="796" customWidth="1"/>
    <col min="2767" max="2767" width="3.85546875" style="796" customWidth="1"/>
    <col min="2768" max="2768" width="7.28515625" style="796" customWidth="1"/>
    <col min="2769" max="2772" width="8.42578125" style="796" customWidth="1"/>
    <col min="2773" max="2773" width="7.7109375" style="796" customWidth="1"/>
    <col min="2774" max="2777" width="7.28515625" style="796" customWidth="1"/>
    <col min="2778" max="2778" width="7.7109375" style="796" customWidth="1"/>
    <col min="2779" max="2782" width="7.28515625" style="796" customWidth="1"/>
    <col min="2783" max="2783" width="7.7109375" style="796" customWidth="1"/>
    <col min="2784" max="2787" width="7.28515625" style="796" customWidth="1"/>
    <col min="2788" max="2788" width="7.7109375" style="796" customWidth="1"/>
    <col min="2789" max="2792" width="7.28515625" style="796" customWidth="1"/>
    <col min="2793" max="2793" width="7.7109375" style="796" customWidth="1"/>
    <col min="2794" max="2797" width="7.28515625" style="796" customWidth="1"/>
    <col min="2798" max="2798" width="8" style="796" customWidth="1"/>
    <col min="2799" max="2800" width="7.28515625" style="796" customWidth="1"/>
    <col min="2801" max="2801" width="9.140625" style="796" customWidth="1"/>
    <col min="2802" max="2802" width="8" style="796" customWidth="1"/>
    <col min="2803" max="2803" width="7.28515625" style="796" customWidth="1"/>
    <col min="2804" max="2804" width="8" style="796" customWidth="1"/>
    <col min="2805" max="2805" width="7.28515625" style="796" customWidth="1"/>
    <col min="2806" max="2806" width="8" style="796" customWidth="1"/>
    <col min="2807" max="2807" width="7.28515625" style="796" customWidth="1"/>
    <col min="2808" max="2808" width="8" style="796" customWidth="1"/>
    <col min="2809" max="2809" width="7.28515625" style="796" customWidth="1"/>
    <col min="2810" max="2810" width="7.85546875" style="796" customWidth="1"/>
    <col min="2811" max="2811" width="7.28515625" style="796" customWidth="1"/>
    <col min="2812" max="2812" width="8" style="796" customWidth="1"/>
    <col min="2813" max="2813" width="7.28515625" style="796" customWidth="1"/>
    <col min="2814" max="2814" width="7.7109375" style="796" customWidth="1"/>
    <col min="2815" max="2815" width="7.28515625" style="796" customWidth="1"/>
    <col min="2816" max="2816" width="7.7109375" style="796" customWidth="1"/>
    <col min="2817" max="2817" width="7.28515625" style="796" customWidth="1"/>
    <col min="2818" max="2818" width="7.7109375" style="796" customWidth="1"/>
    <col min="2819" max="2819" width="7.28515625" style="796" customWidth="1"/>
    <col min="2820" max="2820" width="7.85546875" style="796" customWidth="1"/>
    <col min="2821" max="2821" width="7.28515625" style="796" customWidth="1"/>
    <col min="2822" max="2822" width="7.7109375" style="796" customWidth="1"/>
    <col min="2823" max="3020" width="7.28515625" style="796"/>
    <col min="3021" max="3021" width="0.85546875" style="796" customWidth="1"/>
    <col min="3022" max="3022" width="44.140625" style="796" customWidth="1"/>
    <col min="3023" max="3023" width="3.85546875" style="796" customWidth="1"/>
    <col min="3024" max="3024" width="7.28515625" style="796" customWidth="1"/>
    <col min="3025" max="3028" width="8.42578125" style="796" customWidth="1"/>
    <col min="3029" max="3029" width="7.7109375" style="796" customWidth="1"/>
    <col min="3030" max="3033" width="7.28515625" style="796" customWidth="1"/>
    <col min="3034" max="3034" width="7.7109375" style="796" customWidth="1"/>
    <col min="3035" max="3038" width="7.28515625" style="796" customWidth="1"/>
    <col min="3039" max="3039" width="7.7109375" style="796" customWidth="1"/>
    <col min="3040" max="3043" width="7.28515625" style="796" customWidth="1"/>
    <col min="3044" max="3044" width="7.7109375" style="796" customWidth="1"/>
    <col min="3045" max="3048" width="7.28515625" style="796" customWidth="1"/>
    <col min="3049" max="3049" width="7.7109375" style="796" customWidth="1"/>
    <col min="3050" max="3053" width="7.28515625" style="796" customWidth="1"/>
    <col min="3054" max="3054" width="8" style="796" customWidth="1"/>
    <col min="3055" max="3056" width="7.28515625" style="796" customWidth="1"/>
    <col min="3057" max="3057" width="9.140625" style="796" customWidth="1"/>
    <col min="3058" max="3058" width="8" style="796" customWidth="1"/>
    <col min="3059" max="3059" width="7.28515625" style="796" customWidth="1"/>
    <col min="3060" max="3060" width="8" style="796" customWidth="1"/>
    <col min="3061" max="3061" width="7.28515625" style="796" customWidth="1"/>
    <col min="3062" max="3062" width="8" style="796" customWidth="1"/>
    <col min="3063" max="3063" width="7.28515625" style="796" customWidth="1"/>
    <col min="3064" max="3064" width="8" style="796" customWidth="1"/>
    <col min="3065" max="3065" width="7.28515625" style="796" customWidth="1"/>
    <col min="3066" max="3066" width="7.85546875" style="796" customWidth="1"/>
    <col min="3067" max="3067" width="7.28515625" style="796" customWidth="1"/>
    <col min="3068" max="3068" width="8" style="796" customWidth="1"/>
    <col min="3069" max="3069" width="7.28515625" style="796" customWidth="1"/>
    <col min="3070" max="3070" width="7.7109375" style="796" customWidth="1"/>
    <col min="3071" max="3071" width="7.28515625" style="796" customWidth="1"/>
    <col min="3072" max="3072" width="7.7109375" style="796" customWidth="1"/>
    <col min="3073" max="3073" width="7.28515625" style="796" customWidth="1"/>
    <col min="3074" max="3074" width="7.7109375" style="796" customWidth="1"/>
    <col min="3075" max="3075" width="7.28515625" style="796" customWidth="1"/>
    <col min="3076" max="3076" width="7.85546875" style="796" customWidth="1"/>
    <col min="3077" max="3077" width="7.28515625" style="796" customWidth="1"/>
    <col min="3078" max="3078" width="7.7109375" style="796" customWidth="1"/>
    <col min="3079" max="3276" width="7.28515625" style="796"/>
    <col min="3277" max="3277" width="0.85546875" style="796" customWidth="1"/>
    <col min="3278" max="3278" width="44.140625" style="796" customWidth="1"/>
    <col min="3279" max="3279" width="3.85546875" style="796" customWidth="1"/>
    <col min="3280" max="3280" width="7.28515625" style="796" customWidth="1"/>
    <col min="3281" max="3284" width="8.42578125" style="796" customWidth="1"/>
    <col min="3285" max="3285" width="7.7109375" style="796" customWidth="1"/>
    <col min="3286" max="3289" width="7.28515625" style="796" customWidth="1"/>
    <col min="3290" max="3290" width="7.7109375" style="796" customWidth="1"/>
    <col min="3291" max="3294" width="7.28515625" style="796" customWidth="1"/>
    <col min="3295" max="3295" width="7.7109375" style="796" customWidth="1"/>
    <col min="3296" max="3299" width="7.28515625" style="796" customWidth="1"/>
    <col min="3300" max="3300" width="7.7109375" style="796" customWidth="1"/>
    <col min="3301" max="3304" width="7.28515625" style="796" customWidth="1"/>
    <col min="3305" max="3305" width="7.7109375" style="796" customWidth="1"/>
    <col min="3306" max="3309" width="7.28515625" style="796" customWidth="1"/>
    <col min="3310" max="3310" width="8" style="796" customWidth="1"/>
    <col min="3311" max="3312" width="7.28515625" style="796" customWidth="1"/>
    <col min="3313" max="3313" width="9.140625" style="796" customWidth="1"/>
    <col min="3314" max="3314" width="8" style="796" customWidth="1"/>
    <col min="3315" max="3315" width="7.28515625" style="796" customWidth="1"/>
    <col min="3316" max="3316" width="8" style="796" customWidth="1"/>
    <col min="3317" max="3317" width="7.28515625" style="796" customWidth="1"/>
    <col min="3318" max="3318" width="8" style="796" customWidth="1"/>
    <col min="3319" max="3319" width="7.28515625" style="796" customWidth="1"/>
    <col min="3320" max="3320" width="8" style="796" customWidth="1"/>
    <col min="3321" max="3321" width="7.28515625" style="796" customWidth="1"/>
    <col min="3322" max="3322" width="7.85546875" style="796" customWidth="1"/>
    <col min="3323" max="3323" width="7.28515625" style="796" customWidth="1"/>
    <col min="3324" max="3324" width="8" style="796" customWidth="1"/>
    <col min="3325" max="3325" width="7.28515625" style="796" customWidth="1"/>
    <col min="3326" max="3326" width="7.7109375" style="796" customWidth="1"/>
    <col min="3327" max="3327" width="7.28515625" style="796" customWidth="1"/>
    <col min="3328" max="3328" width="7.7109375" style="796" customWidth="1"/>
    <col min="3329" max="3329" width="7.28515625" style="796" customWidth="1"/>
    <col min="3330" max="3330" width="7.7109375" style="796" customWidth="1"/>
    <col min="3331" max="3331" width="7.28515625" style="796" customWidth="1"/>
    <col min="3332" max="3332" width="7.85546875" style="796" customWidth="1"/>
    <col min="3333" max="3333" width="7.28515625" style="796" customWidth="1"/>
    <col min="3334" max="3334" width="7.7109375" style="796" customWidth="1"/>
    <col min="3335" max="3532" width="7.28515625" style="796"/>
    <col min="3533" max="3533" width="0.85546875" style="796" customWidth="1"/>
    <col min="3534" max="3534" width="44.140625" style="796" customWidth="1"/>
    <col min="3535" max="3535" width="3.85546875" style="796" customWidth="1"/>
    <col min="3536" max="3536" width="7.28515625" style="796" customWidth="1"/>
    <col min="3537" max="3540" width="8.42578125" style="796" customWidth="1"/>
    <col min="3541" max="3541" width="7.7109375" style="796" customWidth="1"/>
    <col min="3542" max="3545" width="7.28515625" style="796" customWidth="1"/>
    <col min="3546" max="3546" width="7.7109375" style="796" customWidth="1"/>
    <col min="3547" max="3550" width="7.28515625" style="796" customWidth="1"/>
    <col min="3551" max="3551" width="7.7109375" style="796" customWidth="1"/>
    <col min="3552" max="3555" width="7.28515625" style="796" customWidth="1"/>
    <col min="3556" max="3556" width="7.7109375" style="796" customWidth="1"/>
    <col min="3557" max="3560" width="7.28515625" style="796" customWidth="1"/>
    <col min="3561" max="3561" width="7.7109375" style="796" customWidth="1"/>
    <col min="3562" max="3565" width="7.28515625" style="796" customWidth="1"/>
    <col min="3566" max="3566" width="8" style="796" customWidth="1"/>
    <col min="3567" max="3568" width="7.28515625" style="796" customWidth="1"/>
    <col min="3569" max="3569" width="9.140625" style="796" customWidth="1"/>
    <col min="3570" max="3570" width="8" style="796" customWidth="1"/>
    <col min="3571" max="3571" width="7.28515625" style="796" customWidth="1"/>
    <col min="3572" max="3572" width="8" style="796" customWidth="1"/>
    <col min="3573" max="3573" width="7.28515625" style="796" customWidth="1"/>
    <col min="3574" max="3574" width="8" style="796" customWidth="1"/>
    <col min="3575" max="3575" width="7.28515625" style="796" customWidth="1"/>
    <col min="3576" max="3576" width="8" style="796" customWidth="1"/>
    <col min="3577" max="3577" width="7.28515625" style="796" customWidth="1"/>
    <col min="3578" max="3578" width="7.85546875" style="796" customWidth="1"/>
    <col min="3579" max="3579" width="7.28515625" style="796" customWidth="1"/>
    <col min="3580" max="3580" width="8" style="796" customWidth="1"/>
    <col min="3581" max="3581" width="7.28515625" style="796" customWidth="1"/>
    <col min="3582" max="3582" width="7.7109375" style="796" customWidth="1"/>
    <col min="3583" max="3583" width="7.28515625" style="796" customWidth="1"/>
    <col min="3584" max="3584" width="7.7109375" style="796" customWidth="1"/>
    <col min="3585" max="3585" width="7.28515625" style="796" customWidth="1"/>
    <col min="3586" max="3586" width="7.7109375" style="796" customWidth="1"/>
    <col min="3587" max="3587" width="7.28515625" style="796" customWidth="1"/>
    <col min="3588" max="3588" width="7.85546875" style="796" customWidth="1"/>
    <col min="3589" max="3589" width="7.28515625" style="796" customWidth="1"/>
    <col min="3590" max="3590" width="7.7109375" style="796" customWidth="1"/>
    <col min="3591" max="3788" width="7.28515625" style="796"/>
    <col min="3789" max="3789" width="0.85546875" style="796" customWidth="1"/>
    <col min="3790" max="3790" width="44.140625" style="796" customWidth="1"/>
    <col min="3791" max="3791" width="3.85546875" style="796" customWidth="1"/>
    <col min="3792" max="3792" width="7.28515625" style="796" customWidth="1"/>
    <col min="3793" max="3796" width="8.42578125" style="796" customWidth="1"/>
    <col min="3797" max="3797" width="7.7109375" style="796" customWidth="1"/>
    <col min="3798" max="3801" width="7.28515625" style="796" customWidth="1"/>
    <col min="3802" max="3802" width="7.7109375" style="796" customWidth="1"/>
    <col min="3803" max="3806" width="7.28515625" style="796" customWidth="1"/>
    <col min="3807" max="3807" width="7.7109375" style="796" customWidth="1"/>
    <col min="3808" max="3811" width="7.28515625" style="796" customWidth="1"/>
    <col min="3812" max="3812" width="7.7109375" style="796" customWidth="1"/>
    <col min="3813" max="3816" width="7.28515625" style="796" customWidth="1"/>
    <col min="3817" max="3817" width="7.7109375" style="796" customWidth="1"/>
    <col min="3818" max="3821" width="7.28515625" style="796" customWidth="1"/>
    <col min="3822" max="3822" width="8" style="796" customWidth="1"/>
    <col min="3823" max="3824" width="7.28515625" style="796" customWidth="1"/>
    <col min="3825" max="3825" width="9.140625" style="796" customWidth="1"/>
    <col min="3826" max="3826" width="8" style="796" customWidth="1"/>
    <col min="3827" max="3827" width="7.28515625" style="796" customWidth="1"/>
    <col min="3828" max="3828" width="8" style="796" customWidth="1"/>
    <col min="3829" max="3829" width="7.28515625" style="796" customWidth="1"/>
    <col min="3830" max="3830" width="8" style="796" customWidth="1"/>
    <col min="3831" max="3831" width="7.28515625" style="796" customWidth="1"/>
    <col min="3832" max="3832" width="8" style="796" customWidth="1"/>
    <col min="3833" max="3833" width="7.28515625" style="796" customWidth="1"/>
    <col min="3834" max="3834" width="7.85546875" style="796" customWidth="1"/>
    <col min="3835" max="3835" width="7.28515625" style="796" customWidth="1"/>
    <col min="3836" max="3836" width="8" style="796" customWidth="1"/>
    <col min="3837" max="3837" width="7.28515625" style="796" customWidth="1"/>
    <col min="3838" max="3838" width="7.7109375" style="796" customWidth="1"/>
    <col min="3839" max="3839" width="7.28515625" style="796" customWidth="1"/>
    <col min="3840" max="3840" width="7.7109375" style="796" customWidth="1"/>
    <col min="3841" max="3841" width="7.28515625" style="796" customWidth="1"/>
    <col min="3842" max="3842" width="7.7109375" style="796" customWidth="1"/>
    <col min="3843" max="3843" width="7.28515625" style="796" customWidth="1"/>
    <col min="3844" max="3844" width="7.85546875" style="796" customWidth="1"/>
    <col min="3845" max="3845" width="7.28515625" style="796" customWidth="1"/>
    <col min="3846" max="3846" width="7.7109375" style="796" customWidth="1"/>
    <col min="3847" max="4044" width="7.28515625" style="796"/>
    <col min="4045" max="4045" width="0.85546875" style="796" customWidth="1"/>
    <col min="4046" max="4046" width="44.140625" style="796" customWidth="1"/>
    <col min="4047" max="4047" width="3.85546875" style="796" customWidth="1"/>
    <col min="4048" max="4048" width="7.28515625" style="796" customWidth="1"/>
    <col min="4049" max="4052" width="8.42578125" style="796" customWidth="1"/>
    <col min="4053" max="4053" width="7.7109375" style="796" customWidth="1"/>
    <col min="4054" max="4057" width="7.28515625" style="796" customWidth="1"/>
    <col min="4058" max="4058" width="7.7109375" style="796" customWidth="1"/>
    <col min="4059" max="4062" width="7.28515625" style="796" customWidth="1"/>
    <col min="4063" max="4063" width="7.7109375" style="796" customWidth="1"/>
    <col min="4064" max="4067" width="7.28515625" style="796" customWidth="1"/>
    <col min="4068" max="4068" width="7.7109375" style="796" customWidth="1"/>
    <col min="4069" max="4072" width="7.28515625" style="796" customWidth="1"/>
    <col min="4073" max="4073" width="7.7109375" style="796" customWidth="1"/>
    <col min="4074" max="4077" width="7.28515625" style="796" customWidth="1"/>
    <col min="4078" max="4078" width="8" style="796" customWidth="1"/>
    <col min="4079" max="4080" width="7.28515625" style="796" customWidth="1"/>
    <col min="4081" max="4081" width="9.140625" style="796" customWidth="1"/>
    <col min="4082" max="4082" width="8" style="796" customWidth="1"/>
    <col min="4083" max="4083" width="7.28515625" style="796" customWidth="1"/>
    <col min="4084" max="4084" width="8" style="796" customWidth="1"/>
    <col min="4085" max="4085" width="7.28515625" style="796" customWidth="1"/>
    <col min="4086" max="4086" width="8" style="796" customWidth="1"/>
    <col min="4087" max="4087" width="7.28515625" style="796" customWidth="1"/>
    <col min="4088" max="4088" width="8" style="796" customWidth="1"/>
    <col min="4089" max="4089" width="7.28515625" style="796" customWidth="1"/>
    <col min="4090" max="4090" width="7.85546875" style="796" customWidth="1"/>
    <col min="4091" max="4091" width="7.28515625" style="796" customWidth="1"/>
    <col min="4092" max="4092" width="8" style="796" customWidth="1"/>
    <col min="4093" max="4093" width="7.28515625" style="796" customWidth="1"/>
    <col min="4094" max="4094" width="7.7109375" style="796" customWidth="1"/>
    <col min="4095" max="4095" width="7.28515625" style="796" customWidth="1"/>
    <col min="4096" max="4096" width="7.7109375" style="796" customWidth="1"/>
    <col min="4097" max="4097" width="7.28515625" style="796" customWidth="1"/>
    <col min="4098" max="4098" width="7.7109375" style="796" customWidth="1"/>
    <col min="4099" max="4099" width="7.28515625" style="796" customWidth="1"/>
    <col min="4100" max="4100" width="7.85546875" style="796" customWidth="1"/>
    <col min="4101" max="4101" width="7.28515625" style="796" customWidth="1"/>
    <col min="4102" max="4102" width="7.7109375" style="796" customWidth="1"/>
    <col min="4103" max="4300" width="7.28515625" style="796"/>
    <col min="4301" max="4301" width="0.85546875" style="796" customWidth="1"/>
    <col min="4302" max="4302" width="44.140625" style="796" customWidth="1"/>
    <col min="4303" max="4303" width="3.85546875" style="796" customWidth="1"/>
    <col min="4304" max="4304" width="7.28515625" style="796" customWidth="1"/>
    <col min="4305" max="4308" width="8.42578125" style="796" customWidth="1"/>
    <col min="4309" max="4309" width="7.7109375" style="796" customWidth="1"/>
    <col min="4310" max="4313" width="7.28515625" style="796" customWidth="1"/>
    <col min="4314" max="4314" width="7.7109375" style="796" customWidth="1"/>
    <col min="4315" max="4318" width="7.28515625" style="796" customWidth="1"/>
    <col min="4319" max="4319" width="7.7109375" style="796" customWidth="1"/>
    <col min="4320" max="4323" width="7.28515625" style="796" customWidth="1"/>
    <col min="4324" max="4324" width="7.7109375" style="796" customWidth="1"/>
    <col min="4325" max="4328" width="7.28515625" style="796" customWidth="1"/>
    <col min="4329" max="4329" width="7.7109375" style="796" customWidth="1"/>
    <col min="4330" max="4333" width="7.28515625" style="796" customWidth="1"/>
    <col min="4334" max="4334" width="8" style="796" customWidth="1"/>
    <col min="4335" max="4336" width="7.28515625" style="796" customWidth="1"/>
    <col min="4337" max="4337" width="9.140625" style="796" customWidth="1"/>
    <col min="4338" max="4338" width="8" style="796" customWidth="1"/>
    <col min="4339" max="4339" width="7.28515625" style="796" customWidth="1"/>
    <col min="4340" max="4340" width="8" style="796" customWidth="1"/>
    <col min="4341" max="4341" width="7.28515625" style="796" customWidth="1"/>
    <col min="4342" max="4342" width="8" style="796" customWidth="1"/>
    <col min="4343" max="4343" width="7.28515625" style="796" customWidth="1"/>
    <col min="4344" max="4344" width="8" style="796" customWidth="1"/>
    <col min="4345" max="4345" width="7.28515625" style="796" customWidth="1"/>
    <col min="4346" max="4346" width="7.85546875" style="796" customWidth="1"/>
    <col min="4347" max="4347" width="7.28515625" style="796" customWidth="1"/>
    <col min="4348" max="4348" width="8" style="796" customWidth="1"/>
    <col min="4349" max="4349" width="7.28515625" style="796" customWidth="1"/>
    <col min="4350" max="4350" width="7.7109375" style="796" customWidth="1"/>
    <col min="4351" max="4351" width="7.28515625" style="796" customWidth="1"/>
    <col min="4352" max="4352" width="7.7109375" style="796" customWidth="1"/>
    <col min="4353" max="4353" width="7.28515625" style="796" customWidth="1"/>
    <col min="4354" max="4354" width="7.7109375" style="796" customWidth="1"/>
    <col min="4355" max="4355" width="7.28515625" style="796" customWidth="1"/>
    <col min="4356" max="4356" width="7.85546875" style="796" customWidth="1"/>
    <col min="4357" max="4357" width="7.28515625" style="796" customWidth="1"/>
    <col min="4358" max="4358" width="7.7109375" style="796" customWidth="1"/>
    <col min="4359" max="4556" width="7.28515625" style="796"/>
    <col min="4557" max="4557" width="0.85546875" style="796" customWidth="1"/>
    <col min="4558" max="4558" width="44.140625" style="796" customWidth="1"/>
    <col min="4559" max="4559" width="3.85546875" style="796" customWidth="1"/>
    <col min="4560" max="4560" width="7.28515625" style="796" customWidth="1"/>
    <col min="4561" max="4564" width="8.42578125" style="796" customWidth="1"/>
    <col min="4565" max="4565" width="7.7109375" style="796" customWidth="1"/>
    <col min="4566" max="4569" width="7.28515625" style="796" customWidth="1"/>
    <col min="4570" max="4570" width="7.7109375" style="796" customWidth="1"/>
    <col min="4571" max="4574" width="7.28515625" style="796" customWidth="1"/>
    <col min="4575" max="4575" width="7.7109375" style="796" customWidth="1"/>
    <col min="4576" max="4579" width="7.28515625" style="796" customWidth="1"/>
    <col min="4580" max="4580" width="7.7109375" style="796" customWidth="1"/>
    <col min="4581" max="4584" width="7.28515625" style="796" customWidth="1"/>
    <col min="4585" max="4585" width="7.7109375" style="796" customWidth="1"/>
    <col min="4586" max="4589" width="7.28515625" style="796" customWidth="1"/>
    <col min="4590" max="4590" width="8" style="796" customWidth="1"/>
    <col min="4591" max="4592" width="7.28515625" style="796" customWidth="1"/>
    <col min="4593" max="4593" width="9.140625" style="796" customWidth="1"/>
    <col min="4594" max="4594" width="8" style="796" customWidth="1"/>
    <col min="4595" max="4595" width="7.28515625" style="796" customWidth="1"/>
    <col min="4596" max="4596" width="8" style="796" customWidth="1"/>
    <col min="4597" max="4597" width="7.28515625" style="796" customWidth="1"/>
    <col min="4598" max="4598" width="8" style="796" customWidth="1"/>
    <col min="4599" max="4599" width="7.28515625" style="796" customWidth="1"/>
    <col min="4600" max="4600" width="8" style="796" customWidth="1"/>
    <col min="4601" max="4601" width="7.28515625" style="796" customWidth="1"/>
    <col min="4602" max="4602" width="7.85546875" style="796" customWidth="1"/>
    <col min="4603" max="4603" width="7.28515625" style="796" customWidth="1"/>
    <col min="4604" max="4604" width="8" style="796" customWidth="1"/>
    <col min="4605" max="4605" width="7.28515625" style="796" customWidth="1"/>
    <col min="4606" max="4606" width="7.7109375" style="796" customWidth="1"/>
    <col min="4607" max="4607" width="7.28515625" style="796" customWidth="1"/>
    <col min="4608" max="4608" width="7.7109375" style="796" customWidth="1"/>
    <col min="4609" max="4609" width="7.28515625" style="796" customWidth="1"/>
    <col min="4610" max="4610" width="7.7109375" style="796" customWidth="1"/>
    <col min="4611" max="4611" width="7.28515625" style="796" customWidth="1"/>
    <col min="4612" max="4612" width="7.85546875" style="796" customWidth="1"/>
    <col min="4613" max="4613" width="7.28515625" style="796" customWidth="1"/>
    <col min="4614" max="4614" width="7.7109375" style="796" customWidth="1"/>
    <col min="4615" max="4812" width="7.28515625" style="796"/>
    <col min="4813" max="4813" width="0.85546875" style="796" customWidth="1"/>
    <col min="4814" max="4814" width="44.140625" style="796" customWidth="1"/>
    <col min="4815" max="4815" width="3.85546875" style="796" customWidth="1"/>
    <col min="4816" max="4816" width="7.28515625" style="796" customWidth="1"/>
    <col min="4817" max="4820" width="8.42578125" style="796" customWidth="1"/>
    <col min="4821" max="4821" width="7.7109375" style="796" customWidth="1"/>
    <col min="4822" max="4825" width="7.28515625" style="796" customWidth="1"/>
    <col min="4826" max="4826" width="7.7109375" style="796" customWidth="1"/>
    <col min="4827" max="4830" width="7.28515625" style="796" customWidth="1"/>
    <col min="4831" max="4831" width="7.7109375" style="796" customWidth="1"/>
    <col min="4832" max="4835" width="7.28515625" style="796" customWidth="1"/>
    <col min="4836" max="4836" width="7.7109375" style="796" customWidth="1"/>
    <col min="4837" max="4840" width="7.28515625" style="796" customWidth="1"/>
    <col min="4841" max="4841" width="7.7109375" style="796" customWidth="1"/>
    <col min="4842" max="4845" width="7.28515625" style="796" customWidth="1"/>
    <col min="4846" max="4846" width="8" style="796" customWidth="1"/>
    <col min="4847" max="4848" width="7.28515625" style="796" customWidth="1"/>
    <col min="4849" max="4849" width="9.140625" style="796" customWidth="1"/>
    <col min="4850" max="4850" width="8" style="796" customWidth="1"/>
    <col min="4851" max="4851" width="7.28515625" style="796" customWidth="1"/>
    <col min="4852" max="4852" width="8" style="796" customWidth="1"/>
    <col min="4853" max="4853" width="7.28515625" style="796" customWidth="1"/>
    <col min="4854" max="4854" width="8" style="796" customWidth="1"/>
    <col min="4855" max="4855" width="7.28515625" style="796" customWidth="1"/>
    <col min="4856" max="4856" width="8" style="796" customWidth="1"/>
    <col min="4857" max="4857" width="7.28515625" style="796" customWidth="1"/>
    <col min="4858" max="4858" width="7.85546875" style="796" customWidth="1"/>
    <col min="4859" max="4859" width="7.28515625" style="796" customWidth="1"/>
    <col min="4860" max="4860" width="8" style="796" customWidth="1"/>
    <col min="4861" max="4861" width="7.28515625" style="796" customWidth="1"/>
    <col min="4862" max="4862" width="7.7109375" style="796" customWidth="1"/>
    <col min="4863" max="4863" width="7.28515625" style="796" customWidth="1"/>
    <col min="4864" max="4864" width="7.7109375" style="796" customWidth="1"/>
    <col min="4865" max="4865" width="7.28515625" style="796" customWidth="1"/>
    <col min="4866" max="4866" width="7.7109375" style="796" customWidth="1"/>
    <col min="4867" max="4867" width="7.28515625" style="796" customWidth="1"/>
    <col min="4868" max="4868" width="7.85546875" style="796" customWidth="1"/>
    <col min="4869" max="4869" width="7.28515625" style="796" customWidth="1"/>
    <col min="4870" max="4870" width="7.7109375" style="796" customWidth="1"/>
    <col min="4871" max="5068" width="7.28515625" style="796"/>
    <col min="5069" max="5069" width="0.85546875" style="796" customWidth="1"/>
    <col min="5070" max="5070" width="44.140625" style="796" customWidth="1"/>
    <col min="5071" max="5071" width="3.85546875" style="796" customWidth="1"/>
    <col min="5072" max="5072" width="7.28515625" style="796" customWidth="1"/>
    <col min="5073" max="5076" width="8.42578125" style="796" customWidth="1"/>
    <col min="5077" max="5077" width="7.7109375" style="796" customWidth="1"/>
    <col min="5078" max="5081" width="7.28515625" style="796" customWidth="1"/>
    <col min="5082" max="5082" width="7.7109375" style="796" customWidth="1"/>
    <col min="5083" max="5086" width="7.28515625" style="796" customWidth="1"/>
    <col min="5087" max="5087" width="7.7109375" style="796" customWidth="1"/>
    <col min="5088" max="5091" width="7.28515625" style="796" customWidth="1"/>
    <col min="5092" max="5092" width="7.7109375" style="796" customWidth="1"/>
    <col min="5093" max="5096" width="7.28515625" style="796" customWidth="1"/>
    <col min="5097" max="5097" width="7.7109375" style="796" customWidth="1"/>
    <col min="5098" max="5101" width="7.28515625" style="796" customWidth="1"/>
    <col min="5102" max="5102" width="8" style="796" customWidth="1"/>
    <col min="5103" max="5104" width="7.28515625" style="796" customWidth="1"/>
    <col min="5105" max="5105" width="9.140625" style="796" customWidth="1"/>
    <col min="5106" max="5106" width="8" style="796" customWidth="1"/>
    <col min="5107" max="5107" width="7.28515625" style="796" customWidth="1"/>
    <col min="5108" max="5108" width="8" style="796" customWidth="1"/>
    <col min="5109" max="5109" width="7.28515625" style="796" customWidth="1"/>
    <col min="5110" max="5110" width="8" style="796" customWidth="1"/>
    <col min="5111" max="5111" width="7.28515625" style="796" customWidth="1"/>
    <col min="5112" max="5112" width="8" style="796" customWidth="1"/>
    <col min="5113" max="5113" width="7.28515625" style="796" customWidth="1"/>
    <col min="5114" max="5114" width="7.85546875" style="796" customWidth="1"/>
    <col min="5115" max="5115" width="7.28515625" style="796" customWidth="1"/>
    <col min="5116" max="5116" width="8" style="796" customWidth="1"/>
    <col min="5117" max="5117" width="7.28515625" style="796" customWidth="1"/>
    <col min="5118" max="5118" width="7.7109375" style="796" customWidth="1"/>
    <col min="5119" max="5119" width="7.28515625" style="796" customWidth="1"/>
    <col min="5120" max="5120" width="7.7109375" style="796" customWidth="1"/>
    <col min="5121" max="5121" width="7.28515625" style="796" customWidth="1"/>
    <col min="5122" max="5122" width="7.7109375" style="796" customWidth="1"/>
    <col min="5123" max="5123" width="7.28515625" style="796" customWidth="1"/>
    <col min="5124" max="5124" width="7.85546875" style="796" customWidth="1"/>
    <col min="5125" max="5125" width="7.28515625" style="796" customWidth="1"/>
    <col min="5126" max="5126" width="7.7109375" style="796" customWidth="1"/>
    <col min="5127" max="5324" width="7.28515625" style="796"/>
    <col min="5325" max="5325" width="0.85546875" style="796" customWidth="1"/>
    <col min="5326" max="5326" width="44.140625" style="796" customWidth="1"/>
    <col min="5327" max="5327" width="3.85546875" style="796" customWidth="1"/>
    <col min="5328" max="5328" width="7.28515625" style="796" customWidth="1"/>
    <col min="5329" max="5332" width="8.42578125" style="796" customWidth="1"/>
    <col min="5333" max="5333" width="7.7109375" style="796" customWidth="1"/>
    <col min="5334" max="5337" width="7.28515625" style="796" customWidth="1"/>
    <col min="5338" max="5338" width="7.7109375" style="796" customWidth="1"/>
    <col min="5339" max="5342" width="7.28515625" style="796" customWidth="1"/>
    <col min="5343" max="5343" width="7.7109375" style="796" customWidth="1"/>
    <col min="5344" max="5347" width="7.28515625" style="796" customWidth="1"/>
    <col min="5348" max="5348" width="7.7109375" style="796" customWidth="1"/>
    <col min="5349" max="5352" width="7.28515625" style="796" customWidth="1"/>
    <col min="5353" max="5353" width="7.7109375" style="796" customWidth="1"/>
    <col min="5354" max="5357" width="7.28515625" style="796" customWidth="1"/>
    <col min="5358" max="5358" width="8" style="796" customWidth="1"/>
    <col min="5359" max="5360" width="7.28515625" style="796" customWidth="1"/>
    <col min="5361" max="5361" width="9.140625" style="796" customWidth="1"/>
    <col min="5362" max="5362" width="8" style="796" customWidth="1"/>
    <col min="5363" max="5363" width="7.28515625" style="796" customWidth="1"/>
    <col min="5364" max="5364" width="8" style="796" customWidth="1"/>
    <col min="5365" max="5365" width="7.28515625" style="796" customWidth="1"/>
    <col min="5366" max="5366" width="8" style="796" customWidth="1"/>
    <col min="5367" max="5367" width="7.28515625" style="796" customWidth="1"/>
    <col min="5368" max="5368" width="8" style="796" customWidth="1"/>
    <col min="5369" max="5369" width="7.28515625" style="796" customWidth="1"/>
    <col min="5370" max="5370" width="7.85546875" style="796" customWidth="1"/>
    <col min="5371" max="5371" width="7.28515625" style="796" customWidth="1"/>
    <col min="5372" max="5372" width="8" style="796" customWidth="1"/>
    <col min="5373" max="5373" width="7.28515625" style="796" customWidth="1"/>
    <col min="5374" max="5374" width="7.7109375" style="796" customWidth="1"/>
    <col min="5375" max="5375" width="7.28515625" style="796" customWidth="1"/>
    <col min="5376" max="5376" width="7.7109375" style="796" customWidth="1"/>
    <col min="5377" max="5377" width="7.28515625" style="796" customWidth="1"/>
    <col min="5378" max="5378" width="7.7109375" style="796" customWidth="1"/>
    <col min="5379" max="5379" width="7.28515625" style="796" customWidth="1"/>
    <col min="5380" max="5380" width="7.85546875" style="796" customWidth="1"/>
    <col min="5381" max="5381" width="7.28515625" style="796" customWidth="1"/>
    <col min="5382" max="5382" width="7.7109375" style="796" customWidth="1"/>
    <col min="5383" max="5580" width="7.28515625" style="796"/>
    <col min="5581" max="5581" width="0.85546875" style="796" customWidth="1"/>
    <col min="5582" max="5582" width="44.140625" style="796" customWidth="1"/>
    <col min="5583" max="5583" width="3.85546875" style="796" customWidth="1"/>
    <col min="5584" max="5584" width="7.28515625" style="796" customWidth="1"/>
    <col min="5585" max="5588" width="8.42578125" style="796" customWidth="1"/>
    <col min="5589" max="5589" width="7.7109375" style="796" customWidth="1"/>
    <col min="5590" max="5593" width="7.28515625" style="796" customWidth="1"/>
    <col min="5594" max="5594" width="7.7109375" style="796" customWidth="1"/>
    <col min="5595" max="5598" width="7.28515625" style="796" customWidth="1"/>
    <col min="5599" max="5599" width="7.7109375" style="796" customWidth="1"/>
    <col min="5600" max="5603" width="7.28515625" style="796" customWidth="1"/>
    <col min="5604" max="5604" width="7.7109375" style="796" customWidth="1"/>
    <col min="5605" max="5608" width="7.28515625" style="796" customWidth="1"/>
    <col min="5609" max="5609" width="7.7109375" style="796" customWidth="1"/>
    <col min="5610" max="5613" width="7.28515625" style="796" customWidth="1"/>
    <col min="5614" max="5614" width="8" style="796" customWidth="1"/>
    <col min="5615" max="5616" width="7.28515625" style="796" customWidth="1"/>
    <col min="5617" max="5617" width="9.140625" style="796" customWidth="1"/>
    <col min="5618" max="5618" width="8" style="796" customWidth="1"/>
    <col min="5619" max="5619" width="7.28515625" style="796" customWidth="1"/>
    <col min="5620" max="5620" width="8" style="796" customWidth="1"/>
    <col min="5621" max="5621" width="7.28515625" style="796" customWidth="1"/>
    <col min="5622" max="5622" width="8" style="796" customWidth="1"/>
    <col min="5623" max="5623" width="7.28515625" style="796" customWidth="1"/>
    <col min="5624" max="5624" width="8" style="796" customWidth="1"/>
    <col min="5625" max="5625" width="7.28515625" style="796" customWidth="1"/>
    <col min="5626" max="5626" width="7.85546875" style="796" customWidth="1"/>
    <col min="5627" max="5627" width="7.28515625" style="796" customWidth="1"/>
    <col min="5628" max="5628" width="8" style="796" customWidth="1"/>
    <col min="5629" max="5629" width="7.28515625" style="796" customWidth="1"/>
    <col min="5630" max="5630" width="7.7109375" style="796" customWidth="1"/>
    <col min="5631" max="5631" width="7.28515625" style="796" customWidth="1"/>
    <col min="5632" max="5632" width="7.7109375" style="796" customWidth="1"/>
    <col min="5633" max="5633" width="7.28515625" style="796" customWidth="1"/>
    <col min="5634" max="5634" width="7.7109375" style="796" customWidth="1"/>
    <col min="5635" max="5635" width="7.28515625" style="796" customWidth="1"/>
    <col min="5636" max="5636" width="7.85546875" style="796" customWidth="1"/>
    <col min="5637" max="5637" width="7.28515625" style="796" customWidth="1"/>
    <col min="5638" max="5638" width="7.7109375" style="796" customWidth="1"/>
    <col min="5639" max="5836" width="7.28515625" style="796"/>
    <col min="5837" max="5837" width="0.85546875" style="796" customWidth="1"/>
    <col min="5838" max="5838" width="44.140625" style="796" customWidth="1"/>
    <col min="5839" max="5839" width="3.85546875" style="796" customWidth="1"/>
    <col min="5840" max="5840" width="7.28515625" style="796" customWidth="1"/>
    <col min="5841" max="5844" width="8.42578125" style="796" customWidth="1"/>
    <col min="5845" max="5845" width="7.7109375" style="796" customWidth="1"/>
    <col min="5846" max="5849" width="7.28515625" style="796" customWidth="1"/>
    <col min="5850" max="5850" width="7.7109375" style="796" customWidth="1"/>
    <col min="5851" max="5854" width="7.28515625" style="796" customWidth="1"/>
    <col min="5855" max="5855" width="7.7109375" style="796" customWidth="1"/>
    <col min="5856" max="5859" width="7.28515625" style="796" customWidth="1"/>
    <col min="5860" max="5860" width="7.7109375" style="796" customWidth="1"/>
    <col min="5861" max="5864" width="7.28515625" style="796" customWidth="1"/>
    <col min="5865" max="5865" width="7.7109375" style="796" customWidth="1"/>
    <col min="5866" max="5869" width="7.28515625" style="796" customWidth="1"/>
    <col min="5870" max="5870" width="8" style="796" customWidth="1"/>
    <col min="5871" max="5872" width="7.28515625" style="796" customWidth="1"/>
    <col min="5873" max="5873" width="9.140625" style="796" customWidth="1"/>
    <col min="5874" max="5874" width="8" style="796" customWidth="1"/>
    <col min="5875" max="5875" width="7.28515625" style="796" customWidth="1"/>
    <col min="5876" max="5876" width="8" style="796" customWidth="1"/>
    <col min="5877" max="5877" width="7.28515625" style="796" customWidth="1"/>
    <col min="5878" max="5878" width="8" style="796" customWidth="1"/>
    <col min="5879" max="5879" width="7.28515625" style="796" customWidth="1"/>
    <col min="5880" max="5880" width="8" style="796" customWidth="1"/>
    <col min="5881" max="5881" width="7.28515625" style="796" customWidth="1"/>
    <col min="5882" max="5882" width="7.85546875" style="796" customWidth="1"/>
    <col min="5883" max="5883" width="7.28515625" style="796" customWidth="1"/>
    <col min="5884" max="5884" width="8" style="796" customWidth="1"/>
    <col min="5885" max="5885" width="7.28515625" style="796" customWidth="1"/>
    <col min="5886" max="5886" width="7.7109375" style="796" customWidth="1"/>
    <col min="5887" max="5887" width="7.28515625" style="796" customWidth="1"/>
    <col min="5888" max="5888" width="7.7109375" style="796" customWidth="1"/>
    <col min="5889" max="5889" width="7.28515625" style="796" customWidth="1"/>
    <col min="5890" max="5890" width="7.7109375" style="796" customWidth="1"/>
    <col min="5891" max="5891" width="7.28515625" style="796" customWidth="1"/>
    <col min="5892" max="5892" width="7.85546875" style="796" customWidth="1"/>
    <col min="5893" max="5893" width="7.28515625" style="796" customWidth="1"/>
    <col min="5894" max="5894" width="7.7109375" style="796" customWidth="1"/>
    <col min="5895" max="6092" width="7.28515625" style="796"/>
    <col min="6093" max="6093" width="0.85546875" style="796" customWidth="1"/>
    <col min="6094" max="6094" width="44.140625" style="796" customWidth="1"/>
    <col min="6095" max="6095" width="3.85546875" style="796" customWidth="1"/>
    <col min="6096" max="6096" width="7.28515625" style="796" customWidth="1"/>
    <col min="6097" max="6100" width="8.42578125" style="796" customWidth="1"/>
    <col min="6101" max="6101" width="7.7109375" style="796" customWidth="1"/>
    <col min="6102" max="6105" width="7.28515625" style="796" customWidth="1"/>
    <col min="6106" max="6106" width="7.7109375" style="796" customWidth="1"/>
    <col min="6107" max="6110" width="7.28515625" style="796" customWidth="1"/>
    <col min="6111" max="6111" width="7.7109375" style="796" customWidth="1"/>
    <col min="6112" max="6115" width="7.28515625" style="796" customWidth="1"/>
    <col min="6116" max="6116" width="7.7109375" style="796" customWidth="1"/>
    <col min="6117" max="6120" width="7.28515625" style="796" customWidth="1"/>
    <col min="6121" max="6121" width="7.7109375" style="796" customWidth="1"/>
    <col min="6122" max="6125" width="7.28515625" style="796" customWidth="1"/>
    <col min="6126" max="6126" width="8" style="796" customWidth="1"/>
    <col min="6127" max="6128" width="7.28515625" style="796" customWidth="1"/>
    <col min="6129" max="6129" width="9.140625" style="796" customWidth="1"/>
    <col min="6130" max="6130" width="8" style="796" customWidth="1"/>
    <col min="6131" max="6131" width="7.28515625" style="796" customWidth="1"/>
    <col min="6132" max="6132" width="8" style="796" customWidth="1"/>
    <col min="6133" max="6133" width="7.28515625" style="796" customWidth="1"/>
    <col min="6134" max="6134" width="8" style="796" customWidth="1"/>
    <col min="6135" max="6135" width="7.28515625" style="796" customWidth="1"/>
    <col min="6136" max="6136" width="8" style="796" customWidth="1"/>
    <col min="6137" max="6137" width="7.28515625" style="796" customWidth="1"/>
    <col min="6138" max="6138" width="7.85546875" style="796" customWidth="1"/>
    <col min="6139" max="6139" width="7.28515625" style="796" customWidth="1"/>
    <col min="6140" max="6140" width="8" style="796" customWidth="1"/>
    <col min="6141" max="6141" width="7.28515625" style="796" customWidth="1"/>
    <col min="6142" max="6142" width="7.7109375" style="796" customWidth="1"/>
    <col min="6143" max="6143" width="7.28515625" style="796" customWidth="1"/>
    <col min="6144" max="6144" width="7.7109375" style="796" customWidth="1"/>
    <col min="6145" max="6145" width="7.28515625" style="796" customWidth="1"/>
    <col min="6146" max="6146" width="7.7109375" style="796" customWidth="1"/>
    <col min="6147" max="6147" width="7.28515625" style="796" customWidth="1"/>
    <col min="6148" max="6148" width="7.85546875" style="796" customWidth="1"/>
    <col min="6149" max="6149" width="7.28515625" style="796" customWidth="1"/>
    <col min="6150" max="6150" width="7.7109375" style="796" customWidth="1"/>
    <col min="6151" max="6348" width="7.28515625" style="796"/>
    <col min="6349" max="6349" width="0.85546875" style="796" customWidth="1"/>
    <col min="6350" max="6350" width="44.140625" style="796" customWidth="1"/>
    <col min="6351" max="6351" width="3.85546875" style="796" customWidth="1"/>
    <col min="6352" max="6352" width="7.28515625" style="796" customWidth="1"/>
    <col min="6353" max="6356" width="8.42578125" style="796" customWidth="1"/>
    <col min="6357" max="6357" width="7.7109375" style="796" customWidth="1"/>
    <col min="6358" max="6361" width="7.28515625" style="796" customWidth="1"/>
    <col min="6362" max="6362" width="7.7109375" style="796" customWidth="1"/>
    <col min="6363" max="6366" width="7.28515625" style="796" customWidth="1"/>
    <col min="6367" max="6367" width="7.7109375" style="796" customWidth="1"/>
    <col min="6368" max="6371" width="7.28515625" style="796" customWidth="1"/>
    <col min="6372" max="6372" width="7.7109375" style="796" customWidth="1"/>
    <col min="6373" max="6376" width="7.28515625" style="796" customWidth="1"/>
    <col min="6377" max="6377" width="7.7109375" style="796" customWidth="1"/>
    <col min="6378" max="6381" width="7.28515625" style="796" customWidth="1"/>
    <col min="6382" max="6382" width="8" style="796" customWidth="1"/>
    <col min="6383" max="6384" width="7.28515625" style="796" customWidth="1"/>
    <col min="6385" max="6385" width="9.140625" style="796" customWidth="1"/>
    <col min="6386" max="6386" width="8" style="796" customWidth="1"/>
    <col min="6387" max="6387" width="7.28515625" style="796" customWidth="1"/>
    <col min="6388" max="6388" width="8" style="796" customWidth="1"/>
    <col min="6389" max="6389" width="7.28515625" style="796" customWidth="1"/>
    <col min="6390" max="6390" width="8" style="796" customWidth="1"/>
    <col min="6391" max="6391" width="7.28515625" style="796" customWidth="1"/>
    <col min="6392" max="6392" width="8" style="796" customWidth="1"/>
    <col min="6393" max="6393" width="7.28515625" style="796" customWidth="1"/>
    <col min="6394" max="6394" width="7.85546875" style="796" customWidth="1"/>
    <col min="6395" max="6395" width="7.28515625" style="796" customWidth="1"/>
    <col min="6396" max="6396" width="8" style="796" customWidth="1"/>
    <col min="6397" max="6397" width="7.28515625" style="796" customWidth="1"/>
    <col min="6398" max="6398" width="7.7109375" style="796" customWidth="1"/>
    <col min="6399" max="6399" width="7.28515625" style="796" customWidth="1"/>
    <col min="6400" max="6400" width="7.7109375" style="796" customWidth="1"/>
    <col min="6401" max="6401" width="7.28515625" style="796" customWidth="1"/>
    <col min="6402" max="6402" width="7.7109375" style="796" customWidth="1"/>
    <col min="6403" max="6403" width="7.28515625" style="796" customWidth="1"/>
    <col min="6404" max="6404" width="7.85546875" style="796" customWidth="1"/>
    <col min="6405" max="6405" width="7.28515625" style="796" customWidth="1"/>
    <col min="6406" max="6406" width="7.7109375" style="796" customWidth="1"/>
    <col min="6407" max="6604" width="7.28515625" style="796"/>
    <col min="6605" max="6605" width="0.85546875" style="796" customWidth="1"/>
    <col min="6606" max="6606" width="44.140625" style="796" customWidth="1"/>
    <col min="6607" max="6607" width="3.85546875" style="796" customWidth="1"/>
    <col min="6608" max="6608" width="7.28515625" style="796" customWidth="1"/>
    <col min="6609" max="6612" width="8.42578125" style="796" customWidth="1"/>
    <col min="6613" max="6613" width="7.7109375" style="796" customWidth="1"/>
    <col min="6614" max="6617" width="7.28515625" style="796" customWidth="1"/>
    <col min="6618" max="6618" width="7.7109375" style="796" customWidth="1"/>
    <col min="6619" max="6622" width="7.28515625" style="796" customWidth="1"/>
    <col min="6623" max="6623" width="7.7109375" style="796" customWidth="1"/>
    <col min="6624" max="6627" width="7.28515625" style="796" customWidth="1"/>
    <col min="6628" max="6628" width="7.7109375" style="796" customWidth="1"/>
    <col min="6629" max="6632" width="7.28515625" style="796" customWidth="1"/>
    <col min="6633" max="6633" width="7.7109375" style="796" customWidth="1"/>
    <col min="6634" max="6637" width="7.28515625" style="796" customWidth="1"/>
    <col min="6638" max="6638" width="8" style="796" customWidth="1"/>
    <col min="6639" max="6640" width="7.28515625" style="796" customWidth="1"/>
    <col min="6641" max="6641" width="9.140625" style="796" customWidth="1"/>
    <col min="6642" max="6642" width="8" style="796" customWidth="1"/>
    <col min="6643" max="6643" width="7.28515625" style="796" customWidth="1"/>
    <col min="6644" max="6644" width="8" style="796" customWidth="1"/>
    <col min="6645" max="6645" width="7.28515625" style="796" customWidth="1"/>
    <col min="6646" max="6646" width="8" style="796" customWidth="1"/>
    <col min="6647" max="6647" width="7.28515625" style="796" customWidth="1"/>
    <col min="6648" max="6648" width="8" style="796" customWidth="1"/>
    <col min="6649" max="6649" width="7.28515625" style="796" customWidth="1"/>
    <col min="6650" max="6650" width="7.85546875" style="796" customWidth="1"/>
    <col min="6651" max="6651" width="7.28515625" style="796" customWidth="1"/>
    <col min="6652" max="6652" width="8" style="796" customWidth="1"/>
    <col min="6653" max="6653" width="7.28515625" style="796" customWidth="1"/>
    <col min="6654" max="6654" width="7.7109375" style="796" customWidth="1"/>
    <col min="6655" max="6655" width="7.28515625" style="796" customWidth="1"/>
    <col min="6656" max="6656" width="7.7109375" style="796" customWidth="1"/>
    <col min="6657" max="6657" width="7.28515625" style="796" customWidth="1"/>
    <col min="6658" max="6658" width="7.7109375" style="796" customWidth="1"/>
    <col min="6659" max="6659" width="7.28515625" style="796" customWidth="1"/>
    <col min="6660" max="6660" width="7.85546875" style="796" customWidth="1"/>
    <col min="6661" max="6661" width="7.28515625" style="796" customWidth="1"/>
    <col min="6662" max="6662" width="7.7109375" style="796" customWidth="1"/>
    <col min="6663" max="6860" width="7.28515625" style="796"/>
    <col min="6861" max="6861" width="0.85546875" style="796" customWidth="1"/>
    <col min="6862" max="6862" width="44.140625" style="796" customWidth="1"/>
    <col min="6863" max="6863" width="3.85546875" style="796" customWidth="1"/>
    <col min="6864" max="6864" width="7.28515625" style="796" customWidth="1"/>
    <col min="6865" max="6868" width="8.42578125" style="796" customWidth="1"/>
    <col min="6869" max="6869" width="7.7109375" style="796" customWidth="1"/>
    <col min="6870" max="6873" width="7.28515625" style="796" customWidth="1"/>
    <col min="6874" max="6874" width="7.7109375" style="796" customWidth="1"/>
    <col min="6875" max="6878" width="7.28515625" style="796" customWidth="1"/>
    <col min="6879" max="6879" width="7.7109375" style="796" customWidth="1"/>
    <col min="6880" max="6883" width="7.28515625" style="796" customWidth="1"/>
    <col min="6884" max="6884" width="7.7109375" style="796" customWidth="1"/>
    <col min="6885" max="6888" width="7.28515625" style="796" customWidth="1"/>
    <col min="6889" max="6889" width="7.7109375" style="796" customWidth="1"/>
    <col min="6890" max="6893" width="7.28515625" style="796" customWidth="1"/>
    <col min="6894" max="6894" width="8" style="796" customWidth="1"/>
    <col min="6895" max="6896" width="7.28515625" style="796" customWidth="1"/>
    <col min="6897" max="6897" width="9.140625" style="796" customWidth="1"/>
    <col min="6898" max="6898" width="8" style="796" customWidth="1"/>
    <col min="6899" max="6899" width="7.28515625" style="796" customWidth="1"/>
    <col min="6900" max="6900" width="8" style="796" customWidth="1"/>
    <col min="6901" max="6901" width="7.28515625" style="796" customWidth="1"/>
    <col min="6902" max="6902" width="8" style="796" customWidth="1"/>
    <col min="6903" max="6903" width="7.28515625" style="796" customWidth="1"/>
    <col min="6904" max="6904" width="8" style="796" customWidth="1"/>
    <col min="6905" max="6905" width="7.28515625" style="796" customWidth="1"/>
    <col min="6906" max="6906" width="7.85546875" style="796" customWidth="1"/>
    <col min="6907" max="6907" width="7.28515625" style="796" customWidth="1"/>
    <col min="6908" max="6908" width="8" style="796" customWidth="1"/>
    <col min="6909" max="6909" width="7.28515625" style="796" customWidth="1"/>
    <col min="6910" max="6910" width="7.7109375" style="796" customWidth="1"/>
    <col min="6911" max="6911" width="7.28515625" style="796" customWidth="1"/>
    <col min="6912" max="6912" width="7.7109375" style="796" customWidth="1"/>
    <col min="6913" max="6913" width="7.28515625" style="796" customWidth="1"/>
    <col min="6914" max="6914" width="7.7109375" style="796" customWidth="1"/>
    <col min="6915" max="6915" width="7.28515625" style="796" customWidth="1"/>
    <col min="6916" max="6916" width="7.85546875" style="796" customWidth="1"/>
    <col min="6917" max="6917" width="7.28515625" style="796" customWidth="1"/>
    <col min="6918" max="6918" width="7.7109375" style="796" customWidth="1"/>
    <col min="6919" max="7116" width="7.28515625" style="796"/>
    <col min="7117" max="7117" width="0.85546875" style="796" customWidth="1"/>
    <col min="7118" max="7118" width="44.140625" style="796" customWidth="1"/>
    <col min="7119" max="7119" width="3.85546875" style="796" customWidth="1"/>
    <col min="7120" max="7120" width="7.28515625" style="796" customWidth="1"/>
    <col min="7121" max="7124" width="8.42578125" style="796" customWidth="1"/>
    <col min="7125" max="7125" width="7.7109375" style="796" customWidth="1"/>
    <col min="7126" max="7129" width="7.28515625" style="796" customWidth="1"/>
    <col min="7130" max="7130" width="7.7109375" style="796" customWidth="1"/>
    <col min="7131" max="7134" width="7.28515625" style="796" customWidth="1"/>
    <col min="7135" max="7135" width="7.7109375" style="796" customWidth="1"/>
    <col min="7136" max="7139" width="7.28515625" style="796" customWidth="1"/>
    <col min="7140" max="7140" width="7.7109375" style="796" customWidth="1"/>
    <col min="7141" max="7144" width="7.28515625" style="796" customWidth="1"/>
    <col min="7145" max="7145" width="7.7109375" style="796" customWidth="1"/>
    <col min="7146" max="7149" width="7.28515625" style="796" customWidth="1"/>
    <col min="7150" max="7150" width="8" style="796" customWidth="1"/>
    <col min="7151" max="7152" width="7.28515625" style="796" customWidth="1"/>
    <col min="7153" max="7153" width="9.140625" style="796" customWidth="1"/>
    <col min="7154" max="7154" width="8" style="796" customWidth="1"/>
    <col min="7155" max="7155" width="7.28515625" style="796" customWidth="1"/>
    <col min="7156" max="7156" width="8" style="796" customWidth="1"/>
    <col min="7157" max="7157" width="7.28515625" style="796" customWidth="1"/>
    <col min="7158" max="7158" width="8" style="796" customWidth="1"/>
    <col min="7159" max="7159" width="7.28515625" style="796" customWidth="1"/>
    <col min="7160" max="7160" width="8" style="796" customWidth="1"/>
    <col min="7161" max="7161" width="7.28515625" style="796" customWidth="1"/>
    <col min="7162" max="7162" width="7.85546875" style="796" customWidth="1"/>
    <col min="7163" max="7163" width="7.28515625" style="796" customWidth="1"/>
    <col min="7164" max="7164" width="8" style="796" customWidth="1"/>
    <col min="7165" max="7165" width="7.28515625" style="796" customWidth="1"/>
    <col min="7166" max="7166" width="7.7109375" style="796" customWidth="1"/>
    <col min="7167" max="7167" width="7.28515625" style="796" customWidth="1"/>
    <col min="7168" max="7168" width="7.7109375" style="796" customWidth="1"/>
    <col min="7169" max="7169" width="7.28515625" style="796" customWidth="1"/>
    <col min="7170" max="7170" width="7.7109375" style="796" customWidth="1"/>
    <col min="7171" max="7171" width="7.28515625" style="796" customWidth="1"/>
    <col min="7172" max="7172" width="7.85546875" style="796" customWidth="1"/>
    <col min="7173" max="7173" width="7.28515625" style="796" customWidth="1"/>
    <col min="7174" max="7174" width="7.7109375" style="796" customWidth="1"/>
    <col min="7175" max="7372" width="7.28515625" style="796"/>
    <col min="7373" max="7373" width="0.85546875" style="796" customWidth="1"/>
    <col min="7374" max="7374" width="44.140625" style="796" customWidth="1"/>
    <col min="7375" max="7375" width="3.85546875" style="796" customWidth="1"/>
    <col min="7376" max="7376" width="7.28515625" style="796" customWidth="1"/>
    <col min="7377" max="7380" width="8.42578125" style="796" customWidth="1"/>
    <col min="7381" max="7381" width="7.7109375" style="796" customWidth="1"/>
    <col min="7382" max="7385" width="7.28515625" style="796" customWidth="1"/>
    <col min="7386" max="7386" width="7.7109375" style="796" customWidth="1"/>
    <col min="7387" max="7390" width="7.28515625" style="796" customWidth="1"/>
    <col min="7391" max="7391" width="7.7109375" style="796" customWidth="1"/>
    <col min="7392" max="7395" width="7.28515625" style="796" customWidth="1"/>
    <col min="7396" max="7396" width="7.7109375" style="796" customWidth="1"/>
    <col min="7397" max="7400" width="7.28515625" style="796" customWidth="1"/>
    <col min="7401" max="7401" width="7.7109375" style="796" customWidth="1"/>
    <col min="7402" max="7405" width="7.28515625" style="796" customWidth="1"/>
    <col min="7406" max="7406" width="8" style="796" customWidth="1"/>
    <col min="7407" max="7408" width="7.28515625" style="796" customWidth="1"/>
    <col min="7409" max="7409" width="9.140625" style="796" customWidth="1"/>
    <col min="7410" max="7410" width="8" style="796" customWidth="1"/>
    <col min="7411" max="7411" width="7.28515625" style="796" customWidth="1"/>
    <col min="7412" max="7412" width="8" style="796" customWidth="1"/>
    <col min="7413" max="7413" width="7.28515625" style="796" customWidth="1"/>
    <col min="7414" max="7414" width="8" style="796" customWidth="1"/>
    <col min="7415" max="7415" width="7.28515625" style="796" customWidth="1"/>
    <col min="7416" max="7416" width="8" style="796" customWidth="1"/>
    <col min="7417" max="7417" width="7.28515625" style="796" customWidth="1"/>
    <col min="7418" max="7418" width="7.85546875" style="796" customWidth="1"/>
    <col min="7419" max="7419" width="7.28515625" style="796" customWidth="1"/>
    <col min="7420" max="7420" width="8" style="796" customWidth="1"/>
    <col min="7421" max="7421" width="7.28515625" style="796" customWidth="1"/>
    <col min="7422" max="7422" width="7.7109375" style="796" customWidth="1"/>
    <col min="7423" max="7423" width="7.28515625" style="796" customWidth="1"/>
    <col min="7424" max="7424" width="7.7109375" style="796" customWidth="1"/>
    <col min="7425" max="7425" width="7.28515625" style="796" customWidth="1"/>
    <col min="7426" max="7426" width="7.7109375" style="796" customWidth="1"/>
    <col min="7427" max="7427" width="7.28515625" style="796" customWidth="1"/>
    <col min="7428" max="7428" width="7.85546875" style="796" customWidth="1"/>
    <col min="7429" max="7429" width="7.28515625" style="796" customWidth="1"/>
    <col min="7430" max="7430" width="7.7109375" style="796" customWidth="1"/>
    <col min="7431" max="7628" width="7.28515625" style="796"/>
    <col min="7629" max="7629" width="0.85546875" style="796" customWidth="1"/>
    <col min="7630" max="7630" width="44.140625" style="796" customWidth="1"/>
    <col min="7631" max="7631" width="3.85546875" style="796" customWidth="1"/>
    <col min="7632" max="7632" width="7.28515625" style="796" customWidth="1"/>
    <col min="7633" max="7636" width="8.42578125" style="796" customWidth="1"/>
    <col min="7637" max="7637" width="7.7109375" style="796" customWidth="1"/>
    <col min="7638" max="7641" width="7.28515625" style="796" customWidth="1"/>
    <col min="7642" max="7642" width="7.7109375" style="796" customWidth="1"/>
    <col min="7643" max="7646" width="7.28515625" style="796" customWidth="1"/>
    <col min="7647" max="7647" width="7.7109375" style="796" customWidth="1"/>
    <col min="7648" max="7651" width="7.28515625" style="796" customWidth="1"/>
    <col min="7652" max="7652" width="7.7109375" style="796" customWidth="1"/>
    <col min="7653" max="7656" width="7.28515625" style="796" customWidth="1"/>
    <col min="7657" max="7657" width="7.7109375" style="796" customWidth="1"/>
    <col min="7658" max="7661" width="7.28515625" style="796" customWidth="1"/>
    <col min="7662" max="7662" width="8" style="796" customWidth="1"/>
    <col min="7663" max="7664" width="7.28515625" style="796" customWidth="1"/>
    <col min="7665" max="7665" width="9.140625" style="796" customWidth="1"/>
    <col min="7666" max="7666" width="8" style="796" customWidth="1"/>
    <col min="7667" max="7667" width="7.28515625" style="796" customWidth="1"/>
    <col min="7668" max="7668" width="8" style="796" customWidth="1"/>
    <col min="7669" max="7669" width="7.28515625" style="796" customWidth="1"/>
    <col min="7670" max="7670" width="8" style="796" customWidth="1"/>
    <col min="7671" max="7671" width="7.28515625" style="796" customWidth="1"/>
    <col min="7672" max="7672" width="8" style="796" customWidth="1"/>
    <col min="7673" max="7673" width="7.28515625" style="796" customWidth="1"/>
    <col min="7674" max="7674" width="7.85546875" style="796" customWidth="1"/>
    <col min="7675" max="7675" width="7.28515625" style="796" customWidth="1"/>
    <col min="7676" max="7676" width="8" style="796" customWidth="1"/>
    <col min="7677" max="7677" width="7.28515625" style="796" customWidth="1"/>
    <col min="7678" max="7678" width="7.7109375" style="796" customWidth="1"/>
    <col min="7679" max="7679" width="7.28515625" style="796" customWidth="1"/>
    <col min="7680" max="7680" width="7.7109375" style="796" customWidth="1"/>
    <col min="7681" max="7681" width="7.28515625" style="796" customWidth="1"/>
    <col min="7682" max="7682" width="7.7109375" style="796" customWidth="1"/>
    <col min="7683" max="7683" width="7.28515625" style="796" customWidth="1"/>
    <col min="7684" max="7684" width="7.85546875" style="796" customWidth="1"/>
    <col min="7685" max="7685" width="7.28515625" style="796" customWidth="1"/>
    <col min="7686" max="7686" width="7.7109375" style="796" customWidth="1"/>
    <col min="7687" max="7884" width="7.28515625" style="796"/>
    <col min="7885" max="7885" width="0.85546875" style="796" customWidth="1"/>
    <col min="7886" max="7886" width="44.140625" style="796" customWidth="1"/>
    <col min="7887" max="7887" width="3.85546875" style="796" customWidth="1"/>
    <col min="7888" max="7888" width="7.28515625" style="796" customWidth="1"/>
    <col min="7889" max="7892" width="8.42578125" style="796" customWidth="1"/>
    <col min="7893" max="7893" width="7.7109375" style="796" customWidth="1"/>
    <col min="7894" max="7897" width="7.28515625" style="796" customWidth="1"/>
    <col min="7898" max="7898" width="7.7109375" style="796" customWidth="1"/>
    <col min="7899" max="7902" width="7.28515625" style="796" customWidth="1"/>
    <col min="7903" max="7903" width="7.7109375" style="796" customWidth="1"/>
    <col min="7904" max="7907" width="7.28515625" style="796" customWidth="1"/>
    <col min="7908" max="7908" width="7.7109375" style="796" customWidth="1"/>
    <col min="7909" max="7912" width="7.28515625" style="796" customWidth="1"/>
    <col min="7913" max="7913" width="7.7109375" style="796" customWidth="1"/>
    <col min="7914" max="7917" width="7.28515625" style="796" customWidth="1"/>
    <col min="7918" max="7918" width="8" style="796" customWidth="1"/>
    <col min="7919" max="7920" width="7.28515625" style="796" customWidth="1"/>
    <col min="7921" max="7921" width="9.140625" style="796" customWidth="1"/>
    <col min="7922" max="7922" width="8" style="796" customWidth="1"/>
    <col min="7923" max="7923" width="7.28515625" style="796" customWidth="1"/>
    <col min="7924" max="7924" width="8" style="796" customWidth="1"/>
    <col min="7925" max="7925" width="7.28515625" style="796" customWidth="1"/>
    <col min="7926" max="7926" width="8" style="796" customWidth="1"/>
    <col min="7927" max="7927" width="7.28515625" style="796" customWidth="1"/>
    <col min="7928" max="7928" width="8" style="796" customWidth="1"/>
    <col min="7929" max="7929" width="7.28515625" style="796" customWidth="1"/>
    <col min="7930" max="7930" width="7.85546875" style="796" customWidth="1"/>
    <col min="7931" max="7931" width="7.28515625" style="796" customWidth="1"/>
    <col min="7932" max="7932" width="8" style="796" customWidth="1"/>
    <col min="7933" max="7933" width="7.28515625" style="796" customWidth="1"/>
    <col min="7934" max="7934" width="7.7109375" style="796" customWidth="1"/>
    <col min="7935" max="7935" width="7.28515625" style="796" customWidth="1"/>
    <col min="7936" max="7936" width="7.7109375" style="796" customWidth="1"/>
    <col min="7937" max="7937" width="7.28515625" style="796" customWidth="1"/>
    <col min="7938" max="7938" width="7.7109375" style="796" customWidth="1"/>
    <col min="7939" max="7939" width="7.28515625" style="796" customWidth="1"/>
    <col min="7940" max="7940" width="7.85546875" style="796" customWidth="1"/>
    <col min="7941" max="7941" width="7.28515625" style="796" customWidth="1"/>
    <col min="7942" max="7942" width="7.7109375" style="796" customWidth="1"/>
    <col min="7943" max="8140" width="7.28515625" style="796"/>
    <col min="8141" max="8141" width="0.85546875" style="796" customWidth="1"/>
    <col min="8142" max="8142" width="44.140625" style="796" customWidth="1"/>
    <col min="8143" max="8143" width="3.85546875" style="796" customWidth="1"/>
    <col min="8144" max="8144" width="7.28515625" style="796" customWidth="1"/>
    <col min="8145" max="8148" width="8.42578125" style="796" customWidth="1"/>
    <col min="8149" max="8149" width="7.7109375" style="796" customWidth="1"/>
    <col min="8150" max="8153" width="7.28515625" style="796" customWidth="1"/>
    <col min="8154" max="8154" width="7.7109375" style="796" customWidth="1"/>
    <col min="8155" max="8158" width="7.28515625" style="796" customWidth="1"/>
    <col min="8159" max="8159" width="7.7109375" style="796" customWidth="1"/>
    <col min="8160" max="8163" width="7.28515625" style="796" customWidth="1"/>
    <col min="8164" max="8164" width="7.7109375" style="796" customWidth="1"/>
    <col min="8165" max="8168" width="7.28515625" style="796" customWidth="1"/>
    <col min="8169" max="8169" width="7.7109375" style="796" customWidth="1"/>
    <col min="8170" max="8173" width="7.28515625" style="796" customWidth="1"/>
    <col min="8174" max="8174" width="8" style="796" customWidth="1"/>
    <col min="8175" max="8176" width="7.28515625" style="796" customWidth="1"/>
    <col min="8177" max="8177" width="9.140625" style="796" customWidth="1"/>
    <col min="8178" max="8178" width="8" style="796" customWidth="1"/>
    <col min="8179" max="8179" width="7.28515625" style="796" customWidth="1"/>
    <col min="8180" max="8180" width="8" style="796" customWidth="1"/>
    <col min="8181" max="8181" width="7.28515625" style="796" customWidth="1"/>
    <col min="8182" max="8182" width="8" style="796" customWidth="1"/>
    <col min="8183" max="8183" width="7.28515625" style="796" customWidth="1"/>
    <col min="8184" max="8184" width="8" style="796" customWidth="1"/>
    <col min="8185" max="8185" width="7.28515625" style="796" customWidth="1"/>
    <col min="8186" max="8186" width="7.85546875" style="796" customWidth="1"/>
    <col min="8187" max="8187" width="7.28515625" style="796" customWidth="1"/>
    <col min="8188" max="8188" width="8" style="796" customWidth="1"/>
    <col min="8189" max="8189" width="7.28515625" style="796" customWidth="1"/>
    <col min="8190" max="8190" width="7.7109375" style="796" customWidth="1"/>
    <col min="8191" max="8191" width="7.28515625" style="796" customWidth="1"/>
    <col min="8192" max="8192" width="7.7109375" style="796" customWidth="1"/>
    <col min="8193" max="8193" width="7.28515625" style="796" customWidth="1"/>
    <col min="8194" max="8194" width="7.7109375" style="796" customWidth="1"/>
    <col min="8195" max="8195" width="7.28515625" style="796" customWidth="1"/>
    <col min="8196" max="8196" width="7.85546875" style="796" customWidth="1"/>
    <col min="8197" max="8197" width="7.28515625" style="796" customWidth="1"/>
    <col min="8198" max="8198" width="7.7109375" style="796" customWidth="1"/>
    <col min="8199" max="8396" width="7.28515625" style="796"/>
    <col min="8397" max="8397" width="0.85546875" style="796" customWidth="1"/>
    <col min="8398" max="8398" width="44.140625" style="796" customWidth="1"/>
    <col min="8399" max="8399" width="3.85546875" style="796" customWidth="1"/>
    <col min="8400" max="8400" width="7.28515625" style="796" customWidth="1"/>
    <col min="8401" max="8404" width="8.42578125" style="796" customWidth="1"/>
    <col min="8405" max="8405" width="7.7109375" style="796" customWidth="1"/>
    <col min="8406" max="8409" width="7.28515625" style="796" customWidth="1"/>
    <col min="8410" max="8410" width="7.7109375" style="796" customWidth="1"/>
    <col min="8411" max="8414" width="7.28515625" style="796" customWidth="1"/>
    <col min="8415" max="8415" width="7.7109375" style="796" customWidth="1"/>
    <col min="8416" max="8419" width="7.28515625" style="796" customWidth="1"/>
    <col min="8420" max="8420" width="7.7109375" style="796" customWidth="1"/>
    <col min="8421" max="8424" width="7.28515625" style="796" customWidth="1"/>
    <col min="8425" max="8425" width="7.7109375" style="796" customWidth="1"/>
    <col min="8426" max="8429" width="7.28515625" style="796" customWidth="1"/>
    <col min="8430" max="8430" width="8" style="796" customWidth="1"/>
    <col min="8431" max="8432" width="7.28515625" style="796" customWidth="1"/>
    <col min="8433" max="8433" width="9.140625" style="796" customWidth="1"/>
    <col min="8434" max="8434" width="8" style="796" customWidth="1"/>
    <col min="8435" max="8435" width="7.28515625" style="796" customWidth="1"/>
    <col min="8436" max="8436" width="8" style="796" customWidth="1"/>
    <col min="8437" max="8437" width="7.28515625" style="796" customWidth="1"/>
    <col min="8438" max="8438" width="8" style="796" customWidth="1"/>
    <col min="8439" max="8439" width="7.28515625" style="796" customWidth="1"/>
    <col min="8440" max="8440" width="8" style="796" customWidth="1"/>
    <col min="8441" max="8441" width="7.28515625" style="796" customWidth="1"/>
    <col min="8442" max="8442" width="7.85546875" style="796" customWidth="1"/>
    <col min="8443" max="8443" width="7.28515625" style="796" customWidth="1"/>
    <col min="8444" max="8444" width="8" style="796" customWidth="1"/>
    <col min="8445" max="8445" width="7.28515625" style="796" customWidth="1"/>
    <col min="8446" max="8446" width="7.7109375" style="796" customWidth="1"/>
    <col min="8447" max="8447" width="7.28515625" style="796" customWidth="1"/>
    <col min="8448" max="8448" width="7.7109375" style="796" customWidth="1"/>
    <col min="8449" max="8449" width="7.28515625" style="796" customWidth="1"/>
    <col min="8450" max="8450" width="7.7109375" style="796" customWidth="1"/>
    <col min="8451" max="8451" width="7.28515625" style="796" customWidth="1"/>
    <col min="8452" max="8452" width="7.85546875" style="796" customWidth="1"/>
    <col min="8453" max="8453" width="7.28515625" style="796" customWidth="1"/>
    <col min="8454" max="8454" width="7.7109375" style="796" customWidth="1"/>
    <col min="8455" max="8652" width="7.28515625" style="796"/>
    <col min="8653" max="8653" width="0.85546875" style="796" customWidth="1"/>
    <col min="8654" max="8654" width="44.140625" style="796" customWidth="1"/>
    <col min="8655" max="8655" width="3.85546875" style="796" customWidth="1"/>
    <col min="8656" max="8656" width="7.28515625" style="796" customWidth="1"/>
    <col min="8657" max="8660" width="8.42578125" style="796" customWidth="1"/>
    <col min="8661" max="8661" width="7.7109375" style="796" customWidth="1"/>
    <col min="8662" max="8665" width="7.28515625" style="796" customWidth="1"/>
    <col min="8666" max="8666" width="7.7109375" style="796" customWidth="1"/>
    <col min="8667" max="8670" width="7.28515625" style="796" customWidth="1"/>
    <col min="8671" max="8671" width="7.7109375" style="796" customWidth="1"/>
    <col min="8672" max="8675" width="7.28515625" style="796" customWidth="1"/>
    <col min="8676" max="8676" width="7.7109375" style="796" customWidth="1"/>
    <col min="8677" max="8680" width="7.28515625" style="796" customWidth="1"/>
    <col min="8681" max="8681" width="7.7109375" style="796" customWidth="1"/>
    <col min="8682" max="8685" width="7.28515625" style="796" customWidth="1"/>
    <col min="8686" max="8686" width="8" style="796" customWidth="1"/>
    <col min="8687" max="8688" width="7.28515625" style="796" customWidth="1"/>
    <col min="8689" max="8689" width="9.140625" style="796" customWidth="1"/>
    <col min="8690" max="8690" width="8" style="796" customWidth="1"/>
    <col min="8691" max="8691" width="7.28515625" style="796" customWidth="1"/>
    <col min="8692" max="8692" width="8" style="796" customWidth="1"/>
    <col min="8693" max="8693" width="7.28515625" style="796" customWidth="1"/>
    <col min="8694" max="8694" width="8" style="796" customWidth="1"/>
    <col min="8695" max="8695" width="7.28515625" style="796" customWidth="1"/>
    <col min="8696" max="8696" width="8" style="796" customWidth="1"/>
    <col min="8697" max="8697" width="7.28515625" style="796" customWidth="1"/>
    <col min="8698" max="8698" width="7.85546875" style="796" customWidth="1"/>
    <col min="8699" max="8699" width="7.28515625" style="796" customWidth="1"/>
    <col min="8700" max="8700" width="8" style="796" customWidth="1"/>
    <col min="8701" max="8701" width="7.28515625" style="796" customWidth="1"/>
    <col min="8702" max="8702" width="7.7109375" style="796" customWidth="1"/>
    <col min="8703" max="8703" width="7.28515625" style="796" customWidth="1"/>
    <col min="8704" max="8704" width="7.7109375" style="796" customWidth="1"/>
    <col min="8705" max="8705" width="7.28515625" style="796" customWidth="1"/>
    <col min="8706" max="8706" width="7.7109375" style="796" customWidth="1"/>
    <col min="8707" max="8707" width="7.28515625" style="796" customWidth="1"/>
    <col min="8708" max="8708" width="7.85546875" style="796" customWidth="1"/>
    <col min="8709" max="8709" width="7.28515625" style="796" customWidth="1"/>
    <col min="8710" max="8710" width="7.7109375" style="796" customWidth="1"/>
    <col min="8711" max="8908" width="7.28515625" style="796"/>
    <col min="8909" max="8909" width="0.85546875" style="796" customWidth="1"/>
    <col min="8910" max="8910" width="44.140625" style="796" customWidth="1"/>
    <col min="8911" max="8911" width="3.85546875" style="796" customWidth="1"/>
    <col min="8912" max="8912" width="7.28515625" style="796" customWidth="1"/>
    <col min="8913" max="8916" width="8.42578125" style="796" customWidth="1"/>
    <col min="8917" max="8917" width="7.7109375" style="796" customWidth="1"/>
    <col min="8918" max="8921" width="7.28515625" style="796" customWidth="1"/>
    <col min="8922" max="8922" width="7.7109375" style="796" customWidth="1"/>
    <col min="8923" max="8926" width="7.28515625" style="796" customWidth="1"/>
    <col min="8927" max="8927" width="7.7109375" style="796" customWidth="1"/>
    <col min="8928" max="8931" width="7.28515625" style="796" customWidth="1"/>
    <col min="8932" max="8932" width="7.7109375" style="796" customWidth="1"/>
    <col min="8933" max="8936" width="7.28515625" style="796" customWidth="1"/>
    <col min="8937" max="8937" width="7.7109375" style="796" customWidth="1"/>
    <col min="8938" max="8941" width="7.28515625" style="796" customWidth="1"/>
    <col min="8942" max="8942" width="8" style="796" customWidth="1"/>
    <col min="8943" max="8944" width="7.28515625" style="796" customWidth="1"/>
    <col min="8945" max="8945" width="9.140625" style="796" customWidth="1"/>
    <col min="8946" max="8946" width="8" style="796" customWidth="1"/>
    <col min="8947" max="8947" width="7.28515625" style="796" customWidth="1"/>
    <col min="8948" max="8948" width="8" style="796" customWidth="1"/>
    <col min="8949" max="8949" width="7.28515625" style="796" customWidth="1"/>
    <col min="8950" max="8950" width="8" style="796" customWidth="1"/>
    <col min="8951" max="8951" width="7.28515625" style="796" customWidth="1"/>
    <col min="8952" max="8952" width="8" style="796" customWidth="1"/>
    <col min="8953" max="8953" width="7.28515625" style="796" customWidth="1"/>
    <col min="8954" max="8954" width="7.85546875" style="796" customWidth="1"/>
    <col min="8955" max="8955" width="7.28515625" style="796" customWidth="1"/>
    <col min="8956" max="8956" width="8" style="796" customWidth="1"/>
    <col min="8957" max="8957" width="7.28515625" style="796" customWidth="1"/>
    <col min="8958" max="8958" width="7.7109375" style="796" customWidth="1"/>
    <col min="8959" max="8959" width="7.28515625" style="796" customWidth="1"/>
    <col min="8960" max="8960" width="7.7109375" style="796" customWidth="1"/>
    <col min="8961" max="8961" width="7.28515625" style="796" customWidth="1"/>
    <col min="8962" max="8962" width="7.7109375" style="796" customWidth="1"/>
    <col min="8963" max="8963" width="7.28515625" style="796" customWidth="1"/>
    <col min="8964" max="8964" width="7.85546875" style="796" customWidth="1"/>
    <col min="8965" max="8965" width="7.28515625" style="796" customWidth="1"/>
    <col min="8966" max="8966" width="7.7109375" style="796" customWidth="1"/>
    <col min="8967" max="9164" width="7.28515625" style="796"/>
    <col min="9165" max="9165" width="0.85546875" style="796" customWidth="1"/>
    <col min="9166" max="9166" width="44.140625" style="796" customWidth="1"/>
    <col min="9167" max="9167" width="3.85546875" style="796" customWidth="1"/>
    <col min="9168" max="9168" width="7.28515625" style="796" customWidth="1"/>
    <col min="9169" max="9172" width="8.42578125" style="796" customWidth="1"/>
    <col min="9173" max="9173" width="7.7109375" style="796" customWidth="1"/>
    <col min="9174" max="9177" width="7.28515625" style="796" customWidth="1"/>
    <col min="9178" max="9178" width="7.7109375" style="796" customWidth="1"/>
    <col min="9179" max="9182" width="7.28515625" style="796" customWidth="1"/>
    <col min="9183" max="9183" width="7.7109375" style="796" customWidth="1"/>
    <col min="9184" max="9187" width="7.28515625" style="796" customWidth="1"/>
    <col min="9188" max="9188" width="7.7109375" style="796" customWidth="1"/>
    <col min="9189" max="9192" width="7.28515625" style="796" customWidth="1"/>
    <col min="9193" max="9193" width="7.7109375" style="796" customWidth="1"/>
    <col min="9194" max="9197" width="7.28515625" style="796" customWidth="1"/>
    <col min="9198" max="9198" width="8" style="796" customWidth="1"/>
    <col min="9199" max="9200" width="7.28515625" style="796" customWidth="1"/>
    <col min="9201" max="9201" width="9.140625" style="796" customWidth="1"/>
    <col min="9202" max="9202" width="8" style="796" customWidth="1"/>
    <col min="9203" max="9203" width="7.28515625" style="796" customWidth="1"/>
    <col min="9204" max="9204" width="8" style="796" customWidth="1"/>
    <col min="9205" max="9205" width="7.28515625" style="796" customWidth="1"/>
    <col min="9206" max="9206" width="8" style="796" customWidth="1"/>
    <col min="9207" max="9207" width="7.28515625" style="796" customWidth="1"/>
    <col min="9208" max="9208" width="8" style="796" customWidth="1"/>
    <col min="9209" max="9209" width="7.28515625" style="796" customWidth="1"/>
    <col min="9210" max="9210" width="7.85546875" style="796" customWidth="1"/>
    <col min="9211" max="9211" width="7.28515625" style="796" customWidth="1"/>
    <col min="9212" max="9212" width="8" style="796" customWidth="1"/>
    <col min="9213" max="9213" width="7.28515625" style="796" customWidth="1"/>
    <col min="9214" max="9214" width="7.7109375" style="796" customWidth="1"/>
    <col min="9215" max="9215" width="7.28515625" style="796" customWidth="1"/>
    <col min="9216" max="9216" width="7.7109375" style="796" customWidth="1"/>
    <col min="9217" max="9217" width="7.28515625" style="796" customWidth="1"/>
    <col min="9218" max="9218" width="7.7109375" style="796" customWidth="1"/>
    <col min="9219" max="9219" width="7.28515625" style="796" customWidth="1"/>
    <col min="9220" max="9220" width="7.85546875" style="796" customWidth="1"/>
    <col min="9221" max="9221" width="7.28515625" style="796" customWidth="1"/>
    <col min="9222" max="9222" width="7.7109375" style="796" customWidth="1"/>
    <col min="9223" max="9420" width="7.28515625" style="796"/>
    <col min="9421" max="9421" width="0.85546875" style="796" customWidth="1"/>
    <col min="9422" max="9422" width="44.140625" style="796" customWidth="1"/>
    <col min="9423" max="9423" width="3.85546875" style="796" customWidth="1"/>
    <col min="9424" max="9424" width="7.28515625" style="796" customWidth="1"/>
    <col min="9425" max="9428" width="8.42578125" style="796" customWidth="1"/>
    <col min="9429" max="9429" width="7.7109375" style="796" customWidth="1"/>
    <col min="9430" max="9433" width="7.28515625" style="796" customWidth="1"/>
    <col min="9434" max="9434" width="7.7109375" style="796" customWidth="1"/>
    <col min="9435" max="9438" width="7.28515625" style="796" customWidth="1"/>
    <col min="9439" max="9439" width="7.7109375" style="796" customWidth="1"/>
    <col min="9440" max="9443" width="7.28515625" style="796" customWidth="1"/>
    <col min="9444" max="9444" width="7.7109375" style="796" customWidth="1"/>
    <col min="9445" max="9448" width="7.28515625" style="796" customWidth="1"/>
    <col min="9449" max="9449" width="7.7109375" style="796" customWidth="1"/>
    <col min="9450" max="9453" width="7.28515625" style="796" customWidth="1"/>
    <col min="9454" max="9454" width="8" style="796" customWidth="1"/>
    <col min="9455" max="9456" width="7.28515625" style="796" customWidth="1"/>
    <col min="9457" max="9457" width="9.140625" style="796" customWidth="1"/>
    <col min="9458" max="9458" width="8" style="796" customWidth="1"/>
    <col min="9459" max="9459" width="7.28515625" style="796" customWidth="1"/>
    <col min="9460" max="9460" width="8" style="796" customWidth="1"/>
    <col min="9461" max="9461" width="7.28515625" style="796" customWidth="1"/>
    <col min="9462" max="9462" width="8" style="796" customWidth="1"/>
    <col min="9463" max="9463" width="7.28515625" style="796" customWidth="1"/>
    <col min="9464" max="9464" width="8" style="796" customWidth="1"/>
    <col min="9465" max="9465" width="7.28515625" style="796" customWidth="1"/>
    <col min="9466" max="9466" width="7.85546875" style="796" customWidth="1"/>
    <col min="9467" max="9467" width="7.28515625" style="796" customWidth="1"/>
    <col min="9468" max="9468" width="8" style="796" customWidth="1"/>
    <col min="9469" max="9469" width="7.28515625" style="796" customWidth="1"/>
    <col min="9470" max="9470" width="7.7109375" style="796" customWidth="1"/>
    <col min="9471" max="9471" width="7.28515625" style="796" customWidth="1"/>
    <col min="9472" max="9472" width="7.7109375" style="796" customWidth="1"/>
    <col min="9473" max="9473" width="7.28515625" style="796" customWidth="1"/>
    <col min="9474" max="9474" width="7.7109375" style="796" customWidth="1"/>
    <col min="9475" max="9475" width="7.28515625" style="796" customWidth="1"/>
    <col min="9476" max="9476" width="7.85546875" style="796" customWidth="1"/>
    <col min="9477" max="9477" width="7.28515625" style="796" customWidth="1"/>
    <col min="9478" max="9478" width="7.7109375" style="796" customWidth="1"/>
    <col min="9479" max="9676" width="7.28515625" style="796"/>
    <col min="9677" max="9677" width="0.85546875" style="796" customWidth="1"/>
    <col min="9678" max="9678" width="44.140625" style="796" customWidth="1"/>
    <col min="9679" max="9679" width="3.85546875" style="796" customWidth="1"/>
    <col min="9680" max="9680" width="7.28515625" style="796" customWidth="1"/>
    <col min="9681" max="9684" width="8.42578125" style="796" customWidth="1"/>
    <col min="9685" max="9685" width="7.7109375" style="796" customWidth="1"/>
    <col min="9686" max="9689" width="7.28515625" style="796" customWidth="1"/>
    <col min="9690" max="9690" width="7.7109375" style="796" customWidth="1"/>
    <col min="9691" max="9694" width="7.28515625" style="796" customWidth="1"/>
    <col min="9695" max="9695" width="7.7109375" style="796" customWidth="1"/>
    <col min="9696" max="9699" width="7.28515625" style="796" customWidth="1"/>
    <col min="9700" max="9700" width="7.7109375" style="796" customWidth="1"/>
    <col min="9701" max="9704" width="7.28515625" style="796" customWidth="1"/>
    <col min="9705" max="9705" width="7.7109375" style="796" customWidth="1"/>
    <col min="9706" max="9709" width="7.28515625" style="796" customWidth="1"/>
    <col min="9710" max="9710" width="8" style="796" customWidth="1"/>
    <col min="9711" max="9712" width="7.28515625" style="796" customWidth="1"/>
    <col min="9713" max="9713" width="9.140625" style="796" customWidth="1"/>
    <col min="9714" max="9714" width="8" style="796" customWidth="1"/>
    <col min="9715" max="9715" width="7.28515625" style="796" customWidth="1"/>
    <col min="9716" max="9716" width="8" style="796" customWidth="1"/>
    <col min="9717" max="9717" width="7.28515625" style="796" customWidth="1"/>
    <col min="9718" max="9718" width="8" style="796" customWidth="1"/>
    <col min="9719" max="9719" width="7.28515625" style="796" customWidth="1"/>
    <col min="9720" max="9720" width="8" style="796" customWidth="1"/>
    <col min="9721" max="9721" width="7.28515625" style="796" customWidth="1"/>
    <col min="9722" max="9722" width="7.85546875" style="796" customWidth="1"/>
    <col min="9723" max="9723" width="7.28515625" style="796" customWidth="1"/>
    <col min="9724" max="9724" width="8" style="796" customWidth="1"/>
    <col min="9725" max="9725" width="7.28515625" style="796" customWidth="1"/>
    <col min="9726" max="9726" width="7.7109375" style="796" customWidth="1"/>
    <col min="9727" max="9727" width="7.28515625" style="796" customWidth="1"/>
    <col min="9728" max="9728" width="7.7109375" style="796" customWidth="1"/>
    <col min="9729" max="9729" width="7.28515625" style="796" customWidth="1"/>
    <col min="9730" max="9730" width="7.7109375" style="796" customWidth="1"/>
    <col min="9731" max="9731" width="7.28515625" style="796" customWidth="1"/>
    <col min="9732" max="9732" width="7.85546875" style="796" customWidth="1"/>
    <col min="9733" max="9733" width="7.28515625" style="796" customWidth="1"/>
    <col min="9734" max="9734" width="7.7109375" style="796" customWidth="1"/>
    <col min="9735" max="9932" width="7.28515625" style="796"/>
    <col min="9933" max="9933" width="0.85546875" style="796" customWidth="1"/>
    <col min="9934" max="9934" width="44.140625" style="796" customWidth="1"/>
    <col min="9935" max="9935" width="3.85546875" style="796" customWidth="1"/>
    <col min="9936" max="9936" width="7.28515625" style="796" customWidth="1"/>
    <col min="9937" max="9940" width="8.42578125" style="796" customWidth="1"/>
    <col min="9941" max="9941" width="7.7109375" style="796" customWidth="1"/>
    <col min="9942" max="9945" width="7.28515625" style="796" customWidth="1"/>
    <col min="9946" max="9946" width="7.7109375" style="796" customWidth="1"/>
    <col min="9947" max="9950" width="7.28515625" style="796" customWidth="1"/>
    <col min="9951" max="9951" width="7.7109375" style="796" customWidth="1"/>
    <col min="9952" max="9955" width="7.28515625" style="796" customWidth="1"/>
    <col min="9956" max="9956" width="7.7109375" style="796" customWidth="1"/>
    <col min="9957" max="9960" width="7.28515625" style="796" customWidth="1"/>
    <col min="9961" max="9961" width="7.7109375" style="796" customWidth="1"/>
    <col min="9962" max="9965" width="7.28515625" style="796" customWidth="1"/>
    <col min="9966" max="9966" width="8" style="796" customWidth="1"/>
    <col min="9967" max="9968" width="7.28515625" style="796" customWidth="1"/>
    <col min="9969" max="9969" width="9.140625" style="796" customWidth="1"/>
    <col min="9970" max="9970" width="8" style="796" customWidth="1"/>
    <col min="9971" max="9971" width="7.28515625" style="796" customWidth="1"/>
    <col min="9972" max="9972" width="8" style="796" customWidth="1"/>
    <col min="9973" max="9973" width="7.28515625" style="796" customWidth="1"/>
    <col min="9974" max="9974" width="8" style="796" customWidth="1"/>
    <col min="9975" max="9975" width="7.28515625" style="796" customWidth="1"/>
    <col min="9976" max="9976" width="8" style="796" customWidth="1"/>
    <col min="9977" max="9977" width="7.28515625" style="796" customWidth="1"/>
    <col min="9978" max="9978" width="7.85546875" style="796" customWidth="1"/>
    <col min="9979" max="9979" width="7.28515625" style="796" customWidth="1"/>
    <col min="9980" max="9980" width="8" style="796" customWidth="1"/>
    <col min="9981" max="9981" width="7.28515625" style="796" customWidth="1"/>
    <col min="9982" max="9982" width="7.7109375" style="796" customWidth="1"/>
    <col min="9983" max="9983" width="7.28515625" style="796" customWidth="1"/>
    <col min="9984" max="9984" width="7.7109375" style="796" customWidth="1"/>
    <col min="9985" max="9985" width="7.28515625" style="796" customWidth="1"/>
    <col min="9986" max="9986" width="7.7109375" style="796" customWidth="1"/>
    <col min="9987" max="9987" width="7.28515625" style="796" customWidth="1"/>
    <col min="9988" max="9988" width="7.85546875" style="796" customWidth="1"/>
    <col min="9989" max="9989" width="7.28515625" style="796" customWidth="1"/>
    <col min="9990" max="9990" width="7.7109375" style="796" customWidth="1"/>
    <col min="9991" max="10188" width="7.28515625" style="796"/>
    <col min="10189" max="10189" width="0.85546875" style="796" customWidth="1"/>
    <col min="10190" max="10190" width="44.140625" style="796" customWidth="1"/>
    <col min="10191" max="10191" width="3.85546875" style="796" customWidth="1"/>
    <col min="10192" max="10192" width="7.28515625" style="796" customWidth="1"/>
    <col min="10193" max="10196" width="8.42578125" style="796" customWidth="1"/>
    <col min="10197" max="10197" width="7.7109375" style="796" customWidth="1"/>
    <col min="10198" max="10201" width="7.28515625" style="796" customWidth="1"/>
    <col min="10202" max="10202" width="7.7109375" style="796" customWidth="1"/>
    <col min="10203" max="10206" width="7.28515625" style="796" customWidth="1"/>
    <col min="10207" max="10207" width="7.7109375" style="796" customWidth="1"/>
    <col min="10208" max="10211" width="7.28515625" style="796" customWidth="1"/>
    <col min="10212" max="10212" width="7.7109375" style="796" customWidth="1"/>
    <col min="10213" max="10216" width="7.28515625" style="796" customWidth="1"/>
    <col min="10217" max="10217" width="7.7109375" style="796" customWidth="1"/>
    <col min="10218" max="10221" width="7.28515625" style="796" customWidth="1"/>
    <col min="10222" max="10222" width="8" style="796" customWidth="1"/>
    <col min="10223" max="10224" width="7.28515625" style="796" customWidth="1"/>
    <col min="10225" max="10225" width="9.140625" style="796" customWidth="1"/>
    <col min="10226" max="10226" width="8" style="796" customWidth="1"/>
    <col min="10227" max="10227" width="7.28515625" style="796" customWidth="1"/>
    <col min="10228" max="10228" width="8" style="796" customWidth="1"/>
    <col min="10229" max="10229" width="7.28515625" style="796" customWidth="1"/>
    <col min="10230" max="10230" width="8" style="796" customWidth="1"/>
    <col min="10231" max="10231" width="7.28515625" style="796" customWidth="1"/>
    <col min="10232" max="10232" width="8" style="796" customWidth="1"/>
    <col min="10233" max="10233" width="7.28515625" style="796" customWidth="1"/>
    <col min="10234" max="10234" width="7.85546875" style="796" customWidth="1"/>
    <col min="10235" max="10235" width="7.28515625" style="796" customWidth="1"/>
    <col min="10236" max="10236" width="8" style="796" customWidth="1"/>
    <col min="10237" max="10237" width="7.28515625" style="796" customWidth="1"/>
    <col min="10238" max="10238" width="7.7109375" style="796" customWidth="1"/>
    <col min="10239" max="10239" width="7.28515625" style="796" customWidth="1"/>
    <col min="10240" max="10240" width="7.7109375" style="796" customWidth="1"/>
    <col min="10241" max="10241" width="7.28515625" style="796" customWidth="1"/>
    <col min="10242" max="10242" width="7.7109375" style="796" customWidth="1"/>
    <col min="10243" max="10243" width="7.28515625" style="796" customWidth="1"/>
    <col min="10244" max="10244" width="7.85546875" style="796" customWidth="1"/>
    <col min="10245" max="10245" width="7.28515625" style="796" customWidth="1"/>
    <col min="10246" max="10246" width="7.7109375" style="796" customWidth="1"/>
    <col min="10247" max="10444" width="7.28515625" style="796"/>
    <col min="10445" max="10445" width="0.85546875" style="796" customWidth="1"/>
    <col min="10446" max="10446" width="44.140625" style="796" customWidth="1"/>
    <col min="10447" max="10447" width="3.85546875" style="796" customWidth="1"/>
    <col min="10448" max="10448" width="7.28515625" style="796" customWidth="1"/>
    <col min="10449" max="10452" width="8.42578125" style="796" customWidth="1"/>
    <col min="10453" max="10453" width="7.7109375" style="796" customWidth="1"/>
    <col min="10454" max="10457" width="7.28515625" style="796" customWidth="1"/>
    <col min="10458" max="10458" width="7.7109375" style="796" customWidth="1"/>
    <col min="10459" max="10462" width="7.28515625" style="796" customWidth="1"/>
    <col min="10463" max="10463" width="7.7109375" style="796" customWidth="1"/>
    <col min="10464" max="10467" width="7.28515625" style="796" customWidth="1"/>
    <col min="10468" max="10468" width="7.7109375" style="796" customWidth="1"/>
    <col min="10469" max="10472" width="7.28515625" style="796" customWidth="1"/>
    <col min="10473" max="10473" width="7.7109375" style="796" customWidth="1"/>
    <col min="10474" max="10477" width="7.28515625" style="796" customWidth="1"/>
    <col min="10478" max="10478" width="8" style="796" customWidth="1"/>
    <col min="10479" max="10480" width="7.28515625" style="796" customWidth="1"/>
    <col min="10481" max="10481" width="9.140625" style="796" customWidth="1"/>
    <col min="10482" max="10482" width="8" style="796" customWidth="1"/>
    <col min="10483" max="10483" width="7.28515625" style="796" customWidth="1"/>
    <col min="10484" max="10484" width="8" style="796" customWidth="1"/>
    <col min="10485" max="10485" width="7.28515625" style="796" customWidth="1"/>
    <col min="10486" max="10486" width="8" style="796" customWidth="1"/>
    <col min="10487" max="10487" width="7.28515625" style="796" customWidth="1"/>
    <col min="10488" max="10488" width="8" style="796" customWidth="1"/>
    <col min="10489" max="10489" width="7.28515625" style="796" customWidth="1"/>
    <col min="10490" max="10490" width="7.85546875" style="796" customWidth="1"/>
    <col min="10491" max="10491" width="7.28515625" style="796" customWidth="1"/>
    <col min="10492" max="10492" width="8" style="796" customWidth="1"/>
    <col min="10493" max="10493" width="7.28515625" style="796" customWidth="1"/>
    <col min="10494" max="10494" width="7.7109375" style="796" customWidth="1"/>
    <col min="10495" max="10495" width="7.28515625" style="796" customWidth="1"/>
    <col min="10496" max="10496" width="7.7109375" style="796" customWidth="1"/>
    <col min="10497" max="10497" width="7.28515625" style="796" customWidth="1"/>
    <col min="10498" max="10498" width="7.7109375" style="796" customWidth="1"/>
    <col min="10499" max="10499" width="7.28515625" style="796" customWidth="1"/>
    <col min="10500" max="10500" width="7.85546875" style="796" customWidth="1"/>
    <col min="10501" max="10501" width="7.28515625" style="796" customWidth="1"/>
    <col min="10502" max="10502" width="7.7109375" style="796" customWidth="1"/>
    <col min="10503" max="10700" width="7.28515625" style="796"/>
    <col min="10701" max="10701" width="0.85546875" style="796" customWidth="1"/>
    <col min="10702" max="10702" width="44.140625" style="796" customWidth="1"/>
    <col min="10703" max="10703" width="3.85546875" style="796" customWidth="1"/>
    <col min="10704" max="10704" width="7.28515625" style="796" customWidth="1"/>
    <col min="10705" max="10708" width="8.42578125" style="796" customWidth="1"/>
    <col min="10709" max="10709" width="7.7109375" style="796" customWidth="1"/>
    <col min="10710" max="10713" width="7.28515625" style="796" customWidth="1"/>
    <col min="10714" max="10714" width="7.7109375" style="796" customWidth="1"/>
    <col min="10715" max="10718" width="7.28515625" style="796" customWidth="1"/>
    <col min="10719" max="10719" width="7.7109375" style="796" customWidth="1"/>
    <col min="10720" max="10723" width="7.28515625" style="796" customWidth="1"/>
    <col min="10724" max="10724" width="7.7109375" style="796" customWidth="1"/>
    <col min="10725" max="10728" width="7.28515625" style="796" customWidth="1"/>
    <col min="10729" max="10729" width="7.7109375" style="796" customWidth="1"/>
    <col min="10730" max="10733" width="7.28515625" style="796" customWidth="1"/>
    <col min="10734" max="10734" width="8" style="796" customWidth="1"/>
    <col min="10735" max="10736" width="7.28515625" style="796" customWidth="1"/>
    <col min="10737" max="10737" width="9.140625" style="796" customWidth="1"/>
    <col min="10738" max="10738" width="8" style="796" customWidth="1"/>
    <col min="10739" max="10739" width="7.28515625" style="796" customWidth="1"/>
    <col min="10740" max="10740" width="8" style="796" customWidth="1"/>
    <col min="10741" max="10741" width="7.28515625" style="796" customWidth="1"/>
    <col min="10742" max="10742" width="8" style="796" customWidth="1"/>
    <col min="10743" max="10743" width="7.28515625" style="796" customWidth="1"/>
    <col min="10744" max="10744" width="8" style="796" customWidth="1"/>
    <col min="10745" max="10745" width="7.28515625" style="796" customWidth="1"/>
    <col min="10746" max="10746" width="7.85546875" style="796" customWidth="1"/>
    <col min="10747" max="10747" width="7.28515625" style="796" customWidth="1"/>
    <col min="10748" max="10748" width="8" style="796" customWidth="1"/>
    <col min="10749" max="10749" width="7.28515625" style="796" customWidth="1"/>
    <col min="10750" max="10750" width="7.7109375" style="796" customWidth="1"/>
    <col min="10751" max="10751" width="7.28515625" style="796" customWidth="1"/>
    <col min="10752" max="10752" width="7.7109375" style="796" customWidth="1"/>
    <col min="10753" max="10753" width="7.28515625" style="796" customWidth="1"/>
    <col min="10754" max="10754" width="7.7109375" style="796" customWidth="1"/>
    <col min="10755" max="10755" width="7.28515625" style="796" customWidth="1"/>
    <col min="10756" max="10756" width="7.85546875" style="796" customWidth="1"/>
    <col min="10757" max="10757" width="7.28515625" style="796" customWidth="1"/>
    <col min="10758" max="10758" width="7.7109375" style="796" customWidth="1"/>
    <col min="10759" max="10956" width="7.28515625" style="796"/>
    <col min="10957" max="10957" width="0.85546875" style="796" customWidth="1"/>
    <col min="10958" max="10958" width="44.140625" style="796" customWidth="1"/>
    <col min="10959" max="10959" width="3.85546875" style="796" customWidth="1"/>
    <col min="10960" max="10960" width="7.28515625" style="796" customWidth="1"/>
    <col min="10961" max="10964" width="8.42578125" style="796" customWidth="1"/>
    <col min="10965" max="10965" width="7.7109375" style="796" customWidth="1"/>
    <col min="10966" max="10969" width="7.28515625" style="796" customWidth="1"/>
    <col min="10970" max="10970" width="7.7109375" style="796" customWidth="1"/>
    <col min="10971" max="10974" width="7.28515625" style="796" customWidth="1"/>
    <col min="10975" max="10975" width="7.7109375" style="796" customWidth="1"/>
    <col min="10976" max="10979" width="7.28515625" style="796" customWidth="1"/>
    <col min="10980" max="10980" width="7.7109375" style="796" customWidth="1"/>
    <col min="10981" max="10984" width="7.28515625" style="796" customWidth="1"/>
    <col min="10985" max="10985" width="7.7109375" style="796" customWidth="1"/>
    <col min="10986" max="10989" width="7.28515625" style="796" customWidth="1"/>
    <col min="10990" max="10990" width="8" style="796" customWidth="1"/>
    <col min="10991" max="10992" width="7.28515625" style="796" customWidth="1"/>
    <col min="10993" max="10993" width="9.140625" style="796" customWidth="1"/>
    <col min="10994" max="10994" width="8" style="796" customWidth="1"/>
    <col min="10995" max="10995" width="7.28515625" style="796" customWidth="1"/>
    <col min="10996" max="10996" width="8" style="796" customWidth="1"/>
    <col min="10997" max="10997" width="7.28515625" style="796" customWidth="1"/>
    <col min="10998" max="10998" width="8" style="796" customWidth="1"/>
    <col min="10999" max="10999" width="7.28515625" style="796" customWidth="1"/>
    <col min="11000" max="11000" width="8" style="796" customWidth="1"/>
    <col min="11001" max="11001" width="7.28515625" style="796" customWidth="1"/>
    <col min="11002" max="11002" width="7.85546875" style="796" customWidth="1"/>
    <col min="11003" max="11003" width="7.28515625" style="796" customWidth="1"/>
    <col min="11004" max="11004" width="8" style="796" customWidth="1"/>
    <col min="11005" max="11005" width="7.28515625" style="796" customWidth="1"/>
    <col min="11006" max="11006" width="7.7109375" style="796" customWidth="1"/>
    <col min="11007" max="11007" width="7.28515625" style="796" customWidth="1"/>
    <col min="11008" max="11008" width="7.7109375" style="796" customWidth="1"/>
    <col min="11009" max="11009" width="7.28515625" style="796" customWidth="1"/>
    <col min="11010" max="11010" width="7.7109375" style="796" customWidth="1"/>
    <col min="11011" max="11011" width="7.28515625" style="796" customWidth="1"/>
    <col min="11012" max="11012" width="7.85546875" style="796" customWidth="1"/>
    <col min="11013" max="11013" width="7.28515625" style="796" customWidth="1"/>
    <col min="11014" max="11014" width="7.7109375" style="796" customWidth="1"/>
    <col min="11015" max="11212" width="7.28515625" style="796"/>
    <col min="11213" max="11213" width="0.85546875" style="796" customWidth="1"/>
    <col min="11214" max="11214" width="44.140625" style="796" customWidth="1"/>
    <col min="11215" max="11215" width="3.85546875" style="796" customWidth="1"/>
    <col min="11216" max="11216" width="7.28515625" style="796" customWidth="1"/>
    <col min="11217" max="11220" width="8.42578125" style="796" customWidth="1"/>
    <col min="11221" max="11221" width="7.7109375" style="796" customWidth="1"/>
    <col min="11222" max="11225" width="7.28515625" style="796" customWidth="1"/>
    <col min="11226" max="11226" width="7.7109375" style="796" customWidth="1"/>
    <col min="11227" max="11230" width="7.28515625" style="796" customWidth="1"/>
    <col min="11231" max="11231" width="7.7109375" style="796" customWidth="1"/>
    <col min="11232" max="11235" width="7.28515625" style="796" customWidth="1"/>
    <col min="11236" max="11236" width="7.7109375" style="796" customWidth="1"/>
    <col min="11237" max="11240" width="7.28515625" style="796" customWidth="1"/>
    <col min="11241" max="11241" width="7.7109375" style="796" customWidth="1"/>
    <col min="11242" max="11245" width="7.28515625" style="796" customWidth="1"/>
    <col min="11246" max="11246" width="8" style="796" customWidth="1"/>
    <col min="11247" max="11248" width="7.28515625" style="796" customWidth="1"/>
    <col min="11249" max="11249" width="9.140625" style="796" customWidth="1"/>
    <col min="11250" max="11250" width="8" style="796" customWidth="1"/>
    <col min="11251" max="11251" width="7.28515625" style="796" customWidth="1"/>
    <col min="11252" max="11252" width="8" style="796" customWidth="1"/>
    <col min="11253" max="11253" width="7.28515625" style="796" customWidth="1"/>
    <col min="11254" max="11254" width="8" style="796" customWidth="1"/>
    <col min="11255" max="11255" width="7.28515625" style="796" customWidth="1"/>
    <col min="11256" max="11256" width="8" style="796" customWidth="1"/>
    <col min="11257" max="11257" width="7.28515625" style="796" customWidth="1"/>
    <col min="11258" max="11258" width="7.85546875" style="796" customWidth="1"/>
    <col min="11259" max="11259" width="7.28515625" style="796" customWidth="1"/>
    <col min="11260" max="11260" width="8" style="796" customWidth="1"/>
    <col min="11261" max="11261" width="7.28515625" style="796" customWidth="1"/>
    <col min="11262" max="11262" width="7.7109375" style="796" customWidth="1"/>
    <col min="11263" max="11263" width="7.28515625" style="796" customWidth="1"/>
    <col min="11264" max="11264" width="7.7109375" style="796" customWidth="1"/>
    <col min="11265" max="11265" width="7.28515625" style="796" customWidth="1"/>
    <col min="11266" max="11266" width="7.7109375" style="796" customWidth="1"/>
    <col min="11267" max="11267" width="7.28515625" style="796" customWidth="1"/>
    <col min="11268" max="11268" width="7.85546875" style="796" customWidth="1"/>
    <col min="11269" max="11269" width="7.28515625" style="796" customWidth="1"/>
    <col min="11270" max="11270" width="7.7109375" style="796" customWidth="1"/>
    <col min="11271" max="11468" width="7.28515625" style="796"/>
    <col min="11469" max="11469" width="0.85546875" style="796" customWidth="1"/>
    <col min="11470" max="11470" width="44.140625" style="796" customWidth="1"/>
    <col min="11471" max="11471" width="3.85546875" style="796" customWidth="1"/>
    <col min="11472" max="11472" width="7.28515625" style="796" customWidth="1"/>
    <col min="11473" max="11476" width="8.42578125" style="796" customWidth="1"/>
    <col min="11477" max="11477" width="7.7109375" style="796" customWidth="1"/>
    <col min="11478" max="11481" width="7.28515625" style="796" customWidth="1"/>
    <col min="11482" max="11482" width="7.7109375" style="796" customWidth="1"/>
    <col min="11483" max="11486" width="7.28515625" style="796" customWidth="1"/>
    <col min="11487" max="11487" width="7.7109375" style="796" customWidth="1"/>
    <col min="11488" max="11491" width="7.28515625" style="796" customWidth="1"/>
    <col min="11492" max="11492" width="7.7109375" style="796" customWidth="1"/>
    <col min="11493" max="11496" width="7.28515625" style="796" customWidth="1"/>
    <col min="11497" max="11497" width="7.7109375" style="796" customWidth="1"/>
    <col min="11498" max="11501" width="7.28515625" style="796" customWidth="1"/>
    <col min="11502" max="11502" width="8" style="796" customWidth="1"/>
    <col min="11503" max="11504" width="7.28515625" style="796" customWidth="1"/>
    <col min="11505" max="11505" width="9.140625" style="796" customWidth="1"/>
    <col min="11506" max="11506" width="8" style="796" customWidth="1"/>
    <col min="11507" max="11507" width="7.28515625" style="796" customWidth="1"/>
    <col min="11508" max="11508" width="8" style="796" customWidth="1"/>
    <col min="11509" max="11509" width="7.28515625" style="796" customWidth="1"/>
    <col min="11510" max="11510" width="8" style="796" customWidth="1"/>
    <col min="11511" max="11511" width="7.28515625" style="796" customWidth="1"/>
    <col min="11512" max="11512" width="8" style="796" customWidth="1"/>
    <col min="11513" max="11513" width="7.28515625" style="796" customWidth="1"/>
    <col min="11514" max="11514" width="7.85546875" style="796" customWidth="1"/>
    <col min="11515" max="11515" width="7.28515625" style="796" customWidth="1"/>
    <col min="11516" max="11516" width="8" style="796" customWidth="1"/>
    <col min="11517" max="11517" width="7.28515625" style="796" customWidth="1"/>
    <col min="11518" max="11518" width="7.7109375" style="796" customWidth="1"/>
    <col min="11519" max="11519" width="7.28515625" style="796" customWidth="1"/>
    <col min="11520" max="11520" width="7.7109375" style="796" customWidth="1"/>
    <col min="11521" max="11521" width="7.28515625" style="796" customWidth="1"/>
    <col min="11522" max="11522" width="7.7109375" style="796" customWidth="1"/>
    <col min="11523" max="11523" width="7.28515625" style="796" customWidth="1"/>
    <col min="11524" max="11524" width="7.85546875" style="796" customWidth="1"/>
    <col min="11525" max="11525" width="7.28515625" style="796" customWidth="1"/>
    <col min="11526" max="11526" width="7.7109375" style="796" customWidth="1"/>
    <col min="11527" max="11724" width="7.28515625" style="796"/>
    <col min="11725" max="11725" width="0.85546875" style="796" customWidth="1"/>
    <col min="11726" max="11726" width="44.140625" style="796" customWidth="1"/>
    <col min="11727" max="11727" width="3.85546875" style="796" customWidth="1"/>
    <col min="11728" max="11728" width="7.28515625" style="796" customWidth="1"/>
    <col min="11729" max="11732" width="8.42578125" style="796" customWidth="1"/>
    <col min="11733" max="11733" width="7.7109375" style="796" customWidth="1"/>
    <col min="11734" max="11737" width="7.28515625" style="796" customWidth="1"/>
    <col min="11738" max="11738" width="7.7109375" style="796" customWidth="1"/>
    <col min="11739" max="11742" width="7.28515625" style="796" customWidth="1"/>
    <col min="11743" max="11743" width="7.7109375" style="796" customWidth="1"/>
    <col min="11744" max="11747" width="7.28515625" style="796" customWidth="1"/>
    <col min="11748" max="11748" width="7.7109375" style="796" customWidth="1"/>
    <col min="11749" max="11752" width="7.28515625" style="796" customWidth="1"/>
    <col min="11753" max="11753" width="7.7109375" style="796" customWidth="1"/>
    <col min="11754" max="11757" width="7.28515625" style="796" customWidth="1"/>
    <col min="11758" max="11758" width="8" style="796" customWidth="1"/>
    <col min="11759" max="11760" width="7.28515625" style="796" customWidth="1"/>
    <col min="11761" max="11761" width="9.140625" style="796" customWidth="1"/>
    <col min="11762" max="11762" width="8" style="796" customWidth="1"/>
    <col min="11763" max="11763" width="7.28515625" style="796" customWidth="1"/>
    <col min="11764" max="11764" width="8" style="796" customWidth="1"/>
    <col min="11765" max="11765" width="7.28515625" style="796" customWidth="1"/>
    <col min="11766" max="11766" width="8" style="796" customWidth="1"/>
    <col min="11767" max="11767" width="7.28515625" style="796" customWidth="1"/>
    <col min="11768" max="11768" width="8" style="796" customWidth="1"/>
    <col min="11769" max="11769" width="7.28515625" style="796" customWidth="1"/>
    <col min="11770" max="11770" width="7.85546875" style="796" customWidth="1"/>
    <col min="11771" max="11771" width="7.28515625" style="796" customWidth="1"/>
    <col min="11772" max="11772" width="8" style="796" customWidth="1"/>
    <col min="11773" max="11773" width="7.28515625" style="796" customWidth="1"/>
    <col min="11774" max="11774" width="7.7109375" style="796" customWidth="1"/>
    <col min="11775" max="11775" width="7.28515625" style="796" customWidth="1"/>
    <col min="11776" max="11776" width="7.7109375" style="796" customWidth="1"/>
    <col min="11777" max="11777" width="7.28515625" style="796" customWidth="1"/>
    <col min="11778" max="11778" width="7.7109375" style="796" customWidth="1"/>
    <col min="11779" max="11779" width="7.28515625" style="796" customWidth="1"/>
    <col min="11780" max="11780" width="7.85546875" style="796" customWidth="1"/>
    <col min="11781" max="11781" width="7.28515625" style="796" customWidth="1"/>
    <col min="11782" max="11782" width="7.7109375" style="796" customWidth="1"/>
    <col min="11783" max="11980" width="7.28515625" style="796"/>
    <col min="11981" max="11981" width="0.85546875" style="796" customWidth="1"/>
    <col min="11982" max="11982" width="44.140625" style="796" customWidth="1"/>
    <col min="11983" max="11983" width="3.85546875" style="796" customWidth="1"/>
    <col min="11984" max="11984" width="7.28515625" style="796" customWidth="1"/>
    <col min="11985" max="11988" width="8.42578125" style="796" customWidth="1"/>
    <col min="11989" max="11989" width="7.7109375" style="796" customWidth="1"/>
    <col min="11990" max="11993" width="7.28515625" style="796" customWidth="1"/>
    <col min="11994" max="11994" width="7.7109375" style="796" customWidth="1"/>
    <col min="11995" max="11998" width="7.28515625" style="796" customWidth="1"/>
    <col min="11999" max="11999" width="7.7109375" style="796" customWidth="1"/>
    <col min="12000" max="12003" width="7.28515625" style="796" customWidth="1"/>
    <col min="12004" max="12004" width="7.7109375" style="796" customWidth="1"/>
    <col min="12005" max="12008" width="7.28515625" style="796" customWidth="1"/>
    <col min="12009" max="12009" width="7.7109375" style="796" customWidth="1"/>
    <col min="12010" max="12013" width="7.28515625" style="796" customWidth="1"/>
    <col min="12014" max="12014" width="8" style="796" customWidth="1"/>
    <col min="12015" max="12016" width="7.28515625" style="796" customWidth="1"/>
    <col min="12017" max="12017" width="9.140625" style="796" customWidth="1"/>
    <col min="12018" max="12018" width="8" style="796" customWidth="1"/>
    <col min="12019" max="12019" width="7.28515625" style="796" customWidth="1"/>
    <col min="12020" max="12020" width="8" style="796" customWidth="1"/>
    <col min="12021" max="12021" width="7.28515625" style="796" customWidth="1"/>
    <col min="12022" max="12022" width="8" style="796" customWidth="1"/>
    <col min="12023" max="12023" width="7.28515625" style="796" customWidth="1"/>
    <col min="12024" max="12024" width="8" style="796" customWidth="1"/>
    <col min="12025" max="12025" width="7.28515625" style="796" customWidth="1"/>
    <col min="12026" max="12026" width="7.85546875" style="796" customWidth="1"/>
    <col min="12027" max="12027" width="7.28515625" style="796" customWidth="1"/>
    <col min="12028" max="12028" width="8" style="796" customWidth="1"/>
    <col min="12029" max="12029" width="7.28515625" style="796" customWidth="1"/>
    <col min="12030" max="12030" width="7.7109375" style="796" customWidth="1"/>
    <col min="12031" max="12031" width="7.28515625" style="796" customWidth="1"/>
    <col min="12032" max="12032" width="7.7109375" style="796" customWidth="1"/>
    <col min="12033" max="12033" width="7.28515625" style="796" customWidth="1"/>
    <col min="12034" max="12034" width="7.7109375" style="796" customWidth="1"/>
    <col min="12035" max="12035" width="7.28515625" style="796" customWidth="1"/>
    <col min="12036" max="12036" width="7.85546875" style="796" customWidth="1"/>
    <col min="12037" max="12037" width="7.28515625" style="796" customWidth="1"/>
    <col min="12038" max="12038" width="7.7109375" style="796" customWidth="1"/>
    <col min="12039" max="12236" width="7.28515625" style="796"/>
    <col min="12237" max="12237" width="0.85546875" style="796" customWidth="1"/>
    <col min="12238" max="12238" width="44.140625" style="796" customWidth="1"/>
    <col min="12239" max="12239" width="3.85546875" style="796" customWidth="1"/>
    <col min="12240" max="12240" width="7.28515625" style="796" customWidth="1"/>
    <col min="12241" max="12244" width="8.42578125" style="796" customWidth="1"/>
    <col min="12245" max="12245" width="7.7109375" style="796" customWidth="1"/>
    <col min="12246" max="12249" width="7.28515625" style="796" customWidth="1"/>
    <col min="12250" max="12250" width="7.7109375" style="796" customWidth="1"/>
    <col min="12251" max="12254" width="7.28515625" style="796" customWidth="1"/>
    <col min="12255" max="12255" width="7.7109375" style="796" customWidth="1"/>
    <col min="12256" max="12259" width="7.28515625" style="796" customWidth="1"/>
    <col min="12260" max="12260" width="7.7109375" style="796" customWidth="1"/>
    <col min="12261" max="12264" width="7.28515625" style="796" customWidth="1"/>
    <col min="12265" max="12265" width="7.7109375" style="796" customWidth="1"/>
    <col min="12266" max="12269" width="7.28515625" style="796" customWidth="1"/>
    <col min="12270" max="12270" width="8" style="796" customWidth="1"/>
    <col min="12271" max="12272" width="7.28515625" style="796" customWidth="1"/>
    <col min="12273" max="12273" width="9.140625" style="796" customWidth="1"/>
    <col min="12274" max="12274" width="8" style="796" customWidth="1"/>
    <col min="12275" max="12275" width="7.28515625" style="796" customWidth="1"/>
    <col min="12276" max="12276" width="8" style="796" customWidth="1"/>
    <col min="12277" max="12277" width="7.28515625" style="796" customWidth="1"/>
    <col min="12278" max="12278" width="8" style="796" customWidth="1"/>
    <col min="12279" max="12279" width="7.28515625" style="796" customWidth="1"/>
    <col min="12280" max="12280" width="8" style="796" customWidth="1"/>
    <col min="12281" max="12281" width="7.28515625" style="796" customWidth="1"/>
    <col min="12282" max="12282" width="7.85546875" style="796" customWidth="1"/>
    <col min="12283" max="12283" width="7.28515625" style="796" customWidth="1"/>
    <col min="12284" max="12284" width="8" style="796" customWidth="1"/>
    <col min="12285" max="12285" width="7.28515625" style="796" customWidth="1"/>
    <col min="12286" max="12286" width="7.7109375" style="796" customWidth="1"/>
    <col min="12287" max="12287" width="7.28515625" style="796" customWidth="1"/>
    <col min="12288" max="12288" width="7.7109375" style="796" customWidth="1"/>
    <col min="12289" max="12289" width="7.28515625" style="796" customWidth="1"/>
    <col min="12290" max="12290" width="7.7109375" style="796" customWidth="1"/>
    <col min="12291" max="12291" width="7.28515625" style="796" customWidth="1"/>
    <col min="12292" max="12292" width="7.85546875" style="796" customWidth="1"/>
    <col min="12293" max="12293" width="7.28515625" style="796" customWidth="1"/>
    <col min="12294" max="12294" width="7.7109375" style="796" customWidth="1"/>
    <col min="12295" max="12492" width="7.28515625" style="796"/>
    <col min="12493" max="12493" width="0.85546875" style="796" customWidth="1"/>
    <col min="12494" max="12494" width="44.140625" style="796" customWidth="1"/>
    <col min="12495" max="12495" width="3.85546875" style="796" customWidth="1"/>
    <col min="12496" max="12496" width="7.28515625" style="796" customWidth="1"/>
    <col min="12497" max="12500" width="8.42578125" style="796" customWidth="1"/>
    <col min="12501" max="12501" width="7.7109375" style="796" customWidth="1"/>
    <col min="12502" max="12505" width="7.28515625" style="796" customWidth="1"/>
    <col min="12506" max="12506" width="7.7109375" style="796" customWidth="1"/>
    <col min="12507" max="12510" width="7.28515625" style="796" customWidth="1"/>
    <col min="12511" max="12511" width="7.7109375" style="796" customWidth="1"/>
    <col min="12512" max="12515" width="7.28515625" style="796" customWidth="1"/>
    <col min="12516" max="12516" width="7.7109375" style="796" customWidth="1"/>
    <col min="12517" max="12520" width="7.28515625" style="796" customWidth="1"/>
    <col min="12521" max="12521" width="7.7109375" style="796" customWidth="1"/>
    <col min="12522" max="12525" width="7.28515625" style="796" customWidth="1"/>
    <col min="12526" max="12526" width="8" style="796" customWidth="1"/>
    <col min="12527" max="12528" width="7.28515625" style="796" customWidth="1"/>
    <col min="12529" max="12529" width="9.140625" style="796" customWidth="1"/>
    <col min="12530" max="12530" width="8" style="796" customWidth="1"/>
    <col min="12531" max="12531" width="7.28515625" style="796" customWidth="1"/>
    <col min="12532" max="12532" width="8" style="796" customWidth="1"/>
    <col min="12533" max="12533" width="7.28515625" style="796" customWidth="1"/>
    <col min="12534" max="12534" width="8" style="796" customWidth="1"/>
    <col min="12535" max="12535" width="7.28515625" style="796" customWidth="1"/>
    <col min="12536" max="12536" width="8" style="796" customWidth="1"/>
    <col min="12537" max="12537" width="7.28515625" style="796" customWidth="1"/>
    <col min="12538" max="12538" width="7.85546875" style="796" customWidth="1"/>
    <col min="12539" max="12539" width="7.28515625" style="796" customWidth="1"/>
    <col min="12540" max="12540" width="8" style="796" customWidth="1"/>
    <col min="12541" max="12541" width="7.28515625" style="796" customWidth="1"/>
    <col min="12542" max="12542" width="7.7109375" style="796" customWidth="1"/>
    <col min="12543" max="12543" width="7.28515625" style="796" customWidth="1"/>
    <col min="12544" max="12544" width="7.7109375" style="796" customWidth="1"/>
    <col min="12545" max="12545" width="7.28515625" style="796" customWidth="1"/>
    <col min="12546" max="12546" width="7.7109375" style="796" customWidth="1"/>
    <col min="12547" max="12547" width="7.28515625" style="796" customWidth="1"/>
    <col min="12548" max="12548" width="7.85546875" style="796" customWidth="1"/>
    <col min="12549" max="12549" width="7.28515625" style="796" customWidth="1"/>
    <col min="12550" max="12550" width="7.7109375" style="796" customWidth="1"/>
    <col min="12551" max="12748" width="7.28515625" style="796"/>
    <col min="12749" max="12749" width="0.85546875" style="796" customWidth="1"/>
    <col min="12750" max="12750" width="44.140625" style="796" customWidth="1"/>
    <col min="12751" max="12751" width="3.85546875" style="796" customWidth="1"/>
    <col min="12752" max="12752" width="7.28515625" style="796" customWidth="1"/>
    <col min="12753" max="12756" width="8.42578125" style="796" customWidth="1"/>
    <col min="12757" max="12757" width="7.7109375" style="796" customWidth="1"/>
    <col min="12758" max="12761" width="7.28515625" style="796" customWidth="1"/>
    <col min="12762" max="12762" width="7.7109375" style="796" customWidth="1"/>
    <col min="12763" max="12766" width="7.28515625" style="796" customWidth="1"/>
    <col min="12767" max="12767" width="7.7109375" style="796" customWidth="1"/>
    <col min="12768" max="12771" width="7.28515625" style="796" customWidth="1"/>
    <col min="12772" max="12772" width="7.7109375" style="796" customWidth="1"/>
    <col min="12773" max="12776" width="7.28515625" style="796" customWidth="1"/>
    <col min="12777" max="12777" width="7.7109375" style="796" customWidth="1"/>
    <col min="12778" max="12781" width="7.28515625" style="796" customWidth="1"/>
    <col min="12782" max="12782" width="8" style="796" customWidth="1"/>
    <col min="12783" max="12784" width="7.28515625" style="796" customWidth="1"/>
    <col min="12785" max="12785" width="9.140625" style="796" customWidth="1"/>
    <col min="12786" max="12786" width="8" style="796" customWidth="1"/>
    <col min="12787" max="12787" width="7.28515625" style="796" customWidth="1"/>
    <col min="12788" max="12788" width="8" style="796" customWidth="1"/>
    <col min="12789" max="12789" width="7.28515625" style="796" customWidth="1"/>
    <col min="12790" max="12790" width="8" style="796" customWidth="1"/>
    <col min="12791" max="12791" width="7.28515625" style="796" customWidth="1"/>
    <col min="12792" max="12792" width="8" style="796" customWidth="1"/>
    <col min="12793" max="12793" width="7.28515625" style="796" customWidth="1"/>
    <col min="12794" max="12794" width="7.85546875" style="796" customWidth="1"/>
    <col min="12795" max="12795" width="7.28515625" style="796" customWidth="1"/>
    <col min="12796" max="12796" width="8" style="796" customWidth="1"/>
    <col min="12797" max="12797" width="7.28515625" style="796" customWidth="1"/>
    <col min="12798" max="12798" width="7.7109375" style="796" customWidth="1"/>
    <col min="12799" max="12799" width="7.28515625" style="796" customWidth="1"/>
    <col min="12800" max="12800" width="7.7109375" style="796" customWidth="1"/>
    <col min="12801" max="12801" width="7.28515625" style="796" customWidth="1"/>
    <col min="12802" max="12802" width="7.7109375" style="796" customWidth="1"/>
    <col min="12803" max="12803" width="7.28515625" style="796" customWidth="1"/>
    <col min="12804" max="12804" width="7.85546875" style="796" customWidth="1"/>
    <col min="12805" max="12805" width="7.28515625" style="796" customWidth="1"/>
    <col min="12806" max="12806" width="7.7109375" style="796" customWidth="1"/>
    <col min="12807" max="13004" width="7.28515625" style="796"/>
    <col min="13005" max="13005" width="0.85546875" style="796" customWidth="1"/>
    <col min="13006" max="13006" width="44.140625" style="796" customWidth="1"/>
    <col min="13007" max="13007" width="3.85546875" style="796" customWidth="1"/>
    <col min="13008" max="13008" width="7.28515625" style="796" customWidth="1"/>
    <col min="13009" max="13012" width="8.42578125" style="796" customWidth="1"/>
    <col min="13013" max="13013" width="7.7109375" style="796" customWidth="1"/>
    <col min="13014" max="13017" width="7.28515625" style="796" customWidth="1"/>
    <col min="13018" max="13018" width="7.7109375" style="796" customWidth="1"/>
    <col min="13019" max="13022" width="7.28515625" style="796" customWidth="1"/>
    <col min="13023" max="13023" width="7.7109375" style="796" customWidth="1"/>
    <col min="13024" max="13027" width="7.28515625" style="796" customWidth="1"/>
    <col min="13028" max="13028" width="7.7109375" style="796" customWidth="1"/>
    <col min="13029" max="13032" width="7.28515625" style="796" customWidth="1"/>
    <col min="13033" max="13033" width="7.7109375" style="796" customWidth="1"/>
    <col min="13034" max="13037" width="7.28515625" style="796" customWidth="1"/>
    <col min="13038" max="13038" width="8" style="796" customWidth="1"/>
    <col min="13039" max="13040" width="7.28515625" style="796" customWidth="1"/>
    <col min="13041" max="13041" width="9.140625" style="796" customWidth="1"/>
    <col min="13042" max="13042" width="8" style="796" customWidth="1"/>
    <col min="13043" max="13043" width="7.28515625" style="796" customWidth="1"/>
    <col min="13044" max="13044" width="8" style="796" customWidth="1"/>
    <col min="13045" max="13045" width="7.28515625" style="796" customWidth="1"/>
    <col min="13046" max="13046" width="8" style="796" customWidth="1"/>
    <col min="13047" max="13047" width="7.28515625" style="796" customWidth="1"/>
    <col min="13048" max="13048" width="8" style="796" customWidth="1"/>
    <col min="13049" max="13049" width="7.28515625" style="796" customWidth="1"/>
    <col min="13050" max="13050" width="7.85546875" style="796" customWidth="1"/>
    <col min="13051" max="13051" width="7.28515625" style="796" customWidth="1"/>
    <col min="13052" max="13052" width="8" style="796" customWidth="1"/>
    <col min="13053" max="13053" width="7.28515625" style="796" customWidth="1"/>
    <col min="13054" max="13054" width="7.7109375" style="796" customWidth="1"/>
    <col min="13055" max="13055" width="7.28515625" style="796" customWidth="1"/>
    <col min="13056" max="13056" width="7.7109375" style="796" customWidth="1"/>
    <col min="13057" max="13057" width="7.28515625" style="796" customWidth="1"/>
    <col min="13058" max="13058" width="7.7109375" style="796" customWidth="1"/>
    <col min="13059" max="13059" width="7.28515625" style="796" customWidth="1"/>
    <col min="13060" max="13060" width="7.85546875" style="796" customWidth="1"/>
    <col min="13061" max="13061" width="7.28515625" style="796" customWidth="1"/>
    <col min="13062" max="13062" width="7.7109375" style="796" customWidth="1"/>
    <col min="13063" max="13260" width="7.28515625" style="796"/>
    <col min="13261" max="13261" width="0.85546875" style="796" customWidth="1"/>
    <col min="13262" max="13262" width="44.140625" style="796" customWidth="1"/>
    <col min="13263" max="13263" width="3.85546875" style="796" customWidth="1"/>
    <col min="13264" max="13264" width="7.28515625" style="796" customWidth="1"/>
    <col min="13265" max="13268" width="8.42578125" style="796" customWidth="1"/>
    <col min="13269" max="13269" width="7.7109375" style="796" customWidth="1"/>
    <col min="13270" max="13273" width="7.28515625" style="796" customWidth="1"/>
    <col min="13274" max="13274" width="7.7109375" style="796" customWidth="1"/>
    <col min="13275" max="13278" width="7.28515625" style="796" customWidth="1"/>
    <col min="13279" max="13279" width="7.7109375" style="796" customWidth="1"/>
    <col min="13280" max="13283" width="7.28515625" style="796" customWidth="1"/>
    <col min="13284" max="13284" width="7.7109375" style="796" customWidth="1"/>
    <col min="13285" max="13288" width="7.28515625" style="796" customWidth="1"/>
    <col min="13289" max="13289" width="7.7109375" style="796" customWidth="1"/>
    <col min="13290" max="13293" width="7.28515625" style="796" customWidth="1"/>
    <col min="13294" max="13294" width="8" style="796" customWidth="1"/>
    <col min="13295" max="13296" width="7.28515625" style="796" customWidth="1"/>
    <col min="13297" max="13297" width="9.140625" style="796" customWidth="1"/>
    <col min="13298" max="13298" width="8" style="796" customWidth="1"/>
    <col min="13299" max="13299" width="7.28515625" style="796" customWidth="1"/>
    <col min="13300" max="13300" width="8" style="796" customWidth="1"/>
    <col min="13301" max="13301" width="7.28515625" style="796" customWidth="1"/>
    <col min="13302" max="13302" width="8" style="796" customWidth="1"/>
    <col min="13303" max="13303" width="7.28515625" style="796" customWidth="1"/>
    <col min="13304" max="13304" width="8" style="796" customWidth="1"/>
    <col min="13305" max="13305" width="7.28515625" style="796" customWidth="1"/>
    <col min="13306" max="13306" width="7.85546875" style="796" customWidth="1"/>
    <col min="13307" max="13307" width="7.28515625" style="796" customWidth="1"/>
    <col min="13308" max="13308" width="8" style="796" customWidth="1"/>
    <col min="13309" max="13309" width="7.28515625" style="796" customWidth="1"/>
    <col min="13310" max="13310" width="7.7109375" style="796" customWidth="1"/>
    <col min="13311" max="13311" width="7.28515625" style="796" customWidth="1"/>
    <col min="13312" max="13312" width="7.7109375" style="796" customWidth="1"/>
    <col min="13313" max="13313" width="7.28515625" style="796" customWidth="1"/>
    <col min="13314" max="13314" width="7.7109375" style="796" customWidth="1"/>
    <col min="13315" max="13315" width="7.28515625" style="796" customWidth="1"/>
    <col min="13316" max="13316" width="7.85546875" style="796" customWidth="1"/>
    <col min="13317" max="13317" width="7.28515625" style="796" customWidth="1"/>
    <col min="13318" max="13318" width="7.7109375" style="796" customWidth="1"/>
    <col min="13319" max="13516" width="7.28515625" style="796"/>
    <col min="13517" max="13517" width="0.85546875" style="796" customWidth="1"/>
    <col min="13518" max="13518" width="44.140625" style="796" customWidth="1"/>
    <col min="13519" max="13519" width="3.85546875" style="796" customWidth="1"/>
    <col min="13520" max="13520" width="7.28515625" style="796" customWidth="1"/>
    <col min="13521" max="13524" width="8.42578125" style="796" customWidth="1"/>
    <col min="13525" max="13525" width="7.7109375" style="796" customWidth="1"/>
    <col min="13526" max="13529" width="7.28515625" style="796" customWidth="1"/>
    <col min="13530" max="13530" width="7.7109375" style="796" customWidth="1"/>
    <col min="13531" max="13534" width="7.28515625" style="796" customWidth="1"/>
    <col min="13535" max="13535" width="7.7109375" style="796" customWidth="1"/>
    <col min="13536" max="13539" width="7.28515625" style="796" customWidth="1"/>
    <col min="13540" max="13540" width="7.7109375" style="796" customWidth="1"/>
    <col min="13541" max="13544" width="7.28515625" style="796" customWidth="1"/>
    <col min="13545" max="13545" width="7.7109375" style="796" customWidth="1"/>
    <col min="13546" max="13549" width="7.28515625" style="796" customWidth="1"/>
    <col min="13550" max="13550" width="8" style="796" customWidth="1"/>
    <col min="13551" max="13552" width="7.28515625" style="796" customWidth="1"/>
    <col min="13553" max="13553" width="9.140625" style="796" customWidth="1"/>
    <col min="13554" max="13554" width="8" style="796" customWidth="1"/>
    <col min="13555" max="13555" width="7.28515625" style="796" customWidth="1"/>
    <col min="13556" max="13556" width="8" style="796" customWidth="1"/>
    <col min="13557" max="13557" width="7.28515625" style="796" customWidth="1"/>
    <col min="13558" max="13558" width="8" style="796" customWidth="1"/>
    <col min="13559" max="13559" width="7.28515625" style="796" customWidth="1"/>
    <col min="13560" max="13560" width="8" style="796" customWidth="1"/>
    <col min="13561" max="13561" width="7.28515625" style="796" customWidth="1"/>
    <col min="13562" max="13562" width="7.85546875" style="796" customWidth="1"/>
    <col min="13563" max="13563" width="7.28515625" style="796" customWidth="1"/>
    <col min="13564" max="13564" width="8" style="796" customWidth="1"/>
    <col min="13565" max="13565" width="7.28515625" style="796" customWidth="1"/>
    <col min="13566" max="13566" width="7.7109375" style="796" customWidth="1"/>
    <col min="13567" max="13567" width="7.28515625" style="796" customWidth="1"/>
    <col min="13568" max="13568" width="7.7109375" style="796" customWidth="1"/>
    <col min="13569" max="13569" width="7.28515625" style="796" customWidth="1"/>
    <col min="13570" max="13570" width="7.7109375" style="796" customWidth="1"/>
    <col min="13571" max="13571" width="7.28515625" style="796" customWidth="1"/>
    <col min="13572" max="13572" width="7.85546875" style="796" customWidth="1"/>
    <col min="13573" max="13573" width="7.28515625" style="796" customWidth="1"/>
    <col min="13574" max="13574" width="7.7109375" style="796" customWidth="1"/>
    <col min="13575" max="13772" width="7.28515625" style="796"/>
    <col min="13773" max="13773" width="0.85546875" style="796" customWidth="1"/>
    <col min="13774" max="13774" width="44.140625" style="796" customWidth="1"/>
    <col min="13775" max="13775" width="3.85546875" style="796" customWidth="1"/>
    <col min="13776" max="13776" width="7.28515625" style="796" customWidth="1"/>
    <col min="13777" max="13780" width="8.42578125" style="796" customWidth="1"/>
    <col min="13781" max="13781" width="7.7109375" style="796" customWidth="1"/>
    <col min="13782" max="13785" width="7.28515625" style="796" customWidth="1"/>
    <col min="13786" max="13786" width="7.7109375" style="796" customWidth="1"/>
    <col min="13787" max="13790" width="7.28515625" style="796" customWidth="1"/>
    <col min="13791" max="13791" width="7.7109375" style="796" customWidth="1"/>
    <col min="13792" max="13795" width="7.28515625" style="796" customWidth="1"/>
    <col min="13796" max="13796" width="7.7109375" style="796" customWidth="1"/>
    <col min="13797" max="13800" width="7.28515625" style="796" customWidth="1"/>
    <col min="13801" max="13801" width="7.7109375" style="796" customWidth="1"/>
    <col min="13802" max="13805" width="7.28515625" style="796" customWidth="1"/>
    <col min="13806" max="13806" width="8" style="796" customWidth="1"/>
    <col min="13807" max="13808" width="7.28515625" style="796" customWidth="1"/>
    <col min="13809" max="13809" width="9.140625" style="796" customWidth="1"/>
    <col min="13810" max="13810" width="8" style="796" customWidth="1"/>
    <col min="13811" max="13811" width="7.28515625" style="796" customWidth="1"/>
    <col min="13812" max="13812" width="8" style="796" customWidth="1"/>
    <col min="13813" max="13813" width="7.28515625" style="796" customWidth="1"/>
    <col min="13814" max="13814" width="8" style="796" customWidth="1"/>
    <col min="13815" max="13815" width="7.28515625" style="796" customWidth="1"/>
    <col min="13816" max="13816" width="8" style="796" customWidth="1"/>
    <col min="13817" max="13817" width="7.28515625" style="796" customWidth="1"/>
    <col min="13818" max="13818" width="7.85546875" style="796" customWidth="1"/>
    <col min="13819" max="13819" width="7.28515625" style="796" customWidth="1"/>
    <col min="13820" max="13820" width="8" style="796" customWidth="1"/>
    <col min="13821" max="13821" width="7.28515625" style="796" customWidth="1"/>
    <col min="13822" max="13822" width="7.7109375" style="796" customWidth="1"/>
    <col min="13823" max="13823" width="7.28515625" style="796" customWidth="1"/>
    <col min="13824" max="13824" width="7.7109375" style="796" customWidth="1"/>
    <col min="13825" max="13825" width="7.28515625" style="796" customWidth="1"/>
    <col min="13826" max="13826" width="7.7109375" style="796" customWidth="1"/>
    <col min="13827" max="13827" width="7.28515625" style="796" customWidth="1"/>
    <col min="13828" max="13828" width="7.85546875" style="796" customWidth="1"/>
    <col min="13829" max="13829" width="7.28515625" style="796" customWidth="1"/>
    <col min="13830" max="13830" width="7.7109375" style="796" customWidth="1"/>
    <col min="13831" max="14028" width="7.28515625" style="796"/>
    <col min="14029" max="14029" width="0.85546875" style="796" customWidth="1"/>
    <col min="14030" max="14030" width="44.140625" style="796" customWidth="1"/>
    <col min="14031" max="14031" width="3.85546875" style="796" customWidth="1"/>
    <col min="14032" max="14032" width="7.28515625" style="796" customWidth="1"/>
    <col min="14033" max="14036" width="8.42578125" style="796" customWidth="1"/>
    <col min="14037" max="14037" width="7.7109375" style="796" customWidth="1"/>
    <col min="14038" max="14041" width="7.28515625" style="796" customWidth="1"/>
    <col min="14042" max="14042" width="7.7109375" style="796" customWidth="1"/>
    <col min="14043" max="14046" width="7.28515625" style="796" customWidth="1"/>
    <col min="14047" max="14047" width="7.7109375" style="796" customWidth="1"/>
    <col min="14048" max="14051" width="7.28515625" style="796" customWidth="1"/>
    <col min="14052" max="14052" width="7.7109375" style="796" customWidth="1"/>
    <col min="14053" max="14056" width="7.28515625" style="796" customWidth="1"/>
    <col min="14057" max="14057" width="7.7109375" style="796" customWidth="1"/>
    <col min="14058" max="14061" width="7.28515625" style="796" customWidth="1"/>
    <col min="14062" max="14062" width="8" style="796" customWidth="1"/>
    <col min="14063" max="14064" width="7.28515625" style="796" customWidth="1"/>
    <col min="14065" max="14065" width="9.140625" style="796" customWidth="1"/>
    <col min="14066" max="14066" width="8" style="796" customWidth="1"/>
    <col min="14067" max="14067" width="7.28515625" style="796" customWidth="1"/>
    <col min="14068" max="14068" width="8" style="796" customWidth="1"/>
    <col min="14069" max="14069" width="7.28515625" style="796" customWidth="1"/>
    <col min="14070" max="14070" width="8" style="796" customWidth="1"/>
    <col min="14071" max="14071" width="7.28515625" style="796" customWidth="1"/>
    <col min="14072" max="14072" width="8" style="796" customWidth="1"/>
    <col min="14073" max="14073" width="7.28515625" style="796" customWidth="1"/>
    <col min="14074" max="14074" width="7.85546875" style="796" customWidth="1"/>
    <col min="14075" max="14075" width="7.28515625" style="796" customWidth="1"/>
    <col min="14076" max="14076" width="8" style="796" customWidth="1"/>
    <col min="14077" max="14077" width="7.28515625" style="796" customWidth="1"/>
    <col min="14078" max="14078" width="7.7109375" style="796" customWidth="1"/>
    <col min="14079" max="14079" width="7.28515625" style="796" customWidth="1"/>
    <col min="14080" max="14080" width="7.7109375" style="796" customWidth="1"/>
    <col min="14081" max="14081" width="7.28515625" style="796" customWidth="1"/>
    <col min="14082" max="14082" width="7.7109375" style="796" customWidth="1"/>
    <col min="14083" max="14083" width="7.28515625" style="796" customWidth="1"/>
    <col min="14084" max="14084" width="7.85546875" style="796" customWidth="1"/>
    <col min="14085" max="14085" width="7.28515625" style="796" customWidth="1"/>
    <col min="14086" max="14086" width="7.7109375" style="796" customWidth="1"/>
    <col min="14087" max="14284" width="7.28515625" style="796"/>
    <col min="14285" max="14285" width="0.85546875" style="796" customWidth="1"/>
    <col min="14286" max="14286" width="44.140625" style="796" customWidth="1"/>
    <col min="14287" max="14287" width="3.85546875" style="796" customWidth="1"/>
    <col min="14288" max="14288" width="7.28515625" style="796" customWidth="1"/>
    <col min="14289" max="14292" width="8.42578125" style="796" customWidth="1"/>
    <col min="14293" max="14293" width="7.7109375" style="796" customWidth="1"/>
    <col min="14294" max="14297" width="7.28515625" style="796" customWidth="1"/>
    <col min="14298" max="14298" width="7.7109375" style="796" customWidth="1"/>
    <col min="14299" max="14302" width="7.28515625" style="796" customWidth="1"/>
    <col min="14303" max="14303" width="7.7109375" style="796" customWidth="1"/>
    <col min="14304" max="14307" width="7.28515625" style="796" customWidth="1"/>
    <col min="14308" max="14308" width="7.7109375" style="796" customWidth="1"/>
    <col min="14309" max="14312" width="7.28515625" style="796" customWidth="1"/>
    <col min="14313" max="14313" width="7.7109375" style="796" customWidth="1"/>
    <col min="14314" max="14317" width="7.28515625" style="796" customWidth="1"/>
    <col min="14318" max="14318" width="8" style="796" customWidth="1"/>
    <col min="14319" max="14320" width="7.28515625" style="796" customWidth="1"/>
    <col min="14321" max="14321" width="9.140625" style="796" customWidth="1"/>
    <col min="14322" max="14322" width="8" style="796" customWidth="1"/>
    <col min="14323" max="14323" width="7.28515625" style="796" customWidth="1"/>
    <col min="14324" max="14324" width="8" style="796" customWidth="1"/>
    <col min="14325" max="14325" width="7.28515625" style="796" customWidth="1"/>
    <col min="14326" max="14326" width="8" style="796" customWidth="1"/>
    <col min="14327" max="14327" width="7.28515625" style="796" customWidth="1"/>
    <col min="14328" max="14328" width="8" style="796" customWidth="1"/>
    <col min="14329" max="14329" width="7.28515625" style="796" customWidth="1"/>
    <col min="14330" max="14330" width="7.85546875" style="796" customWidth="1"/>
    <col min="14331" max="14331" width="7.28515625" style="796" customWidth="1"/>
    <col min="14332" max="14332" width="8" style="796" customWidth="1"/>
    <col min="14333" max="14333" width="7.28515625" style="796" customWidth="1"/>
    <col min="14334" max="14334" width="7.7109375" style="796" customWidth="1"/>
    <col min="14335" max="14335" width="7.28515625" style="796" customWidth="1"/>
    <col min="14336" max="14336" width="7.7109375" style="796" customWidth="1"/>
    <col min="14337" max="14337" width="7.28515625" style="796" customWidth="1"/>
    <col min="14338" max="14338" width="7.7109375" style="796" customWidth="1"/>
    <col min="14339" max="14339" width="7.28515625" style="796" customWidth="1"/>
    <col min="14340" max="14340" width="7.85546875" style="796" customWidth="1"/>
    <col min="14341" max="14341" width="7.28515625" style="796" customWidth="1"/>
    <col min="14342" max="14342" width="7.7109375" style="796" customWidth="1"/>
    <col min="14343" max="14540" width="7.28515625" style="796"/>
    <col min="14541" max="14541" width="0.85546875" style="796" customWidth="1"/>
    <col min="14542" max="14542" width="44.140625" style="796" customWidth="1"/>
    <col min="14543" max="14543" width="3.85546875" style="796" customWidth="1"/>
    <col min="14544" max="14544" width="7.28515625" style="796" customWidth="1"/>
    <col min="14545" max="14548" width="8.42578125" style="796" customWidth="1"/>
    <col min="14549" max="14549" width="7.7109375" style="796" customWidth="1"/>
    <col min="14550" max="14553" width="7.28515625" style="796" customWidth="1"/>
    <col min="14554" max="14554" width="7.7109375" style="796" customWidth="1"/>
    <col min="14555" max="14558" width="7.28515625" style="796" customWidth="1"/>
    <col min="14559" max="14559" width="7.7109375" style="796" customWidth="1"/>
    <col min="14560" max="14563" width="7.28515625" style="796" customWidth="1"/>
    <col min="14564" max="14564" width="7.7109375" style="796" customWidth="1"/>
    <col min="14565" max="14568" width="7.28515625" style="796" customWidth="1"/>
    <col min="14569" max="14569" width="7.7109375" style="796" customWidth="1"/>
    <col min="14570" max="14573" width="7.28515625" style="796" customWidth="1"/>
    <col min="14574" max="14574" width="8" style="796" customWidth="1"/>
    <col min="14575" max="14576" width="7.28515625" style="796" customWidth="1"/>
    <col min="14577" max="14577" width="9.140625" style="796" customWidth="1"/>
    <col min="14578" max="14578" width="8" style="796" customWidth="1"/>
    <col min="14579" max="14579" width="7.28515625" style="796" customWidth="1"/>
    <col min="14580" max="14580" width="8" style="796" customWidth="1"/>
    <col min="14581" max="14581" width="7.28515625" style="796" customWidth="1"/>
    <col min="14582" max="14582" width="8" style="796" customWidth="1"/>
    <col min="14583" max="14583" width="7.28515625" style="796" customWidth="1"/>
    <col min="14584" max="14584" width="8" style="796" customWidth="1"/>
    <col min="14585" max="14585" width="7.28515625" style="796" customWidth="1"/>
    <col min="14586" max="14586" width="7.85546875" style="796" customWidth="1"/>
    <col min="14587" max="14587" width="7.28515625" style="796" customWidth="1"/>
    <col min="14588" max="14588" width="8" style="796" customWidth="1"/>
    <col min="14589" max="14589" width="7.28515625" style="796" customWidth="1"/>
    <col min="14590" max="14590" width="7.7109375" style="796" customWidth="1"/>
    <col min="14591" max="14591" width="7.28515625" style="796" customWidth="1"/>
    <col min="14592" max="14592" width="7.7109375" style="796" customWidth="1"/>
    <col min="14593" max="14593" width="7.28515625" style="796" customWidth="1"/>
    <col min="14594" max="14594" width="7.7109375" style="796" customWidth="1"/>
    <col min="14595" max="14595" width="7.28515625" style="796" customWidth="1"/>
    <col min="14596" max="14596" width="7.85546875" style="796" customWidth="1"/>
    <col min="14597" max="14597" width="7.28515625" style="796" customWidth="1"/>
    <col min="14598" max="14598" width="7.7109375" style="796" customWidth="1"/>
    <col min="14599" max="14796" width="7.28515625" style="796"/>
    <col min="14797" max="14797" width="0.85546875" style="796" customWidth="1"/>
    <col min="14798" max="14798" width="44.140625" style="796" customWidth="1"/>
    <col min="14799" max="14799" width="3.85546875" style="796" customWidth="1"/>
    <col min="14800" max="14800" width="7.28515625" style="796" customWidth="1"/>
    <col min="14801" max="14804" width="8.42578125" style="796" customWidth="1"/>
    <col min="14805" max="14805" width="7.7109375" style="796" customWidth="1"/>
    <col min="14806" max="14809" width="7.28515625" style="796" customWidth="1"/>
    <col min="14810" max="14810" width="7.7109375" style="796" customWidth="1"/>
    <col min="14811" max="14814" width="7.28515625" style="796" customWidth="1"/>
    <col min="14815" max="14815" width="7.7109375" style="796" customWidth="1"/>
    <col min="14816" max="14819" width="7.28515625" style="796" customWidth="1"/>
    <col min="14820" max="14820" width="7.7109375" style="796" customWidth="1"/>
    <col min="14821" max="14824" width="7.28515625" style="796" customWidth="1"/>
    <col min="14825" max="14825" width="7.7109375" style="796" customWidth="1"/>
    <col min="14826" max="14829" width="7.28515625" style="796" customWidth="1"/>
    <col min="14830" max="14830" width="8" style="796" customWidth="1"/>
    <col min="14831" max="14832" width="7.28515625" style="796" customWidth="1"/>
    <col min="14833" max="14833" width="9.140625" style="796" customWidth="1"/>
    <col min="14834" max="14834" width="8" style="796" customWidth="1"/>
    <col min="14835" max="14835" width="7.28515625" style="796" customWidth="1"/>
    <col min="14836" max="14836" width="8" style="796" customWidth="1"/>
    <col min="14837" max="14837" width="7.28515625" style="796" customWidth="1"/>
    <col min="14838" max="14838" width="8" style="796" customWidth="1"/>
    <col min="14839" max="14839" width="7.28515625" style="796" customWidth="1"/>
    <col min="14840" max="14840" width="8" style="796" customWidth="1"/>
    <col min="14841" max="14841" width="7.28515625" style="796" customWidth="1"/>
    <col min="14842" max="14842" width="7.85546875" style="796" customWidth="1"/>
    <col min="14843" max="14843" width="7.28515625" style="796" customWidth="1"/>
    <col min="14844" max="14844" width="8" style="796" customWidth="1"/>
    <col min="14845" max="14845" width="7.28515625" style="796" customWidth="1"/>
    <col min="14846" max="14846" width="7.7109375" style="796" customWidth="1"/>
    <col min="14847" max="14847" width="7.28515625" style="796" customWidth="1"/>
    <col min="14848" max="14848" width="7.7109375" style="796" customWidth="1"/>
    <col min="14849" max="14849" width="7.28515625" style="796" customWidth="1"/>
    <col min="14850" max="14850" width="7.7109375" style="796" customWidth="1"/>
    <col min="14851" max="14851" width="7.28515625" style="796" customWidth="1"/>
    <col min="14852" max="14852" width="7.85546875" style="796" customWidth="1"/>
    <col min="14853" max="14853" width="7.28515625" style="796" customWidth="1"/>
    <col min="14854" max="14854" width="7.7109375" style="796" customWidth="1"/>
    <col min="14855" max="15052" width="7.28515625" style="796"/>
    <col min="15053" max="15053" width="0.85546875" style="796" customWidth="1"/>
    <col min="15054" max="15054" width="44.140625" style="796" customWidth="1"/>
    <col min="15055" max="15055" width="3.85546875" style="796" customWidth="1"/>
    <col min="15056" max="15056" width="7.28515625" style="796" customWidth="1"/>
    <col min="15057" max="15060" width="8.42578125" style="796" customWidth="1"/>
    <col min="15061" max="15061" width="7.7109375" style="796" customWidth="1"/>
    <col min="15062" max="15065" width="7.28515625" style="796" customWidth="1"/>
    <col min="15066" max="15066" width="7.7109375" style="796" customWidth="1"/>
    <col min="15067" max="15070" width="7.28515625" style="796" customWidth="1"/>
    <col min="15071" max="15071" width="7.7109375" style="796" customWidth="1"/>
    <col min="15072" max="15075" width="7.28515625" style="796" customWidth="1"/>
    <col min="15076" max="15076" width="7.7109375" style="796" customWidth="1"/>
    <col min="15077" max="15080" width="7.28515625" style="796" customWidth="1"/>
    <col min="15081" max="15081" width="7.7109375" style="796" customWidth="1"/>
    <col min="15082" max="15085" width="7.28515625" style="796" customWidth="1"/>
    <col min="15086" max="15086" width="8" style="796" customWidth="1"/>
    <col min="15087" max="15088" width="7.28515625" style="796" customWidth="1"/>
    <col min="15089" max="15089" width="9.140625" style="796" customWidth="1"/>
    <col min="15090" max="15090" width="8" style="796" customWidth="1"/>
    <col min="15091" max="15091" width="7.28515625" style="796" customWidth="1"/>
    <col min="15092" max="15092" width="8" style="796" customWidth="1"/>
    <col min="15093" max="15093" width="7.28515625" style="796" customWidth="1"/>
    <col min="15094" max="15094" width="8" style="796" customWidth="1"/>
    <col min="15095" max="15095" width="7.28515625" style="796" customWidth="1"/>
    <col min="15096" max="15096" width="8" style="796" customWidth="1"/>
    <col min="15097" max="15097" width="7.28515625" style="796" customWidth="1"/>
    <col min="15098" max="15098" width="7.85546875" style="796" customWidth="1"/>
    <col min="15099" max="15099" width="7.28515625" style="796" customWidth="1"/>
    <col min="15100" max="15100" width="8" style="796" customWidth="1"/>
    <col min="15101" max="15101" width="7.28515625" style="796" customWidth="1"/>
    <col min="15102" max="15102" width="7.7109375" style="796" customWidth="1"/>
    <col min="15103" max="15103" width="7.28515625" style="796" customWidth="1"/>
    <col min="15104" max="15104" width="7.7109375" style="796" customWidth="1"/>
    <col min="15105" max="15105" width="7.28515625" style="796" customWidth="1"/>
    <col min="15106" max="15106" width="7.7109375" style="796" customWidth="1"/>
    <col min="15107" max="15107" width="7.28515625" style="796" customWidth="1"/>
    <col min="15108" max="15108" width="7.85546875" style="796" customWidth="1"/>
    <col min="15109" max="15109" width="7.28515625" style="796" customWidth="1"/>
    <col min="15110" max="15110" width="7.7109375" style="796" customWidth="1"/>
    <col min="15111" max="15308" width="7.28515625" style="796"/>
    <col min="15309" max="15309" width="0.85546875" style="796" customWidth="1"/>
    <col min="15310" max="15310" width="44.140625" style="796" customWidth="1"/>
    <col min="15311" max="15311" width="3.85546875" style="796" customWidth="1"/>
    <col min="15312" max="15312" width="7.28515625" style="796" customWidth="1"/>
    <col min="15313" max="15316" width="8.42578125" style="796" customWidth="1"/>
    <col min="15317" max="15317" width="7.7109375" style="796" customWidth="1"/>
    <col min="15318" max="15321" width="7.28515625" style="796" customWidth="1"/>
    <col min="15322" max="15322" width="7.7109375" style="796" customWidth="1"/>
    <col min="15323" max="15326" width="7.28515625" style="796" customWidth="1"/>
    <col min="15327" max="15327" width="7.7109375" style="796" customWidth="1"/>
    <col min="15328" max="15331" width="7.28515625" style="796" customWidth="1"/>
    <col min="15332" max="15332" width="7.7109375" style="796" customWidth="1"/>
    <col min="15333" max="15336" width="7.28515625" style="796" customWidth="1"/>
    <col min="15337" max="15337" width="7.7109375" style="796" customWidth="1"/>
    <col min="15338" max="15341" width="7.28515625" style="796" customWidth="1"/>
    <col min="15342" max="15342" width="8" style="796" customWidth="1"/>
    <col min="15343" max="15344" width="7.28515625" style="796" customWidth="1"/>
    <col min="15345" max="15345" width="9.140625" style="796" customWidth="1"/>
    <col min="15346" max="15346" width="8" style="796" customWidth="1"/>
    <col min="15347" max="15347" width="7.28515625" style="796" customWidth="1"/>
    <col min="15348" max="15348" width="8" style="796" customWidth="1"/>
    <col min="15349" max="15349" width="7.28515625" style="796" customWidth="1"/>
    <col min="15350" max="15350" width="8" style="796" customWidth="1"/>
    <col min="15351" max="15351" width="7.28515625" style="796" customWidth="1"/>
    <col min="15352" max="15352" width="8" style="796" customWidth="1"/>
    <col min="15353" max="15353" width="7.28515625" style="796" customWidth="1"/>
    <col min="15354" max="15354" width="7.85546875" style="796" customWidth="1"/>
    <col min="15355" max="15355" width="7.28515625" style="796" customWidth="1"/>
    <col min="15356" max="15356" width="8" style="796" customWidth="1"/>
    <col min="15357" max="15357" width="7.28515625" style="796" customWidth="1"/>
    <col min="15358" max="15358" width="7.7109375" style="796" customWidth="1"/>
    <col min="15359" max="15359" width="7.28515625" style="796" customWidth="1"/>
    <col min="15360" max="15360" width="7.7109375" style="796" customWidth="1"/>
    <col min="15361" max="15361" width="7.28515625" style="796" customWidth="1"/>
    <col min="15362" max="15362" width="7.7109375" style="796" customWidth="1"/>
    <col min="15363" max="15363" width="7.28515625" style="796" customWidth="1"/>
    <col min="15364" max="15364" width="7.85546875" style="796" customWidth="1"/>
    <col min="15365" max="15365" width="7.28515625" style="796" customWidth="1"/>
    <col min="15366" max="15366" width="7.7109375" style="796" customWidth="1"/>
    <col min="15367" max="15564" width="7.28515625" style="796"/>
    <col min="15565" max="15565" width="0.85546875" style="796" customWidth="1"/>
    <col min="15566" max="15566" width="44.140625" style="796" customWidth="1"/>
    <col min="15567" max="15567" width="3.85546875" style="796" customWidth="1"/>
    <col min="15568" max="15568" width="7.28515625" style="796" customWidth="1"/>
    <col min="15569" max="15572" width="8.42578125" style="796" customWidth="1"/>
    <col min="15573" max="15573" width="7.7109375" style="796" customWidth="1"/>
    <col min="15574" max="15577" width="7.28515625" style="796" customWidth="1"/>
    <col min="15578" max="15578" width="7.7109375" style="796" customWidth="1"/>
    <col min="15579" max="15582" width="7.28515625" style="796" customWidth="1"/>
    <col min="15583" max="15583" width="7.7109375" style="796" customWidth="1"/>
    <col min="15584" max="15587" width="7.28515625" style="796" customWidth="1"/>
    <col min="15588" max="15588" width="7.7109375" style="796" customWidth="1"/>
    <col min="15589" max="15592" width="7.28515625" style="796" customWidth="1"/>
    <col min="15593" max="15593" width="7.7109375" style="796" customWidth="1"/>
    <col min="15594" max="15597" width="7.28515625" style="796" customWidth="1"/>
    <col min="15598" max="15598" width="8" style="796" customWidth="1"/>
    <col min="15599" max="15600" width="7.28515625" style="796" customWidth="1"/>
    <col min="15601" max="15601" width="9.140625" style="796" customWidth="1"/>
    <col min="15602" max="15602" width="8" style="796" customWidth="1"/>
    <col min="15603" max="15603" width="7.28515625" style="796" customWidth="1"/>
    <col min="15604" max="15604" width="8" style="796" customWidth="1"/>
    <col min="15605" max="15605" width="7.28515625" style="796" customWidth="1"/>
    <col min="15606" max="15606" width="8" style="796" customWidth="1"/>
    <col min="15607" max="15607" width="7.28515625" style="796" customWidth="1"/>
    <col min="15608" max="15608" width="8" style="796" customWidth="1"/>
    <col min="15609" max="15609" width="7.28515625" style="796" customWidth="1"/>
    <col min="15610" max="15610" width="7.85546875" style="796" customWidth="1"/>
    <col min="15611" max="15611" width="7.28515625" style="796" customWidth="1"/>
    <col min="15612" max="15612" width="8" style="796" customWidth="1"/>
    <col min="15613" max="15613" width="7.28515625" style="796" customWidth="1"/>
    <col min="15614" max="15614" width="7.7109375" style="796" customWidth="1"/>
    <col min="15615" max="15615" width="7.28515625" style="796" customWidth="1"/>
    <col min="15616" max="15616" width="7.7109375" style="796" customWidth="1"/>
    <col min="15617" max="15617" width="7.28515625" style="796" customWidth="1"/>
    <col min="15618" max="15618" width="7.7109375" style="796" customWidth="1"/>
    <col min="15619" max="15619" width="7.28515625" style="796" customWidth="1"/>
    <col min="15620" max="15620" width="7.85546875" style="796" customWidth="1"/>
    <col min="15621" max="15621" width="7.28515625" style="796" customWidth="1"/>
    <col min="15622" max="15622" width="7.7109375" style="796" customWidth="1"/>
    <col min="15623" max="15820" width="7.28515625" style="796"/>
    <col min="15821" max="15821" width="0.85546875" style="796" customWidth="1"/>
    <col min="15822" max="15822" width="44.140625" style="796" customWidth="1"/>
    <col min="15823" max="15823" width="3.85546875" style="796" customWidth="1"/>
    <col min="15824" max="15824" width="7.28515625" style="796" customWidth="1"/>
    <col min="15825" max="15828" width="8.42578125" style="796" customWidth="1"/>
    <col min="15829" max="15829" width="7.7109375" style="796" customWidth="1"/>
    <col min="15830" max="15833" width="7.28515625" style="796" customWidth="1"/>
    <col min="15834" max="15834" width="7.7109375" style="796" customWidth="1"/>
    <col min="15835" max="15838" width="7.28515625" style="796" customWidth="1"/>
    <col min="15839" max="15839" width="7.7109375" style="796" customWidth="1"/>
    <col min="15840" max="15843" width="7.28515625" style="796" customWidth="1"/>
    <col min="15844" max="15844" width="7.7109375" style="796" customWidth="1"/>
    <col min="15845" max="15848" width="7.28515625" style="796" customWidth="1"/>
    <col min="15849" max="15849" width="7.7109375" style="796" customWidth="1"/>
    <col min="15850" max="15853" width="7.28515625" style="796" customWidth="1"/>
    <col min="15854" max="15854" width="8" style="796" customWidth="1"/>
    <col min="15855" max="15856" width="7.28515625" style="796" customWidth="1"/>
    <col min="15857" max="15857" width="9.140625" style="796" customWidth="1"/>
    <col min="15858" max="15858" width="8" style="796" customWidth="1"/>
    <col min="15859" max="15859" width="7.28515625" style="796" customWidth="1"/>
    <col min="15860" max="15860" width="8" style="796" customWidth="1"/>
    <col min="15861" max="15861" width="7.28515625" style="796" customWidth="1"/>
    <col min="15862" max="15862" width="8" style="796" customWidth="1"/>
    <col min="15863" max="15863" width="7.28515625" style="796" customWidth="1"/>
    <col min="15864" max="15864" width="8" style="796" customWidth="1"/>
    <col min="15865" max="15865" width="7.28515625" style="796" customWidth="1"/>
    <col min="15866" max="15866" width="7.85546875" style="796" customWidth="1"/>
    <col min="15867" max="15867" width="7.28515625" style="796" customWidth="1"/>
    <col min="15868" max="15868" width="8" style="796" customWidth="1"/>
    <col min="15869" max="15869" width="7.28515625" style="796" customWidth="1"/>
    <col min="15870" max="15870" width="7.7109375" style="796" customWidth="1"/>
    <col min="15871" max="15871" width="7.28515625" style="796" customWidth="1"/>
    <col min="15872" max="15872" width="7.7109375" style="796" customWidth="1"/>
    <col min="15873" max="15873" width="7.28515625" style="796" customWidth="1"/>
    <col min="15874" max="15874" width="7.7109375" style="796" customWidth="1"/>
    <col min="15875" max="15875" width="7.28515625" style="796" customWidth="1"/>
    <col min="15876" max="15876" width="7.85546875" style="796" customWidth="1"/>
    <col min="15877" max="15877" width="7.28515625" style="796" customWidth="1"/>
    <col min="15878" max="15878" width="7.7109375" style="796" customWidth="1"/>
    <col min="15879" max="16076" width="7.28515625" style="796"/>
    <col min="16077" max="16077" width="0.85546875" style="796" customWidth="1"/>
    <col min="16078" max="16078" width="44.140625" style="796" customWidth="1"/>
    <col min="16079" max="16079" width="3.85546875" style="796" customWidth="1"/>
    <col min="16080" max="16080" width="7.28515625" style="796" customWidth="1"/>
    <col min="16081" max="16084" width="8.42578125" style="796" customWidth="1"/>
    <col min="16085" max="16085" width="7.7109375" style="796" customWidth="1"/>
    <col min="16086" max="16089" width="7.28515625" style="796" customWidth="1"/>
    <col min="16090" max="16090" width="7.7109375" style="796" customWidth="1"/>
    <col min="16091" max="16094" width="7.28515625" style="796" customWidth="1"/>
    <col min="16095" max="16095" width="7.7109375" style="796" customWidth="1"/>
    <col min="16096" max="16099" width="7.28515625" style="796" customWidth="1"/>
    <col min="16100" max="16100" width="7.7109375" style="796" customWidth="1"/>
    <col min="16101" max="16104" width="7.28515625" style="796" customWidth="1"/>
    <col min="16105" max="16105" width="7.7109375" style="796" customWidth="1"/>
    <col min="16106" max="16109" width="7.28515625" style="796" customWidth="1"/>
    <col min="16110" max="16110" width="8" style="796" customWidth="1"/>
    <col min="16111" max="16112" width="7.28515625" style="796" customWidth="1"/>
    <col min="16113" max="16113" width="9.140625" style="796" customWidth="1"/>
    <col min="16114" max="16114" width="8" style="796" customWidth="1"/>
    <col min="16115" max="16115" width="7.28515625" style="796" customWidth="1"/>
    <col min="16116" max="16116" width="8" style="796" customWidth="1"/>
    <col min="16117" max="16117" width="7.28515625" style="796" customWidth="1"/>
    <col min="16118" max="16118" width="8" style="796" customWidth="1"/>
    <col min="16119" max="16119" width="7.28515625" style="796" customWidth="1"/>
    <col min="16120" max="16120" width="8" style="796" customWidth="1"/>
    <col min="16121" max="16121" width="7.28515625" style="796" customWidth="1"/>
    <col min="16122" max="16122" width="7.85546875" style="796" customWidth="1"/>
    <col min="16123" max="16123" width="7.28515625" style="796" customWidth="1"/>
    <col min="16124" max="16124" width="8" style="796" customWidth="1"/>
    <col min="16125" max="16125" width="7.28515625" style="796" customWidth="1"/>
    <col min="16126" max="16126" width="7.7109375" style="796" customWidth="1"/>
    <col min="16127" max="16127" width="7.28515625" style="796" customWidth="1"/>
    <col min="16128" max="16128" width="7.7109375" style="796" customWidth="1"/>
    <col min="16129" max="16129" width="7.28515625" style="796" customWidth="1"/>
    <col min="16130" max="16130" width="7.7109375" style="796" customWidth="1"/>
    <col min="16131" max="16131" width="7.28515625" style="796" customWidth="1"/>
    <col min="16132" max="16132" width="7.85546875" style="796" customWidth="1"/>
    <col min="16133" max="16133" width="7.28515625" style="796" customWidth="1"/>
    <col min="16134" max="16134" width="7.7109375" style="796" customWidth="1"/>
    <col min="16135" max="16384" width="7.28515625" style="796"/>
  </cols>
  <sheetData>
    <row r="1" spans="1:13" ht="12.95" customHeight="1" x14ac:dyDescent="0.2">
      <c r="A1" s="950" t="s">
        <v>1346</v>
      </c>
    </row>
    <row r="2" spans="1:13" ht="18" customHeight="1" x14ac:dyDescent="0.2">
      <c r="A2" s="795" t="s">
        <v>1424</v>
      </c>
    </row>
    <row r="3" spans="1:13" ht="18" customHeight="1" x14ac:dyDescent="0.2">
      <c r="A3" s="795" t="s">
        <v>903</v>
      </c>
    </row>
    <row r="4" spans="1:13" ht="18" customHeight="1" thickBot="1" x14ac:dyDescent="0.25">
      <c r="A4" s="829" t="s">
        <v>904</v>
      </c>
      <c r="B4" s="830"/>
      <c r="C4" s="830"/>
    </row>
    <row r="5" spans="1:13" s="801" customFormat="1" ht="18" customHeight="1" thickBot="1" x14ac:dyDescent="0.25">
      <c r="A5" s="817"/>
      <c r="B5" s="831">
        <v>2014</v>
      </c>
      <c r="C5" s="831">
        <v>2015</v>
      </c>
      <c r="D5" s="831">
        <v>2016</v>
      </c>
      <c r="E5" s="831">
        <v>2017</v>
      </c>
      <c r="F5" s="831">
        <v>2018</v>
      </c>
      <c r="G5" s="831">
        <v>2019</v>
      </c>
      <c r="H5" s="831">
        <v>2020</v>
      </c>
      <c r="I5" s="831">
        <v>2021</v>
      </c>
      <c r="J5" s="831">
        <v>2022</v>
      </c>
      <c r="K5" s="831">
        <v>2023</v>
      </c>
      <c r="L5" s="831">
        <v>2024</v>
      </c>
      <c r="M5" s="831">
        <v>2025</v>
      </c>
    </row>
    <row r="6" spans="1:13" s="801" customFormat="1" ht="12.95" customHeight="1" x14ac:dyDescent="0.2">
      <c r="A6" s="802"/>
      <c r="G6" s="815"/>
      <c r="H6" s="815"/>
      <c r="I6" s="815"/>
      <c r="J6" s="815"/>
      <c r="K6" s="815"/>
      <c r="L6" s="815"/>
      <c r="M6" s="815"/>
    </row>
    <row r="7" spans="1:13" s="801" customFormat="1" ht="14.25" customHeight="1" x14ac:dyDescent="0.2">
      <c r="A7" s="804" t="s">
        <v>103</v>
      </c>
      <c r="B7" s="832">
        <v>31296.9</v>
      </c>
      <c r="C7" s="832">
        <v>22000.9</v>
      </c>
      <c r="D7" s="832">
        <v>15077</v>
      </c>
      <c r="E7" s="832">
        <v>16935.599999999999</v>
      </c>
      <c r="F7" s="832">
        <v>21831.8</v>
      </c>
      <c r="G7" s="832">
        <v>28023.7</v>
      </c>
      <c r="H7" s="832">
        <v>30497.599999999999</v>
      </c>
      <c r="I7" s="832">
        <v>35583.599999999999</v>
      </c>
      <c r="J7" s="832">
        <v>40562.9</v>
      </c>
      <c r="K7" s="832">
        <v>50752.6</v>
      </c>
      <c r="L7" s="832">
        <v>64775.1</v>
      </c>
      <c r="M7" s="832">
        <v>79966.2</v>
      </c>
    </row>
    <row r="8" spans="1:13" s="801" customFormat="1" ht="8.1" customHeight="1" x14ac:dyDescent="0.2">
      <c r="A8" s="804"/>
      <c r="B8" s="833">
        <v>31296.9</v>
      </c>
      <c r="C8" s="833" t="e">
        <v>#VALUE!</v>
      </c>
      <c r="D8" s="833" t="e">
        <v>#VALUE!</v>
      </c>
      <c r="E8" s="833" t="e">
        <v>#VALUE!</v>
      </c>
      <c r="F8" s="834"/>
      <c r="G8" s="834"/>
      <c r="H8" s="834"/>
      <c r="I8" s="834"/>
      <c r="J8" s="834"/>
      <c r="K8" s="834"/>
      <c r="L8" s="834"/>
      <c r="M8" s="834"/>
    </row>
    <row r="9" spans="1:13" s="837" customFormat="1" ht="16.149999999999999" customHeight="1" x14ac:dyDescent="0.2">
      <c r="A9" s="835" t="s">
        <v>858</v>
      </c>
      <c r="B9" s="836">
        <v>478.1</v>
      </c>
      <c r="C9" s="836">
        <v>574.29999999999995</v>
      </c>
      <c r="D9" s="836">
        <v>555.9</v>
      </c>
      <c r="E9" s="836">
        <v>519.70000000000005</v>
      </c>
      <c r="F9" s="836">
        <v>410.8</v>
      </c>
      <c r="G9" s="836">
        <v>373.2</v>
      </c>
      <c r="H9" s="836">
        <v>581.6</v>
      </c>
      <c r="I9" s="836">
        <v>475.9</v>
      </c>
      <c r="J9" s="836">
        <v>828.9</v>
      </c>
      <c r="K9" s="836">
        <v>872.8</v>
      </c>
      <c r="L9" s="836">
        <v>793.4</v>
      </c>
      <c r="M9" s="836">
        <v>693.1</v>
      </c>
    </row>
    <row r="10" spans="1:13" s="810" customFormat="1" ht="14.25" customHeight="1" x14ac:dyDescent="0.2">
      <c r="A10" s="814" t="s">
        <v>859</v>
      </c>
      <c r="B10" s="836">
        <v>1700</v>
      </c>
      <c r="C10" s="836">
        <v>1575.2</v>
      </c>
      <c r="D10" s="836">
        <v>724.6</v>
      </c>
      <c r="E10" s="836">
        <v>774.2</v>
      </c>
      <c r="F10" s="836">
        <v>1026.5</v>
      </c>
      <c r="G10" s="836">
        <v>1316.4</v>
      </c>
      <c r="H10" s="836">
        <v>1617.4</v>
      </c>
      <c r="I10" s="836">
        <v>1622.5</v>
      </c>
      <c r="J10" s="836">
        <v>1786.4</v>
      </c>
      <c r="K10" s="836">
        <v>1975.2</v>
      </c>
      <c r="L10" s="836">
        <v>2662.7</v>
      </c>
      <c r="M10" s="836">
        <v>2382.4</v>
      </c>
    </row>
    <row r="11" spans="1:13" ht="12.95" customHeight="1" x14ac:dyDescent="0.2">
      <c r="A11" s="814" t="s">
        <v>905</v>
      </c>
      <c r="B11" s="836">
        <v>12.3</v>
      </c>
      <c r="C11" s="836">
        <v>3.4</v>
      </c>
      <c r="D11" s="836">
        <v>5.4</v>
      </c>
      <c r="E11" s="836">
        <v>14</v>
      </c>
      <c r="F11" s="836">
        <v>111.3</v>
      </c>
      <c r="G11" s="836">
        <v>50.1</v>
      </c>
      <c r="H11" s="836">
        <v>74.2</v>
      </c>
      <c r="I11" s="836">
        <v>134.1</v>
      </c>
      <c r="J11" s="836">
        <v>146.69999999999999</v>
      </c>
      <c r="K11" s="836">
        <v>164.1</v>
      </c>
      <c r="L11" s="836">
        <v>22.2</v>
      </c>
      <c r="M11" s="836">
        <v>29.5</v>
      </c>
    </row>
    <row r="12" spans="1:13" ht="14.25" customHeight="1" x14ac:dyDescent="0.2">
      <c r="A12" s="814" t="s">
        <v>862</v>
      </c>
      <c r="B12" s="836">
        <v>0.1</v>
      </c>
      <c r="C12" s="808" t="s">
        <v>26</v>
      </c>
      <c r="D12" s="808" t="s">
        <v>26</v>
      </c>
      <c r="E12" s="808" t="s">
        <v>26</v>
      </c>
      <c r="F12" s="808" t="s">
        <v>26</v>
      </c>
      <c r="G12" s="808" t="s">
        <v>26</v>
      </c>
      <c r="H12" s="808" t="s">
        <v>26</v>
      </c>
      <c r="I12" s="808">
        <v>0.4</v>
      </c>
      <c r="J12" s="808" t="s">
        <v>26</v>
      </c>
      <c r="K12" s="808" t="s">
        <v>26</v>
      </c>
      <c r="L12" s="808" t="s">
        <v>26</v>
      </c>
      <c r="M12" s="808" t="s">
        <v>26</v>
      </c>
    </row>
    <row r="13" spans="1:13" ht="24.4" customHeight="1" x14ac:dyDescent="0.2">
      <c r="A13" s="814" t="s">
        <v>906</v>
      </c>
      <c r="B13" s="836">
        <v>6.8</v>
      </c>
      <c r="C13" s="836">
        <v>7.6</v>
      </c>
      <c r="D13" s="836">
        <v>11.6</v>
      </c>
      <c r="E13" s="836">
        <v>61.2</v>
      </c>
      <c r="F13" s="836">
        <v>24.4</v>
      </c>
      <c r="G13" s="836">
        <v>26.6</v>
      </c>
      <c r="H13" s="836">
        <v>41.7</v>
      </c>
      <c r="I13" s="836">
        <v>46.2</v>
      </c>
      <c r="J13" s="836">
        <v>48.8</v>
      </c>
      <c r="K13" s="836">
        <v>50.3</v>
      </c>
      <c r="L13" s="836">
        <v>39.799999999999997</v>
      </c>
      <c r="M13" s="836">
        <v>110.6</v>
      </c>
    </row>
    <row r="14" spans="1:13" ht="26.45" customHeight="1" x14ac:dyDescent="0.2">
      <c r="A14" s="814" t="s">
        <v>864</v>
      </c>
      <c r="B14" s="836">
        <v>2285</v>
      </c>
      <c r="C14" s="836">
        <v>2132.6</v>
      </c>
      <c r="D14" s="836">
        <v>664.8</v>
      </c>
      <c r="E14" s="836">
        <v>502.6</v>
      </c>
      <c r="F14" s="836">
        <v>341.7</v>
      </c>
      <c r="G14" s="836">
        <v>791.4</v>
      </c>
      <c r="H14" s="836">
        <v>1154.5</v>
      </c>
      <c r="I14" s="836">
        <v>460.9</v>
      </c>
      <c r="J14" s="836">
        <v>690.1</v>
      </c>
      <c r="K14" s="836">
        <v>714.8</v>
      </c>
      <c r="L14" s="836">
        <v>1006.4</v>
      </c>
      <c r="M14" s="836">
        <v>1336</v>
      </c>
    </row>
    <row r="15" spans="1:13" ht="27.2" customHeight="1" x14ac:dyDescent="0.2">
      <c r="A15" s="814" t="s">
        <v>907</v>
      </c>
      <c r="B15" s="836">
        <v>1344.4</v>
      </c>
      <c r="C15" s="836">
        <v>879.1</v>
      </c>
      <c r="D15" s="836">
        <v>588.6</v>
      </c>
      <c r="E15" s="836">
        <v>433.3</v>
      </c>
      <c r="F15" s="836">
        <v>665</v>
      </c>
      <c r="G15" s="836">
        <v>727.8</v>
      </c>
      <c r="H15" s="836">
        <v>729</v>
      </c>
      <c r="I15" s="836">
        <v>773.3</v>
      </c>
      <c r="J15" s="836">
        <v>895.1</v>
      </c>
      <c r="K15" s="836">
        <v>1054</v>
      </c>
      <c r="L15" s="836">
        <v>1292.9000000000001</v>
      </c>
      <c r="M15" s="836">
        <v>1738.8</v>
      </c>
    </row>
    <row r="16" spans="1:13" ht="16.149999999999999" customHeight="1" x14ac:dyDescent="0.2">
      <c r="A16" s="814" t="s">
        <v>865</v>
      </c>
      <c r="B16" s="836">
        <v>0</v>
      </c>
      <c r="C16" s="836">
        <v>0.1</v>
      </c>
      <c r="D16" s="836">
        <v>0.1</v>
      </c>
      <c r="E16" s="836">
        <v>0.1</v>
      </c>
      <c r="F16" s="808" t="s">
        <v>26</v>
      </c>
      <c r="G16" s="808" t="s">
        <v>26</v>
      </c>
      <c r="H16" s="808" t="s">
        <v>26</v>
      </c>
      <c r="I16" s="808" t="s">
        <v>26</v>
      </c>
      <c r="J16" s="808" t="s">
        <v>26</v>
      </c>
      <c r="K16" s="808" t="s">
        <v>26</v>
      </c>
      <c r="L16" s="808" t="s">
        <v>26</v>
      </c>
      <c r="M16" s="808" t="s">
        <v>26</v>
      </c>
    </row>
    <row r="17" spans="1:13" ht="15" customHeight="1" x14ac:dyDescent="0.2">
      <c r="A17" s="814" t="s">
        <v>867</v>
      </c>
      <c r="B17" s="836">
        <v>22890.7</v>
      </c>
      <c r="C17" s="836">
        <v>15033.3</v>
      </c>
      <c r="D17" s="836">
        <v>11474</v>
      </c>
      <c r="E17" s="836">
        <v>13429.2</v>
      </c>
      <c r="F17" s="836">
        <v>17602.900000000001</v>
      </c>
      <c r="G17" s="836">
        <v>22819.5</v>
      </c>
      <c r="H17" s="836">
        <v>23804.5</v>
      </c>
      <c r="I17" s="836">
        <v>29677</v>
      </c>
      <c r="J17" s="836">
        <v>33451.300000000003</v>
      </c>
      <c r="K17" s="836">
        <v>42599.9</v>
      </c>
      <c r="L17" s="836">
        <v>51698.9</v>
      </c>
      <c r="M17" s="836">
        <v>65909</v>
      </c>
    </row>
    <row r="18" spans="1:13" ht="26.1" customHeight="1" x14ac:dyDescent="0.2">
      <c r="A18" s="814" t="s">
        <v>908</v>
      </c>
      <c r="B18" s="836">
        <v>859.8</v>
      </c>
      <c r="C18" s="836">
        <v>1059.7</v>
      </c>
      <c r="D18" s="836">
        <v>655.5</v>
      </c>
      <c r="E18" s="836">
        <v>592</v>
      </c>
      <c r="F18" s="836">
        <v>642.9</v>
      </c>
      <c r="G18" s="836">
        <v>882.8</v>
      </c>
      <c r="H18" s="836">
        <v>1226.5</v>
      </c>
      <c r="I18" s="836">
        <v>1678.8</v>
      </c>
      <c r="J18" s="836">
        <v>1643.8</v>
      </c>
      <c r="K18" s="836">
        <v>1788.6</v>
      </c>
      <c r="L18" s="836">
        <v>2492.3000000000002</v>
      </c>
      <c r="M18" s="836">
        <v>3956.6</v>
      </c>
    </row>
    <row r="19" spans="1:13" ht="14.25" customHeight="1" x14ac:dyDescent="0.2">
      <c r="A19" s="814" t="s">
        <v>909</v>
      </c>
      <c r="B19" s="836">
        <v>827.5</v>
      </c>
      <c r="C19" s="836">
        <v>569.20000000000005</v>
      </c>
      <c r="D19" s="836">
        <v>276.3</v>
      </c>
      <c r="E19" s="836">
        <v>309.60000000000002</v>
      </c>
      <c r="F19" s="836">
        <v>336.3</v>
      </c>
      <c r="G19" s="836">
        <v>418.7</v>
      </c>
      <c r="H19" s="836">
        <v>437.8</v>
      </c>
      <c r="I19" s="836">
        <v>490.2</v>
      </c>
      <c r="J19" s="836">
        <v>714.9</v>
      </c>
      <c r="K19" s="836">
        <v>741.6</v>
      </c>
      <c r="L19" s="836">
        <v>971.8</v>
      </c>
      <c r="M19" s="836">
        <v>1279.5</v>
      </c>
    </row>
    <row r="20" spans="1:13" ht="14.25" customHeight="1" x14ac:dyDescent="0.2">
      <c r="A20" s="814" t="s">
        <v>910</v>
      </c>
      <c r="B20" s="836">
        <v>78.5</v>
      </c>
      <c r="C20" s="836">
        <v>112.1</v>
      </c>
      <c r="D20" s="836">
        <v>169.7</v>
      </c>
      <c r="E20" s="836">
        <v>176.5</v>
      </c>
      <c r="F20" s="836">
        <v>183.6</v>
      </c>
      <c r="G20" s="836">
        <v>297.89999999999998</v>
      </c>
      <c r="H20" s="836">
        <v>359.3</v>
      </c>
      <c r="I20" s="836">
        <v>341.7</v>
      </c>
      <c r="J20" s="836">
        <v>390.7</v>
      </c>
      <c r="K20" s="836">
        <v>370.4</v>
      </c>
      <c r="L20" s="836">
        <v>394.6</v>
      </c>
      <c r="M20" s="836">
        <v>523.9</v>
      </c>
    </row>
    <row r="21" spans="1:13" ht="14.25" customHeight="1" x14ac:dyDescent="0.2">
      <c r="A21" s="814" t="s">
        <v>871</v>
      </c>
      <c r="B21" s="836">
        <v>699.7</v>
      </c>
      <c r="C21" s="836">
        <v>757.2</v>
      </c>
      <c r="D21" s="836">
        <v>678.5</v>
      </c>
      <c r="E21" s="836">
        <v>717.2</v>
      </c>
      <c r="F21" s="836">
        <v>751</v>
      </c>
      <c r="G21" s="836">
        <v>773.9</v>
      </c>
      <c r="H21" s="836">
        <v>812.7</v>
      </c>
      <c r="I21" s="836">
        <v>908.6</v>
      </c>
      <c r="J21" s="836">
        <v>1071.7</v>
      </c>
      <c r="K21" s="836">
        <v>1254.4000000000001</v>
      </c>
      <c r="L21" s="836">
        <v>5030.1000000000004</v>
      </c>
      <c r="M21" s="836">
        <v>5037.8999999999996</v>
      </c>
    </row>
    <row r="22" spans="1:13" ht="14.25" customHeight="1" x14ac:dyDescent="0.2">
      <c r="A22" s="814" t="s">
        <v>872</v>
      </c>
      <c r="B22" s="836">
        <v>456.5</v>
      </c>
      <c r="C22" s="836">
        <v>348.9</v>
      </c>
      <c r="D22" s="836">
        <v>263.5</v>
      </c>
      <c r="E22" s="836">
        <v>256.39999999999998</v>
      </c>
      <c r="F22" s="836">
        <v>510.9</v>
      </c>
      <c r="G22" s="836">
        <v>575.5</v>
      </c>
      <c r="H22" s="836">
        <v>646.1</v>
      </c>
      <c r="I22" s="836">
        <v>760.3</v>
      </c>
      <c r="J22" s="836">
        <v>855.6</v>
      </c>
      <c r="K22" s="836">
        <v>1170</v>
      </c>
      <c r="L22" s="836">
        <v>1235.9000000000001</v>
      </c>
      <c r="M22" s="836">
        <v>1816.8</v>
      </c>
    </row>
    <row r="23" spans="1:13" ht="14.25" customHeight="1" x14ac:dyDescent="0.2">
      <c r="A23" s="814" t="s">
        <v>873</v>
      </c>
      <c r="B23" s="836">
        <v>104.6</v>
      </c>
      <c r="C23" s="836">
        <v>64.400000000000006</v>
      </c>
      <c r="D23" s="836">
        <v>26.9</v>
      </c>
      <c r="E23" s="836">
        <v>26.1</v>
      </c>
      <c r="F23" s="836">
        <v>35.9</v>
      </c>
      <c r="G23" s="836">
        <v>65.099999999999994</v>
      </c>
      <c r="H23" s="836">
        <v>82.8</v>
      </c>
      <c r="I23" s="836">
        <v>86.7</v>
      </c>
      <c r="J23" s="836">
        <v>82.6</v>
      </c>
      <c r="K23" s="836">
        <v>103.6</v>
      </c>
      <c r="L23" s="836">
        <v>412.7</v>
      </c>
      <c r="M23" s="836">
        <v>482.3</v>
      </c>
    </row>
    <row r="24" spans="1:13" ht="14.25" customHeight="1" x14ac:dyDescent="0.2">
      <c r="A24" s="814" t="s">
        <v>911</v>
      </c>
      <c r="B24" s="836">
        <v>1272.5999999999999</v>
      </c>
      <c r="C24" s="836">
        <v>1003.2</v>
      </c>
      <c r="D24" s="836">
        <v>292.60000000000002</v>
      </c>
      <c r="E24" s="836">
        <v>307.39999999999998</v>
      </c>
      <c r="F24" s="836">
        <v>474.3</v>
      </c>
      <c r="G24" s="836">
        <v>670.5</v>
      </c>
      <c r="H24" s="836">
        <v>1382.5</v>
      </c>
      <c r="I24" s="836">
        <v>1484.7</v>
      </c>
      <c r="J24" s="836">
        <v>1243.9000000000001</v>
      </c>
      <c r="K24" s="836">
        <v>1470.1</v>
      </c>
      <c r="L24" s="836">
        <v>1705.8</v>
      </c>
      <c r="M24" s="836">
        <v>2583</v>
      </c>
    </row>
    <row r="25" spans="1:13" ht="12.95" customHeight="1" thickBot="1" x14ac:dyDescent="0.25">
      <c r="A25" s="813"/>
      <c r="B25" s="823"/>
      <c r="C25" s="823"/>
      <c r="D25" s="823"/>
      <c r="E25" s="823"/>
      <c r="F25" s="823"/>
      <c r="G25" s="823"/>
      <c r="H25" s="823"/>
      <c r="I25" s="823"/>
      <c r="J25" s="823"/>
      <c r="K25" s="823"/>
      <c r="L25" s="823"/>
      <c r="M25" s="823"/>
    </row>
    <row r="26" spans="1:13" ht="12.95" customHeight="1" x14ac:dyDescent="0.2">
      <c r="A26" s="814"/>
      <c r="B26" s="801"/>
      <c r="C26" s="801"/>
      <c r="D26" s="801"/>
      <c r="E26" s="801"/>
      <c r="F26" s="801"/>
      <c r="G26" s="801"/>
      <c r="H26" s="801"/>
      <c r="I26" s="801"/>
      <c r="J26" s="801"/>
      <c r="K26" s="801"/>
      <c r="L26" s="801"/>
      <c r="M26" s="801"/>
    </row>
    <row r="27" spans="1:13" ht="12.95" customHeight="1" x14ac:dyDescent="0.2">
      <c r="A27" s="814"/>
      <c r="D27" s="828"/>
      <c r="E27" s="828"/>
      <c r="F27" s="828"/>
      <c r="G27" s="828"/>
      <c r="H27" s="828"/>
      <c r="I27" s="828"/>
      <c r="J27" s="828"/>
      <c r="K27" s="828"/>
      <c r="L27" s="828"/>
      <c r="M27" s="828"/>
    </row>
    <row r="28" spans="1:13" ht="18" customHeight="1" x14ac:dyDescent="0.2">
      <c r="A28" s="795" t="s">
        <v>1425</v>
      </c>
      <c r="C28" s="838"/>
      <c r="D28" s="838"/>
    </row>
    <row r="29" spans="1:13" ht="18" customHeight="1" thickBot="1" x14ac:dyDescent="0.25">
      <c r="A29" s="829" t="s">
        <v>913</v>
      </c>
      <c r="B29" s="830"/>
      <c r="C29" s="830"/>
      <c r="D29" s="830"/>
      <c r="E29" s="830"/>
    </row>
    <row r="30" spans="1:13" ht="18" customHeight="1" thickBot="1" x14ac:dyDescent="0.25">
      <c r="A30" s="839"/>
      <c r="B30" s="831">
        <v>2014</v>
      </c>
      <c r="C30" s="831">
        <v>2015</v>
      </c>
      <c r="D30" s="831">
        <v>2016</v>
      </c>
      <c r="E30" s="831">
        <v>2017</v>
      </c>
      <c r="F30" s="831">
        <v>2018</v>
      </c>
      <c r="G30" s="831">
        <v>2019</v>
      </c>
      <c r="H30" s="831">
        <v>2020</v>
      </c>
      <c r="I30" s="831">
        <v>2021</v>
      </c>
      <c r="J30" s="831">
        <v>2022</v>
      </c>
      <c r="K30" s="831">
        <v>2023</v>
      </c>
      <c r="L30" s="831">
        <v>2024</v>
      </c>
      <c r="M30" s="831">
        <v>2025</v>
      </c>
    </row>
    <row r="31" spans="1:13" ht="12.75" customHeight="1" x14ac:dyDescent="0.2">
      <c r="A31" s="802"/>
      <c r="B31" s="801"/>
      <c r="C31" s="801"/>
      <c r="D31" s="801"/>
      <c r="E31" s="801"/>
      <c r="F31" s="801"/>
      <c r="G31" s="801"/>
      <c r="H31" s="801"/>
      <c r="I31" s="801"/>
      <c r="J31" s="801"/>
      <c r="K31" s="801"/>
      <c r="L31" s="801"/>
      <c r="M31" s="801"/>
    </row>
    <row r="32" spans="1:13" ht="12.95" customHeight="1" x14ac:dyDescent="0.2">
      <c r="A32" s="804" t="s">
        <v>99</v>
      </c>
      <c r="B32" s="815">
        <v>21053</v>
      </c>
      <c r="C32" s="815">
        <v>12258.6</v>
      </c>
      <c r="D32" s="815">
        <v>5591.4</v>
      </c>
      <c r="E32" s="815">
        <v>6279.3</v>
      </c>
      <c r="F32" s="815">
        <v>9446.5</v>
      </c>
      <c r="G32" s="815">
        <v>12634.4</v>
      </c>
      <c r="H32" s="815">
        <v>13350</v>
      </c>
      <c r="I32" s="815">
        <v>16156.1</v>
      </c>
      <c r="J32" s="815">
        <v>18612.2</v>
      </c>
      <c r="K32" s="815">
        <v>24423.3</v>
      </c>
      <c r="L32" s="815">
        <v>29633.4</v>
      </c>
      <c r="M32" s="815">
        <v>37696.800000000003</v>
      </c>
    </row>
    <row r="33" spans="1:13" ht="12.75" customHeight="1" x14ac:dyDescent="0.2">
      <c r="A33" s="804"/>
      <c r="B33" s="826"/>
      <c r="C33" s="826"/>
      <c r="D33" s="826"/>
      <c r="E33" s="826"/>
      <c r="F33" s="826"/>
      <c r="G33" s="826"/>
      <c r="H33" s="826"/>
      <c r="I33" s="826"/>
      <c r="J33" s="826"/>
      <c r="K33" s="826"/>
      <c r="L33" s="826"/>
      <c r="M33" s="826"/>
    </row>
    <row r="34" spans="1:13" ht="23.45" customHeight="1" x14ac:dyDescent="0.2">
      <c r="A34" s="814" t="s">
        <v>874</v>
      </c>
      <c r="B34" s="840">
        <v>13.2</v>
      </c>
      <c r="C34" s="840">
        <v>12.5</v>
      </c>
      <c r="D34" s="840">
        <v>12.3</v>
      </c>
      <c r="E34" s="840">
        <v>3.9</v>
      </c>
      <c r="F34" s="840">
        <v>2.5</v>
      </c>
      <c r="G34" s="840">
        <v>2</v>
      </c>
      <c r="H34" s="840">
        <v>5.9</v>
      </c>
      <c r="I34" s="840">
        <v>1.4</v>
      </c>
      <c r="J34" s="840">
        <v>2</v>
      </c>
      <c r="K34" s="840">
        <v>5.4</v>
      </c>
      <c r="L34" s="840">
        <v>5.6</v>
      </c>
      <c r="M34" s="840">
        <v>0.1</v>
      </c>
    </row>
    <row r="35" spans="1:13" ht="12.95" customHeight="1" x14ac:dyDescent="0.2">
      <c r="A35" s="807" t="s">
        <v>914</v>
      </c>
      <c r="B35" s="840" t="s">
        <v>26</v>
      </c>
      <c r="C35" s="840" t="s">
        <v>26</v>
      </c>
      <c r="D35" s="840" t="s">
        <v>26</v>
      </c>
      <c r="E35" s="840" t="s">
        <v>26</v>
      </c>
      <c r="F35" s="840" t="s">
        <v>26</v>
      </c>
      <c r="G35" s="840">
        <v>0.1</v>
      </c>
      <c r="H35" s="840">
        <v>4.8</v>
      </c>
      <c r="I35" s="840" t="s">
        <v>26</v>
      </c>
      <c r="J35" s="840">
        <v>0</v>
      </c>
      <c r="K35" s="840" t="s">
        <v>26</v>
      </c>
      <c r="L35" s="840" t="s">
        <v>26</v>
      </c>
      <c r="M35" s="840" t="s">
        <v>26</v>
      </c>
    </row>
    <row r="36" spans="1:13" ht="12.95" customHeight="1" x14ac:dyDescent="0.2">
      <c r="A36" s="807" t="s">
        <v>915</v>
      </c>
      <c r="B36" s="840">
        <v>7.7</v>
      </c>
      <c r="C36" s="840">
        <v>7.7</v>
      </c>
      <c r="D36" s="840">
        <v>7.7</v>
      </c>
      <c r="E36" s="840" t="s">
        <v>26</v>
      </c>
      <c r="F36" s="840" t="s">
        <v>26</v>
      </c>
      <c r="G36" s="840" t="s">
        <v>26</v>
      </c>
      <c r="H36" s="840" t="s">
        <v>26</v>
      </c>
      <c r="I36" s="840" t="s">
        <v>26</v>
      </c>
      <c r="J36" s="840">
        <v>0</v>
      </c>
      <c r="K36" s="840">
        <v>0</v>
      </c>
      <c r="L36" s="840" t="s">
        <v>26</v>
      </c>
      <c r="M36" s="840">
        <v>0</v>
      </c>
    </row>
    <row r="37" spans="1:13" ht="12.95" customHeight="1" x14ac:dyDescent="0.2">
      <c r="A37" s="807" t="s">
        <v>916</v>
      </c>
      <c r="B37" s="840">
        <v>0.7</v>
      </c>
      <c r="C37" s="840">
        <v>0.8</v>
      </c>
      <c r="D37" s="840">
        <v>0.8</v>
      </c>
      <c r="E37" s="840">
        <v>1</v>
      </c>
      <c r="F37" s="840">
        <v>1.9</v>
      </c>
      <c r="G37" s="840">
        <v>1.3</v>
      </c>
      <c r="H37" s="840">
        <v>1.1000000000000001</v>
      </c>
      <c r="I37" s="840">
        <v>1.4</v>
      </c>
      <c r="J37" s="840">
        <v>0.9</v>
      </c>
      <c r="K37" s="840">
        <v>0.9</v>
      </c>
      <c r="L37" s="840">
        <v>3.8</v>
      </c>
      <c r="M37" s="840" t="s">
        <v>26</v>
      </c>
    </row>
    <row r="38" spans="1:13" ht="12.75" customHeight="1" x14ac:dyDescent="0.2">
      <c r="A38" s="820" t="s">
        <v>917</v>
      </c>
      <c r="B38" s="840">
        <v>4.8</v>
      </c>
      <c r="C38" s="840">
        <v>4.0999999999999996</v>
      </c>
      <c r="D38" s="840">
        <v>3.8</v>
      </c>
      <c r="E38" s="840">
        <v>3</v>
      </c>
      <c r="F38" s="840">
        <v>0.6</v>
      </c>
      <c r="G38" s="840">
        <v>0.6</v>
      </c>
      <c r="H38" s="840" t="s">
        <v>26</v>
      </c>
      <c r="I38" s="840" t="s">
        <v>26</v>
      </c>
      <c r="J38" s="840">
        <v>1</v>
      </c>
      <c r="K38" s="840">
        <v>4.5</v>
      </c>
      <c r="L38" s="840">
        <v>1.8</v>
      </c>
      <c r="M38" s="840">
        <v>0.1</v>
      </c>
    </row>
    <row r="39" spans="1:13" ht="15" customHeight="1" x14ac:dyDescent="0.2">
      <c r="A39" s="814" t="s">
        <v>880</v>
      </c>
      <c r="B39" s="840" t="s">
        <v>26</v>
      </c>
      <c r="C39" s="840">
        <v>1.7</v>
      </c>
      <c r="D39" s="840">
        <v>1.6</v>
      </c>
      <c r="E39" s="840">
        <v>1.5</v>
      </c>
      <c r="F39" s="840">
        <v>1.5</v>
      </c>
      <c r="G39" s="840">
        <v>1.1000000000000001</v>
      </c>
      <c r="H39" s="840" t="s">
        <v>26</v>
      </c>
      <c r="I39" s="840" t="s">
        <v>26</v>
      </c>
      <c r="J39" s="840" t="s">
        <v>26</v>
      </c>
      <c r="K39" s="840" t="s">
        <v>26</v>
      </c>
      <c r="L39" s="840" t="s">
        <v>26</v>
      </c>
      <c r="M39" s="840" t="s">
        <v>26</v>
      </c>
    </row>
    <row r="40" spans="1:13" ht="12.95" customHeight="1" x14ac:dyDescent="0.2">
      <c r="A40" s="814" t="s">
        <v>881</v>
      </c>
      <c r="B40" s="840">
        <v>45.2</v>
      </c>
      <c r="C40" s="840">
        <v>3.3</v>
      </c>
      <c r="D40" s="840">
        <v>4.8</v>
      </c>
      <c r="E40" s="840">
        <v>10</v>
      </c>
      <c r="F40" s="840">
        <v>16.399999999999999</v>
      </c>
      <c r="G40" s="840">
        <v>291</v>
      </c>
      <c r="H40" s="840">
        <v>1009.8</v>
      </c>
      <c r="I40" s="840">
        <v>1490.4</v>
      </c>
      <c r="J40" s="840">
        <v>3151.6</v>
      </c>
      <c r="K40" s="840">
        <v>5034.5</v>
      </c>
      <c r="L40" s="840">
        <v>6698.4</v>
      </c>
      <c r="M40" s="840">
        <v>8157.4</v>
      </c>
    </row>
    <row r="41" spans="1:13" ht="12.95" customHeight="1" x14ac:dyDescent="0.2">
      <c r="A41" s="814" t="s">
        <v>882</v>
      </c>
      <c r="B41" s="840">
        <v>16.8</v>
      </c>
      <c r="C41" s="840">
        <v>11.8</v>
      </c>
      <c r="D41" s="840">
        <v>13.2</v>
      </c>
      <c r="E41" s="840">
        <v>15.2</v>
      </c>
      <c r="F41" s="840">
        <v>17.100000000000001</v>
      </c>
      <c r="G41" s="840">
        <v>116.3</v>
      </c>
      <c r="H41" s="840">
        <v>40.1</v>
      </c>
      <c r="I41" s="840">
        <v>71</v>
      </c>
      <c r="J41" s="840">
        <v>217</v>
      </c>
      <c r="K41" s="840">
        <v>374.7</v>
      </c>
      <c r="L41" s="840">
        <v>817.2</v>
      </c>
      <c r="M41" s="840">
        <v>2153.8000000000002</v>
      </c>
    </row>
    <row r="42" spans="1:13" ht="12.95" customHeight="1" x14ac:dyDescent="0.2">
      <c r="A42" s="807" t="s">
        <v>914</v>
      </c>
      <c r="B42" s="840">
        <v>0.8</v>
      </c>
      <c r="C42" s="840">
        <v>0.9</v>
      </c>
      <c r="D42" s="840">
        <v>1.2</v>
      </c>
      <c r="E42" s="840">
        <v>2.2999999999999998</v>
      </c>
      <c r="F42" s="840">
        <v>3.1</v>
      </c>
      <c r="G42" s="840">
        <v>104</v>
      </c>
      <c r="H42" s="840">
        <v>28.1</v>
      </c>
      <c r="I42" s="840">
        <v>60.6</v>
      </c>
      <c r="J42" s="840">
        <v>206.4</v>
      </c>
      <c r="K42" s="840">
        <v>363.6</v>
      </c>
      <c r="L42" s="840">
        <v>806</v>
      </c>
      <c r="M42" s="840">
        <v>1443.3</v>
      </c>
    </row>
    <row r="43" spans="1:13" ht="12.95" customHeight="1" x14ac:dyDescent="0.2">
      <c r="A43" s="807" t="s">
        <v>916</v>
      </c>
      <c r="B43" s="840">
        <v>15.4</v>
      </c>
      <c r="C43" s="840">
        <v>10.6</v>
      </c>
      <c r="D43" s="840">
        <v>11.9</v>
      </c>
      <c r="E43" s="840">
        <v>13</v>
      </c>
      <c r="F43" s="840">
        <v>14</v>
      </c>
      <c r="G43" s="840">
        <v>12.4</v>
      </c>
      <c r="H43" s="840">
        <v>12</v>
      </c>
      <c r="I43" s="840">
        <v>10.4</v>
      </c>
      <c r="J43" s="840">
        <v>10.6</v>
      </c>
      <c r="K43" s="840">
        <v>11.1</v>
      </c>
      <c r="L43" s="840">
        <v>11.2</v>
      </c>
      <c r="M43" s="840">
        <v>710.6</v>
      </c>
    </row>
    <row r="44" spans="1:13" ht="12.95" customHeight="1" x14ac:dyDescent="0.2">
      <c r="A44" s="807" t="s">
        <v>915</v>
      </c>
      <c r="B44" s="840" t="s">
        <v>26</v>
      </c>
      <c r="C44" s="840" t="s">
        <v>26</v>
      </c>
      <c r="D44" s="840" t="s">
        <v>26</v>
      </c>
      <c r="E44" s="840" t="s">
        <v>26</v>
      </c>
      <c r="F44" s="840" t="s">
        <v>26</v>
      </c>
      <c r="G44" s="840" t="s">
        <v>26</v>
      </c>
      <c r="H44" s="840" t="s">
        <v>26</v>
      </c>
      <c r="I44" s="840" t="s">
        <v>26</v>
      </c>
      <c r="J44" s="840" t="s">
        <v>26</v>
      </c>
      <c r="K44" s="840" t="s">
        <v>26</v>
      </c>
      <c r="L44" s="840" t="s">
        <v>26</v>
      </c>
      <c r="M44" s="840" t="s">
        <v>26</v>
      </c>
    </row>
    <row r="45" spans="1:13" ht="12.95" customHeight="1" x14ac:dyDescent="0.2">
      <c r="A45" s="807" t="s">
        <v>918</v>
      </c>
      <c r="B45" s="840">
        <v>0.6</v>
      </c>
      <c r="C45" s="840">
        <v>0.3</v>
      </c>
      <c r="D45" s="840">
        <v>0.1</v>
      </c>
      <c r="E45" s="840" t="s">
        <v>26</v>
      </c>
      <c r="F45" s="840" t="s">
        <v>26</v>
      </c>
      <c r="G45" s="840" t="s">
        <v>26</v>
      </c>
      <c r="H45" s="840" t="s">
        <v>26</v>
      </c>
      <c r="I45" s="840" t="s">
        <v>26</v>
      </c>
      <c r="J45" s="840" t="s">
        <v>26</v>
      </c>
      <c r="K45" s="840" t="s">
        <v>26</v>
      </c>
      <c r="L45" s="840" t="s">
        <v>26</v>
      </c>
      <c r="M45" s="840" t="s">
        <v>26</v>
      </c>
    </row>
    <row r="46" spans="1:13" ht="27.2" customHeight="1" x14ac:dyDescent="0.2">
      <c r="A46" s="814" t="s">
        <v>884</v>
      </c>
      <c r="B46" s="826">
        <v>17949.8</v>
      </c>
      <c r="C46" s="826">
        <v>9676.7999999999993</v>
      </c>
      <c r="D46" s="826">
        <v>3482.7</v>
      </c>
      <c r="E46" s="826">
        <v>4359</v>
      </c>
      <c r="F46" s="826">
        <v>7093.8</v>
      </c>
      <c r="G46" s="826">
        <v>9813.5</v>
      </c>
      <c r="H46" s="826">
        <v>9612.6</v>
      </c>
      <c r="I46" s="826">
        <v>11299.2</v>
      </c>
      <c r="J46" s="826">
        <v>11429.3</v>
      </c>
      <c r="K46" s="826">
        <v>14024.2</v>
      </c>
      <c r="L46" s="826">
        <v>17053.400000000001</v>
      </c>
      <c r="M46" s="826">
        <v>20126.5</v>
      </c>
    </row>
    <row r="47" spans="1:13" ht="24.75" customHeight="1" x14ac:dyDescent="0.2">
      <c r="A47" s="841" t="s">
        <v>885</v>
      </c>
      <c r="B47" s="826">
        <v>146.4</v>
      </c>
      <c r="C47" s="826">
        <v>51.9</v>
      </c>
      <c r="D47" s="826">
        <v>115.7</v>
      </c>
      <c r="E47" s="826">
        <v>190.7</v>
      </c>
      <c r="F47" s="826">
        <v>25.4</v>
      </c>
      <c r="G47" s="826">
        <v>30.2</v>
      </c>
      <c r="H47" s="826">
        <v>20.3</v>
      </c>
      <c r="I47" s="826">
        <v>20.399999999999999</v>
      </c>
      <c r="J47" s="826">
        <v>17.3</v>
      </c>
      <c r="K47" s="826">
        <v>16.600000000000001</v>
      </c>
      <c r="L47" s="826">
        <v>23.1</v>
      </c>
      <c r="M47" s="826">
        <v>4.5999999999999996</v>
      </c>
    </row>
    <row r="48" spans="1:13" ht="14.25" customHeight="1" x14ac:dyDescent="0.2">
      <c r="A48" s="814" t="s">
        <v>886</v>
      </c>
      <c r="B48" s="826">
        <v>0</v>
      </c>
      <c r="C48" s="840" t="s">
        <v>26</v>
      </c>
      <c r="D48" s="840" t="s">
        <v>26</v>
      </c>
      <c r="E48" s="826">
        <v>1.6</v>
      </c>
      <c r="F48" s="826">
        <v>2.7</v>
      </c>
      <c r="G48" s="826">
        <v>4.5</v>
      </c>
      <c r="H48" s="826">
        <v>5</v>
      </c>
      <c r="I48" s="826">
        <v>1.5</v>
      </c>
      <c r="J48" s="826">
        <v>1.9</v>
      </c>
      <c r="K48" s="840" t="s">
        <v>26</v>
      </c>
      <c r="L48" s="840" t="s">
        <v>26</v>
      </c>
      <c r="M48" s="840" t="s">
        <v>26</v>
      </c>
    </row>
    <row r="49" spans="1:13" ht="13.9" customHeight="1" x14ac:dyDescent="0.2">
      <c r="A49" s="814" t="s">
        <v>887</v>
      </c>
      <c r="B49" s="826">
        <v>0</v>
      </c>
      <c r="C49" s="826">
        <v>1.5</v>
      </c>
      <c r="D49" s="826">
        <v>1.7</v>
      </c>
      <c r="E49" s="826">
        <v>4.5</v>
      </c>
      <c r="F49" s="826">
        <v>8.1</v>
      </c>
      <c r="G49" s="826">
        <v>11.3</v>
      </c>
      <c r="H49" s="826">
        <v>12.6</v>
      </c>
      <c r="I49" s="826">
        <v>14.6</v>
      </c>
      <c r="J49" s="826">
        <v>7.3</v>
      </c>
      <c r="K49" s="826">
        <v>42.4</v>
      </c>
      <c r="L49" s="826">
        <v>9.8000000000000007</v>
      </c>
      <c r="M49" s="826">
        <v>7.4</v>
      </c>
    </row>
    <row r="50" spans="1:13" ht="25.5" customHeight="1" x14ac:dyDescent="0.2">
      <c r="A50" s="814" t="s">
        <v>919</v>
      </c>
      <c r="B50" s="826">
        <v>863.5</v>
      </c>
      <c r="C50" s="826">
        <v>797.7</v>
      </c>
      <c r="D50" s="826">
        <v>553.29999999999995</v>
      </c>
      <c r="E50" s="826">
        <v>501.1</v>
      </c>
      <c r="F50" s="826">
        <v>427.7</v>
      </c>
      <c r="G50" s="826">
        <v>255.4</v>
      </c>
      <c r="H50" s="826">
        <v>452.1</v>
      </c>
      <c r="I50" s="826">
        <v>175.3</v>
      </c>
      <c r="J50" s="826">
        <v>144</v>
      </c>
      <c r="K50" s="826">
        <v>113.2</v>
      </c>
      <c r="L50" s="826">
        <v>158.6</v>
      </c>
      <c r="M50" s="826">
        <v>821.2</v>
      </c>
    </row>
    <row r="51" spans="1:13" ht="13.9" customHeight="1" x14ac:dyDescent="0.2">
      <c r="A51" s="814" t="s">
        <v>889</v>
      </c>
      <c r="B51" s="826">
        <v>688.2</v>
      </c>
      <c r="C51" s="826">
        <v>717.6</v>
      </c>
      <c r="D51" s="826">
        <v>822.8</v>
      </c>
      <c r="E51" s="826">
        <v>582.20000000000005</v>
      </c>
      <c r="F51" s="826">
        <v>886.1</v>
      </c>
      <c r="G51" s="826">
        <v>817.3</v>
      </c>
      <c r="H51" s="826">
        <v>801.4</v>
      </c>
      <c r="I51" s="826">
        <v>1171.2</v>
      </c>
      <c r="J51" s="826">
        <v>1642.5</v>
      </c>
      <c r="K51" s="826">
        <v>2330.1999999999998</v>
      </c>
      <c r="L51" s="826">
        <v>1935.7</v>
      </c>
      <c r="M51" s="826">
        <v>2751.4</v>
      </c>
    </row>
    <row r="52" spans="1:13" ht="12.95" customHeight="1" x14ac:dyDescent="0.2">
      <c r="A52" s="814" t="s">
        <v>890</v>
      </c>
      <c r="B52" s="826">
        <v>423.1</v>
      </c>
      <c r="C52" s="826">
        <v>182.8</v>
      </c>
      <c r="D52" s="826">
        <v>58.9</v>
      </c>
      <c r="E52" s="826">
        <v>96.4</v>
      </c>
      <c r="F52" s="826">
        <v>155.19999999999999</v>
      </c>
      <c r="G52" s="826">
        <v>195</v>
      </c>
      <c r="H52" s="826">
        <v>225.5</v>
      </c>
      <c r="I52" s="826">
        <v>277</v>
      </c>
      <c r="J52" s="826">
        <v>325.39999999999998</v>
      </c>
      <c r="K52" s="826">
        <v>450.1</v>
      </c>
      <c r="L52" s="826">
        <v>522</v>
      </c>
      <c r="M52" s="826">
        <v>704.8</v>
      </c>
    </row>
    <row r="53" spans="1:13" ht="12.95" customHeight="1" x14ac:dyDescent="0.2">
      <c r="A53" s="814" t="s">
        <v>838</v>
      </c>
      <c r="B53" s="826">
        <v>907</v>
      </c>
      <c r="C53" s="826">
        <v>801</v>
      </c>
      <c r="D53" s="826">
        <v>524.5</v>
      </c>
      <c r="E53" s="826">
        <v>512.9</v>
      </c>
      <c r="F53" s="826">
        <v>810.1</v>
      </c>
      <c r="G53" s="826">
        <v>1096.8</v>
      </c>
      <c r="H53" s="826">
        <v>1164.7</v>
      </c>
      <c r="I53" s="826">
        <v>1634</v>
      </c>
      <c r="J53" s="826">
        <v>1674</v>
      </c>
      <c r="K53" s="826">
        <v>2032</v>
      </c>
      <c r="L53" s="826">
        <v>2409.5</v>
      </c>
      <c r="M53" s="826">
        <v>2969.5</v>
      </c>
    </row>
    <row r="54" spans="1:13" ht="12.95" customHeight="1" x14ac:dyDescent="0.2">
      <c r="A54" s="804"/>
      <c r="B54" s="826"/>
      <c r="C54" s="826"/>
      <c r="D54" s="826"/>
      <c r="E54" s="826"/>
      <c r="F54" s="826"/>
      <c r="G54" s="826"/>
      <c r="H54" s="826"/>
      <c r="I54" s="826"/>
      <c r="J54" s="826"/>
      <c r="K54" s="826"/>
      <c r="L54" s="826"/>
      <c r="M54" s="826"/>
    </row>
    <row r="55" spans="1:13" ht="12.95" customHeight="1" x14ac:dyDescent="0.2">
      <c r="A55" s="804" t="s">
        <v>891</v>
      </c>
      <c r="B55" s="815">
        <v>10243.9</v>
      </c>
      <c r="C55" s="815">
        <v>9742.2999999999993</v>
      </c>
      <c r="D55" s="815">
        <v>9485.6</v>
      </c>
      <c r="E55" s="815">
        <v>10656.3</v>
      </c>
      <c r="F55" s="815">
        <v>12385.3</v>
      </c>
      <c r="G55" s="815">
        <v>15389.3</v>
      </c>
      <c r="H55" s="815">
        <v>17147.599999999999</v>
      </c>
      <c r="I55" s="815">
        <v>19427.599999999999</v>
      </c>
      <c r="J55" s="815">
        <v>21950.7</v>
      </c>
      <c r="K55" s="815">
        <v>26329.200000000001</v>
      </c>
      <c r="L55" s="815">
        <v>35141.699999999997</v>
      </c>
      <c r="M55" s="815">
        <v>42269.4</v>
      </c>
    </row>
    <row r="56" spans="1:13" ht="12.4" customHeight="1" x14ac:dyDescent="0.2">
      <c r="A56" s="804"/>
      <c r="B56" s="815"/>
      <c r="C56" s="815"/>
      <c r="D56" s="815"/>
      <c r="E56" s="815"/>
      <c r="F56" s="815"/>
      <c r="G56" s="815"/>
      <c r="H56" s="815"/>
      <c r="I56" s="815"/>
      <c r="J56" s="815"/>
      <c r="K56" s="815"/>
      <c r="L56" s="815"/>
      <c r="M56" s="815"/>
    </row>
    <row r="57" spans="1:13" ht="12.95" customHeight="1" x14ac:dyDescent="0.2">
      <c r="A57" s="814" t="s">
        <v>892</v>
      </c>
      <c r="B57" s="826">
        <v>5349.9</v>
      </c>
      <c r="C57" s="826">
        <v>4706.6000000000004</v>
      </c>
      <c r="D57" s="826">
        <v>4000.3</v>
      </c>
      <c r="E57" s="826">
        <v>4092.4</v>
      </c>
      <c r="F57" s="826">
        <v>4235.1000000000004</v>
      </c>
      <c r="G57" s="826">
        <v>5408</v>
      </c>
      <c r="H57" s="826">
        <v>5374.1</v>
      </c>
      <c r="I57" s="826">
        <v>5496.3</v>
      </c>
      <c r="J57" s="826">
        <v>5927.5</v>
      </c>
      <c r="K57" s="826">
        <v>7676.3</v>
      </c>
      <c r="L57" s="826">
        <v>13833.4</v>
      </c>
      <c r="M57" s="826">
        <v>15932.6</v>
      </c>
    </row>
    <row r="58" spans="1:13" ht="12.95" customHeight="1" x14ac:dyDescent="0.2">
      <c r="A58" s="814" t="s">
        <v>893</v>
      </c>
      <c r="B58" s="826">
        <v>12</v>
      </c>
      <c r="C58" s="826">
        <v>13.2</v>
      </c>
      <c r="D58" s="826">
        <v>14.1</v>
      </c>
      <c r="E58" s="826">
        <v>16</v>
      </c>
      <c r="F58" s="826">
        <v>14.8</v>
      </c>
      <c r="G58" s="826">
        <v>18.5</v>
      </c>
      <c r="H58" s="826">
        <v>18.399999999999999</v>
      </c>
      <c r="I58" s="826">
        <v>69.5</v>
      </c>
      <c r="J58" s="826">
        <v>167.5</v>
      </c>
      <c r="K58" s="826">
        <v>144.4</v>
      </c>
      <c r="L58" s="826">
        <v>144.4</v>
      </c>
      <c r="M58" s="826">
        <v>147</v>
      </c>
    </row>
    <row r="59" spans="1:13" ht="12.95" customHeight="1" x14ac:dyDescent="0.2">
      <c r="A59" s="814" t="s">
        <v>894</v>
      </c>
      <c r="B59" s="826">
        <v>104.6</v>
      </c>
      <c r="C59" s="826">
        <v>257.5</v>
      </c>
      <c r="D59" s="826">
        <v>180.7</v>
      </c>
      <c r="E59" s="826">
        <v>162.80000000000001</v>
      </c>
      <c r="F59" s="826">
        <v>161</v>
      </c>
      <c r="G59" s="826">
        <v>197.3</v>
      </c>
      <c r="H59" s="826">
        <v>161.9</v>
      </c>
      <c r="I59" s="826">
        <v>304</v>
      </c>
      <c r="J59" s="826">
        <v>244.1</v>
      </c>
      <c r="K59" s="826">
        <v>300.89999999999998</v>
      </c>
      <c r="L59" s="826">
        <v>266</v>
      </c>
      <c r="M59" s="826">
        <v>330.6</v>
      </c>
    </row>
    <row r="60" spans="1:13" ht="26.1" customHeight="1" x14ac:dyDescent="0.2">
      <c r="A60" s="814" t="s">
        <v>920</v>
      </c>
      <c r="B60" s="826">
        <v>489.4</v>
      </c>
      <c r="C60" s="826">
        <v>340</v>
      </c>
      <c r="D60" s="826">
        <v>225.1</v>
      </c>
      <c r="E60" s="826">
        <v>248.5</v>
      </c>
      <c r="F60" s="826">
        <v>276.89999999999998</v>
      </c>
      <c r="G60" s="826">
        <v>317.3</v>
      </c>
      <c r="H60" s="826">
        <v>405.1</v>
      </c>
      <c r="I60" s="826">
        <v>447.4</v>
      </c>
      <c r="J60" s="826">
        <v>687</v>
      </c>
      <c r="K60" s="826">
        <v>926.2</v>
      </c>
      <c r="L60" s="826">
        <v>1021.7</v>
      </c>
      <c r="M60" s="826">
        <v>1448.4</v>
      </c>
    </row>
    <row r="61" spans="1:13" ht="14.25" customHeight="1" x14ac:dyDescent="0.2">
      <c r="A61" s="814" t="s">
        <v>921</v>
      </c>
      <c r="B61" s="826">
        <v>521</v>
      </c>
      <c r="C61" s="826">
        <v>551.1</v>
      </c>
      <c r="D61" s="826">
        <v>555.4</v>
      </c>
      <c r="E61" s="826">
        <v>559.6</v>
      </c>
      <c r="F61" s="826">
        <v>627.79999999999995</v>
      </c>
      <c r="G61" s="826">
        <v>706.7</v>
      </c>
      <c r="H61" s="826">
        <v>748.9</v>
      </c>
      <c r="I61" s="826">
        <v>776.9</v>
      </c>
      <c r="J61" s="826">
        <v>842.2</v>
      </c>
      <c r="K61" s="826">
        <v>862.3</v>
      </c>
      <c r="L61" s="826">
        <v>847.7</v>
      </c>
      <c r="M61" s="826">
        <v>925.7</v>
      </c>
    </row>
    <row r="62" spans="1:13" ht="13.9" customHeight="1" x14ac:dyDescent="0.2">
      <c r="A62" s="814" t="s">
        <v>897</v>
      </c>
      <c r="B62" s="826">
        <v>1.9</v>
      </c>
      <c r="C62" s="826">
        <v>2</v>
      </c>
      <c r="D62" s="826">
        <v>1.3</v>
      </c>
      <c r="E62" s="826">
        <v>0.1</v>
      </c>
      <c r="F62" s="826">
        <v>0.8</v>
      </c>
      <c r="G62" s="826">
        <v>1</v>
      </c>
      <c r="H62" s="826">
        <v>1</v>
      </c>
      <c r="I62" s="826">
        <v>1</v>
      </c>
      <c r="J62" s="826">
        <v>1</v>
      </c>
      <c r="K62" s="826">
        <v>1.4</v>
      </c>
      <c r="L62" s="826">
        <v>34.9</v>
      </c>
      <c r="M62" s="826">
        <v>32.299999999999997</v>
      </c>
    </row>
    <row r="63" spans="1:13" ht="24" customHeight="1" x14ac:dyDescent="0.2">
      <c r="A63" s="814" t="s">
        <v>922</v>
      </c>
      <c r="B63" s="826">
        <v>12.6</v>
      </c>
      <c r="C63" s="826">
        <v>8.1999999999999993</v>
      </c>
      <c r="D63" s="826">
        <v>-15.8</v>
      </c>
      <c r="E63" s="826">
        <v>-26.7</v>
      </c>
      <c r="F63" s="826">
        <v>-32.200000000000003</v>
      </c>
      <c r="G63" s="826">
        <v>-35.799999999999997</v>
      </c>
      <c r="H63" s="826">
        <v>-35</v>
      </c>
      <c r="I63" s="826">
        <v>-24.5</v>
      </c>
      <c r="J63" s="826">
        <v>8.6</v>
      </c>
      <c r="K63" s="826">
        <v>-1.9</v>
      </c>
      <c r="L63" s="826">
        <v>-12.9</v>
      </c>
      <c r="M63" s="826">
        <v>-9.1</v>
      </c>
    </row>
    <row r="64" spans="1:13" ht="14.25" customHeight="1" x14ac:dyDescent="0.2">
      <c r="A64" s="814" t="s">
        <v>898</v>
      </c>
      <c r="B64" s="826">
        <v>0.1</v>
      </c>
      <c r="C64" s="826">
        <v>0</v>
      </c>
      <c r="D64" s="826">
        <v>0.1</v>
      </c>
      <c r="E64" s="826">
        <v>0.1</v>
      </c>
      <c r="F64" s="826">
        <v>-0.1</v>
      </c>
      <c r="G64" s="826">
        <v>0.1</v>
      </c>
      <c r="H64" s="826">
        <v>0.1</v>
      </c>
      <c r="I64" s="826">
        <v>0.2</v>
      </c>
      <c r="J64" s="826">
        <v>0.1</v>
      </c>
      <c r="K64" s="826">
        <v>0.1</v>
      </c>
      <c r="L64" s="826">
        <v>0.9</v>
      </c>
      <c r="M64" s="826">
        <v>-1</v>
      </c>
    </row>
    <row r="65" spans="1:13" ht="14.25" customHeight="1" x14ac:dyDescent="0.2">
      <c r="A65" s="814" t="s">
        <v>899</v>
      </c>
      <c r="B65" s="826">
        <v>609.70000000000005</v>
      </c>
      <c r="C65" s="826">
        <v>242.8</v>
      </c>
      <c r="D65" s="826">
        <v>267.5</v>
      </c>
      <c r="E65" s="826">
        <v>301.39999999999998</v>
      </c>
      <c r="F65" s="826">
        <v>452.7</v>
      </c>
      <c r="G65" s="826">
        <v>546.5</v>
      </c>
      <c r="H65" s="826">
        <v>346.8</v>
      </c>
      <c r="I65" s="826">
        <v>376.9</v>
      </c>
      <c r="J65" s="826">
        <v>506</v>
      </c>
      <c r="K65" s="826">
        <v>624</v>
      </c>
      <c r="L65" s="826">
        <v>970.6</v>
      </c>
      <c r="M65" s="826">
        <v>1242.5999999999999</v>
      </c>
    </row>
    <row r="66" spans="1:13" ht="12.95" customHeight="1" x14ac:dyDescent="0.2">
      <c r="A66" s="814" t="s">
        <v>856</v>
      </c>
      <c r="B66" s="826">
        <v>3141.9</v>
      </c>
      <c r="C66" s="826">
        <v>3621.1</v>
      </c>
      <c r="D66" s="826">
        <v>4260.7</v>
      </c>
      <c r="E66" s="826">
        <v>5302.1</v>
      </c>
      <c r="F66" s="826">
        <v>6650.9</v>
      </c>
      <c r="G66" s="826">
        <v>8230.9</v>
      </c>
      <c r="H66" s="826">
        <v>10124.799999999999</v>
      </c>
      <c r="I66" s="826">
        <v>11980.4</v>
      </c>
      <c r="J66" s="826">
        <v>13568.4</v>
      </c>
      <c r="K66" s="826">
        <v>15798.6</v>
      </c>
      <c r="L66" s="826">
        <v>18035</v>
      </c>
      <c r="M66" s="826">
        <v>22220.2</v>
      </c>
    </row>
    <row r="67" spans="1:13" ht="12.95" customHeight="1" x14ac:dyDescent="0.2">
      <c r="A67" s="814" t="s">
        <v>923</v>
      </c>
      <c r="B67" s="826">
        <v>-0.7</v>
      </c>
      <c r="C67" s="826">
        <v>0.3</v>
      </c>
      <c r="D67" s="826">
        <v>3.8</v>
      </c>
      <c r="E67" s="840" t="s">
        <v>26</v>
      </c>
      <c r="F67" s="826">
        <v>2.5</v>
      </c>
      <c r="G67" s="826">
        <v>1.2</v>
      </c>
      <c r="H67" s="826">
        <v>-1.5</v>
      </c>
      <c r="I67" s="826">
        <v>0.4</v>
      </c>
      <c r="J67" s="826">
        <v>1.6</v>
      </c>
      <c r="K67" s="826">
        <v>3</v>
      </c>
      <c r="L67" s="826">
        <v>0</v>
      </c>
      <c r="M67" s="840" t="s">
        <v>26</v>
      </c>
    </row>
    <row r="68" spans="1:13" ht="12.75" customHeight="1" x14ac:dyDescent="0.2">
      <c r="A68" s="814"/>
      <c r="B68" s="815"/>
      <c r="C68" s="815"/>
      <c r="D68" s="815"/>
      <c r="E68" s="815"/>
      <c r="F68" s="815"/>
      <c r="G68" s="815"/>
      <c r="H68" s="815"/>
      <c r="I68" s="815"/>
      <c r="J68" s="815"/>
      <c r="K68" s="815"/>
      <c r="L68" s="815"/>
      <c r="M68" s="815"/>
    </row>
    <row r="69" spans="1:13" ht="12.95" customHeight="1" x14ac:dyDescent="0.2">
      <c r="A69" s="804" t="s">
        <v>901</v>
      </c>
      <c r="B69" s="815">
        <v>31296.9</v>
      </c>
      <c r="C69" s="815">
        <v>22000.9</v>
      </c>
      <c r="D69" s="815">
        <v>15077</v>
      </c>
      <c r="E69" s="815">
        <v>16935.599999999999</v>
      </c>
      <c r="F69" s="815">
        <v>21831.8</v>
      </c>
      <c r="G69" s="815">
        <v>28023.7</v>
      </c>
      <c r="H69" s="815">
        <v>30497.599999999999</v>
      </c>
      <c r="I69" s="815">
        <v>35583.599999999999</v>
      </c>
      <c r="J69" s="815">
        <v>40562.9</v>
      </c>
      <c r="K69" s="815">
        <v>50752.6</v>
      </c>
      <c r="L69" s="815">
        <v>64775.1</v>
      </c>
      <c r="M69" s="815">
        <v>79966.2</v>
      </c>
    </row>
    <row r="70" spans="1:13" ht="12.95" customHeight="1" thickBot="1" x14ac:dyDescent="0.25">
      <c r="A70" s="822"/>
      <c r="B70" s="823"/>
      <c r="C70" s="823"/>
      <c r="D70" s="823"/>
      <c r="E70" s="823"/>
      <c r="F70" s="823"/>
      <c r="G70" s="823"/>
      <c r="H70" s="823"/>
      <c r="I70" s="823"/>
      <c r="J70" s="823"/>
      <c r="K70" s="823"/>
      <c r="L70" s="823"/>
      <c r="M70" s="823"/>
    </row>
    <row r="71" spans="1:13" ht="12.95" customHeight="1" x14ac:dyDescent="0.2">
      <c r="B71" s="826"/>
      <c r="C71" s="826"/>
      <c r="D71" s="826"/>
      <c r="E71" s="826"/>
      <c r="F71" s="826"/>
      <c r="G71" s="826"/>
      <c r="H71" s="826"/>
      <c r="I71" s="826"/>
      <c r="J71" s="826"/>
      <c r="K71" s="826"/>
      <c r="L71" s="826"/>
      <c r="M71" s="826"/>
    </row>
  </sheetData>
  <hyperlinks>
    <hyperlink ref="A1" location="Содержание!A1" display="Вернуться в СОДЕРЖАНИЕ" xr:uid="{00000000-0004-0000-B000-000000000000}"/>
  </hyperlinks>
  <pageMargins left="0.78740157480314965" right="0.59055118110236227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Лист180"/>
  <dimension ref="A1:N47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40.28515625" style="61" customWidth="1"/>
    <col min="2" max="2" width="9.7109375" style="241" hidden="1" customWidth="1"/>
    <col min="3" max="5" width="9.140625" style="241" hidden="1" customWidth="1"/>
    <col min="6" max="8" width="9.140625" style="33" hidden="1" customWidth="1"/>
    <col min="9" max="13" width="9.140625" style="33" customWidth="1"/>
    <col min="14" max="256" width="9.28515625" style="33"/>
    <col min="257" max="257" width="40.28515625" style="33" customWidth="1"/>
    <col min="258" max="262" width="0" style="33" hidden="1" customWidth="1"/>
    <col min="263" max="267" width="9.140625" style="33" customWidth="1"/>
    <col min="268" max="512" width="9.28515625" style="33"/>
    <col min="513" max="513" width="40.28515625" style="33" customWidth="1"/>
    <col min="514" max="518" width="0" style="33" hidden="1" customWidth="1"/>
    <col min="519" max="523" width="9.140625" style="33" customWidth="1"/>
    <col min="524" max="768" width="9.28515625" style="33"/>
    <col min="769" max="769" width="40.28515625" style="33" customWidth="1"/>
    <col min="770" max="774" width="0" style="33" hidden="1" customWidth="1"/>
    <col min="775" max="779" width="9.140625" style="33" customWidth="1"/>
    <col min="780" max="1024" width="9.28515625" style="33"/>
    <col min="1025" max="1025" width="40.28515625" style="33" customWidth="1"/>
    <col min="1026" max="1030" width="0" style="33" hidden="1" customWidth="1"/>
    <col min="1031" max="1035" width="9.140625" style="33" customWidth="1"/>
    <col min="1036" max="1280" width="9.28515625" style="33"/>
    <col min="1281" max="1281" width="40.28515625" style="33" customWidth="1"/>
    <col min="1282" max="1286" width="0" style="33" hidden="1" customWidth="1"/>
    <col min="1287" max="1291" width="9.140625" style="33" customWidth="1"/>
    <col min="1292" max="1536" width="9.28515625" style="33"/>
    <col min="1537" max="1537" width="40.28515625" style="33" customWidth="1"/>
    <col min="1538" max="1542" width="0" style="33" hidden="1" customWidth="1"/>
    <col min="1543" max="1547" width="9.140625" style="33" customWidth="1"/>
    <col min="1548" max="1792" width="9.28515625" style="33"/>
    <col min="1793" max="1793" width="40.28515625" style="33" customWidth="1"/>
    <col min="1794" max="1798" width="0" style="33" hidden="1" customWidth="1"/>
    <col min="1799" max="1803" width="9.140625" style="33" customWidth="1"/>
    <col min="1804" max="2048" width="9.28515625" style="33"/>
    <col min="2049" max="2049" width="40.28515625" style="33" customWidth="1"/>
    <col min="2050" max="2054" width="0" style="33" hidden="1" customWidth="1"/>
    <col min="2055" max="2059" width="9.140625" style="33" customWidth="1"/>
    <col min="2060" max="2304" width="9.28515625" style="33"/>
    <col min="2305" max="2305" width="40.28515625" style="33" customWidth="1"/>
    <col min="2306" max="2310" width="0" style="33" hidden="1" customWidth="1"/>
    <col min="2311" max="2315" width="9.140625" style="33" customWidth="1"/>
    <col min="2316" max="2560" width="9.28515625" style="33"/>
    <col min="2561" max="2561" width="40.28515625" style="33" customWidth="1"/>
    <col min="2562" max="2566" width="0" style="33" hidden="1" customWidth="1"/>
    <col min="2567" max="2571" width="9.140625" style="33" customWidth="1"/>
    <col min="2572" max="2816" width="9.28515625" style="33"/>
    <col min="2817" max="2817" width="40.28515625" style="33" customWidth="1"/>
    <col min="2818" max="2822" width="0" style="33" hidden="1" customWidth="1"/>
    <col min="2823" max="2827" width="9.140625" style="33" customWidth="1"/>
    <col min="2828" max="3072" width="9.28515625" style="33"/>
    <col min="3073" max="3073" width="40.28515625" style="33" customWidth="1"/>
    <col min="3074" max="3078" width="0" style="33" hidden="1" customWidth="1"/>
    <col min="3079" max="3083" width="9.140625" style="33" customWidth="1"/>
    <col min="3084" max="3328" width="9.28515625" style="33"/>
    <col min="3329" max="3329" width="40.28515625" style="33" customWidth="1"/>
    <col min="3330" max="3334" width="0" style="33" hidden="1" customWidth="1"/>
    <col min="3335" max="3339" width="9.140625" style="33" customWidth="1"/>
    <col min="3340" max="3584" width="9.28515625" style="33"/>
    <col min="3585" max="3585" width="40.28515625" style="33" customWidth="1"/>
    <col min="3586" max="3590" width="0" style="33" hidden="1" customWidth="1"/>
    <col min="3591" max="3595" width="9.140625" style="33" customWidth="1"/>
    <col min="3596" max="3840" width="9.28515625" style="33"/>
    <col min="3841" max="3841" width="40.28515625" style="33" customWidth="1"/>
    <col min="3842" max="3846" width="0" style="33" hidden="1" customWidth="1"/>
    <col min="3847" max="3851" width="9.140625" style="33" customWidth="1"/>
    <col min="3852" max="4096" width="9.28515625" style="33"/>
    <col min="4097" max="4097" width="40.28515625" style="33" customWidth="1"/>
    <col min="4098" max="4102" width="0" style="33" hidden="1" customWidth="1"/>
    <col min="4103" max="4107" width="9.140625" style="33" customWidth="1"/>
    <col min="4108" max="4352" width="9.28515625" style="33"/>
    <col min="4353" max="4353" width="40.28515625" style="33" customWidth="1"/>
    <col min="4354" max="4358" width="0" style="33" hidden="1" customWidth="1"/>
    <col min="4359" max="4363" width="9.140625" style="33" customWidth="1"/>
    <col min="4364" max="4608" width="9.28515625" style="33"/>
    <col min="4609" max="4609" width="40.28515625" style="33" customWidth="1"/>
    <col min="4610" max="4614" width="0" style="33" hidden="1" customWidth="1"/>
    <col min="4615" max="4619" width="9.140625" style="33" customWidth="1"/>
    <col min="4620" max="4864" width="9.28515625" style="33"/>
    <col min="4865" max="4865" width="40.28515625" style="33" customWidth="1"/>
    <col min="4866" max="4870" width="0" style="33" hidden="1" customWidth="1"/>
    <col min="4871" max="4875" width="9.140625" style="33" customWidth="1"/>
    <col min="4876" max="5120" width="9.28515625" style="33"/>
    <col min="5121" max="5121" width="40.28515625" style="33" customWidth="1"/>
    <col min="5122" max="5126" width="0" style="33" hidden="1" customWidth="1"/>
    <col min="5127" max="5131" width="9.140625" style="33" customWidth="1"/>
    <col min="5132" max="5376" width="9.28515625" style="33"/>
    <col min="5377" max="5377" width="40.28515625" style="33" customWidth="1"/>
    <col min="5378" max="5382" width="0" style="33" hidden="1" customWidth="1"/>
    <col min="5383" max="5387" width="9.140625" style="33" customWidth="1"/>
    <col min="5388" max="5632" width="9.28515625" style="33"/>
    <col min="5633" max="5633" width="40.28515625" style="33" customWidth="1"/>
    <col min="5634" max="5638" width="0" style="33" hidden="1" customWidth="1"/>
    <col min="5639" max="5643" width="9.140625" style="33" customWidth="1"/>
    <col min="5644" max="5888" width="9.28515625" style="33"/>
    <col min="5889" max="5889" width="40.28515625" style="33" customWidth="1"/>
    <col min="5890" max="5894" width="0" style="33" hidden="1" customWidth="1"/>
    <col min="5895" max="5899" width="9.140625" style="33" customWidth="1"/>
    <col min="5900" max="6144" width="9.28515625" style="33"/>
    <col min="6145" max="6145" width="40.28515625" style="33" customWidth="1"/>
    <col min="6146" max="6150" width="0" style="33" hidden="1" customWidth="1"/>
    <col min="6151" max="6155" width="9.140625" style="33" customWidth="1"/>
    <col min="6156" max="6400" width="9.28515625" style="33"/>
    <col min="6401" max="6401" width="40.28515625" style="33" customWidth="1"/>
    <col min="6402" max="6406" width="0" style="33" hidden="1" customWidth="1"/>
    <col min="6407" max="6411" width="9.140625" style="33" customWidth="1"/>
    <col min="6412" max="6656" width="9.28515625" style="33"/>
    <col min="6657" max="6657" width="40.28515625" style="33" customWidth="1"/>
    <col min="6658" max="6662" width="0" style="33" hidden="1" customWidth="1"/>
    <col min="6663" max="6667" width="9.140625" style="33" customWidth="1"/>
    <col min="6668" max="6912" width="9.28515625" style="33"/>
    <col min="6913" max="6913" width="40.28515625" style="33" customWidth="1"/>
    <col min="6914" max="6918" width="0" style="33" hidden="1" customWidth="1"/>
    <col min="6919" max="6923" width="9.140625" style="33" customWidth="1"/>
    <col min="6924" max="7168" width="9.28515625" style="33"/>
    <col min="7169" max="7169" width="40.28515625" style="33" customWidth="1"/>
    <col min="7170" max="7174" width="0" style="33" hidden="1" customWidth="1"/>
    <col min="7175" max="7179" width="9.140625" style="33" customWidth="1"/>
    <col min="7180" max="7424" width="9.28515625" style="33"/>
    <col min="7425" max="7425" width="40.28515625" style="33" customWidth="1"/>
    <col min="7426" max="7430" width="0" style="33" hidden="1" customWidth="1"/>
    <col min="7431" max="7435" width="9.140625" style="33" customWidth="1"/>
    <col min="7436" max="7680" width="9.28515625" style="33"/>
    <col min="7681" max="7681" width="40.28515625" style="33" customWidth="1"/>
    <col min="7682" max="7686" width="0" style="33" hidden="1" customWidth="1"/>
    <col min="7687" max="7691" width="9.140625" style="33" customWidth="1"/>
    <col min="7692" max="7936" width="9.28515625" style="33"/>
    <col min="7937" max="7937" width="40.28515625" style="33" customWidth="1"/>
    <col min="7938" max="7942" width="0" style="33" hidden="1" customWidth="1"/>
    <col min="7943" max="7947" width="9.140625" style="33" customWidth="1"/>
    <col min="7948" max="8192" width="9.28515625" style="33"/>
    <col min="8193" max="8193" width="40.28515625" style="33" customWidth="1"/>
    <col min="8194" max="8198" width="0" style="33" hidden="1" customWidth="1"/>
    <col min="8199" max="8203" width="9.140625" style="33" customWidth="1"/>
    <col min="8204" max="8448" width="9.28515625" style="33"/>
    <col min="8449" max="8449" width="40.28515625" style="33" customWidth="1"/>
    <col min="8450" max="8454" width="0" style="33" hidden="1" customWidth="1"/>
    <col min="8455" max="8459" width="9.140625" style="33" customWidth="1"/>
    <col min="8460" max="8704" width="9.28515625" style="33"/>
    <col min="8705" max="8705" width="40.28515625" style="33" customWidth="1"/>
    <col min="8706" max="8710" width="0" style="33" hidden="1" customWidth="1"/>
    <col min="8711" max="8715" width="9.140625" style="33" customWidth="1"/>
    <col min="8716" max="8960" width="9.28515625" style="33"/>
    <col min="8961" max="8961" width="40.28515625" style="33" customWidth="1"/>
    <col min="8962" max="8966" width="0" style="33" hidden="1" customWidth="1"/>
    <col min="8967" max="8971" width="9.140625" style="33" customWidth="1"/>
    <col min="8972" max="9216" width="9.28515625" style="33"/>
    <col min="9217" max="9217" width="40.28515625" style="33" customWidth="1"/>
    <col min="9218" max="9222" width="0" style="33" hidden="1" customWidth="1"/>
    <col min="9223" max="9227" width="9.140625" style="33" customWidth="1"/>
    <col min="9228" max="9472" width="9.28515625" style="33"/>
    <col min="9473" max="9473" width="40.28515625" style="33" customWidth="1"/>
    <col min="9474" max="9478" width="0" style="33" hidden="1" customWidth="1"/>
    <col min="9479" max="9483" width="9.140625" style="33" customWidth="1"/>
    <col min="9484" max="9728" width="9.28515625" style="33"/>
    <col min="9729" max="9729" width="40.28515625" style="33" customWidth="1"/>
    <col min="9730" max="9734" width="0" style="33" hidden="1" customWidth="1"/>
    <col min="9735" max="9739" width="9.140625" style="33" customWidth="1"/>
    <col min="9740" max="9984" width="9.28515625" style="33"/>
    <col min="9985" max="9985" width="40.28515625" style="33" customWidth="1"/>
    <col min="9986" max="9990" width="0" style="33" hidden="1" customWidth="1"/>
    <col min="9991" max="9995" width="9.140625" style="33" customWidth="1"/>
    <col min="9996" max="10240" width="9.28515625" style="33"/>
    <col min="10241" max="10241" width="40.28515625" style="33" customWidth="1"/>
    <col min="10242" max="10246" width="0" style="33" hidden="1" customWidth="1"/>
    <col min="10247" max="10251" width="9.140625" style="33" customWidth="1"/>
    <col min="10252" max="10496" width="9.28515625" style="33"/>
    <col min="10497" max="10497" width="40.28515625" style="33" customWidth="1"/>
    <col min="10498" max="10502" width="0" style="33" hidden="1" customWidth="1"/>
    <col min="10503" max="10507" width="9.140625" style="33" customWidth="1"/>
    <col min="10508" max="10752" width="9.28515625" style="33"/>
    <col min="10753" max="10753" width="40.28515625" style="33" customWidth="1"/>
    <col min="10754" max="10758" width="0" style="33" hidden="1" customWidth="1"/>
    <col min="10759" max="10763" width="9.140625" style="33" customWidth="1"/>
    <col min="10764" max="11008" width="9.28515625" style="33"/>
    <col min="11009" max="11009" width="40.28515625" style="33" customWidth="1"/>
    <col min="11010" max="11014" width="0" style="33" hidden="1" customWidth="1"/>
    <col min="11015" max="11019" width="9.140625" style="33" customWidth="1"/>
    <col min="11020" max="11264" width="9.28515625" style="33"/>
    <col min="11265" max="11265" width="40.28515625" style="33" customWidth="1"/>
    <col min="11266" max="11270" width="0" style="33" hidden="1" customWidth="1"/>
    <col min="11271" max="11275" width="9.140625" style="33" customWidth="1"/>
    <col min="11276" max="11520" width="9.28515625" style="33"/>
    <col min="11521" max="11521" width="40.28515625" style="33" customWidth="1"/>
    <col min="11522" max="11526" width="0" style="33" hidden="1" customWidth="1"/>
    <col min="11527" max="11531" width="9.140625" style="33" customWidth="1"/>
    <col min="11532" max="11776" width="9.28515625" style="33"/>
    <col min="11777" max="11777" width="40.28515625" style="33" customWidth="1"/>
    <col min="11778" max="11782" width="0" style="33" hidden="1" customWidth="1"/>
    <col min="11783" max="11787" width="9.140625" style="33" customWidth="1"/>
    <col min="11788" max="12032" width="9.28515625" style="33"/>
    <col min="12033" max="12033" width="40.28515625" style="33" customWidth="1"/>
    <col min="12034" max="12038" width="0" style="33" hidden="1" customWidth="1"/>
    <col min="12039" max="12043" width="9.140625" style="33" customWidth="1"/>
    <col min="12044" max="12288" width="9.28515625" style="33"/>
    <col min="12289" max="12289" width="40.28515625" style="33" customWidth="1"/>
    <col min="12290" max="12294" width="0" style="33" hidden="1" customWidth="1"/>
    <col min="12295" max="12299" width="9.140625" style="33" customWidth="1"/>
    <col min="12300" max="12544" width="9.28515625" style="33"/>
    <col min="12545" max="12545" width="40.28515625" style="33" customWidth="1"/>
    <col min="12546" max="12550" width="0" style="33" hidden="1" customWidth="1"/>
    <col min="12551" max="12555" width="9.140625" style="33" customWidth="1"/>
    <col min="12556" max="12800" width="9.28515625" style="33"/>
    <col min="12801" max="12801" width="40.28515625" style="33" customWidth="1"/>
    <col min="12802" max="12806" width="0" style="33" hidden="1" customWidth="1"/>
    <col min="12807" max="12811" width="9.140625" style="33" customWidth="1"/>
    <col min="12812" max="13056" width="9.28515625" style="33"/>
    <col min="13057" max="13057" width="40.28515625" style="33" customWidth="1"/>
    <col min="13058" max="13062" width="0" style="33" hidden="1" customWidth="1"/>
    <col min="13063" max="13067" width="9.140625" style="33" customWidth="1"/>
    <col min="13068" max="13312" width="9.28515625" style="33"/>
    <col min="13313" max="13313" width="40.28515625" style="33" customWidth="1"/>
    <col min="13314" max="13318" width="0" style="33" hidden="1" customWidth="1"/>
    <col min="13319" max="13323" width="9.140625" style="33" customWidth="1"/>
    <col min="13324" max="13568" width="9.28515625" style="33"/>
    <col min="13569" max="13569" width="40.28515625" style="33" customWidth="1"/>
    <col min="13570" max="13574" width="0" style="33" hidden="1" customWidth="1"/>
    <col min="13575" max="13579" width="9.140625" style="33" customWidth="1"/>
    <col min="13580" max="13824" width="9.28515625" style="33"/>
    <col min="13825" max="13825" width="40.28515625" style="33" customWidth="1"/>
    <col min="13826" max="13830" width="0" style="33" hidden="1" customWidth="1"/>
    <col min="13831" max="13835" width="9.140625" style="33" customWidth="1"/>
    <col min="13836" max="14080" width="9.28515625" style="33"/>
    <col min="14081" max="14081" width="40.28515625" style="33" customWidth="1"/>
    <col min="14082" max="14086" width="0" style="33" hidden="1" customWidth="1"/>
    <col min="14087" max="14091" width="9.140625" style="33" customWidth="1"/>
    <col min="14092" max="14336" width="9.28515625" style="33"/>
    <col min="14337" max="14337" width="40.28515625" style="33" customWidth="1"/>
    <col min="14338" max="14342" width="0" style="33" hidden="1" customWidth="1"/>
    <col min="14343" max="14347" width="9.140625" style="33" customWidth="1"/>
    <col min="14348" max="14592" width="9.28515625" style="33"/>
    <col min="14593" max="14593" width="40.28515625" style="33" customWidth="1"/>
    <col min="14594" max="14598" width="0" style="33" hidden="1" customWidth="1"/>
    <col min="14599" max="14603" width="9.140625" style="33" customWidth="1"/>
    <col min="14604" max="14848" width="9.28515625" style="33"/>
    <col min="14849" max="14849" width="40.28515625" style="33" customWidth="1"/>
    <col min="14850" max="14854" width="0" style="33" hidden="1" customWidth="1"/>
    <col min="14855" max="14859" width="9.140625" style="33" customWidth="1"/>
    <col min="14860" max="15104" width="9.28515625" style="33"/>
    <col min="15105" max="15105" width="40.28515625" style="33" customWidth="1"/>
    <col min="15106" max="15110" width="0" style="33" hidden="1" customWidth="1"/>
    <col min="15111" max="15115" width="9.140625" style="33" customWidth="1"/>
    <col min="15116" max="15360" width="9.28515625" style="33"/>
    <col min="15361" max="15361" width="40.28515625" style="33" customWidth="1"/>
    <col min="15362" max="15366" width="0" style="33" hidden="1" customWidth="1"/>
    <col min="15367" max="15371" width="9.140625" style="33" customWidth="1"/>
    <col min="15372" max="15616" width="9.28515625" style="33"/>
    <col min="15617" max="15617" width="40.28515625" style="33" customWidth="1"/>
    <col min="15618" max="15622" width="0" style="33" hidden="1" customWidth="1"/>
    <col min="15623" max="15627" width="9.140625" style="33" customWidth="1"/>
    <col min="15628" max="15872" width="9.28515625" style="33"/>
    <col min="15873" max="15873" width="40.28515625" style="33" customWidth="1"/>
    <col min="15874" max="15878" width="0" style="33" hidden="1" customWidth="1"/>
    <col min="15879" max="15883" width="9.140625" style="33" customWidth="1"/>
    <col min="15884" max="16128" width="9.28515625" style="33"/>
    <col min="16129" max="16129" width="40.28515625" style="33" customWidth="1"/>
    <col min="16130" max="16134" width="0" style="33" hidden="1" customWidth="1"/>
    <col min="16135" max="16139" width="9.140625" style="33" customWidth="1"/>
    <col min="16140" max="16384" width="9.28515625" style="33"/>
  </cols>
  <sheetData>
    <row r="1" spans="1:13" ht="12.95" customHeight="1" x14ac:dyDescent="0.2">
      <c r="A1" s="950" t="s">
        <v>1346</v>
      </c>
    </row>
    <row r="2" spans="1:13" ht="18" customHeight="1" x14ac:dyDescent="0.2">
      <c r="A2" s="32" t="s">
        <v>928</v>
      </c>
    </row>
    <row r="3" spans="1:13" ht="18" customHeight="1" x14ac:dyDescent="0.2">
      <c r="A3" s="32" t="s">
        <v>929</v>
      </c>
    </row>
    <row r="4" spans="1:13" ht="15" customHeight="1" thickBot="1" x14ac:dyDescent="0.25">
      <c r="A4" s="251" t="s">
        <v>152</v>
      </c>
    </row>
    <row r="5" spans="1:13" s="320" customFormat="1" ht="18" customHeight="1" thickBot="1" x14ac:dyDescent="0.25">
      <c r="A5" s="844"/>
      <c r="B5" s="844">
        <v>2014</v>
      </c>
      <c r="C5" s="844">
        <v>2015</v>
      </c>
      <c r="D5" s="844">
        <v>2016</v>
      </c>
      <c r="E5" s="844">
        <v>2017</v>
      </c>
      <c r="F5" s="844">
        <v>2018</v>
      </c>
      <c r="G5" s="845">
        <v>2019</v>
      </c>
      <c r="H5" s="844">
        <v>2020</v>
      </c>
      <c r="I5" s="698">
        <v>2021</v>
      </c>
      <c r="J5" s="698">
        <v>2022</v>
      </c>
      <c r="K5" s="698">
        <v>2023</v>
      </c>
      <c r="L5" s="698">
        <v>2024</v>
      </c>
      <c r="M5" s="698">
        <v>2025</v>
      </c>
    </row>
    <row r="6" spans="1:13" s="847" customFormat="1" ht="18.2" customHeight="1" x14ac:dyDescent="0.2">
      <c r="A6" s="846"/>
      <c r="G6" s="848"/>
      <c r="H6" s="848"/>
      <c r="I6" s="848"/>
      <c r="J6" s="848"/>
      <c r="K6" s="848"/>
      <c r="L6" s="848"/>
      <c r="M6" s="848"/>
    </row>
    <row r="7" spans="1:13" s="850" customFormat="1" ht="12.95" customHeight="1" x14ac:dyDescent="0.2">
      <c r="A7" s="849" t="s">
        <v>930</v>
      </c>
      <c r="B7" s="323">
        <v>5719.9</v>
      </c>
      <c r="C7" s="323">
        <v>7644.7</v>
      </c>
      <c r="D7" s="323">
        <v>8017.7</v>
      </c>
      <c r="E7" s="323">
        <v>9429.2000000000007</v>
      </c>
      <c r="F7" s="323">
        <v>12432.4</v>
      </c>
      <c r="G7" s="308">
        <v>16421.8</v>
      </c>
      <c r="H7" s="308">
        <v>13789.1</v>
      </c>
      <c r="I7" s="308">
        <v>18564.599999999999</v>
      </c>
      <c r="J7" s="308">
        <v>20521.8</v>
      </c>
      <c r="K7" s="308">
        <v>21512.6</v>
      </c>
      <c r="L7" s="308">
        <v>26988.9</v>
      </c>
      <c r="M7" s="308">
        <v>22882</v>
      </c>
    </row>
    <row r="8" spans="1:13" s="154" customFormat="1" ht="12.95" customHeight="1" x14ac:dyDescent="0.2">
      <c r="A8" s="851" t="s">
        <v>931</v>
      </c>
      <c r="B8" s="157"/>
      <c r="C8" s="157"/>
      <c r="D8" s="157"/>
      <c r="E8" s="157"/>
      <c r="F8" s="160"/>
      <c r="G8" s="160"/>
      <c r="H8" s="160"/>
      <c r="I8" s="160"/>
      <c r="J8" s="160"/>
      <c r="K8" s="160"/>
      <c r="L8" s="160"/>
      <c r="M8" s="160"/>
    </row>
    <row r="9" spans="1:13" s="154" customFormat="1" ht="12.95" customHeight="1" x14ac:dyDescent="0.2">
      <c r="A9" s="852" t="s">
        <v>932</v>
      </c>
      <c r="B9" s="259">
        <v>702.6</v>
      </c>
      <c r="C9" s="259">
        <v>858.9</v>
      </c>
      <c r="D9" s="259">
        <v>850.8</v>
      </c>
      <c r="E9" s="259">
        <v>915</v>
      </c>
      <c r="F9" s="160">
        <v>938</v>
      </c>
      <c r="G9" s="160">
        <v>960.8</v>
      </c>
      <c r="H9" s="160">
        <v>889.1</v>
      </c>
      <c r="I9" s="160">
        <v>1081.9000000000001</v>
      </c>
      <c r="J9" s="160">
        <v>1280.9000000000001</v>
      </c>
      <c r="K9" s="160">
        <v>1437.2</v>
      </c>
      <c r="L9" s="160">
        <v>1930</v>
      </c>
      <c r="M9" s="160">
        <v>2207.1999999999998</v>
      </c>
    </row>
    <row r="10" spans="1:13" s="154" customFormat="1" ht="25.5" customHeight="1" x14ac:dyDescent="0.2">
      <c r="A10" s="853" t="s">
        <v>933</v>
      </c>
      <c r="B10" s="259">
        <v>3608.3</v>
      </c>
      <c r="C10" s="259">
        <v>4738.1000000000004</v>
      </c>
      <c r="D10" s="259">
        <v>4728.7</v>
      </c>
      <c r="E10" s="259">
        <v>5633.7</v>
      </c>
      <c r="F10" s="160">
        <v>7584.6</v>
      </c>
      <c r="G10" s="160">
        <v>6746.2</v>
      </c>
      <c r="H10" s="160">
        <v>7964.6</v>
      </c>
      <c r="I10" s="160">
        <v>13309.5</v>
      </c>
      <c r="J10" s="160">
        <v>14910.4</v>
      </c>
      <c r="K10" s="160">
        <v>13564.9</v>
      </c>
      <c r="L10" s="160">
        <v>15825.9</v>
      </c>
      <c r="M10" s="160">
        <v>11854.4</v>
      </c>
    </row>
    <row r="11" spans="1:13" s="154" customFormat="1" ht="12.95" customHeight="1" x14ac:dyDescent="0.2">
      <c r="A11" s="854" t="s">
        <v>934</v>
      </c>
      <c r="B11" s="259">
        <v>219.7</v>
      </c>
      <c r="C11" s="259">
        <v>562.9</v>
      </c>
      <c r="D11" s="259">
        <v>318.8</v>
      </c>
      <c r="E11" s="259">
        <v>317.10000000000002</v>
      </c>
      <c r="F11" s="160">
        <v>398.2</v>
      </c>
      <c r="G11" s="160">
        <v>484.2</v>
      </c>
      <c r="H11" s="160">
        <v>415.8</v>
      </c>
      <c r="I11" s="160">
        <v>420</v>
      </c>
      <c r="J11" s="160">
        <v>360.3</v>
      </c>
      <c r="K11" s="160">
        <v>404.9</v>
      </c>
      <c r="L11" s="160">
        <v>337.9</v>
      </c>
      <c r="M11" s="160">
        <v>676.6</v>
      </c>
    </row>
    <row r="12" spans="1:13" s="154" customFormat="1" ht="12.95" customHeight="1" x14ac:dyDescent="0.2">
      <c r="A12" s="855" t="s">
        <v>935</v>
      </c>
      <c r="B12" s="259">
        <v>2986.6</v>
      </c>
      <c r="C12" s="259">
        <v>3567.9</v>
      </c>
      <c r="D12" s="259">
        <v>4194.1000000000004</v>
      </c>
      <c r="E12" s="259">
        <v>4777.5</v>
      </c>
      <c r="F12" s="160">
        <v>6515.4</v>
      </c>
      <c r="G12" s="160">
        <v>5968.6</v>
      </c>
      <c r="H12" s="160">
        <v>7060.9</v>
      </c>
      <c r="I12" s="160">
        <v>12344.4</v>
      </c>
      <c r="J12" s="160">
        <v>13720</v>
      </c>
      <c r="K12" s="160">
        <v>11238</v>
      </c>
      <c r="L12" s="160">
        <v>13508.4</v>
      </c>
      <c r="M12" s="160">
        <v>8780.9</v>
      </c>
    </row>
    <row r="13" spans="1:13" s="154" customFormat="1" ht="24.75" customHeight="1" x14ac:dyDescent="0.2">
      <c r="A13" s="856" t="s">
        <v>936</v>
      </c>
      <c r="B13" s="259">
        <v>1199.7</v>
      </c>
      <c r="C13" s="259">
        <v>1519.8</v>
      </c>
      <c r="D13" s="259">
        <v>2021.2</v>
      </c>
      <c r="E13" s="259">
        <v>3143.9</v>
      </c>
      <c r="F13" s="160">
        <v>5459.6</v>
      </c>
      <c r="G13" s="160">
        <v>5671.3</v>
      </c>
      <c r="H13" s="160">
        <v>5627.2</v>
      </c>
      <c r="I13" s="160">
        <v>9585</v>
      </c>
      <c r="J13" s="160">
        <v>7600.8</v>
      </c>
      <c r="K13" s="160">
        <v>6981.7</v>
      </c>
      <c r="L13" s="160">
        <v>8958.2000000000007</v>
      </c>
      <c r="M13" s="160">
        <v>4094.6</v>
      </c>
    </row>
    <row r="14" spans="1:13" s="154" customFormat="1" ht="12.95" customHeight="1" x14ac:dyDescent="0.2">
      <c r="A14" s="857" t="s">
        <v>937</v>
      </c>
      <c r="B14" s="259">
        <v>388.9</v>
      </c>
      <c r="C14" s="259">
        <v>778.3</v>
      </c>
      <c r="D14" s="259">
        <v>507.3</v>
      </c>
      <c r="E14" s="259">
        <v>592.4</v>
      </c>
      <c r="F14" s="160">
        <v>1191.8</v>
      </c>
      <c r="G14" s="160">
        <v>6228.1</v>
      </c>
      <c r="H14" s="160">
        <v>2794.1</v>
      </c>
      <c r="I14" s="160">
        <v>1943.5</v>
      </c>
      <c r="J14" s="160">
        <v>2145.5</v>
      </c>
      <c r="K14" s="160">
        <v>3332.6</v>
      </c>
      <c r="L14" s="160">
        <v>4993.2</v>
      </c>
      <c r="M14" s="160">
        <v>3560.8</v>
      </c>
    </row>
    <row r="15" spans="1:13" s="154" customFormat="1" ht="12.95" customHeight="1" x14ac:dyDescent="0.2">
      <c r="A15" s="857" t="s">
        <v>938</v>
      </c>
      <c r="B15" s="259">
        <v>79.7</v>
      </c>
      <c r="C15" s="259">
        <v>69.400000000000006</v>
      </c>
      <c r="D15" s="259">
        <v>30.8</v>
      </c>
      <c r="E15" s="259">
        <v>22.1</v>
      </c>
      <c r="F15" s="160">
        <v>40.4</v>
      </c>
      <c r="G15" s="160">
        <v>36.700000000000003</v>
      </c>
      <c r="H15" s="160">
        <v>42.3</v>
      </c>
      <c r="I15" s="160">
        <v>51.6</v>
      </c>
      <c r="J15" s="160">
        <v>52.2</v>
      </c>
      <c r="K15" s="160">
        <v>68.3</v>
      </c>
      <c r="L15" s="160">
        <v>158.30000000000001</v>
      </c>
      <c r="M15" s="160">
        <v>424.2</v>
      </c>
    </row>
    <row r="16" spans="1:13" s="154" customFormat="1" ht="12.95" customHeight="1" x14ac:dyDescent="0.2">
      <c r="A16" s="857" t="s">
        <v>939</v>
      </c>
      <c r="B16" s="259">
        <v>502.6</v>
      </c>
      <c r="C16" s="259">
        <v>526.29999999999995</v>
      </c>
      <c r="D16" s="259">
        <v>537.29999999999995</v>
      </c>
      <c r="E16" s="259">
        <v>550.4</v>
      </c>
      <c r="F16" s="160">
        <v>538.4</v>
      </c>
      <c r="G16" s="160">
        <v>475.8</v>
      </c>
      <c r="H16" s="160">
        <v>380</v>
      </c>
      <c r="I16" s="160">
        <v>454.8</v>
      </c>
      <c r="J16" s="160">
        <v>628.9</v>
      </c>
      <c r="K16" s="160">
        <v>895.3</v>
      </c>
      <c r="L16" s="160">
        <v>776.2</v>
      </c>
      <c r="M16" s="160">
        <v>913.9</v>
      </c>
    </row>
    <row r="17" spans="1:14" s="154" customFormat="1" ht="12.95" customHeight="1" x14ac:dyDescent="0.2">
      <c r="A17" s="857" t="s">
        <v>940</v>
      </c>
      <c r="B17" s="259">
        <v>22.3</v>
      </c>
      <c r="C17" s="259">
        <v>61.5</v>
      </c>
      <c r="D17" s="259">
        <v>11</v>
      </c>
      <c r="E17" s="259">
        <v>21.6</v>
      </c>
      <c r="F17" s="160">
        <v>20.6</v>
      </c>
      <c r="G17" s="160">
        <v>22.9</v>
      </c>
      <c r="H17" s="160">
        <v>18.7</v>
      </c>
      <c r="I17" s="160">
        <v>167.5</v>
      </c>
      <c r="J17" s="160">
        <v>134.6</v>
      </c>
      <c r="K17" s="160">
        <v>62.2</v>
      </c>
      <c r="L17" s="160">
        <v>18.3</v>
      </c>
      <c r="M17" s="160">
        <v>48.8</v>
      </c>
    </row>
    <row r="18" spans="1:14" s="154" customFormat="1" ht="12.95" customHeight="1" x14ac:dyDescent="0.2">
      <c r="A18" s="857" t="s">
        <v>941</v>
      </c>
      <c r="B18" s="259">
        <v>82.1</v>
      </c>
      <c r="C18" s="259">
        <v>73.3</v>
      </c>
      <c r="D18" s="259">
        <v>89.1</v>
      </c>
      <c r="E18" s="259">
        <v>116.7</v>
      </c>
      <c r="F18" s="160">
        <v>114.3</v>
      </c>
      <c r="G18" s="160">
        <v>130.4</v>
      </c>
      <c r="H18" s="160">
        <v>89.9</v>
      </c>
      <c r="I18" s="160">
        <v>90.2</v>
      </c>
      <c r="J18" s="160">
        <v>132.1</v>
      </c>
      <c r="K18" s="160">
        <v>411.2</v>
      </c>
      <c r="L18" s="160">
        <v>166.2</v>
      </c>
      <c r="M18" s="160">
        <v>160.30000000000001</v>
      </c>
    </row>
    <row r="19" spans="1:14" s="154" customFormat="1" ht="12.95" customHeight="1" x14ac:dyDescent="0.2">
      <c r="A19" s="857" t="s">
        <v>942</v>
      </c>
      <c r="B19" s="259">
        <v>151.19999999999999</v>
      </c>
      <c r="C19" s="259">
        <v>136.9</v>
      </c>
      <c r="D19" s="259">
        <v>224.7</v>
      </c>
      <c r="E19" s="259">
        <v>391.2</v>
      </c>
      <c r="F19" s="160">
        <v>39.4</v>
      </c>
      <c r="G19" s="160">
        <v>50.7</v>
      </c>
      <c r="H19" s="160">
        <v>33.200000000000003</v>
      </c>
      <c r="I19" s="160">
        <v>77.7</v>
      </c>
      <c r="J19" s="160">
        <v>117.4</v>
      </c>
      <c r="K19" s="160">
        <v>130.6</v>
      </c>
      <c r="L19" s="160">
        <v>374.1</v>
      </c>
      <c r="M19" s="160">
        <v>64.900000000000006</v>
      </c>
    </row>
    <row r="20" spans="1:14" s="154" customFormat="1" ht="12.95" customHeight="1" x14ac:dyDescent="0.2">
      <c r="A20" s="857" t="s">
        <v>943</v>
      </c>
      <c r="B20" s="259">
        <v>54.5</v>
      </c>
      <c r="C20" s="259">
        <v>55.7</v>
      </c>
      <c r="D20" s="259">
        <v>68.5</v>
      </c>
      <c r="E20" s="259">
        <v>71.400000000000006</v>
      </c>
      <c r="F20" s="160">
        <v>72.599999999999994</v>
      </c>
      <c r="G20" s="160">
        <v>79.900000000000006</v>
      </c>
      <c r="H20" s="160">
        <v>73.599999999999994</v>
      </c>
      <c r="I20" s="160">
        <v>88.9</v>
      </c>
      <c r="J20" s="160">
        <v>105.6</v>
      </c>
      <c r="K20" s="160">
        <v>122.9</v>
      </c>
      <c r="L20" s="160">
        <v>215.9</v>
      </c>
      <c r="M20" s="160">
        <v>229.6</v>
      </c>
    </row>
    <row r="21" spans="1:14" s="154" customFormat="1" ht="12.95" customHeight="1" x14ac:dyDescent="0.2">
      <c r="A21" s="857" t="s">
        <v>944</v>
      </c>
      <c r="B21" s="259">
        <v>22.1</v>
      </c>
      <c r="C21" s="259">
        <v>72.8</v>
      </c>
      <c r="D21" s="259">
        <v>677.2</v>
      </c>
      <c r="E21" s="259">
        <v>1021.8</v>
      </c>
      <c r="F21" s="160">
        <v>1701.8</v>
      </c>
      <c r="G21" s="160">
        <v>1321.8</v>
      </c>
      <c r="H21" s="160">
        <v>1370.5</v>
      </c>
      <c r="I21" s="160">
        <v>1139.9000000000001</v>
      </c>
      <c r="J21" s="160">
        <v>568</v>
      </c>
      <c r="K21" s="160">
        <v>1235</v>
      </c>
      <c r="L21" s="160">
        <v>1892</v>
      </c>
      <c r="M21" s="160">
        <v>2414.6999999999998</v>
      </c>
    </row>
    <row r="22" spans="1:14" s="154" customFormat="1" ht="12.95" customHeight="1" x14ac:dyDescent="0.2">
      <c r="A22" s="857" t="s">
        <v>945</v>
      </c>
      <c r="B22" s="259">
        <v>105.6</v>
      </c>
      <c r="C22" s="259">
        <v>273.60000000000002</v>
      </c>
      <c r="D22" s="259">
        <v>292.39999999999998</v>
      </c>
      <c r="E22" s="259">
        <v>93.1</v>
      </c>
      <c r="F22" s="160">
        <v>190.5</v>
      </c>
      <c r="G22" s="160">
        <v>368.3</v>
      </c>
      <c r="H22" s="160">
        <v>133</v>
      </c>
      <c r="I22" s="160">
        <v>159.5</v>
      </c>
      <c r="J22" s="160">
        <v>446.2</v>
      </c>
      <c r="K22" s="160">
        <v>252.3</v>
      </c>
      <c r="L22" s="160">
        <v>638.79999999999995</v>
      </c>
      <c r="M22" s="160">
        <v>1003.4</v>
      </c>
    </row>
    <row r="23" spans="1:14" s="154" customFormat="1" ht="12.95" customHeight="1" x14ac:dyDescent="0.2">
      <c r="A23" s="851"/>
      <c r="B23" s="259"/>
      <c r="C23" s="259"/>
      <c r="D23" s="259"/>
      <c r="E23" s="259"/>
      <c r="F23" s="160"/>
      <c r="G23" s="160"/>
      <c r="H23" s="160"/>
      <c r="I23" s="160"/>
      <c r="J23" s="160"/>
      <c r="K23" s="160"/>
      <c r="L23" s="160"/>
      <c r="M23" s="160"/>
    </row>
    <row r="24" spans="1:14" s="858" customFormat="1" ht="12.95" customHeight="1" x14ac:dyDescent="0.2">
      <c r="A24" s="849" t="s">
        <v>946</v>
      </c>
      <c r="B24" s="323">
        <v>5425.7</v>
      </c>
      <c r="C24" s="323">
        <v>7334.7</v>
      </c>
      <c r="D24" s="323">
        <v>7067.2</v>
      </c>
      <c r="E24" s="323">
        <v>8275.2000000000007</v>
      </c>
      <c r="F24" s="323">
        <v>9098.4</v>
      </c>
      <c r="G24" s="308">
        <v>14696.4</v>
      </c>
      <c r="H24" s="308">
        <v>10045.5</v>
      </c>
      <c r="I24" s="308">
        <v>16110.1</v>
      </c>
      <c r="J24" s="308">
        <v>17736.599999999999</v>
      </c>
      <c r="K24" s="308">
        <v>17852</v>
      </c>
      <c r="L24" s="308">
        <v>19254.7</v>
      </c>
      <c r="M24" s="308">
        <v>19839.8</v>
      </c>
      <c r="N24" s="961"/>
    </row>
    <row r="25" spans="1:14" s="860" customFormat="1" ht="12.75" customHeight="1" x14ac:dyDescent="0.2">
      <c r="A25" s="859" t="s">
        <v>931</v>
      </c>
      <c r="B25" s="259"/>
      <c r="C25" s="259"/>
      <c r="D25" s="259"/>
      <c r="E25" s="259"/>
      <c r="F25" s="160"/>
      <c r="G25" s="160"/>
      <c r="H25" s="160"/>
      <c r="I25" s="160"/>
      <c r="J25" s="160"/>
      <c r="K25" s="160"/>
      <c r="L25" s="160"/>
      <c r="M25" s="160"/>
    </row>
    <row r="26" spans="1:14" s="860" customFormat="1" ht="24" customHeight="1" x14ac:dyDescent="0.2">
      <c r="A26" s="58" t="s">
        <v>947</v>
      </c>
      <c r="B26" s="259">
        <v>560</v>
      </c>
      <c r="C26" s="259">
        <v>974</v>
      </c>
      <c r="D26" s="259">
        <v>870.2</v>
      </c>
      <c r="E26" s="259">
        <v>1060.2</v>
      </c>
      <c r="F26" s="160">
        <v>2258.5</v>
      </c>
      <c r="G26" s="160">
        <v>2193.1999999999998</v>
      </c>
      <c r="H26" s="160">
        <v>2455.9</v>
      </c>
      <c r="I26" s="160">
        <v>5574.1</v>
      </c>
      <c r="J26" s="160">
        <v>4338.8999999999996</v>
      </c>
      <c r="K26" s="160">
        <v>4357</v>
      </c>
      <c r="L26" s="160">
        <v>4253</v>
      </c>
      <c r="M26" s="160">
        <v>5269.2</v>
      </c>
    </row>
    <row r="27" spans="1:14" s="860" customFormat="1" ht="12.95" customHeight="1" x14ac:dyDescent="0.2">
      <c r="A27" s="58" t="s">
        <v>456</v>
      </c>
      <c r="B27" s="259">
        <v>811.1</v>
      </c>
      <c r="C27" s="259">
        <v>903.1</v>
      </c>
      <c r="D27" s="259">
        <v>861.2</v>
      </c>
      <c r="E27" s="259">
        <v>904.5</v>
      </c>
      <c r="F27" s="160">
        <v>870.3</v>
      </c>
      <c r="G27" s="160">
        <v>900.1</v>
      </c>
      <c r="H27" s="160">
        <v>798.9</v>
      </c>
      <c r="I27" s="160">
        <v>1112.9000000000001</v>
      </c>
      <c r="J27" s="160">
        <v>1466.8</v>
      </c>
      <c r="K27" s="160">
        <v>1605.3</v>
      </c>
      <c r="L27" s="160">
        <v>2038</v>
      </c>
      <c r="M27" s="160">
        <v>1852.3</v>
      </c>
    </row>
    <row r="28" spans="1:14" s="860" customFormat="1" ht="12.95" customHeight="1" x14ac:dyDescent="0.2">
      <c r="A28" s="58" t="s">
        <v>948</v>
      </c>
      <c r="B28" s="161">
        <v>859.2</v>
      </c>
      <c r="C28" s="161">
        <v>1547.9</v>
      </c>
      <c r="D28" s="161">
        <v>1158.7</v>
      </c>
      <c r="E28" s="161">
        <v>1154.8</v>
      </c>
      <c r="F28" s="160">
        <v>1269.5</v>
      </c>
      <c r="G28" s="160">
        <v>1696</v>
      </c>
      <c r="H28" s="160">
        <v>1358.5</v>
      </c>
      <c r="I28" s="160">
        <v>1833.7</v>
      </c>
      <c r="J28" s="160">
        <v>1770.3</v>
      </c>
      <c r="K28" s="160">
        <v>2221.4</v>
      </c>
      <c r="L28" s="160">
        <v>2182.1999999999998</v>
      </c>
      <c r="M28" s="160">
        <v>2097.3000000000002</v>
      </c>
    </row>
    <row r="29" spans="1:14" s="860" customFormat="1" ht="12.95" customHeight="1" x14ac:dyDescent="0.2">
      <c r="A29" s="58" t="s">
        <v>949</v>
      </c>
      <c r="B29" s="259">
        <v>144</v>
      </c>
      <c r="C29" s="259">
        <v>169.5</v>
      </c>
      <c r="D29" s="259">
        <v>162.9</v>
      </c>
      <c r="E29" s="259">
        <v>196.1</v>
      </c>
      <c r="F29" s="160">
        <v>177.7</v>
      </c>
      <c r="G29" s="160">
        <v>170.8</v>
      </c>
      <c r="H29" s="160">
        <v>58.9</v>
      </c>
      <c r="I29" s="160">
        <v>127.2</v>
      </c>
      <c r="J29" s="160">
        <v>157.19999999999999</v>
      </c>
      <c r="K29" s="160">
        <v>191.1</v>
      </c>
      <c r="L29" s="160">
        <v>265.2</v>
      </c>
      <c r="M29" s="160">
        <v>227.1</v>
      </c>
    </row>
    <row r="30" spans="1:14" s="860" customFormat="1" ht="12.95" customHeight="1" x14ac:dyDescent="0.2">
      <c r="A30" s="58" t="s">
        <v>950</v>
      </c>
      <c r="B30" s="259">
        <v>1324.7</v>
      </c>
      <c r="C30" s="259">
        <v>1539.3</v>
      </c>
      <c r="D30" s="259">
        <v>1748</v>
      </c>
      <c r="E30" s="259">
        <v>1890.5</v>
      </c>
      <c r="F30" s="160">
        <v>1648.2</v>
      </c>
      <c r="G30" s="160">
        <v>1644.1</v>
      </c>
      <c r="H30" s="160">
        <v>1998.2</v>
      </c>
      <c r="I30" s="160">
        <v>2489</v>
      </c>
      <c r="J30" s="160">
        <v>2989.4</v>
      </c>
      <c r="K30" s="160">
        <v>3279.4</v>
      </c>
      <c r="L30" s="160">
        <v>3258.5</v>
      </c>
      <c r="M30" s="160">
        <v>3697.4</v>
      </c>
    </row>
    <row r="31" spans="1:14" s="860" customFormat="1" ht="12.95" customHeight="1" x14ac:dyDescent="0.2">
      <c r="A31" s="58" t="s">
        <v>951</v>
      </c>
      <c r="B31" s="259">
        <v>235.2</v>
      </c>
      <c r="C31" s="259">
        <v>264.2</v>
      </c>
      <c r="D31" s="259">
        <v>321.10000000000002</v>
      </c>
      <c r="E31" s="259">
        <v>311</v>
      </c>
      <c r="F31" s="160">
        <v>291.60000000000002</v>
      </c>
      <c r="G31" s="160">
        <v>297.39999999999998</v>
      </c>
      <c r="H31" s="160">
        <v>354.6</v>
      </c>
      <c r="I31" s="160">
        <v>435.4</v>
      </c>
      <c r="J31" s="160">
        <v>537.5</v>
      </c>
      <c r="K31" s="160">
        <v>587.70000000000005</v>
      </c>
      <c r="L31" s="160">
        <v>454.9</v>
      </c>
      <c r="M31" s="160">
        <v>281.39999999999998</v>
      </c>
    </row>
    <row r="32" spans="1:14" s="860" customFormat="1" ht="12.95" customHeight="1" x14ac:dyDescent="0.2">
      <c r="A32" s="58" t="s">
        <v>952</v>
      </c>
      <c r="B32" s="259">
        <v>78.099999999999994</v>
      </c>
      <c r="C32" s="259">
        <v>178.3</v>
      </c>
      <c r="D32" s="259">
        <v>112.5</v>
      </c>
      <c r="E32" s="259">
        <v>114.4</v>
      </c>
      <c r="F32" s="160">
        <v>112.4</v>
      </c>
      <c r="G32" s="160">
        <v>119.5</v>
      </c>
      <c r="H32" s="160">
        <v>90.4</v>
      </c>
      <c r="I32" s="160">
        <v>110</v>
      </c>
      <c r="J32" s="160">
        <v>146.80000000000001</v>
      </c>
      <c r="K32" s="160">
        <v>172.1</v>
      </c>
      <c r="L32" s="160">
        <v>149.4</v>
      </c>
      <c r="M32" s="160">
        <v>196.3</v>
      </c>
    </row>
    <row r="33" spans="1:13" s="860" customFormat="1" ht="12.95" customHeight="1" x14ac:dyDescent="0.2">
      <c r="A33" s="58" t="s">
        <v>953</v>
      </c>
      <c r="B33" s="259">
        <v>5.9</v>
      </c>
      <c r="C33" s="259">
        <v>11.9</v>
      </c>
      <c r="D33" s="259">
        <v>102.5</v>
      </c>
      <c r="E33" s="259">
        <v>139.69999999999999</v>
      </c>
      <c r="F33" s="160">
        <v>123.6</v>
      </c>
      <c r="G33" s="160">
        <v>107.1</v>
      </c>
      <c r="H33" s="160">
        <v>24.4</v>
      </c>
      <c r="I33" s="160">
        <v>216.2</v>
      </c>
      <c r="J33" s="160">
        <v>336.1</v>
      </c>
      <c r="K33" s="160">
        <v>499.3</v>
      </c>
      <c r="L33" s="160">
        <v>66.3</v>
      </c>
      <c r="M33" s="160">
        <v>70.400000000000006</v>
      </c>
    </row>
    <row r="34" spans="1:13" s="860" customFormat="1" ht="12.95" customHeight="1" x14ac:dyDescent="0.2">
      <c r="A34" s="58" t="s">
        <v>954</v>
      </c>
      <c r="B34" s="259">
        <v>53.7</v>
      </c>
      <c r="C34" s="259">
        <v>127.6</v>
      </c>
      <c r="D34" s="259">
        <v>45.6</v>
      </c>
      <c r="E34" s="259">
        <v>182.3</v>
      </c>
      <c r="F34" s="160">
        <v>120</v>
      </c>
      <c r="G34" s="160">
        <v>77.7</v>
      </c>
      <c r="H34" s="160">
        <v>328.3</v>
      </c>
      <c r="I34" s="160">
        <v>431.5</v>
      </c>
      <c r="J34" s="160">
        <v>595.29999999999995</v>
      </c>
      <c r="K34" s="160">
        <v>796.2</v>
      </c>
      <c r="L34" s="160">
        <v>1038.8</v>
      </c>
      <c r="M34" s="160">
        <v>1542.9</v>
      </c>
    </row>
    <row r="35" spans="1:13" s="860" customFormat="1" ht="12.95" customHeight="1" x14ac:dyDescent="0.2">
      <c r="A35" s="58" t="s">
        <v>955</v>
      </c>
      <c r="B35" s="259">
        <v>59.9</v>
      </c>
      <c r="C35" s="259">
        <v>59</v>
      </c>
      <c r="D35" s="259">
        <v>80.8</v>
      </c>
      <c r="E35" s="259">
        <v>88.7</v>
      </c>
      <c r="F35" s="160">
        <v>79.599999999999994</v>
      </c>
      <c r="G35" s="160">
        <v>70.099999999999994</v>
      </c>
      <c r="H35" s="160">
        <v>66</v>
      </c>
      <c r="I35" s="160">
        <v>111.4</v>
      </c>
      <c r="J35" s="160">
        <v>244.4</v>
      </c>
      <c r="K35" s="160">
        <v>164.5</v>
      </c>
      <c r="L35" s="160">
        <v>107.2</v>
      </c>
      <c r="M35" s="160">
        <v>90.5</v>
      </c>
    </row>
    <row r="36" spans="1:13" s="860" customFormat="1" ht="24.75" customHeight="1" x14ac:dyDescent="0.2">
      <c r="A36" s="58" t="s">
        <v>956</v>
      </c>
      <c r="B36" s="259">
        <v>147.5</v>
      </c>
      <c r="C36" s="259">
        <v>312.89999999999998</v>
      </c>
      <c r="D36" s="259">
        <v>217.9</v>
      </c>
      <c r="E36" s="259">
        <v>329.9</v>
      </c>
      <c r="F36" s="160">
        <v>226.1</v>
      </c>
      <c r="G36" s="160">
        <v>448.3</v>
      </c>
      <c r="H36" s="160">
        <v>357.1</v>
      </c>
      <c r="I36" s="160">
        <v>190.7</v>
      </c>
      <c r="J36" s="160">
        <v>273.7</v>
      </c>
      <c r="K36" s="160">
        <v>302.2</v>
      </c>
      <c r="L36" s="160">
        <v>250.5</v>
      </c>
      <c r="M36" s="160">
        <v>255.3</v>
      </c>
    </row>
    <row r="37" spans="1:13" s="860" customFormat="1" ht="12.95" customHeight="1" x14ac:dyDescent="0.2">
      <c r="A37" s="58" t="s">
        <v>957</v>
      </c>
      <c r="B37" s="259">
        <v>1064.5</v>
      </c>
      <c r="C37" s="259">
        <v>1189.8</v>
      </c>
      <c r="D37" s="259">
        <v>1307.8</v>
      </c>
      <c r="E37" s="259">
        <v>1821.9</v>
      </c>
      <c r="F37" s="160">
        <v>1868.3</v>
      </c>
      <c r="G37" s="160">
        <v>6925.7</v>
      </c>
      <c r="H37" s="160">
        <v>2099</v>
      </c>
      <c r="I37" s="160">
        <v>3426.2</v>
      </c>
      <c r="J37" s="160">
        <v>4839.7</v>
      </c>
      <c r="K37" s="160">
        <v>3629.2</v>
      </c>
      <c r="L37" s="160">
        <v>5118</v>
      </c>
      <c r="M37" s="160">
        <v>4203</v>
      </c>
    </row>
    <row r="38" spans="1:13" s="860" customFormat="1" ht="12.95" customHeight="1" x14ac:dyDescent="0.2">
      <c r="A38" s="58" t="s">
        <v>958</v>
      </c>
      <c r="B38" s="259">
        <v>60.1</v>
      </c>
      <c r="C38" s="259">
        <v>34.9</v>
      </c>
      <c r="D38" s="259">
        <v>43.1</v>
      </c>
      <c r="E38" s="259">
        <v>43.5</v>
      </c>
      <c r="F38" s="160">
        <v>29.3</v>
      </c>
      <c r="G38" s="160">
        <v>28.4</v>
      </c>
      <c r="H38" s="160">
        <v>29.9</v>
      </c>
      <c r="I38" s="160">
        <v>28.2</v>
      </c>
      <c r="J38" s="160">
        <v>27.3</v>
      </c>
      <c r="K38" s="160">
        <v>35.1</v>
      </c>
      <c r="L38" s="160">
        <v>57.7</v>
      </c>
      <c r="M38" s="160">
        <v>34.200000000000003</v>
      </c>
    </row>
    <row r="39" spans="1:13" s="860" customFormat="1" ht="12.95" customHeight="1" x14ac:dyDescent="0.2">
      <c r="A39" s="58" t="s">
        <v>959</v>
      </c>
      <c r="B39" s="259">
        <v>14.3</v>
      </c>
      <c r="C39" s="259">
        <v>15.3</v>
      </c>
      <c r="D39" s="259">
        <v>15.8</v>
      </c>
      <c r="E39" s="259">
        <v>33.9</v>
      </c>
      <c r="F39" s="160">
        <v>22.9</v>
      </c>
      <c r="G39" s="160">
        <v>16.7</v>
      </c>
      <c r="H39" s="160">
        <v>22</v>
      </c>
      <c r="I39" s="160">
        <v>19.2</v>
      </c>
      <c r="J39" s="160">
        <v>10.1</v>
      </c>
      <c r="K39" s="160">
        <v>8</v>
      </c>
      <c r="L39" s="160">
        <v>5.8</v>
      </c>
      <c r="M39" s="160">
        <v>3.5</v>
      </c>
    </row>
    <row r="40" spans="1:13" s="860" customFormat="1" ht="12.95" customHeight="1" x14ac:dyDescent="0.2">
      <c r="A40" s="58" t="s">
        <v>960</v>
      </c>
      <c r="B40" s="259">
        <v>7.5</v>
      </c>
      <c r="C40" s="259">
        <v>6.9</v>
      </c>
      <c r="D40" s="259">
        <v>19.2</v>
      </c>
      <c r="E40" s="259">
        <v>4</v>
      </c>
      <c r="F40" s="160">
        <v>0.6</v>
      </c>
      <c r="G40" s="160">
        <v>1.4</v>
      </c>
      <c r="H40" s="160">
        <v>3.5</v>
      </c>
      <c r="I40" s="160">
        <v>4.7</v>
      </c>
      <c r="J40" s="160">
        <v>3.2</v>
      </c>
      <c r="K40" s="160">
        <v>3.5</v>
      </c>
      <c r="L40" s="160">
        <v>9.3000000000000007</v>
      </c>
      <c r="M40" s="160">
        <v>19.100000000000001</v>
      </c>
    </row>
    <row r="41" spans="1:13" s="154" customFormat="1" ht="12" customHeight="1" thickBot="1" x14ac:dyDescent="0.25">
      <c r="A41" s="861"/>
      <c r="B41" s="862"/>
      <c r="C41" s="862"/>
      <c r="D41" s="862"/>
      <c r="E41" s="862"/>
      <c r="F41" s="155"/>
      <c r="G41" s="155"/>
      <c r="H41" s="155"/>
      <c r="I41" s="155"/>
      <c r="J41" s="155"/>
      <c r="K41" s="155"/>
      <c r="L41" s="155"/>
      <c r="M41" s="155"/>
    </row>
    <row r="42" spans="1:13" s="154" customFormat="1" ht="14.25" customHeight="1" x14ac:dyDescent="0.2">
      <c r="A42" s="863"/>
    </row>
    <row r="43" spans="1:13" s="864" customFormat="1" ht="12.95" customHeight="1" x14ac:dyDescent="0.2">
      <c r="A43" s="863" t="s">
        <v>22</v>
      </c>
    </row>
    <row r="44" spans="1:13" s="867" customFormat="1" ht="24" customHeight="1" x14ac:dyDescent="0.2">
      <c r="A44" s="865" t="s">
        <v>961</v>
      </c>
      <c r="B44" s="866">
        <v>5198</v>
      </c>
      <c r="C44" s="866">
        <v>5262</v>
      </c>
      <c r="D44" s="866">
        <v>5716</v>
      </c>
      <c r="E44" s="866">
        <v>5795</v>
      </c>
      <c r="F44" s="49">
        <v>5731</v>
      </c>
      <c r="G44" s="49">
        <v>5897</v>
      </c>
      <c r="H44" s="49">
        <v>5975</v>
      </c>
      <c r="I44" s="49">
        <v>6204</v>
      </c>
      <c r="J44" s="49">
        <v>6546</v>
      </c>
      <c r="K44" s="49">
        <v>6833</v>
      </c>
      <c r="L44" s="49">
        <v>6500</v>
      </c>
      <c r="M44" s="49">
        <v>6017</v>
      </c>
    </row>
    <row r="45" spans="1:13" ht="12.95" customHeight="1" x14ac:dyDescent="0.2">
      <c r="B45" s="33"/>
      <c r="C45" s="33"/>
      <c r="D45" s="33"/>
      <c r="E45" s="33"/>
    </row>
    <row r="46" spans="1:13" ht="12.95" customHeight="1" x14ac:dyDescent="0.2">
      <c r="B46" s="33"/>
      <c r="C46" s="33"/>
      <c r="D46" s="33"/>
      <c r="E46" s="33"/>
    </row>
    <row r="47" spans="1:13" ht="12.95" customHeight="1" x14ac:dyDescent="0.2">
      <c r="B47" s="33"/>
      <c r="C47" s="33"/>
      <c r="D47" s="33"/>
      <c r="E47" s="33"/>
    </row>
  </sheetData>
  <hyperlinks>
    <hyperlink ref="A1" location="Содержание!A1" display="Вернуться в СОДЕРЖАНИЕ" xr:uid="{00000000-0004-0000-B100-000000000000}"/>
  </hyperlinks>
  <pageMargins left="0.78740157480314965" right="0.78740157480314965" top="0.78740157480314965" bottom="0.78740157480314965" header="0.51181102362204722" footer="0.51181102362204722"/>
  <pageSetup paperSize="9" orientation="portrait" horizontalDpi="120" verticalDpi="144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Лист181"/>
  <dimension ref="A1:CK44"/>
  <sheetViews>
    <sheetView workbookViewId="0">
      <selection activeCell="A5" sqref="A5"/>
    </sheetView>
  </sheetViews>
  <sheetFormatPr defaultColWidth="9.28515625" defaultRowHeight="12.95" customHeight="1" x14ac:dyDescent="0.2"/>
  <cols>
    <col min="1" max="1" width="36.7109375" style="903" customWidth="1"/>
    <col min="2" max="2" width="9.7109375" style="869" hidden="1" customWidth="1"/>
    <col min="3" max="6" width="9.28515625" style="869" hidden="1" customWidth="1"/>
    <col min="7" max="8" width="10" style="869" hidden="1" customWidth="1"/>
    <col min="9" max="13" width="10" style="869" customWidth="1"/>
    <col min="14" max="21" width="9.28515625" style="870" customWidth="1"/>
    <col min="22" max="26" width="9.28515625" style="697" customWidth="1"/>
    <col min="27" max="38" width="9.28515625" style="871" customWidth="1"/>
    <col min="39" max="43" width="9.28515625" style="697" customWidth="1"/>
    <col min="44" max="55" width="9.28515625" style="871" customWidth="1"/>
    <col min="56" max="60" width="9.28515625" style="697" customWidth="1"/>
    <col min="61" max="72" width="9.28515625" style="871" customWidth="1"/>
    <col min="73" max="77" width="9.28515625" style="697" customWidth="1"/>
    <col min="78" max="256" width="9.28515625" style="871"/>
    <col min="257" max="257" width="36.7109375" style="871" customWidth="1"/>
    <col min="258" max="262" width="0" style="871" hidden="1" customWidth="1"/>
    <col min="263" max="267" width="10" style="871" customWidth="1"/>
    <col min="268" max="333" width="9.28515625" style="871" customWidth="1"/>
    <col min="334" max="512" width="9.28515625" style="871"/>
    <col min="513" max="513" width="36.7109375" style="871" customWidth="1"/>
    <col min="514" max="518" width="0" style="871" hidden="1" customWidth="1"/>
    <col min="519" max="523" width="10" style="871" customWidth="1"/>
    <col min="524" max="589" width="9.28515625" style="871" customWidth="1"/>
    <col min="590" max="768" width="9.28515625" style="871"/>
    <col min="769" max="769" width="36.7109375" style="871" customWidth="1"/>
    <col min="770" max="774" width="0" style="871" hidden="1" customWidth="1"/>
    <col min="775" max="779" width="10" style="871" customWidth="1"/>
    <col min="780" max="845" width="9.28515625" style="871" customWidth="1"/>
    <col min="846" max="1024" width="9.28515625" style="871"/>
    <col min="1025" max="1025" width="36.7109375" style="871" customWidth="1"/>
    <col min="1026" max="1030" width="0" style="871" hidden="1" customWidth="1"/>
    <col min="1031" max="1035" width="10" style="871" customWidth="1"/>
    <col min="1036" max="1101" width="9.28515625" style="871" customWidth="1"/>
    <col min="1102" max="1280" width="9.28515625" style="871"/>
    <col min="1281" max="1281" width="36.7109375" style="871" customWidth="1"/>
    <col min="1282" max="1286" width="0" style="871" hidden="1" customWidth="1"/>
    <col min="1287" max="1291" width="10" style="871" customWidth="1"/>
    <col min="1292" max="1357" width="9.28515625" style="871" customWidth="1"/>
    <col min="1358" max="1536" width="9.28515625" style="871"/>
    <col min="1537" max="1537" width="36.7109375" style="871" customWidth="1"/>
    <col min="1538" max="1542" width="0" style="871" hidden="1" customWidth="1"/>
    <col min="1543" max="1547" width="10" style="871" customWidth="1"/>
    <col min="1548" max="1613" width="9.28515625" style="871" customWidth="1"/>
    <col min="1614" max="1792" width="9.28515625" style="871"/>
    <col min="1793" max="1793" width="36.7109375" style="871" customWidth="1"/>
    <col min="1794" max="1798" width="0" style="871" hidden="1" customWidth="1"/>
    <col min="1799" max="1803" width="10" style="871" customWidth="1"/>
    <col min="1804" max="1869" width="9.28515625" style="871" customWidth="1"/>
    <col min="1870" max="2048" width="9.28515625" style="871"/>
    <col min="2049" max="2049" width="36.7109375" style="871" customWidth="1"/>
    <col min="2050" max="2054" width="0" style="871" hidden="1" customWidth="1"/>
    <col min="2055" max="2059" width="10" style="871" customWidth="1"/>
    <col min="2060" max="2125" width="9.28515625" style="871" customWidth="1"/>
    <col min="2126" max="2304" width="9.28515625" style="871"/>
    <col min="2305" max="2305" width="36.7109375" style="871" customWidth="1"/>
    <col min="2306" max="2310" width="0" style="871" hidden="1" customWidth="1"/>
    <col min="2311" max="2315" width="10" style="871" customWidth="1"/>
    <col min="2316" max="2381" width="9.28515625" style="871" customWidth="1"/>
    <col min="2382" max="2560" width="9.28515625" style="871"/>
    <col min="2561" max="2561" width="36.7109375" style="871" customWidth="1"/>
    <col min="2562" max="2566" width="0" style="871" hidden="1" customWidth="1"/>
    <col min="2567" max="2571" width="10" style="871" customWidth="1"/>
    <col min="2572" max="2637" width="9.28515625" style="871" customWidth="1"/>
    <col min="2638" max="2816" width="9.28515625" style="871"/>
    <col min="2817" max="2817" width="36.7109375" style="871" customWidth="1"/>
    <col min="2818" max="2822" width="0" style="871" hidden="1" customWidth="1"/>
    <col min="2823" max="2827" width="10" style="871" customWidth="1"/>
    <col min="2828" max="2893" width="9.28515625" style="871" customWidth="1"/>
    <col min="2894" max="3072" width="9.28515625" style="871"/>
    <col min="3073" max="3073" width="36.7109375" style="871" customWidth="1"/>
    <col min="3074" max="3078" width="0" style="871" hidden="1" customWidth="1"/>
    <col min="3079" max="3083" width="10" style="871" customWidth="1"/>
    <col min="3084" max="3149" width="9.28515625" style="871" customWidth="1"/>
    <col min="3150" max="3328" width="9.28515625" style="871"/>
    <col min="3329" max="3329" width="36.7109375" style="871" customWidth="1"/>
    <col min="3330" max="3334" width="0" style="871" hidden="1" customWidth="1"/>
    <col min="3335" max="3339" width="10" style="871" customWidth="1"/>
    <col min="3340" max="3405" width="9.28515625" style="871" customWidth="1"/>
    <col min="3406" max="3584" width="9.28515625" style="871"/>
    <col min="3585" max="3585" width="36.7109375" style="871" customWidth="1"/>
    <col min="3586" max="3590" width="0" style="871" hidden="1" customWidth="1"/>
    <col min="3591" max="3595" width="10" style="871" customWidth="1"/>
    <col min="3596" max="3661" width="9.28515625" style="871" customWidth="1"/>
    <col min="3662" max="3840" width="9.28515625" style="871"/>
    <col min="3841" max="3841" width="36.7109375" style="871" customWidth="1"/>
    <col min="3842" max="3846" width="0" style="871" hidden="1" customWidth="1"/>
    <col min="3847" max="3851" width="10" style="871" customWidth="1"/>
    <col min="3852" max="3917" width="9.28515625" style="871" customWidth="1"/>
    <col min="3918" max="4096" width="9.28515625" style="871"/>
    <col min="4097" max="4097" width="36.7109375" style="871" customWidth="1"/>
    <col min="4098" max="4102" width="0" style="871" hidden="1" customWidth="1"/>
    <col min="4103" max="4107" width="10" style="871" customWidth="1"/>
    <col min="4108" max="4173" width="9.28515625" style="871" customWidth="1"/>
    <col min="4174" max="4352" width="9.28515625" style="871"/>
    <col min="4353" max="4353" width="36.7109375" style="871" customWidth="1"/>
    <col min="4354" max="4358" width="0" style="871" hidden="1" customWidth="1"/>
    <col min="4359" max="4363" width="10" style="871" customWidth="1"/>
    <col min="4364" max="4429" width="9.28515625" style="871" customWidth="1"/>
    <col min="4430" max="4608" width="9.28515625" style="871"/>
    <col min="4609" max="4609" width="36.7109375" style="871" customWidth="1"/>
    <col min="4610" max="4614" width="0" style="871" hidden="1" customWidth="1"/>
    <col min="4615" max="4619" width="10" style="871" customWidth="1"/>
    <col min="4620" max="4685" width="9.28515625" style="871" customWidth="1"/>
    <col min="4686" max="4864" width="9.28515625" style="871"/>
    <col min="4865" max="4865" width="36.7109375" style="871" customWidth="1"/>
    <col min="4866" max="4870" width="0" style="871" hidden="1" customWidth="1"/>
    <col min="4871" max="4875" width="10" style="871" customWidth="1"/>
    <col min="4876" max="4941" width="9.28515625" style="871" customWidth="1"/>
    <col min="4942" max="5120" width="9.28515625" style="871"/>
    <col min="5121" max="5121" width="36.7109375" style="871" customWidth="1"/>
    <col min="5122" max="5126" width="0" style="871" hidden="1" customWidth="1"/>
    <col min="5127" max="5131" width="10" style="871" customWidth="1"/>
    <col min="5132" max="5197" width="9.28515625" style="871" customWidth="1"/>
    <col min="5198" max="5376" width="9.28515625" style="871"/>
    <col min="5377" max="5377" width="36.7109375" style="871" customWidth="1"/>
    <col min="5378" max="5382" width="0" style="871" hidden="1" customWidth="1"/>
    <col min="5383" max="5387" width="10" style="871" customWidth="1"/>
    <col min="5388" max="5453" width="9.28515625" style="871" customWidth="1"/>
    <col min="5454" max="5632" width="9.28515625" style="871"/>
    <col min="5633" max="5633" width="36.7109375" style="871" customWidth="1"/>
    <col min="5634" max="5638" width="0" style="871" hidden="1" customWidth="1"/>
    <col min="5639" max="5643" width="10" style="871" customWidth="1"/>
    <col min="5644" max="5709" width="9.28515625" style="871" customWidth="1"/>
    <col min="5710" max="5888" width="9.28515625" style="871"/>
    <col min="5889" max="5889" width="36.7109375" style="871" customWidth="1"/>
    <col min="5890" max="5894" width="0" style="871" hidden="1" customWidth="1"/>
    <col min="5895" max="5899" width="10" style="871" customWidth="1"/>
    <col min="5900" max="5965" width="9.28515625" style="871" customWidth="1"/>
    <col min="5966" max="6144" width="9.28515625" style="871"/>
    <col min="6145" max="6145" width="36.7109375" style="871" customWidth="1"/>
    <col min="6146" max="6150" width="0" style="871" hidden="1" customWidth="1"/>
    <col min="6151" max="6155" width="10" style="871" customWidth="1"/>
    <col min="6156" max="6221" width="9.28515625" style="871" customWidth="1"/>
    <col min="6222" max="6400" width="9.28515625" style="871"/>
    <col min="6401" max="6401" width="36.7109375" style="871" customWidth="1"/>
    <col min="6402" max="6406" width="0" style="871" hidden="1" customWidth="1"/>
    <col min="6407" max="6411" width="10" style="871" customWidth="1"/>
    <col min="6412" max="6477" width="9.28515625" style="871" customWidth="1"/>
    <col min="6478" max="6656" width="9.28515625" style="871"/>
    <col min="6657" max="6657" width="36.7109375" style="871" customWidth="1"/>
    <col min="6658" max="6662" width="0" style="871" hidden="1" customWidth="1"/>
    <col min="6663" max="6667" width="10" style="871" customWidth="1"/>
    <col min="6668" max="6733" width="9.28515625" style="871" customWidth="1"/>
    <col min="6734" max="6912" width="9.28515625" style="871"/>
    <col min="6913" max="6913" width="36.7109375" style="871" customWidth="1"/>
    <col min="6914" max="6918" width="0" style="871" hidden="1" customWidth="1"/>
    <col min="6919" max="6923" width="10" style="871" customWidth="1"/>
    <col min="6924" max="6989" width="9.28515625" style="871" customWidth="1"/>
    <col min="6990" max="7168" width="9.28515625" style="871"/>
    <col min="7169" max="7169" width="36.7109375" style="871" customWidth="1"/>
    <col min="7170" max="7174" width="0" style="871" hidden="1" customWidth="1"/>
    <col min="7175" max="7179" width="10" style="871" customWidth="1"/>
    <col min="7180" max="7245" width="9.28515625" style="871" customWidth="1"/>
    <col min="7246" max="7424" width="9.28515625" style="871"/>
    <col min="7425" max="7425" width="36.7109375" style="871" customWidth="1"/>
    <col min="7426" max="7430" width="0" style="871" hidden="1" customWidth="1"/>
    <col min="7431" max="7435" width="10" style="871" customWidth="1"/>
    <col min="7436" max="7501" width="9.28515625" style="871" customWidth="1"/>
    <col min="7502" max="7680" width="9.28515625" style="871"/>
    <col min="7681" max="7681" width="36.7109375" style="871" customWidth="1"/>
    <col min="7682" max="7686" width="0" style="871" hidden="1" customWidth="1"/>
    <col min="7687" max="7691" width="10" style="871" customWidth="1"/>
    <col min="7692" max="7757" width="9.28515625" style="871" customWidth="1"/>
    <col min="7758" max="7936" width="9.28515625" style="871"/>
    <col min="7937" max="7937" width="36.7109375" style="871" customWidth="1"/>
    <col min="7938" max="7942" width="0" style="871" hidden="1" customWidth="1"/>
    <col min="7943" max="7947" width="10" style="871" customWidth="1"/>
    <col min="7948" max="8013" width="9.28515625" style="871" customWidth="1"/>
    <col min="8014" max="8192" width="9.28515625" style="871"/>
    <col min="8193" max="8193" width="36.7109375" style="871" customWidth="1"/>
    <col min="8194" max="8198" width="0" style="871" hidden="1" customWidth="1"/>
    <col min="8199" max="8203" width="10" style="871" customWidth="1"/>
    <col min="8204" max="8269" width="9.28515625" style="871" customWidth="1"/>
    <col min="8270" max="8448" width="9.28515625" style="871"/>
    <col min="8449" max="8449" width="36.7109375" style="871" customWidth="1"/>
    <col min="8450" max="8454" width="0" style="871" hidden="1" customWidth="1"/>
    <col min="8455" max="8459" width="10" style="871" customWidth="1"/>
    <col min="8460" max="8525" width="9.28515625" style="871" customWidth="1"/>
    <col min="8526" max="8704" width="9.28515625" style="871"/>
    <col min="8705" max="8705" width="36.7109375" style="871" customWidth="1"/>
    <col min="8706" max="8710" width="0" style="871" hidden="1" customWidth="1"/>
    <col min="8711" max="8715" width="10" style="871" customWidth="1"/>
    <col min="8716" max="8781" width="9.28515625" style="871" customWidth="1"/>
    <col min="8782" max="8960" width="9.28515625" style="871"/>
    <col min="8961" max="8961" width="36.7109375" style="871" customWidth="1"/>
    <col min="8962" max="8966" width="0" style="871" hidden="1" customWidth="1"/>
    <col min="8967" max="8971" width="10" style="871" customWidth="1"/>
    <col min="8972" max="9037" width="9.28515625" style="871" customWidth="1"/>
    <col min="9038" max="9216" width="9.28515625" style="871"/>
    <col min="9217" max="9217" width="36.7109375" style="871" customWidth="1"/>
    <col min="9218" max="9222" width="0" style="871" hidden="1" customWidth="1"/>
    <col min="9223" max="9227" width="10" style="871" customWidth="1"/>
    <col min="9228" max="9293" width="9.28515625" style="871" customWidth="1"/>
    <col min="9294" max="9472" width="9.28515625" style="871"/>
    <col min="9473" max="9473" width="36.7109375" style="871" customWidth="1"/>
    <col min="9474" max="9478" width="0" style="871" hidden="1" customWidth="1"/>
    <col min="9479" max="9483" width="10" style="871" customWidth="1"/>
    <col min="9484" max="9549" width="9.28515625" style="871" customWidth="1"/>
    <col min="9550" max="9728" width="9.28515625" style="871"/>
    <col min="9729" max="9729" width="36.7109375" style="871" customWidth="1"/>
    <col min="9730" max="9734" width="0" style="871" hidden="1" customWidth="1"/>
    <col min="9735" max="9739" width="10" style="871" customWidth="1"/>
    <col min="9740" max="9805" width="9.28515625" style="871" customWidth="1"/>
    <col min="9806" max="9984" width="9.28515625" style="871"/>
    <col min="9985" max="9985" width="36.7109375" style="871" customWidth="1"/>
    <col min="9986" max="9990" width="0" style="871" hidden="1" customWidth="1"/>
    <col min="9991" max="9995" width="10" style="871" customWidth="1"/>
    <col min="9996" max="10061" width="9.28515625" style="871" customWidth="1"/>
    <col min="10062" max="10240" width="9.28515625" style="871"/>
    <col min="10241" max="10241" width="36.7109375" style="871" customWidth="1"/>
    <col min="10242" max="10246" width="0" style="871" hidden="1" customWidth="1"/>
    <col min="10247" max="10251" width="10" style="871" customWidth="1"/>
    <col min="10252" max="10317" width="9.28515625" style="871" customWidth="1"/>
    <col min="10318" max="10496" width="9.28515625" style="871"/>
    <col min="10497" max="10497" width="36.7109375" style="871" customWidth="1"/>
    <col min="10498" max="10502" width="0" style="871" hidden="1" customWidth="1"/>
    <col min="10503" max="10507" width="10" style="871" customWidth="1"/>
    <col min="10508" max="10573" width="9.28515625" style="871" customWidth="1"/>
    <col min="10574" max="10752" width="9.28515625" style="871"/>
    <col min="10753" max="10753" width="36.7109375" style="871" customWidth="1"/>
    <col min="10754" max="10758" width="0" style="871" hidden="1" customWidth="1"/>
    <col min="10759" max="10763" width="10" style="871" customWidth="1"/>
    <col min="10764" max="10829" width="9.28515625" style="871" customWidth="1"/>
    <col min="10830" max="11008" width="9.28515625" style="871"/>
    <col min="11009" max="11009" width="36.7109375" style="871" customWidth="1"/>
    <col min="11010" max="11014" width="0" style="871" hidden="1" customWidth="1"/>
    <col min="11015" max="11019" width="10" style="871" customWidth="1"/>
    <col min="11020" max="11085" width="9.28515625" style="871" customWidth="1"/>
    <col min="11086" max="11264" width="9.28515625" style="871"/>
    <col min="11265" max="11265" width="36.7109375" style="871" customWidth="1"/>
    <col min="11266" max="11270" width="0" style="871" hidden="1" customWidth="1"/>
    <col min="11271" max="11275" width="10" style="871" customWidth="1"/>
    <col min="11276" max="11341" width="9.28515625" style="871" customWidth="1"/>
    <col min="11342" max="11520" width="9.28515625" style="871"/>
    <col min="11521" max="11521" width="36.7109375" style="871" customWidth="1"/>
    <col min="11522" max="11526" width="0" style="871" hidden="1" customWidth="1"/>
    <col min="11527" max="11531" width="10" style="871" customWidth="1"/>
    <col min="11532" max="11597" width="9.28515625" style="871" customWidth="1"/>
    <col min="11598" max="11776" width="9.28515625" style="871"/>
    <col min="11777" max="11777" width="36.7109375" style="871" customWidth="1"/>
    <col min="11778" max="11782" width="0" style="871" hidden="1" customWidth="1"/>
    <col min="11783" max="11787" width="10" style="871" customWidth="1"/>
    <col min="11788" max="11853" width="9.28515625" style="871" customWidth="1"/>
    <col min="11854" max="12032" width="9.28515625" style="871"/>
    <col min="12033" max="12033" width="36.7109375" style="871" customWidth="1"/>
    <col min="12034" max="12038" width="0" style="871" hidden="1" customWidth="1"/>
    <col min="12039" max="12043" width="10" style="871" customWidth="1"/>
    <col min="12044" max="12109" width="9.28515625" style="871" customWidth="1"/>
    <col min="12110" max="12288" width="9.28515625" style="871"/>
    <col min="12289" max="12289" width="36.7109375" style="871" customWidth="1"/>
    <col min="12290" max="12294" width="0" style="871" hidden="1" customWidth="1"/>
    <col min="12295" max="12299" width="10" style="871" customWidth="1"/>
    <col min="12300" max="12365" width="9.28515625" style="871" customWidth="1"/>
    <col min="12366" max="12544" width="9.28515625" style="871"/>
    <col min="12545" max="12545" width="36.7109375" style="871" customWidth="1"/>
    <col min="12546" max="12550" width="0" style="871" hidden="1" customWidth="1"/>
    <col min="12551" max="12555" width="10" style="871" customWidth="1"/>
    <col min="12556" max="12621" width="9.28515625" style="871" customWidth="1"/>
    <col min="12622" max="12800" width="9.28515625" style="871"/>
    <col min="12801" max="12801" width="36.7109375" style="871" customWidth="1"/>
    <col min="12802" max="12806" width="0" style="871" hidden="1" customWidth="1"/>
    <col min="12807" max="12811" width="10" style="871" customWidth="1"/>
    <col min="12812" max="12877" width="9.28515625" style="871" customWidth="1"/>
    <col min="12878" max="13056" width="9.28515625" style="871"/>
    <col min="13057" max="13057" width="36.7109375" style="871" customWidth="1"/>
    <col min="13058" max="13062" width="0" style="871" hidden="1" customWidth="1"/>
    <col min="13063" max="13067" width="10" style="871" customWidth="1"/>
    <col min="13068" max="13133" width="9.28515625" style="871" customWidth="1"/>
    <col min="13134" max="13312" width="9.28515625" style="871"/>
    <col min="13313" max="13313" width="36.7109375" style="871" customWidth="1"/>
    <col min="13314" max="13318" width="0" style="871" hidden="1" customWidth="1"/>
    <col min="13319" max="13323" width="10" style="871" customWidth="1"/>
    <col min="13324" max="13389" width="9.28515625" style="871" customWidth="1"/>
    <col min="13390" max="13568" width="9.28515625" style="871"/>
    <col min="13569" max="13569" width="36.7109375" style="871" customWidth="1"/>
    <col min="13570" max="13574" width="0" style="871" hidden="1" customWidth="1"/>
    <col min="13575" max="13579" width="10" style="871" customWidth="1"/>
    <col min="13580" max="13645" width="9.28515625" style="871" customWidth="1"/>
    <col min="13646" max="13824" width="9.28515625" style="871"/>
    <col min="13825" max="13825" width="36.7109375" style="871" customWidth="1"/>
    <col min="13826" max="13830" width="0" style="871" hidden="1" customWidth="1"/>
    <col min="13831" max="13835" width="10" style="871" customWidth="1"/>
    <col min="13836" max="13901" width="9.28515625" style="871" customWidth="1"/>
    <col min="13902" max="14080" width="9.28515625" style="871"/>
    <col min="14081" max="14081" width="36.7109375" style="871" customWidth="1"/>
    <col min="14082" max="14086" width="0" style="871" hidden="1" customWidth="1"/>
    <col min="14087" max="14091" width="10" style="871" customWidth="1"/>
    <col min="14092" max="14157" width="9.28515625" style="871" customWidth="1"/>
    <col min="14158" max="14336" width="9.28515625" style="871"/>
    <col min="14337" max="14337" width="36.7109375" style="871" customWidth="1"/>
    <col min="14338" max="14342" width="0" style="871" hidden="1" customWidth="1"/>
    <col min="14343" max="14347" width="10" style="871" customWidth="1"/>
    <col min="14348" max="14413" width="9.28515625" style="871" customWidth="1"/>
    <col min="14414" max="14592" width="9.28515625" style="871"/>
    <col min="14593" max="14593" width="36.7109375" style="871" customWidth="1"/>
    <col min="14594" max="14598" width="0" style="871" hidden="1" customWidth="1"/>
    <col min="14599" max="14603" width="10" style="871" customWidth="1"/>
    <col min="14604" max="14669" width="9.28515625" style="871" customWidth="1"/>
    <col min="14670" max="14848" width="9.28515625" style="871"/>
    <col min="14849" max="14849" width="36.7109375" style="871" customWidth="1"/>
    <col min="14850" max="14854" width="0" style="871" hidden="1" customWidth="1"/>
    <col min="14855" max="14859" width="10" style="871" customWidth="1"/>
    <col min="14860" max="14925" width="9.28515625" style="871" customWidth="1"/>
    <col min="14926" max="15104" width="9.28515625" style="871"/>
    <col min="15105" max="15105" width="36.7109375" style="871" customWidth="1"/>
    <col min="15106" max="15110" width="0" style="871" hidden="1" customWidth="1"/>
    <col min="15111" max="15115" width="10" style="871" customWidth="1"/>
    <col min="15116" max="15181" width="9.28515625" style="871" customWidth="1"/>
    <col min="15182" max="15360" width="9.28515625" style="871"/>
    <col min="15361" max="15361" width="36.7109375" style="871" customWidth="1"/>
    <col min="15362" max="15366" width="0" style="871" hidden="1" customWidth="1"/>
    <col min="15367" max="15371" width="10" style="871" customWidth="1"/>
    <col min="15372" max="15437" width="9.28515625" style="871" customWidth="1"/>
    <col min="15438" max="15616" width="9.28515625" style="871"/>
    <col min="15617" max="15617" width="36.7109375" style="871" customWidth="1"/>
    <col min="15618" max="15622" width="0" style="871" hidden="1" customWidth="1"/>
    <col min="15623" max="15627" width="10" style="871" customWidth="1"/>
    <col min="15628" max="15693" width="9.28515625" style="871" customWidth="1"/>
    <col min="15694" max="15872" width="9.28515625" style="871"/>
    <col min="15873" max="15873" width="36.7109375" style="871" customWidth="1"/>
    <col min="15874" max="15878" width="0" style="871" hidden="1" customWidth="1"/>
    <col min="15879" max="15883" width="10" style="871" customWidth="1"/>
    <col min="15884" max="15949" width="9.28515625" style="871" customWidth="1"/>
    <col min="15950" max="16128" width="9.28515625" style="871"/>
    <col min="16129" max="16129" width="36.7109375" style="871" customWidth="1"/>
    <col min="16130" max="16134" width="0" style="871" hidden="1" customWidth="1"/>
    <col min="16135" max="16139" width="10" style="871" customWidth="1"/>
    <col min="16140" max="16205" width="9.28515625" style="871" customWidth="1"/>
    <col min="16206" max="16384" width="9.28515625" style="871"/>
  </cols>
  <sheetData>
    <row r="1" spans="1:89" ht="12.95" customHeight="1" x14ac:dyDescent="0.2">
      <c r="A1" s="950" t="s">
        <v>1346</v>
      </c>
    </row>
    <row r="2" spans="1:89" ht="18" customHeight="1" x14ac:dyDescent="0.2">
      <c r="A2" s="868" t="s">
        <v>962</v>
      </c>
    </row>
    <row r="3" spans="1:89" ht="18" customHeight="1" thickBot="1" x14ac:dyDescent="0.25">
      <c r="A3" s="872" t="s">
        <v>963</v>
      </c>
    </row>
    <row r="4" spans="1:89" s="875" customFormat="1" ht="18" customHeight="1" thickBot="1" x14ac:dyDescent="0.25">
      <c r="A4" s="873"/>
      <c r="B4" s="874">
        <v>2014</v>
      </c>
      <c r="C4" s="874">
        <v>2015</v>
      </c>
      <c r="D4" s="874">
        <v>2016</v>
      </c>
      <c r="E4" s="874">
        <v>2017</v>
      </c>
      <c r="F4" s="874">
        <v>2018</v>
      </c>
      <c r="G4" s="874">
        <v>2019</v>
      </c>
      <c r="H4" s="874">
        <v>2020</v>
      </c>
      <c r="I4" s="874">
        <v>2021</v>
      </c>
      <c r="J4" s="874">
        <v>2022</v>
      </c>
      <c r="K4" s="874">
        <v>2023</v>
      </c>
      <c r="L4" s="874">
        <v>2024</v>
      </c>
      <c r="M4" s="874">
        <v>2025</v>
      </c>
    </row>
    <row r="5" spans="1:89" s="875" customFormat="1" ht="12" customHeight="1" x14ac:dyDescent="0.2">
      <c r="A5" s="876"/>
      <c r="B5" s="876"/>
      <c r="C5" s="876"/>
      <c r="D5" s="876"/>
      <c r="E5" s="876"/>
      <c r="F5" s="876"/>
      <c r="G5" s="876"/>
      <c r="H5" s="876"/>
      <c r="I5" s="876"/>
      <c r="J5" s="876"/>
      <c r="K5" s="876"/>
      <c r="L5" s="876"/>
      <c r="M5" s="876"/>
    </row>
    <row r="6" spans="1:89" s="558" customFormat="1" ht="12.75" customHeight="1" x14ac:dyDescent="0.2">
      <c r="A6" s="558" t="s">
        <v>964</v>
      </c>
      <c r="B6" s="63">
        <v>17191</v>
      </c>
      <c r="C6" s="63">
        <v>17642</v>
      </c>
      <c r="D6" s="63">
        <v>19083</v>
      </c>
      <c r="E6" s="63">
        <v>19757</v>
      </c>
      <c r="F6" s="63">
        <v>20409</v>
      </c>
      <c r="G6" s="63">
        <v>21374</v>
      </c>
      <c r="H6" s="63">
        <v>21868</v>
      </c>
      <c r="I6" s="63">
        <v>22689</v>
      </c>
      <c r="J6" s="63">
        <v>23193</v>
      </c>
      <c r="K6" s="63">
        <v>23421</v>
      </c>
      <c r="L6" s="63">
        <v>23593</v>
      </c>
      <c r="M6" s="63">
        <v>23293</v>
      </c>
      <c r="N6" s="877"/>
      <c r="O6" s="877"/>
      <c r="P6" s="877"/>
      <c r="Q6" s="877"/>
      <c r="R6" s="877"/>
      <c r="S6" s="877"/>
      <c r="T6" s="877"/>
      <c r="U6" s="877"/>
      <c r="V6" s="878"/>
      <c r="W6" s="878"/>
      <c r="X6" s="878"/>
      <c r="Y6" s="878"/>
      <c r="Z6" s="878"/>
      <c r="AA6" s="878"/>
      <c r="AB6" s="878"/>
      <c r="AC6" s="878"/>
      <c r="AD6" s="878"/>
      <c r="AE6" s="878"/>
      <c r="AF6" s="878"/>
      <c r="AG6" s="878"/>
      <c r="AH6" s="878"/>
      <c r="AI6" s="878"/>
      <c r="AJ6" s="878"/>
      <c r="AK6" s="878"/>
      <c r="AL6" s="878"/>
      <c r="AM6" s="878"/>
      <c r="AN6" s="878"/>
      <c r="AO6" s="878"/>
      <c r="AP6" s="878"/>
      <c r="AQ6" s="878"/>
      <c r="AR6" s="878"/>
      <c r="AS6" s="878"/>
      <c r="AT6" s="878"/>
      <c r="AU6" s="878"/>
      <c r="AV6" s="878"/>
      <c r="AW6" s="878"/>
      <c r="AX6" s="878"/>
      <c r="AY6" s="878"/>
      <c r="AZ6" s="878"/>
      <c r="BA6" s="878"/>
      <c r="BB6" s="878"/>
      <c r="BC6" s="878"/>
      <c r="BD6" s="878"/>
      <c r="BE6" s="878"/>
      <c r="BF6" s="878"/>
      <c r="BG6" s="878"/>
      <c r="BH6" s="878"/>
      <c r="BI6" s="878"/>
      <c r="BJ6" s="878"/>
      <c r="BK6" s="878"/>
      <c r="BL6" s="878"/>
      <c r="BM6" s="878"/>
      <c r="BN6" s="878"/>
      <c r="BO6" s="878"/>
      <c r="BP6" s="878"/>
      <c r="BQ6" s="878"/>
      <c r="BR6" s="878"/>
      <c r="BS6" s="878"/>
      <c r="BT6" s="878"/>
      <c r="BU6" s="878"/>
      <c r="BV6" s="878"/>
      <c r="BW6" s="878"/>
      <c r="BX6" s="878"/>
      <c r="BY6" s="878"/>
      <c r="BZ6" s="878"/>
      <c r="CA6" s="878"/>
      <c r="CB6" s="878"/>
      <c r="CC6" s="878"/>
      <c r="CD6" s="878"/>
      <c r="CE6" s="878"/>
      <c r="CF6" s="878"/>
      <c r="CG6" s="878"/>
      <c r="CH6" s="878"/>
      <c r="CI6" s="878"/>
      <c r="CJ6" s="878"/>
      <c r="CK6" s="878"/>
    </row>
    <row r="7" spans="1:89" s="558" customFormat="1" ht="12.95" customHeight="1" x14ac:dyDescent="0.2">
      <c r="A7" s="879" t="s">
        <v>965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877"/>
      <c r="O7" s="877"/>
      <c r="P7" s="877"/>
      <c r="Q7" s="877"/>
      <c r="R7" s="877"/>
      <c r="S7" s="877"/>
      <c r="T7" s="877"/>
      <c r="U7" s="877"/>
      <c r="V7" s="878"/>
      <c r="W7" s="878"/>
      <c r="X7" s="878"/>
      <c r="Y7" s="878"/>
      <c r="Z7" s="878"/>
      <c r="AA7" s="878"/>
      <c r="AB7" s="878"/>
      <c r="AC7" s="878"/>
      <c r="AD7" s="878"/>
      <c r="AE7" s="878"/>
      <c r="AF7" s="878"/>
      <c r="AG7" s="878"/>
      <c r="AH7" s="878"/>
      <c r="AI7" s="878"/>
      <c r="AJ7" s="878"/>
      <c r="AK7" s="878"/>
      <c r="AL7" s="878"/>
      <c r="AM7" s="878"/>
      <c r="AN7" s="878"/>
      <c r="AO7" s="878"/>
      <c r="AP7" s="878"/>
      <c r="AQ7" s="878"/>
      <c r="AR7" s="878"/>
      <c r="AS7" s="878"/>
      <c r="AT7" s="878"/>
      <c r="AU7" s="878"/>
      <c r="AV7" s="878"/>
      <c r="AW7" s="878"/>
      <c r="AX7" s="878"/>
      <c r="AY7" s="878"/>
      <c r="AZ7" s="878"/>
      <c r="BA7" s="878"/>
      <c r="BB7" s="878"/>
      <c r="BC7" s="878"/>
      <c r="BD7" s="878"/>
      <c r="BE7" s="878"/>
      <c r="BF7" s="878"/>
      <c r="BG7" s="878"/>
      <c r="BH7" s="878"/>
      <c r="BI7" s="878"/>
      <c r="BJ7" s="878"/>
      <c r="BK7" s="878"/>
      <c r="BL7" s="878"/>
      <c r="BM7" s="878"/>
      <c r="BN7" s="878"/>
      <c r="BO7" s="878"/>
      <c r="BP7" s="878"/>
      <c r="BQ7" s="878"/>
      <c r="BR7" s="878"/>
      <c r="BS7" s="878"/>
      <c r="BT7" s="878"/>
      <c r="BU7" s="878"/>
      <c r="BV7" s="878"/>
      <c r="BW7" s="878"/>
      <c r="BX7" s="878"/>
      <c r="BY7" s="878"/>
      <c r="BZ7" s="878"/>
      <c r="CA7" s="878"/>
      <c r="CB7" s="878"/>
      <c r="CC7" s="878"/>
      <c r="CD7" s="878"/>
      <c r="CE7" s="878"/>
      <c r="CF7" s="878"/>
      <c r="CG7" s="878"/>
      <c r="CH7" s="878"/>
      <c r="CI7" s="878"/>
      <c r="CJ7" s="878"/>
      <c r="CK7" s="878"/>
    </row>
    <row r="8" spans="1:89" s="882" customFormat="1" ht="24" customHeight="1" x14ac:dyDescent="0.2">
      <c r="A8" s="54" t="s">
        <v>966</v>
      </c>
      <c r="B8" s="50">
        <v>1028</v>
      </c>
      <c r="C8" s="50">
        <v>1040</v>
      </c>
      <c r="D8" s="50">
        <v>1482</v>
      </c>
      <c r="E8" s="50">
        <v>1486</v>
      </c>
      <c r="F8" s="50">
        <v>1493</v>
      </c>
      <c r="G8" s="50">
        <v>1712</v>
      </c>
      <c r="H8" s="50">
        <v>1711</v>
      </c>
      <c r="I8" s="50">
        <v>1717</v>
      </c>
      <c r="J8" s="50">
        <v>1721</v>
      </c>
      <c r="K8" s="50">
        <v>1696</v>
      </c>
      <c r="L8" s="50">
        <v>1673</v>
      </c>
      <c r="M8" s="50">
        <v>1650</v>
      </c>
      <c r="N8" s="880"/>
      <c r="O8" s="880"/>
      <c r="P8" s="880"/>
      <c r="Q8" s="880"/>
      <c r="R8" s="880"/>
      <c r="S8" s="880"/>
      <c r="T8" s="880"/>
      <c r="U8" s="880"/>
      <c r="V8" s="881"/>
      <c r="W8" s="881"/>
      <c r="X8" s="881"/>
      <c r="Y8" s="881"/>
      <c r="Z8" s="881"/>
      <c r="AA8" s="881"/>
      <c r="AB8" s="881"/>
      <c r="AC8" s="881"/>
      <c r="AD8" s="881"/>
      <c r="AE8" s="881"/>
      <c r="AF8" s="881"/>
      <c r="AG8" s="881"/>
      <c r="AH8" s="881"/>
      <c r="AI8" s="881"/>
      <c r="AJ8" s="881"/>
      <c r="AK8" s="881"/>
      <c r="AL8" s="881"/>
      <c r="AM8" s="881"/>
      <c r="AN8" s="881"/>
      <c r="AO8" s="881"/>
      <c r="AP8" s="881"/>
      <c r="AQ8" s="881"/>
      <c r="AR8" s="881"/>
      <c r="AS8" s="881"/>
      <c r="AT8" s="881"/>
      <c r="AU8" s="881"/>
      <c r="AV8" s="881"/>
      <c r="AW8" s="881"/>
      <c r="AX8" s="881"/>
      <c r="AY8" s="881"/>
      <c r="AZ8" s="881"/>
      <c r="BA8" s="881"/>
      <c r="BB8" s="881"/>
      <c r="BC8" s="881"/>
      <c r="BD8" s="881"/>
      <c r="BE8" s="881"/>
      <c r="BF8" s="881"/>
      <c r="BG8" s="881"/>
      <c r="BH8" s="881"/>
      <c r="BI8" s="881"/>
      <c r="BJ8" s="881"/>
      <c r="BK8" s="881"/>
      <c r="BL8" s="881"/>
      <c r="BM8" s="881"/>
      <c r="BN8" s="881"/>
      <c r="BO8" s="881"/>
      <c r="BP8" s="881"/>
      <c r="BQ8" s="881"/>
      <c r="BR8" s="881"/>
      <c r="BS8" s="881"/>
      <c r="BT8" s="881"/>
      <c r="BU8" s="881"/>
      <c r="BV8" s="881"/>
      <c r="BW8" s="881"/>
      <c r="BX8" s="881"/>
      <c r="BY8" s="881"/>
      <c r="BZ8" s="881"/>
      <c r="CA8" s="881"/>
      <c r="CB8" s="881"/>
      <c r="CC8" s="881"/>
      <c r="CD8" s="881"/>
      <c r="CE8" s="881"/>
      <c r="CF8" s="881"/>
      <c r="CG8" s="881"/>
      <c r="CH8" s="881"/>
      <c r="CI8" s="881"/>
      <c r="CJ8" s="881"/>
      <c r="CK8" s="881"/>
    </row>
    <row r="9" spans="1:89" s="884" customFormat="1" ht="24" customHeight="1" x14ac:dyDescent="0.2">
      <c r="A9" s="883" t="s">
        <v>967</v>
      </c>
      <c r="B9" s="50">
        <v>778</v>
      </c>
      <c r="C9" s="50">
        <v>774</v>
      </c>
      <c r="D9" s="50">
        <v>762</v>
      </c>
      <c r="E9" s="50">
        <v>744</v>
      </c>
      <c r="F9" s="50">
        <v>747</v>
      </c>
      <c r="G9" s="50">
        <v>758</v>
      </c>
      <c r="H9" s="50">
        <v>759</v>
      </c>
      <c r="I9" s="50">
        <v>765</v>
      </c>
      <c r="J9" s="50">
        <v>771</v>
      </c>
      <c r="K9" s="50">
        <v>767</v>
      </c>
      <c r="L9" s="50">
        <v>774</v>
      </c>
      <c r="M9" s="50">
        <v>761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</row>
    <row r="10" spans="1:89" s="885" customFormat="1" ht="12.75" customHeight="1" x14ac:dyDescent="0.2">
      <c r="A10" s="883" t="s">
        <v>968</v>
      </c>
      <c r="B10" s="50">
        <v>685</v>
      </c>
      <c r="C10" s="50">
        <v>706</v>
      </c>
      <c r="D10" s="50">
        <v>720</v>
      </c>
      <c r="E10" s="50">
        <v>739</v>
      </c>
      <c r="F10" s="50">
        <v>760</v>
      </c>
      <c r="G10" s="50">
        <v>780</v>
      </c>
      <c r="H10" s="50">
        <v>795</v>
      </c>
      <c r="I10" s="50">
        <v>805</v>
      </c>
      <c r="J10" s="50">
        <v>845</v>
      </c>
      <c r="K10" s="50">
        <v>865</v>
      </c>
      <c r="L10" s="50">
        <v>885</v>
      </c>
      <c r="M10" s="50">
        <v>899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</row>
    <row r="11" spans="1:89" s="885" customFormat="1" ht="12.95" customHeight="1" x14ac:dyDescent="0.2">
      <c r="A11" s="883" t="s">
        <v>969</v>
      </c>
      <c r="B11" s="50">
        <v>499</v>
      </c>
      <c r="C11" s="50">
        <v>512</v>
      </c>
      <c r="D11" s="50">
        <v>537</v>
      </c>
      <c r="E11" s="50">
        <v>556</v>
      </c>
      <c r="F11" s="50">
        <v>579</v>
      </c>
      <c r="G11" s="50">
        <v>594</v>
      </c>
      <c r="H11" s="50">
        <v>614</v>
      </c>
      <c r="I11" s="50">
        <v>627</v>
      </c>
      <c r="J11" s="50">
        <v>633</v>
      </c>
      <c r="K11" s="50">
        <v>647</v>
      </c>
      <c r="L11" s="50">
        <v>668</v>
      </c>
      <c r="M11" s="50">
        <v>724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</row>
    <row r="12" spans="1:89" s="885" customFormat="1" ht="12.95" customHeight="1" x14ac:dyDescent="0.2">
      <c r="A12" s="883" t="s">
        <v>970</v>
      </c>
      <c r="B12" s="50">
        <v>221</v>
      </c>
      <c r="C12" s="50">
        <v>230</v>
      </c>
      <c r="D12" s="50">
        <v>249</v>
      </c>
      <c r="E12" s="50">
        <v>251</v>
      </c>
      <c r="F12" s="50">
        <v>262</v>
      </c>
      <c r="G12" s="50">
        <v>274</v>
      </c>
      <c r="H12" s="50">
        <v>292</v>
      </c>
      <c r="I12" s="50">
        <v>323</v>
      </c>
      <c r="J12" s="50">
        <v>316</v>
      </c>
      <c r="K12" s="50">
        <v>314</v>
      </c>
      <c r="L12" s="50">
        <v>327</v>
      </c>
      <c r="M12" s="50">
        <v>328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</row>
    <row r="13" spans="1:89" s="885" customFormat="1" ht="24.95" customHeight="1" x14ac:dyDescent="0.2">
      <c r="A13" s="883" t="s">
        <v>971</v>
      </c>
      <c r="B13" s="50">
        <v>207</v>
      </c>
      <c r="C13" s="50">
        <v>214</v>
      </c>
      <c r="D13" s="50">
        <v>234</v>
      </c>
      <c r="E13" s="50">
        <v>240</v>
      </c>
      <c r="F13" s="50">
        <v>246</v>
      </c>
      <c r="G13" s="50">
        <v>262</v>
      </c>
      <c r="H13" s="50">
        <v>267</v>
      </c>
      <c r="I13" s="50">
        <v>277</v>
      </c>
      <c r="J13" s="50">
        <v>242</v>
      </c>
      <c r="K13" s="50">
        <v>249</v>
      </c>
      <c r="L13" s="50">
        <v>253</v>
      </c>
      <c r="M13" s="50">
        <v>259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</row>
    <row r="14" spans="1:89" s="558" customFormat="1" ht="24" customHeight="1" x14ac:dyDescent="0.2">
      <c r="A14" s="883" t="s">
        <v>972</v>
      </c>
      <c r="B14" s="50">
        <v>182</v>
      </c>
      <c r="C14" s="50">
        <v>242</v>
      </c>
      <c r="D14" s="50">
        <v>257</v>
      </c>
      <c r="E14" s="50">
        <v>259</v>
      </c>
      <c r="F14" s="50">
        <v>276</v>
      </c>
      <c r="G14" s="50">
        <v>288</v>
      </c>
      <c r="H14" s="50">
        <v>299</v>
      </c>
      <c r="I14" s="50">
        <v>305</v>
      </c>
      <c r="J14" s="50">
        <v>298</v>
      </c>
      <c r="K14" s="50">
        <v>304</v>
      </c>
      <c r="L14" s="50">
        <v>307</v>
      </c>
      <c r="M14" s="50">
        <v>297</v>
      </c>
      <c r="N14" s="877"/>
      <c r="O14" s="877"/>
      <c r="P14" s="877"/>
      <c r="Q14" s="877"/>
      <c r="R14" s="877"/>
      <c r="S14" s="877"/>
      <c r="T14" s="877"/>
      <c r="U14" s="877"/>
      <c r="V14" s="878"/>
      <c r="W14" s="878"/>
      <c r="X14" s="878"/>
      <c r="Y14" s="878"/>
      <c r="Z14" s="878"/>
      <c r="AA14" s="878"/>
      <c r="AB14" s="878"/>
      <c r="AC14" s="878"/>
      <c r="AD14" s="878"/>
      <c r="AE14" s="878"/>
      <c r="AF14" s="878"/>
      <c r="AG14" s="878"/>
      <c r="AH14" s="878"/>
      <c r="AI14" s="878"/>
      <c r="AJ14" s="878"/>
      <c r="AK14" s="878"/>
      <c r="AL14" s="878"/>
      <c r="AM14" s="878"/>
      <c r="AN14" s="878"/>
      <c r="AO14" s="878"/>
      <c r="AP14" s="878"/>
      <c r="AQ14" s="878"/>
      <c r="AR14" s="878"/>
      <c r="AS14" s="878"/>
      <c r="AT14" s="878"/>
      <c r="AU14" s="878"/>
      <c r="AV14" s="878"/>
      <c r="AW14" s="878"/>
      <c r="AX14" s="878"/>
      <c r="AY14" s="878"/>
      <c r="AZ14" s="878"/>
      <c r="BA14" s="878"/>
      <c r="BB14" s="878"/>
      <c r="BC14" s="878"/>
      <c r="BD14" s="878"/>
      <c r="BE14" s="878"/>
      <c r="BF14" s="878"/>
      <c r="BG14" s="878"/>
      <c r="BH14" s="878"/>
      <c r="BI14" s="878"/>
      <c r="BJ14" s="878"/>
      <c r="BK14" s="878"/>
      <c r="BL14" s="878"/>
      <c r="BM14" s="878"/>
      <c r="BN14" s="878"/>
      <c r="BO14" s="878"/>
      <c r="BP14" s="878"/>
      <c r="BQ14" s="878"/>
      <c r="BR14" s="878"/>
      <c r="BS14" s="878"/>
      <c r="BT14" s="878"/>
      <c r="BU14" s="878"/>
      <c r="BV14" s="878"/>
      <c r="BW14" s="878"/>
      <c r="BX14" s="878"/>
      <c r="BY14" s="878"/>
      <c r="BZ14" s="878"/>
      <c r="CA14" s="878"/>
      <c r="CB14" s="878"/>
      <c r="CC14" s="878"/>
      <c r="CD14" s="878"/>
      <c r="CE14" s="878"/>
      <c r="CF14" s="878"/>
      <c r="CG14" s="878"/>
      <c r="CH14" s="878"/>
      <c r="CI14" s="878"/>
      <c r="CJ14" s="878"/>
      <c r="CK14" s="878"/>
    </row>
    <row r="15" spans="1:89" s="886" customFormat="1" ht="24" customHeight="1" x14ac:dyDescent="0.2">
      <c r="A15" s="883" t="s">
        <v>973</v>
      </c>
      <c r="B15" s="50">
        <v>35</v>
      </c>
      <c r="C15" s="50">
        <v>37</v>
      </c>
      <c r="D15" s="50">
        <v>35</v>
      </c>
      <c r="E15" s="50">
        <v>36</v>
      </c>
      <c r="F15" s="50">
        <v>38</v>
      </c>
      <c r="G15" s="50">
        <v>46</v>
      </c>
      <c r="H15" s="50">
        <v>50</v>
      </c>
      <c r="I15" s="50">
        <v>57</v>
      </c>
      <c r="J15" s="50">
        <v>67</v>
      </c>
      <c r="K15" s="50">
        <v>79</v>
      </c>
      <c r="L15" s="50">
        <v>86</v>
      </c>
      <c r="M15" s="50">
        <v>85</v>
      </c>
    </row>
    <row r="16" spans="1:89" s="697" customFormat="1" ht="37.700000000000003" customHeight="1" x14ac:dyDescent="0.2">
      <c r="A16" s="883" t="s">
        <v>974</v>
      </c>
      <c r="B16" s="50">
        <v>9</v>
      </c>
      <c r="C16" s="50">
        <v>12</v>
      </c>
      <c r="D16" s="50">
        <v>9</v>
      </c>
      <c r="E16" s="50">
        <v>13</v>
      </c>
      <c r="F16" s="50">
        <v>22</v>
      </c>
      <c r="G16" s="50">
        <v>21</v>
      </c>
      <c r="H16" s="50">
        <v>29</v>
      </c>
      <c r="I16" s="50">
        <v>70</v>
      </c>
      <c r="J16" s="50">
        <v>80</v>
      </c>
      <c r="K16" s="50">
        <v>83</v>
      </c>
      <c r="L16" s="50">
        <v>87</v>
      </c>
      <c r="M16" s="50">
        <v>86</v>
      </c>
    </row>
    <row r="17" spans="1:89" s="887" customFormat="1" ht="24" customHeight="1" x14ac:dyDescent="0.2">
      <c r="A17" s="883" t="s">
        <v>975</v>
      </c>
      <c r="B17" s="50">
        <v>47</v>
      </c>
      <c r="C17" s="50">
        <v>63</v>
      </c>
      <c r="D17" s="50">
        <v>71</v>
      </c>
      <c r="E17" s="50">
        <v>73</v>
      </c>
      <c r="F17" s="50">
        <v>82</v>
      </c>
      <c r="G17" s="50">
        <v>102</v>
      </c>
      <c r="H17" s="50">
        <v>110</v>
      </c>
      <c r="I17" s="50">
        <v>130</v>
      </c>
      <c r="J17" s="50">
        <v>139</v>
      </c>
      <c r="K17" s="50">
        <v>151</v>
      </c>
      <c r="L17" s="50">
        <v>167</v>
      </c>
      <c r="M17" s="50">
        <v>162</v>
      </c>
    </row>
    <row r="18" spans="1:89" s="887" customFormat="1" ht="36" customHeight="1" x14ac:dyDescent="0.2">
      <c r="A18" s="883" t="s">
        <v>976</v>
      </c>
      <c r="B18" s="50">
        <v>493</v>
      </c>
      <c r="C18" s="50">
        <v>648</v>
      </c>
      <c r="D18" s="50">
        <v>719</v>
      </c>
      <c r="E18" s="50">
        <v>844</v>
      </c>
      <c r="F18" s="50">
        <v>912</v>
      </c>
      <c r="G18" s="50">
        <v>1010</v>
      </c>
      <c r="H18" s="50">
        <v>1040</v>
      </c>
      <c r="I18" s="50">
        <v>1106</v>
      </c>
      <c r="J18" s="50">
        <v>785</v>
      </c>
      <c r="K18" s="50">
        <v>805</v>
      </c>
      <c r="L18" s="50">
        <v>815</v>
      </c>
      <c r="M18" s="50">
        <v>783</v>
      </c>
    </row>
    <row r="19" spans="1:89" s="887" customFormat="1" ht="24" customHeight="1" x14ac:dyDescent="0.2">
      <c r="A19" s="883" t="s">
        <v>977</v>
      </c>
      <c r="B19" s="50">
        <v>13007</v>
      </c>
      <c r="C19" s="50">
        <v>13164</v>
      </c>
      <c r="D19" s="50">
        <v>14008</v>
      </c>
      <c r="E19" s="50">
        <v>14516</v>
      </c>
      <c r="F19" s="50">
        <v>14992</v>
      </c>
      <c r="G19" s="50">
        <v>15527</v>
      </c>
      <c r="H19" s="50">
        <v>15902</v>
      </c>
      <c r="I19" s="50">
        <v>16507</v>
      </c>
      <c r="J19" s="50">
        <v>17296</v>
      </c>
      <c r="K19" s="50">
        <v>17461</v>
      </c>
      <c r="L19" s="50">
        <v>17551</v>
      </c>
      <c r="M19" s="50">
        <v>17259</v>
      </c>
    </row>
    <row r="20" spans="1:89" s="887" customFormat="1" ht="12" customHeight="1" thickBot="1" x14ac:dyDescent="0.25">
      <c r="A20" s="888"/>
      <c r="B20" s="889"/>
      <c r="C20" s="889"/>
      <c r="D20" s="889"/>
      <c r="E20" s="889"/>
      <c r="F20" s="889"/>
      <c r="G20" s="889"/>
      <c r="H20" s="889"/>
      <c r="I20" s="889"/>
      <c r="J20" s="889"/>
      <c r="K20" s="889"/>
      <c r="L20" s="889"/>
      <c r="M20" s="889"/>
    </row>
    <row r="21" spans="1:89" s="887" customFormat="1" ht="12" customHeight="1" x14ac:dyDescent="0.2"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1:89" s="887" customFormat="1" ht="12.95" customHeight="1" x14ac:dyDescent="0.2">
      <c r="A22" s="886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89" s="887" customFormat="1" ht="60" x14ac:dyDescent="0.2">
      <c r="A23" s="883" t="s">
        <v>1387</v>
      </c>
      <c r="B23" s="50">
        <v>2600</v>
      </c>
      <c r="C23" s="50">
        <v>2829</v>
      </c>
      <c r="D23" s="50">
        <v>3016</v>
      </c>
      <c r="E23" s="50">
        <v>3233</v>
      </c>
      <c r="F23" s="50">
        <v>3319</v>
      </c>
      <c r="G23" s="50">
        <v>3329</v>
      </c>
      <c r="H23" s="50">
        <v>3433</v>
      </c>
      <c r="I23" s="50">
        <v>3433</v>
      </c>
      <c r="J23" s="50">
        <v>3711</v>
      </c>
      <c r="K23" s="50">
        <v>4144</v>
      </c>
      <c r="L23" s="50">
        <v>4362</v>
      </c>
      <c r="M23" s="50">
        <v>4489</v>
      </c>
    </row>
    <row r="24" spans="1:89" s="887" customFormat="1" ht="12.95" customHeight="1" x14ac:dyDescent="0.2">
      <c r="B24" s="869"/>
      <c r="C24" s="869"/>
      <c r="D24" s="869"/>
      <c r="E24" s="869"/>
      <c r="F24" s="869"/>
      <c r="G24" s="869"/>
      <c r="H24" s="869"/>
      <c r="I24" s="869"/>
      <c r="J24" s="869"/>
      <c r="K24" s="869"/>
      <c r="L24" s="869"/>
      <c r="M24" s="869"/>
    </row>
    <row r="25" spans="1:89" s="887" customFormat="1" ht="12.95" customHeight="1" x14ac:dyDescent="0.2">
      <c r="B25" s="869"/>
      <c r="C25" s="869"/>
      <c r="D25" s="869"/>
      <c r="E25" s="869"/>
      <c r="F25" s="869"/>
      <c r="G25" s="869"/>
      <c r="H25" s="869"/>
      <c r="I25" s="869"/>
      <c r="J25" s="869"/>
      <c r="K25" s="869"/>
      <c r="L25" s="869"/>
      <c r="M25" s="869"/>
    </row>
    <row r="26" spans="1:89" ht="18" customHeight="1" x14ac:dyDescent="0.2">
      <c r="A26" s="868" t="s">
        <v>978</v>
      </c>
    </row>
    <row r="27" spans="1:89" ht="15" customHeight="1" thickBot="1" x14ac:dyDescent="0.25">
      <c r="A27" s="872" t="s">
        <v>979</v>
      </c>
      <c r="B27" s="890"/>
      <c r="C27" s="890"/>
      <c r="D27" s="890"/>
      <c r="E27" s="890"/>
      <c r="F27" s="890"/>
      <c r="G27" s="890"/>
      <c r="H27" s="890"/>
      <c r="I27" s="890"/>
      <c r="J27" s="890"/>
      <c r="K27" s="890"/>
      <c r="L27" s="890"/>
      <c r="M27" s="890"/>
    </row>
    <row r="28" spans="1:89" s="875" customFormat="1" ht="18" customHeight="1" thickBot="1" x14ac:dyDescent="0.25">
      <c r="A28" s="873"/>
      <c r="B28" s="874">
        <v>2014</v>
      </c>
      <c r="C28" s="874">
        <v>2015</v>
      </c>
      <c r="D28" s="874">
        <v>2016</v>
      </c>
      <c r="E28" s="874">
        <v>2017</v>
      </c>
      <c r="F28" s="874">
        <v>2018</v>
      </c>
      <c r="G28" s="874">
        <v>2019</v>
      </c>
      <c r="H28" s="874">
        <v>2020</v>
      </c>
      <c r="I28" s="874">
        <v>2021</v>
      </c>
      <c r="J28" s="874">
        <v>2022</v>
      </c>
      <c r="K28" s="874">
        <v>2023</v>
      </c>
      <c r="L28" s="874">
        <v>2024</v>
      </c>
      <c r="M28" s="874">
        <v>2025</v>
      </c>
    </row>
    <row r="29" spans="1:89" s="875" customFormat="1" ht="12" customHeight="1" x14ac:dyDescent="0.2">
      <c r="A29" s="876"/>
      <c r="B29" s="891"/>
      <c r="C29" s="891"/>
      <c r="D29" s="891"/>
      <c r="E29" s="891"/>
      <c r="F29" s="891"/>
      <c r="G29" s="891"/>
      <c r="H29" s="891"/>
      <c r="I29" s="891"/>
      <c r="J29" s="891"/>
      <c r="K29" s="891"/>
      <c r="L29" s="891"/>
      <c r="M29" s="891"/>
    </row>
    <row r="30" spans="1:89" s="892" customFormat="1" ht="12.95" customHeight="1" x14ac:dyDescent="0.2">
      <c r="A30" s="892" t="s">
        <v>82</v>
      </c>
      <c r="B30" s="63">
        <v>17191</v>
      </c>
      <c r="C30" s="63">
        <v>17642</v>
      </c>
      <c r="D30" s="63">
        <v>19083</v>
      </c>
      <c r="E30" s="63">
        <v>19757</v>
      </c>
      <c r="F30" s="63">
        <v>20409</v>
      </c>
      <c r="G30" s="63">
        <v>21374</v>
      </c>
      <c r="H30" s="63">
        <v>21868</v>
      </c>
      <c r="I30" s="63">
        <v>22689</v>
      </c>
      <c r="J30" s="63">
        <v>23193</v>
      </c>
      <c r="K30" s="63">
        <v>23421</v>
      </c>
      <c r="L30" s="63">
        <v>23593</v>
      </c>
      <c r="M30" s="63">
        <v>23293</v>
      </c>
      <c r="N30" s="893"/>
      <c r="O30" s="893"/>
      <c r="P30" s="893"/>
      <c r="Q30" s="893"/>
      <c r="R30" s="893"/>
      <c r="S30" s="893"/>
      <c r="T30" s="893"/>
      <c r="U30" s="893"/>
      <c r="V30" s="894"/>
      <c r="W30" s="894"/>
      <c r="X30" s="894"/>
      <c r="Y30" s="894"/>
      <c r="Z30" s="894"/>
      <c r="AA30" s="894"/>
      <c r="AB30" s="894"/>
      <c r="AC30" s="894"/>
      <c r="AD30" s="894"/>
      <c r="AE30" s="894"/>
      <c r="AF30" s="894"/>
      <c r="AG30" s="894"/>
      <c r="AH30" s="894"/>
      <c r="AI30" s="894"/>
      <c r="AJ30" s="894"/>
      <c r="AK30" s="894"/>
      <c r="AL30" s="894"/>
      <c r="AM30" s="894"/>
      <c r="AN30" s="894"/>
      <c r="AO30" s="894"/>
      <c r="AP30" s="894"/>
      <c r="AQ30" s="894"/>
      <c r="AR30" s="894"/>
      <c r="AS30" s="894"/>
      <c r="AT30" s="894"/>
      <c r="AU30" s="894"/>
      <c r="AV30" s="894"/>
      <c r="AW30" s="894"/>
      <c r="AX30" s="894"/>
      <c r="AY30" s="894"/>
      <c r="AZ30" s="894"/>
      <c r="BA30" s="894"/>
      <c r="BB30" s="894"/>
      <c r="BC30" s="894"/>
      <c r="BD30" s="894"/>
      <c r="BE30" s="894"/>
      <c r="BF30" s="894"/>
      <c r="BG30" s="894"/>
      <c r="BH30" s="894"/>
      <c r="BI30" s="894"/>
      <c r="BJ30" s="894"/>
      <c r="BK30" s="894"/>
      <c r="BL30" s="894"/>
      <c r="BM30" s="894"/>
      <c r="BN30" s="894"/>
      <c r="BO30" s="894"/>
      <c r="BP30" s="894"/>
      <c r="BQ30" s="894"/>
      <c r="BR30" s="894"/>
      <c r="BS30" s="894"/>
      <c r="BT30" s="894"/>
      <c r="BU30" s="894"/>
      <c r="BV30" s="894"/>
      <c r="BW30" s="894"/>
      <c r="BX30" s="894"/>
      <c r="BY30" s="894"/>
      <c r="BZ30" s="894"/>
      <c r="CA30" s="894"/>
      <c r="CB30" s="894"/>
      <c r="CC30" s="894"/>
      <c r="CD30" s="894"/>
      <c r="CE30" s="894"/>
      <c r="CF30" s="894"/>
      <c r="CG30" s="894"/>
      <c r="CH30" s="894"/>
      <c r="CI30" s="894"/>
      <c r="CJ30" s="894"/>
      <c r="CK30" s="894"/>
    </row>
    <row r="31" spans="1:89" s="892" customFormat="1" ht="12" customHeight="1" x14ac:dyDescent="0.2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893"/>
      <c r="O31" s="893"/>
      <c r="P31" s="893"/>
      <c r="Q31" s="893"/>
      <c r="R31" s="893"/>
      <c r="S31" s="893"/>
      <c r="T31" s="893"/>
      <c r="U31" s="893"/>
      <c r="V31" s="894"/>
      <c r="W31" s="894"/>
      <c r="X31" s="894"/>
      <c r="Y31" s="894"/>
      <c r="Z31" s="894"/>
      <c r="AA31" s="894"/>
      <c r="AB31" s="894"/>
      <c r="AC31" s="894"/>
      <c r="AD31" s="894"/>
      <c r="AE31" s="894"/>
      <c r="AF31" s="894"/>
      <c r="AG31" s="894"/>
      <c r="AH31" s="894"/>
      <c r="AI31" s="894"/>
      <c r="AJ31" s="894"/>
      <c r="AK31" s="894"/>
      <c r="AL31" s="894"/>
      <c r="AM31" s="894"/>
      <c r="AN31" s="894"/>
      <c r="AO31" s="894"/>
      <c r="AP31" s="894"/>
      <c r="AQ31" s="894"/>
      <c r="AR31" s="894"/>
      <c r="AS31" s="894"/>
      <c r="AT31" s="894"/>
      <c r="AU31" s="894"/>
      <c r="AV31" s="894"/>
      <c r="AW31" s="894"/>
      <c r="AX31" s="894"/>
      <c r="AY31" s="894"/>
      <c r="AZ31" s="894"/>
      <c r="BA31" s="894"/>
      <c r="BB31" s="894"/>
      <c r="BC31" s="894"/>
      <c r="BD31" s="894"/>
      <c r="BE31" s="894"/>
      <c r="BF31" s="894"/>
      <c r="BG31" s="894"/>
      <c r="BH31" s="894"/>
      <c r="BI31" s="894"/>
      <c r="BJ31" s="894"/>
      <c r="BK31" s="894"/>
      <c r="BL31" s="894"/>
      <c r="BM31" s="894"/>
      <c r="BN31" s="894"/>
      <c r="BO31" s="894"/>
      <c r="BP31" s="894"/>
      <c r="BQ31" s="894"/>
      <c r="BR31" s="894"/>
      <c r="BS31" s="894"/>
      <c r="BT31" s="894"/>
      <c r="BU31" s="894"/>
      <c r="BV31" s="894"/>
      <c r="BW31" s="894"/>
      <c r="BX31" s="894"/>
      <c r="BY31" s="894"/>
      <c r="BZ31" s="894"/>
      <c r="CA31" s="894"/>
      <c r="CB31" s="894"/>
      <c r="CC31" s="894"/>
      <c r="CD31" s="894"/>
      <c r="CE31" s="894"/>
      <c r="CF31" s="894"/>
      <c r="CG31" s="894"/>
      <c r="CH31" s="894"/>
      <c r="CI31" s="894"/>
      <c r="CJ31" s="894"/>
      <c r="CK31" s="894"/>
    </row>
    <row r="32" spans="1:89" s="897" customFormat="1" ht="12.95" customHeight="1" x14ac:dyDescent="0.2">
      <c r="A32" s="895" t="s">
        <v>83</v>
      </c>
      <c r="B32" s="50">
        <v>940</v>
      </c>
      <c r="C32" s="50">
        <v>1011</v>
      </c>
      <c r="D32" s="50">
        <v>1090</v>
      </c>
      <c r="E32" s="50">
        <v>1109</v>
      </c>
      <c r="F32" s="50">
        <v>1111</v>
      </c>
      <c r="G32" s="50">
        <v>1169</v>
      </c>
      <c r="H32" s="50">
        <v>1167</v>
      </c>
      <c r="I32" s="50">
        <v>1188</v>
      </c>
      <c r="J32" s="50">
        <v>1211</v>
      </c>
      <c r="K32" s="50">
        <v>1204</v>
      </c>
      <c r="L32" s="50">
        <v>1205</v>
      </c>
      <c r="M32" s="50">
        <v>1182</v>
      </c>
      <c r="N32" s="896"/>
      <c r="O32" s="896"/>
      <c r="P32" s="896"/>
      <c r="Q32" s="896"/>
      <c r="R32" s="896"/>
      <c r="S32" s="896"/>
      <c r="T32" s="896"/>
      <c r="U32" s="896"/>
      <c r="V32" s="896"/>
      <c r="W32" s="896"/>
      <c r="X32" s="896"/>
      <c r="Y32" s="896"/>
      <c r="Z32" s="896"/>
      <c r="AA32" s="896"/>
      <c r="AB32" s="896"/>
      <c r="AC32" s="896"/>
      <c r="AD32" s="896"/>
      <c r="AE32" s="896"/>
      <c r="AF32" s="896"/>
      <c r="AG32" s="896"/>
      <c r="AH32" s="896"/>
      <c r="AI32" s="896"/>
      <c r="AJ32" s="896"/>
      <c r="AK32" s="896"/>
      <c r="AL32" s="896"/>
      <c r="AM32" s="896"/>
      <c r="AN32" s="896"/>
      <c r="AO32" s="896"/>
      <c r="AP32" s="896"/>
      <c r="AQ32" s="896"/>
      <c r="AR32" s="896"/>
      <c r="AS32" s="896"/>
      <c r="AT32" s="896"/>
      <c r="AU32" s="896"/>
      <c r="AV32" s="896"/>
      <c r="AW32" s="896"/>
      <c r="AX32" s="896"/>
      <c r="AY32" s="896"/>
      <c r="AZ32" s="896"/>
      <c r="BA32" s="896"/>
      <c r="BB32" s="896"/>
      <c r="BC32" s="896"/>
      <c r="BD32" s="896"/>
      <c r="BE32" s="896"/>
      <c r="BF32" s="896"/>
      <c r="BG32" s="896"/>
      <c r="BH32" s="896"/>
      <c r="BI32" s="896"/>
      <c r="BJ32" s="896"/>
      <c r="BK32" s="896"/>
      <c r="BL32" s="896"/>
      <c r="BM32" s="896"/>
      <c r="BN32" s="896"/>
      <c r="BO32" s="896"/>
      <c r="BP32" s="896"/>
      <c r="BQ32" s="896"/>
      <c r="BR32" s="896"/>
      <c r="BS32" s="896"/>
      <c r="BT32" s="896"/>
      <c r="BU32" s="896"/>
      <c r="BV32" s="896"/>
      <c r="BW32" s="896"/>
      <c r="BX32" s="896"/>
      <c r="BY32" s="896"/>
      <c r="BZ32" s="896"/>
      <c r="CA32" s="896"/>
      <c r="CB32" s="896"/>
      <c r="CC32" s="896"/>
      <c r="CD32" s="896"/>
      <c r="CE32" s="896"/>
      <c r="CF32" s="896"/>
      <c r="CG32" s="896"/>
      <c r="CH32" s="896"/>
      <c r="CI32" s="896"/>
      <c r="CJ32" s="896"/>
      <c r="CK32" s="896"/>
    </row>
    <row r="33" spans="1:89" s="900" customFormat="1" ht="12.95" customHeight="1" x14ac:dyDescent="0.2">
      <c r="A33" s="898" t="s">
        <v>84</v>
      </c>
      <c r="B33" s="50">
        <v>2222</v>
      </c>
      <c r="C33" s="50">
        <v>2233</v>
      </c>
      <c r="D33" s="50">
        <v>2476</v>
      </c>
      <c r="E33" s="50">
        <v>2580</v>
      </c>
      <c r="F33" s="50">
        <v>2634</v>
      </c>
      <c r="G33" s="50">
        <v>2690</v>
      </c>
      <c r="H33" s="50">
        <v>2729</v>
      </c>
      <c r="I33" s="50">
        <v>2806</v>
      </c>
      <c r="J33" s="50">
        <v>2856</v>
      </c>
      <c r="K33" s="50">
        <v>2892</v>
      </c>
      <c r="L33" s="50">
        <v>2919</v>
      </c>
      <c r="M33" s="50">
        <v>2832</v>
      </c>
      <c r="N33" s="899"/>
      <c r="O33" s="899"/>
      <c r="P33" s="899"/>
      <c r="Q33" s="899"/>
      <c r="R33" s="899"/>
      <c r="S33" s="899"/>
      <c r="T33" s="899"/>
      <c r="U33" s="899"/>
      <c r="V33" s="899"/>
      <c r="W33" s="899"/>
      <c r="X33" s="899"/>
      <c r="Y33" s="899"/>
      <c r="Z33" s="899"/>
      <c r="AA33" s="899"/>
      <c r="AB33" s="899"/>
      <c r="AC33" s="899"/>
      <c r="AD33" s="899"/>
      <c r="AE33" s="899"/>
      <c r="AF33" s="899"/>
      <c r="AG33" s="899"/>
      <c r="AH33" s="899"/>
      <c r="AI33" s="899"/>
      <c r="AJ33" s="899"/>
      <c r="AK33" s="899"/>
      <c r="AL33" s="899"/>
      <c r="AM33" s="899"/>
      <c r="AN33" s="899"/>
      <c r="AO33" s="899"/>
      <c r="AP33" s="899"/>
      <c r="AQ33" s="899"/>
      <c r="AR33" s="899"/>
      <c r="AS33" s="899"/>
      <c r="AT33" s="899"/>
      <c r="AU33" s="899"/>
      <c r="AV33" s="899"/>
      <c r="AW33" s="899"/>
      <c r="AX33" s="899"/>
      <c r="AY33" s="899"/>
      <c r="AZ33" s="899"/>
      <c r="BA33" s="899"/>
      <c r="BB33" s="899"/>
      <c r="BC33" s="899"/>
      <c r="BD33" s="899"/>
      <c r="BE33" s="899"/>
      <c r="BF33" s="899"/>
      <c r="BG33" s="899"/>
      <c r="BH33" s="899"/>
      <c r="BI33" s="899"/>
      <c r="BJ33" s="899"/>
      <c r="BK33" s="899"/>
      <c r="BL33" s="899"/>
      <c r="BM33" s="899"/>
      <c r="BN33" s="899"/>
      <c r="BO33" s="899"/>
      <c r="BP33" s="899"/>
      <c r="BQ33" s="899"/>
      <c r="BR33" s="899"/>
      <c r="BS33" s="899"/>
      <c r="BT33" s="899"/>
      <c r="BU33" s="899"/>
      <c r="BV33" s="899"/>
      <c r="BW33" s="899"/>
      <c r="BX33" s="899"/>
      <c r="BY33" s="899"/>
      <c r="BZ33" s="899"/>
      <c r="CA33" s="899"/>
      <c r="CB33" s="899"/>
      <c r="CC33" s="899"/>
      <c r="CD33" s="899"/>
      <c r="CE33" s="899"/>
      <c r="CF33" s="899"/>
      <c r="CG33" s="899"/>
      <c r="CH33" s="899"/>
      <c r="CI33" s="899"/>
      <c r="CJ33" s="899"/>
      <c r="CK33" s="899"/>
    </row>
    <row r="34" spans="1:89" s="897" customFormat="1" ht="12.95" customHeight="1" x14ac:dyDescent="0.2">
      <c r="A34" s="895" t="s">
        <v>85</v>
      </c>
      <c r="B34" s="50">
        <v>1539</v>
      </c>
      <c r="C34" s="50">
        <v>1570</v>
      </c>
      <c r="D34" s="50">
        <v>1754</v>
      </c>
      <c r="E34" s="50">
        <v>1820</v>
      </c>
      <c r="F34" s="50">
        <v>1823</v>
      </c>
      <c r="G34" s="50">
        <v>1996</v>
      </c>
      <c r="H34" s="50">
        <v>2038</v>
      </c>
      <c r="I34" s="50">
        <v>2084</v>
      </c>
      <c r="J34" s="50">
        <v>2089</v>
      </c>
      <c r="K34" s="50">
        <v>2107</v>
      </c>
      <c r="L34" s="50">
        <v>2050</v>
      </c>
      <c r="M34" s="50">
        <v>1998</v>
      </c>
      <c r="N34" s="896"/>
      <c r="O34" s="896"/>
      <c r="P34" s="896"/>
      <c r="Q34" s="896"/>
      <c r="R34" s="896"/>
      <c r="S34" s="896"/>
      <c r="T34" s="896"/>
      <c r="U34" s="896"/>
      <c r="V34" s="896"/>
      <c r="W34" s="896"/>
      <c r="X34" s="896"/>
      <c r="Y34" s="896"/>
      <c r="Z34" s="896"/>
      <c r="AA34" s="896"/>
      <c r="AB34" s="896"/>
      <c r="AC34" s="896"/>
      <c r="AD34" s="896"/>
      <c r="AE34" s="896"/>
      <c r="AF34" s="896"/>
      <c r="AG34" s="896"/>
      <c r="AH34" s="896"/>
      <c r="AI34" s="896"/>
      <c r="AJ34" s="896"/>
      <c r="AK34" s="896"/>
      <c r="AL34" s="896"/>
      <c r="AM34" s="896"/>
      <c r="AN34" s="896"/>
      <c r="AO34" s="896"/>
      <c r="AP34" s="896"/>
      <c r="AQ34" s="896"/>
      <c r="AR34" s="896"/>
      <c r="AS34" s="896"/>
      <c r="AT34" s="896"/>
      <c r="AU34" s="896"/>
      <c r="AV34" s="896"/>
      <c r="AW34" s="896"/>
      <c r="AX34" s="896"/>
      <c r="AY34" s="896"/>
      <c r="AZ34" s="896"/>
      <c r="BA34" s="896"/>
      <c r="BB34" s="896"/>
      <c r="BC34" s="896"/>
      <c r="BD34" s="896"/>
      <c r="BE34" s="896"/>
      <c r="BF34" s="896"/>
      <c r="BG34" s="896"/>
      <c r="BH34" s="896"/>
      <c r="BI34" s="896"/>
      <c r="BJ34" s="896"/>
      <c r="BK34" s="896"/>
      <c r="BL34" s="896"/>
      <c r="BM34" s="896"/>
      <c r="BN34" s="896"/>
      <c r="BO34" s="896"/>
      <c r="BP34" s="896"/>
      <c r="BQ34" s="896"/>
      <c r="BR34" s="896"/>
      <c r="BS34" s="896"/>
      <c r="BT34" s="896"/>
      <c r="BU34" s="896"/>
      <c r="BV34" s="896"/>
      <c r="BW34" s="896"/>
      <c r="BX34" s="896"/>
      <c r="BY34" s="896"/>
      <c r="BZ34" s="896"/>
      <c r="CA34" s="896"/>
      <c r="CB34" s="896"/>
      <c r="CC34" s="896"/>
      <c r="CD34" s="896"/>
      <c r="CE34" s="896"/>
      <c r="CF34" s="896"/>
      <c r="CG34" s="896"/>
      <c r="CH34" s="896"/>
      <c r="CI34" s="896"/>
      <c r="CJ34" s="896"/>
      <c r="CK34" s="896"/>
    </row>
    <row r="35" spans="1:89" s="897" customFormat="1" ht="12.95" customHeight="1" x14ac:dyDescent="0.2">
      <c r="A35" s="895" t="s">
        <v>86</v>
      </c>
      <c r="B35" s="50">
        <v>1020</v>
      </c>
      <c r="C35" s="50">
        <v>842</v>
      </c>
      <c r="D35" s="50">
        <v>872</v>
      </c>
      <c r="E35" s="50">
        <v>884</v>
      </c>
      <c r="F35" s="50">
        <v>899</v>
      </c>
      <c r="G35" s="50">
        <v>923</v>
      </c>
      <c r="H35" s="50">
        <v>935</v>
      </c>
      <c r="I35" s="50">
        <v>958</v>
      </c>
      <c r="J35" s="50">
        <v>954</v>
      </c>
      <c r="K35" s="50">
        <v>923</v>
      </c>
      <c r="L35" s="50">
        <v>882</v>
      </c>
      <c r="M35" s="50">
        <v>756</v>
      </c>
      <c r="N35" s="896"/>
      <c r="O35" s="896"/>
      <c r="P35" s="896"/>
      <c r="Q35" s="896"/>
      <c r="R35" s="896"/>
      <c r="S35" s="896"/>
      <c r="T35" s="896"/>
      <c r="U35" s="896"/>
      <c r="V35" s="896"/>
      <c r="W35" s="896"/>
      <c r="X35" s="896"/>
      <c r="Y35" s="896"/>
      <c r="Z35" s="896"/>
      <c r="AA35" s="896"/>
      <c r="AB35" s="896"/>
      <c r="AC35" s="896"/>
      <c r="AD35" s="896"/>
      <c r="AE35" s="896"/>
      <c r="AF35" s="896"/>
      <c r="AG35" s="896"/>
      <c r="AH35" s="896"/>
      <c r="AI35" s="896"/>
      <c r="AJ35" s="896"/>
      <c r="AK35" s="896"/>
      <c r="AL35" s="896"/>
      <c r="AM35" s="896"/>
      <c r="AN35" s="896"/>
      <c r="AO35" s="896"/>
      <c r="AP35" s="896"/>
      <c r="AQ35" s="896"/>
      <c r="AR35" s="896"/>
      <c r="AS35" s="896"/>
      <c r="AT35" s="896"/>
      <c r="AU35" s="896"/>
      <c r="AV35" s="896"/>
      <c r="AW35" s="896"/>
      <c r="AX35" s="896"/>
      <c r="AY35" s="896"/>
      <c r="AZ35" s="896"/>
      <c r="BA35" s="896"/>
      <c r="BB35" s="896"/>
      <c r="BC35" s="896"/>
      <c r="BD35" s="896"/>
      <c r="BE35" s="896"/>
      <c r="BF35" s="896"/>
      <c r="BG35" s="896"/>
      <c r="BH35" s="896"/>
      <c r="BI35" s="896"/>
      <c r="BJ35" s="896"/>
      <c r="BK35" s="896"/>
      <c r="BL35" s="896"/>
      <c r="BM35" s="896"/>
      <c r="BN35" s="896"/>
      <c r="BO35" s="896"/>
      <c r="BP35" s="896"/>
      <c r="BQ35" s="896"/>
      <c r="BR35" s="896"/>
      <c r="BS35" s="896"/>
      <c r="BT35" s="896"/>
      <c r="BU35" s="896"/>
      <c r="BV35" s="896"/>
      <c r="BW35" s="896"/>
      <c r="BX35" s="896"/>
      <c r="BY35" s="896"/>
      <c r="BZ35" s="896"/>
      <c r="CA35" s="896"/>
      <c r="CB35" s="896"/>
      <c r="CC35" s="896"/>
      <c r="CD35" s="896"/>
      <c r="CE35" s="896"/>
      <c r="CF35" s="896"/>
      <c r="CG35" s="896"/>
      <c r="CH35" s="896"/>
      <c r="CI35" s="896"/>
      <c r="CJ35" s="896"/>
      <c r="CK35" s="896"/>
    </row>
    <row r="36" spans="1:89" s="897" customFormat="1" ht="12.95" customHeight="1" x14ac:dyDescent="0.2">
      <c r="A36" s="895" t="s">
        <v>87</v>
      </c>
      <c r="B36" s="50">
        <v>2050</v>
      </c>
      <c r="C36" s="50">
        <v>2163</v>
      </c>
      <c r="D36" s="50">
        <v>2475</v>
      </c>
      <c r="E36" s="50">
        <v>2544</v>
      </c>
      <c r="F36" s="50">
        <v>2696</v>
      </c>
      <c r="G36" s="50">
        <v>2725</v>
      </c>
      <c r="H36" s="50">
        <v>2731</v>
      </c>
      <c r="I36" s="50">
        <v>2804</v>
      </c>
      <c r="J36" s="50">
        <v>2853</v>
      </c>
      <c r="K36" s="50">
        <v>2860</v>
      </c>
      <c r="L36" s="50">
        <v>2825</v>
      </c>
      <c r="M36" s="50">
        <v>2614</v>
      </c>
      <c r="N36" s="896"/>
      <c r="O36" s="896"/>
      <c r="P36" s="896"/>
      <c r="Q36" s="896"/>
      <c r="R36" s="896"/>
      <c r="S36" s="896"/>
      <c r="T36" s="896"/>
      <c r="U36" s="896"/>
      <c r="V36" s="896"/>
      <c r="W36" s="896"/>
      <c r="X36" s="896"/>
      <c r="Y36" s="896"/>
      <c r="Z36" s="896"/>
      <c r="AA36" s="896"/>
      <c r="AB36" s="896"/>
      <c r="AC36" s="896"/>
      <c r="AD36" s="896"/>
      <c r="AE36" s="896"/>
      <c r="AF36" s="896"/>
      <c r="AG36" s="896"/>
      <c r="AH36" s="896"/>
      <c r="AI36" s="896"/>
      <c r="AJ36" s="896"/>
      <c r="AK36" s="896"/>
      <c r="AL36" s="896"/>
      <c r="AM36" s="896"/>
      <c r="AN36" s="896"/>
      <c r="AO36" s="896"/>
      <c r="AP36" s="896"/>
      <c r="AQ36" s="896"/>
      <c r="AR36" s="896"/>
      <c r="AS36" s="896"/>
      <c r="AT36" s="896"/>
      <c r="AU36" s="896"/>
      <c r="AV36" s="896"/>
      <c r="AW36" s="896"/>
      <c r="AX36" s="896"/>
      <c r="AY36" s="896"/>
      <c r="AZ36" s="896"/>
      <c r="BA36" s="896"/>
      <c r="BB36" s="896"/>
      <c r="BC36" s="896"/>
      <c r="BD36" s="896"/>
      <c r="BE36" s="896"/>
      <c r="BF36" s="896"/>
      <c r="BG36" s="896"/>
      <c r="BH36" s="896"/>
      <c r="BI36" s="896"/>
      <c r="BJ36" s="896"/>
      <c r="BK36" s="896"/>
      <c r="BL36" s="896"/>
      <c r="BM36" s="896"/>
      <c r="BN36" s="896"/>
      <c r="BO36" s="896"/>
      <c r="BP36" s="896"/>
      <c r="BQ36" s="896"/>
      <c r="BR36" s="896"/>
      <c r="BS36" s="896"/>
      <c r="BT36" s="896"/>
      <c r="BU36" s="896"/>
      <c r="BV36" s="896"/>
      <c r="BW36" s="896"/>
      <c r="BX36" s="896"/>
      <c r="BY36" s="896"/>
      <c r="BZ36" s="896"/>
      <c r="CA36" s="896"/>
      <c r="CB36" s="896"/>
      <c r="CC36" s="896"/>
      <c r="CD36" s="896"/>
      <c r="CE36" s="896"/>
      <c r="CF36" s="896"/>
      <c r="CG36" s="896"/>
      <c r="CH36" s="896"/>
      <c r="CI36" s="896"/>
      <c r="CJ36" s="896"/>
      <c r="CK36" s="896"/>
    </row>
    <row r="37" spans="1:89" s="897" customFormat="1" ht="12.95" customHeight="1" x14ac:dyDescent="0.2">
      <c r="A37" s="895" t="s">
        <v>88</v>
      </c>
      <c r="B37" s="50">
        <v>811</v>
      </c>
      <c r="C37" s="50">
        <v>840</v>
      </c>
      <c r="D37" s="50">
        <v>908</v>
      </c>
      <c r="E37" s="50">
        <v>936</v>
      </c>
      <c r="F37" s="50">
        <v>954</v>
      </c>
      <c r="G37" s="50">
        <v>985</v>
      </c>
      <c r="H37" s="50">
        <v>991</v>
      </c>
      <c r="I37" s="50">
        <v>1016</v>
      </c>
      <c r="J37" s="50">
        <v>1015</v>
      </c>
      <c r="K37" s="50">
        <v>999</v>
      </c>
      <c r="L37" s="50">
        <v>979</v>
      </c>
      <c r="M37" s="50">
        <v>957</v>
      </c>
      <c r="N37" s="896"/>
      <c r="O37" s="896"/>
      <c r="P37" s="896"/>
      <c r="Q37" s="896"/>
      <c r="R37" s="896"/>
      <c r="S37" s="896"/>
      <c r="T37" s="896"/>
      <c r="U37" s="896"/>
      <c r="V37" s="896"/>
      <c r="W37" s="896"/>
      <c r="X37" s="896"/>
      <c r="Y37" s="896"/>
      <c r="Z37" s="896"/>
      <c r="AA37" s="896"/>
      <c r="AB37" s="896"/>
      <c r="AC37" s="896"/>
      <c r="AD37" s="896"/>
      <c r="AE37" s="896"/>
      <c r="AF37" s="896"/>
      <c r="AG37" s="896"/>
      <c r="AH37" s="896"/>
      <c r="AI37" s="896"/>
      <c r="AJ37" s="896"/>
      <c r="AK37" s="896"/>
      <c r="AL37" s="896"/>
      <c r="AM37" s="896"/>
      <c r="AN37" s="896"/>
      <c r="AO37" s="896"/>
      <c r="AP37" s="896"/>
      <c r="AQ37" s="896"/>
      <c r="AR37" s="896"/>
      <c r="AS37" s="896"/>
      <c r="AT37" s="896"/>
      <c r="AU37" s="896"/>
      <c r="AV37" s="896"/>
      <c r="AW37" s="896"/>
      <c r="AX37" s="896"/>
      <c r="AY37" s="896"/>
      <c r="AZ37" s="896"/>
      <c r="BA37" s="896"/>
      <c r="BB37" s="896"/>
      <c r="BC37" s="896"/>
      <c r="BD37" s="896"/>
      <c r="BE37" s="896"/>
      <c r="BF37" s="896"/>
      <c r="BG37" s="896"/>
      <c r="BH37" s="896"/>
      <c r="BI37" s="896"/>
      <c r="BJ37" s="896"/>
      <c r="BK37" s="896"/>
      <c r="BL37" s="896"/>
      <c r="BM37" s="896"/>
      <c r="BN37" s="896"/>
      <c r="BO37" s="896"/>
      <c r="BP37" s="896"/>
      <c r="BQ37" s="896"/>
      <c r="BR37" s="896"/>
      <c r="BS37" s="896"/>
      <c r="BT37" s="896"/>
      <c r="BU37" s="896"/>
      <c r="BV37" s="896"/>
      <c r="BW37" s="896"/>
      <c r="BX37" s="896"/>
      <c r="BY37" s="896"/>
      <c r="BZ37" s="896"/>
      <c r="CA37" s="896"/>
      <c r="CB37" s="896"/>
      <c r="CC37" s="896"/>
      <c r="CD37" s="896"/>
      <c r="CE37" s="896"/>
      <c r="CF37" s="896"/>
      <c r="CG37" s="896"/>
      <c r="CH37" s="896"/>
      <c r="CI37" s="896"/>
      <c r="CJ37" s="896"/>
      <c r="CK37" s="896"/>
    </row>
    <row r="38" spans="1:89" s="897" customFormat="1" ht="12.95" customHeight="1" x14ac:dyDescent="0.2">
      <c r="A38" s="895" t="s">
        <v>89</v>
      </c>
      <c r="B38" s="50">
        <v>1846</v>
      </c>
      <c r="C38" s="50">
        <v>1928</v>
      </c>
      <c r="D38" s="50">
        <v>2156</v>
      </c>
      <c r="E38" s="50">
        <v>2213</v>
      </c>
      <c r="F38" s="50">
        <v>2274</v>
      </c>
      <c r="G38" s="50">
        <v>2385</v>
      </c>
      <c r="H38" s="50">
        <v>2459</v>
      </c>
      <c r="I38" s="50">
        <v>2551</v>
      </c>
      <c r="J38" s="50">
        <v>2605</v>
      </c>
      <c r="K38" s="50">
        <v>2683</v>
      </c>
      <c r="L38" s="50">
        <v>2764</v>
      </c>
      <c r="M38" s="50">
        <v>2503</v>
      </c>
      <c r="N38" s="896"/>
      <c r="O38" s="896"/>
      <c r="P38" s="896"/>
      <c r="Q38" s="896"/>
      <c r="R38" s="896"/>
      <c r="S38" s="896"/>
      <c r="T38" s="896"/>
      <c r="U38" s="896"/>
      <c r="V38" s="896"/>
      <c r="W38" s="896"/>
      <c r="X38" s="896"/>
      <c r="Y38" s="896"/>
      <c r="Z38" s="896"/>
      <c r="AA38" s="896"/>
      <c r="AB38" s="896"/>
      <c r="AC38" s="896"/>
      <c r="AD38" s="896"/>
      <c r="AE38" s="896"/>
      <c r="AF38" s="896"/>
      <c r="AG38" s="896"/>
      <c r="AH38" s="896"/>
      <c r="AI38" s="896"/>
      <c r="AJ38" s="896"/>
      <c r="AK38" s="896"/>
      <c r="AL38" s="896"/>
      <c r="AM38" s="896"/>
      <c r="AN38" s="896"/>
      <c r="AO38" s="896"/>
      <c r="AP38" s="896"/>
      <c r="AQ38" s="896"/>
      <c r="AR38" s="896"/>
      <c r="AS38" s="896"/>
      <c r="AT38" s="896"/>
      <c r="AU38" s="896"/>
      <c r="AV38" s="896"/>
      <c r="AW38" s="896"/>
      <c r="AX38" s="896"/>
      <c r="AY38" s="896"/>
      <c r="AZ38" s="896"/>
      <c r="BA38" s="896"/>
      <c r="BB38" s="896"/>
      <c r="BC38" s="896"/>
      <c r="BD38" s="896"/>
      <c r="BE38" s="896"/>
      <c r="BF38" s="896"/>
      <c r="BG38" s="896"/>
      <c r="BH38" s="896"/>
      <c r="BI38" s="896"/>
      <c r="BJ38" s="896"/>
      <c r="BK38" s="896"/>
      <c r="BL38" s="896"/>
      <c r="BM38" s="896"/>
      <c r="BN38" s="896"/>
      <c r="BO38" s="896"/>
      <c r="BP38" s="896"/>
      <c r="BQ38" s="896"/>
      <c r="BR38" s="896"/>
      <c r="BS38" s="896"/>
      <c r="BT38" s="896"/>
      <c r="BU38" s="896"/>
      <c r="BV38" s="896"/>
      <c r="BW38" s="896"/>
      <c r="BX38" s="896"/>
      <c r="BY38" s="896"/>
      <c r="BZ38" s="896"/>
      <c r="CA38" s="896"/>
      <c r="CB38" s="896"/>
      <c r="CC38" s="896"/>
      <c r="CD38" s="896"/>
      <c r="CE38" s="896"/>
      <c r="CF38" s="896"/>
      <c r="CG38" s="896"/>
      <c r="CH38" s="896"/>
      <c r="CI38" s="896"/>
      <c r="CJ38" s="896"/>
      <c r="CK38" s="896"/>
    </row>
    <row r="39" spans="1:89" s="897" customFormat="1" ht="12.95" customHeight="1" x14ac:dyDescent="0.2">
      <c r="A39" s="895" t="s">
        <v>980</v>
      </c>
      <c r="B39" s="50">
        <v>5679</v>
      </c>
      <c r="C39" s="50">
        <v>5924</v>
      </c>
      <c r="D39" s="50">
        <v>6198</v>
      </c>
      <c r="E39" s="50">
        <v>6478</v>
      </c>
      <c r="F39" s="50">
        <v>6770</v>
      </c>
      <c r="G39" s="50">
        <v>7207</v>
      </c>
      <c r="H39" s="50">
        <v>7489</v>
      </c>
      <c r="I39" s="50">
        <v>7904</v>
      </c>
      <c r="J39" s="50">
        <v>8224</v>
      </c>
      <c r="K39" s="50">
        <v>8339</v>
      </c>
      <c r="L39" s="50">
        <v>8523</v>
      </c>
      <c r="M39" s="50">
        <v>8933</v>
      </c>
      <c r="N39" s="896"/>
      <c r="O39" s="896"/>
      <c r="P39" s="896"/>
      <c r="Q39" s="896"/>
      <c r="R39" s="896"/>
      <c r="S39" s="896"/>
      <c r="T39" s="896"/>
      <c r="U39" s="896"/>
      <c r="V39" s="896"/>
      <c r="W39" s="896"/>
      <c r="X39" s="896"/>
      <c r="Y39" s="896"/>
      <c r="Z39" s="896"/>
      <c r="AA39" s="896"/>
      <c r="AB39" s="896"/>
      <c r="AC39" s="896"/>
      <c r="AD39" s="896"/>
      <c r="AE39" s="896"/>
      <c r="AF39" s="896"/>
      <c r="AG39" s="896"/>
      <c r="AH39" s="896"/>
      <c r="AI39" s="896"/>
      <c r="AJ39" s="896"/>
      <c r="AK39" s="896"/>
      <c r="AL39" s="896"/>
      <c r="AM39" s="896"/>
      <c r="AN39" s="896"/>
      <c r="AO39" s="896"/>
      <c r="AP39" s="896"/>
      <c r="AQ39" s="896"/>
      <c r="AR39" s="896"/>
      <c r="AS39" s="896"/>
      <c r="AT39" s="896"/>
      <c r="AU39" s="896"/>
      <c r="AV39" s="896"/>
      <c r="AW39" s="896"/>
      <c r="AX39" s="896"/>
      <c r="AY39" s="896"/>
      <c r="AZ39" s="896"/>
      <c r="BA39" s="896"/>
      <c r="BB39" s="896"/>
      <c r="BC39" s="896"/>
      <c r="BD39" s="896"/>
      <c r="BE39" s="896"/>
      <c r="BF39" s="896"/>
      <c r="BG39" s="896"/>
      <c r="BH39" s="896"/>
      <c r="BI39" s="896"/>
      <c r="BJ39" s="896"/>
      <c r="BK39" s="896"/>
      <c r="BL39" s="896"/>
      <c r="BM39" s="896"/>
      <c r="BN39" s="896"/>
      <c r="BO39" s="896"/>
      <c r="BP39" s="896"/>
      <c r="BQ39" s="896"/>
      <c r="BR39" s="896"/>
      <c r="BS39" s="896"/>
      <c r="BT39" s="896"/>
      <c r="BU39" s="896"/>
      <c r="BV39" s="896"/>
      <c r="BW39" s="896"/>
      <c r="BX39" s="896"/>
      <c r="BY39" s="896"/>
      <c r="BZ39" s="896"/>
      <c r="CA39" s="896"/>
      <c r="CB39" s="896"/>
      <c r="CC39" s="896"/>
      <c r="CD39" s="896"/>
      <c r="CE39" s="896"/>
      <c r="CF39" s="896"/>
      <c r="CG39" s="896"/>
      <c r="CH39" s="896"/>
      <c r="CI39" s="896"/>
      <c r="CJ39" s="896"/>
      <c r="CK39" s="896"/>
    </row>
    <row r="40" spans="1:89" s="897" customFormat="1" ht="12.95" customHeight="1" x14ac:dyDescent="0.2">
      <c r="A40" s="895" t="s">
        <v>544</v>
      </c>
      <c r="B40" s="50">
        <v>1084</v>
      </c>
      <c r="C40" s="50">
        <v>1131</v>
      </c>
      <c r="D40" s="50">
        <v>1154</v>
      </c>
      <c r="E40" s="50">
        <v>1193</v>
      </c>
      <c r="F40" s="50">
        <v>1248</v>
      </c>
      <c r="G40" s="50">
        <v>1294</v>
      </c>
      <c r="H40" s="50">
        <v>1329</v>
      </c>
      <c r="I40" s="50">
        <v>1378</v>
      </c>
      <c r="J40" s="50">
        <v>1386</v>
      </c>
      <c r="K40" s="50">
        <v>1414</v>
      </c>
      <c r="L40" s="50">
        <v>1446</v>
      </c>
      <c r="M40" s="50">
        <v>1518</v>
      </c>
      <c r="N40" s="896"/>
      <c r="O40" s="896"/>
      <c r="P40" s="896"/>
      <c r="Q40" s="896"/>
      <c r="R40" s="896"/>
      <c r="S40" s="896"/>
      <c r="T40" s="896"/>
      <c r="U40" s="896"/>
      <c r="V40" s="896"/>
      <c r="W40" s="896"/>
      <c r="X40" s="896"/>
      <c r="Y40" s="896"/>
      <c r="Z40" s="896"/>
      <c r="AA40" s="896"/>
      <c r="AB40" s="896"/>
      <c r="AC40" s="896"/>
      <c r="AD40" s="896"/>
      <c r="AE40" s="896"/>
      <c r="AF40" s="896"/>
      <c r="AG40" s="896"/>
      <c r="AH40" s="896"/>
      <c r="AI40" s="896"/>
      <c r="AJ40" s="896"/>
      <c r="AK40" s="896"/>
      <c r="AL40" s="896"/>
      <c r="AM40" s="896"/>
      <c r="AN40" s="896"/>
      <c r="AO40" s="896"/>
      <c r="AP40" s="896"/>
      <c r="AQ40" s="896"/>
      <c r="AR40" s="896"/>
      <c r="AS40" s="896"/>
      <c r="AT40" s="896"/>
      <c r="AU40" s="896"/>
      <c r="AV40" s="896"/>
      <c r="AW40" s="896"/>
      <c r="AX40" s="896"/>
      <c r="AY40" s="896"/>
      <c r="AZ40" s="896"/>
      <c r="BA40" s="896"/>
      <c r="BB40" s="896"/>
      <c r="BC40" s="896"/>
      <c r="BD40" s="896"/>
      <c r="BE40" s="896"/>
      <c r="BF40" s="896"/>
      <c r="BG40" s="896"/>
      <c r="BH40" s="896"/>
      <c r="BI40" s="896"/>
      <c r="BJ40" s="896"/>
      <c r="BK40" s="896"/>
      <c r="BL40" s="896"/>
      <c r="BM40" s="896"/>
      <c r="BN40" s="896"/>
      <c r="BO40" s="896"/>
      <c r="BP40" s="896"/>
      <c r="BQ40" s="896"/>
      <c r="BR40" s="896"/>
      <c r="BS40" s="896"/>
      <c r="BT40" s="896"/>
      <c r="BU40" s="896"/>
      <c r="BV40" s="896"/>
      <c r="BW40" s="896"/>
      <c r="BX40" s="896"/>
      <c r="BY40" s="896"/>
      <c r="BZ40" s="896"/>
      <c r="CA40" s="896"/>
      <c r="CB40" s="896"/>
      <c r="CC40" s="896"/>
      <c r="CD40" s="896"/>
      <c r="CE40" s="896"/>
      <c r="CF40" s="896"/>
      <c r="CG40" s="896"/>
      <c r="CH40" s="896"/>
      <c r="CI40" s="896"/>
      <c r="CJ40" s="896"/>
      <c r="CK40" s="896"/>
    </row>
    <row r="41" spans="1:89" s="897" customFormat="1" ht="12" customHeight="1" thickBot="1" x14ac:dyDescent="0.25">
      <c r="A41" s="901"/>
      <c r="B41" s="889"/>
      <c r="C41" s="889"/>
      <c r="D41" s="889"/>
      <c r="E41" s="889"/>
      <c r="F41" s="889"/>
      <c r="G41" s="889"/>
      <c r="H41" s="889"/>
      <c r="I41" s="889"/>
      <c r="J41" s="889"/>
      <c r="K41" s="889"/>
      <c r="L41" s="889"/>
      <c r="M41" s="889"/>
      <c r="N41" s="896"/>
      <c r="O41" s="896"/>
      <c r="P41" s="896"/>
      <c r="Q41" s="896"/>
      <c r="R41" s="896"/>
      <c r="S41" s="896"/>
      <c r="T41" s="896"/>
      <c r="U41" s="896"/>
      <c r="V41" s="896"/>
      <c r="W41" s="896"/>
      <c r="X41" s="896"/>
      <c r="Y41" s="896"/>
      <c r="Z41" s="896"/>
      <c r="AA41" s="896"/>
      <c r="AB41" s="896"/>
      <c r="AC41" s="896"/>
      <c r="AD41" s="896"/>
      <c r="AE41" s="896"/>
      <c r="AF41" s="896"/>
      <c r="AG41" s="896"/>
      <c r="AH41" s="896"/>
      <c r="AI41" s="896"/>
      <c r="AJ41" s="896"/>
      <c r="AK41" s="896"/>
      <c r="AL41" s="896"/>
      <c r="AM41" s="896"/>
      <c r="AN41" s="896"/>
      <c r="AO41" s="896"/>
      <c r="AP41" s="896"/>
      <c r="AQ41" s="896"/>
      <c r="AR41" s="896"/>
      <c r="AS41" s="896"/>
      <c r="AT41" s="896"/>
      <c r="AU41" s="896"/>
      <c r="AV41" s="896"/>
      <c r="AW41" s="896"/>
      <c r="AX41" s="896"/>
      <c r="AY41" s="896"/>
      <c r="AZ41" s="896"/>
      <c r="BA41" s="896"/>
      <c r="BB41" s="896"/>
      <c r="BC41" s="896"/>
      <c r="BD41" s="896"/>
      <c r="BE41" s="896"/>
      <c r="BF41" s="896"/>
      <c r="BG41" s="896"/>
      <c r="BH41" s="896"/>
      <c r="BI41" s="896"/>
      <c r="BJ41" s="896"/>
      <c r="BK41" s="896"/>
      <c r="BL41" s="896"/>
      <c r="BM41" s="896"/>
      <c r="BN41" s="896"/>
      <c r="BO41" s="896"/>
      <c r="BP41" s="896"/>
      <c r="BQ41" s="896"/>
      <c r="BR41" s="896"/>
      <c r="BS41" s="896"/>
      <c r="BT41" s="896"/>
      <c r="BU41" s="896"/>
      <c r="BV41" s="896"/>
      <c r="BW41" s="896"/>
      <c r="BX41" s="896"/>
      <c r="BY41" s="896"/>
      <c r="BZ41" s="896"/>
      <c r="CA41" s="896"/>
      <c r="CB41" s="896"/>
      <c r="CC41" s="896"/>
      <c r="CD41" s="896"/>
      <c r="CE41" s="896"/>
      <c r="CF41" s="896"/>
      <c r="CG41" s="896"/>
      <c r="CH41" s="896"/>
      <c r="CI41" s="896"/>
      <c r="CJ41" s="896"/>
      <c r="CK41" s="896"/>
    </row>
    <row r="42" spans="1:89" s="897" customFormat="1" ht="9.1999999999999993" customHeight="1" x14ac:dyDescent="0.2">
      <c r="A42" s="902"/>
      <c r="B42" s="869"/>
      <c r="C42" s="869"/>
      <c r="D42" s="869"/>
      <c r="E42" s="869"/>
      <c r="F42" s="869"/>
      <c r="G42" s="869"/>
      <c r="H42" s="869"/>
      <c r="I42" s="869"/>
      <c r="J42" s="869"/>
      <c r="K42" s="869"/>
      <c r="L42" s="869"/>
      <c r="M42" s="869"/>
      <c r="N42" s="896"/>
      <c r="O42" s="896"/>
      <c r="P42" s="896"/>
      <c r="Q42" s="896"/>
      <c r="R42" s="896"/>
      <c r="S42" s="896"/>
      <c r="T42" s="896"/>
      <c r="U42" s="896"/>
      <c r="V42" s="896"/>
      <c r="W42" s="896"/>
      <c r="X42" s="896"/>
      <c r="Y42" s="896"/>
      <c r="Z42" s="896"/>
      <c r="AA42" s="896"/>
      <c r="AB42" s="896"/>
      <c r="AC42" s="896"/>
      <c r="AD42" s="896"/>
      <c r="AE42" s="896"/>
      <c r="AF42" s="896"/>
      <c r="AG42" s="896"/>
      <c r="AH42" s="896"/>
      <c r="AI42" s="896"/>
      <c r="AJ42" s="896"/>
      <c r="AK42" s="896"/>
      <c r="AL42" s="896"/>
      <c r="AM42" s="896"/>
      <c r="AN42" s="896"/>
      <c r="AO42" s="896"/>
      <c r="AP42" s="896"/>
      <c r="AQ42" s="896"/>
      <c r="AR42" s="896"/>
      <c r="AS42" s="896"/>
      <c r="AT42" s="896"/>
      <c r="AU42" s="896"/>
      <c r="AV42" s="896"/>
      <c r="AW42" s="896"/>
      <c r="AX42" s="896"/>
      <c r="AY42" s="896"/>
      <c r="AZ42" s="896"/>
      <c r="BA42" s="896"/>
      <c r="BB42" s="896"/>
      <c r="BC42" s="896"/>
      <c r="BD42" s="896"/>
      <c r="BE42" s="896"/>
      <c r="BF42" s="896"/>
      <c r="BG42" s="896"/>
      <c r="BH42" s="896"/>
      <c r="BI42" s="896"/>
      <c r="BJ42" s="896"/>
      <c r="BK42" s="896"/>
      <c r="BL42" s="896"/>
      <c r="BM42" s="896"/>
      <c r="BN42" s="896"/>
      <c r="BO42" s="896"/>
      <c r="BP42" s="896"/>
      <c r="BQ42" s="896"/>
      <c r="BR42" s="896"/>
      <c r="BS42" s="896"/>
      <c r="BT42" s="896"/>
      <c r="BU42" s="896"/>
      <c r="BV42" s="896"/>
      <c r="BW42" s="896"/>
      <c r="BX42" s="896"/>
      <c r="BY42" s="896"/>
      <c r="BZ42" s="896"/>
      <c r="CA42" s="896"/>
      <c r="CB42" s="896"/>
      <c r="CC42" s="896"/>
      <c r="CD42" s="896"/>
      <c r="CE42" s="896"/>
      <c r="CF42" s="896"/>
      <c r="CG42" s="896"/>
      <c r="CH42" s="896"/>
      <c r="CI42" s="896"/>
      <c r="CJ42" s="896"/>
      <c r="CK42" s="896"/>
    </row>
    <row r="43" spans="1:89" s="887" customFormat="1" ht="26.1" customHeight="1" x14ac:dyDescent="0.2">
      <c r="A43" s="985" t="s">
        <v>1388</v>
      </c>
      <c r="B43" s="985"/>
      <c r="C43" s="985"/>
      <c r="D43" s="985"/>
      <c r="E43" s="985"/>
      <c r="F43" s="985"/>
      <c r="G43" s="985"/>
      <c r="H43" s="985"/>
      <c r="I43" s="985"/>
      <c r="J43" s="985"/>
      <c r="K43" s="985"/>
    </row>
    <row r="44" spans="1:89" s="892" customFormat="1" ht="12.95" customHeight="1" x14ac:dyDescent="0.2">
      <c r="A44" s="903"/>
      <c r="B44" s="869"/>
      <c r="C44" s="869"/>
      <c r="D44" s="869"/>
      <c r="E44" s="869"/>
      <c r="F44" s="869"/>
      <c r="G44" s="869"/>
      <c r="H44" s="869"/>
      <c r="I44" s="869"/>
      <c r="J44" s="869"/>
      <c r="K44" s="869"/>
      <c r="L44" s="869"/>
      <c r="M44" s="869"/>
      <c r="N44" s="893"/>
      <c r="O44" s="893"/>
      <c r="P44" s="893"/>
      <c r="Q44" s="893"/>
      <c r="R44" s="893"/>
      <c r="S44" s="893"/>
      <c r="T44" s="893"/>
      <c r="U44" s="893"/>
      <c r="V44" s="894"/>
      <c r="W44" s="894"/>
      <c r="X44" s="894"/>
      <c r="Y44" s="894"/>
      <c r="Z44" s="894"/>
      <c r="AA44" s="894"/>
      <c r="AB44" s="894"/>
      <c r="AC44" s="894"/>
      <c r="AD44" s="894"/>
      <c r="AE44" s="894"/>
      <c r="AF44" s="894"/>
      <c r="AG44" s="894"/>
      <c r="AH44" s="894"/>
      <c r="AI44" s="894"/>
      <c r="AJ44" s="894"/>
      <c r="AK44" s="894"/>
      <c r="AL44" s="894"/>
      <c r="AM44" s="894"/>
      <c r="AN44" s="894"/>
      <c r="AO44" s="894"/>
      <c r="AP44" s="894"/>
      <c r="AQ44" s="894"/>
      <c r="AR44" s="894"/>
      <c r="AS44" s="894"/>
      <c r="AT44" s="894"/>
      <c r="AU44" s="894"/>
      <c r="AV44" s="894"/>
      <c r="AW44" s="894"/>
      <c r="AX44" s="894"/>
      <c r="AY44" s="894"/>
      <c r="AZ44" s="894"/>
      <c r="BA44" s="894"/>
      <c r="BB44" s="894"/>
      <c r="BC44" s="894"/>
      <c r="BD44" s="894"/>
      <c r="BE44" s="894"/>
      <c r="BF44" s="894"/>
      <c r="BG44" s="894"/>
      <c r="BH44" s="894"/>
      <c r="BI44" s="894"/>
      <c r="BJ44" s="894"/>
      <c r="BK44" s="894"/>
      <c r="BL44" s="894"/>
      <c r="BM44" s="894"/>
      <c r="BN44" s="894"/>
      <c r="BO44" s="894"/>
      <c r="BP44" s="894"/>
      <c r="BQ44" s="894"/>
      <c r="BR44" s="894"/>
      <c r="BS44" s="894"/>
      <c r="BT44" s="894"/>
      <c r="BU44" s="894"/>
      <c r="BV44" s="894"/>
      <c r="BW44" s="894"/>
      <c r="BX44" s="894"/>
      <c r="BY44" s="894"/>
      <c r="BZ44" s="894"/>
      <c r="CA44" s="894"/>
      <c r="CB44" s="894"/>
      <c r="CC44" s="894"/>
      <c r="CD44" s="894"/>
      <c r="CE44" s="894"/>
      <c r="CF44" s="894"/>
      <c r="CG44" s="894"/>
      <c r="CH44" s="894"/>
      <c r="CI44" s="894"/>
      <c r="CJ44" s="894"/>
      <c r="CK44" s="894"/>
    </row>
  </sheetData>
  <mergeCells count="1">
    <mergeCell ref="A43:K43"/>
  </mergeCells>
  <hyperlinks>
    <hyperlink ref="A1" location="Содержание!A1" display="Вернуться в СОДЕРЖАНИЕ" xr:uid="{00000000-0004-0000-B200-000000000000}"/>
  </hyperlinks>
  <pageMargins left="0.78740157480314965" right="0.78740157480314965" top="0.78740157480314965" bottom="0.78740157480314965" header="0.51181102362204722" footer="0.51181102362204722"/>
  <pageSetup paperSize="9" orientation="portrait" horizontalDpi="120" verticalDpi="7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179</vt:i4>
      </vt:variant>
      <vt:variant>
        <vt:lpstr>Именованные диапазоны</vt:lpstr>
      </vt:variant>
      <vt:variant>
        <vt:i4>5</vt:i4>
      </vt:variant>
    </vt:vector>
  </HeadingPairs>
  <TitlesOfParts>
    <vt:vector size="184" baseType="lpstr">
      <vt:lpstr>Титул</vt:lpstr>
      <vt:lpstr>Редсовет</vt:lpstr>
      <vt:lpstr>Контакты</vt:lpstr>
      <vt:lpstr>Другие публикации</vt:lpstr>
      <vt:lpstr>Содержание</vt:lpstr>
      <vt:lpstr>IA1</vt:lpstr>
      <vt:lpstr>IБ1</vt:lpstr>
      <vt:lpstr>IБ2</vt:lpstr>
      <vt:lpstr>IБ3</vt:lpstr>
      <vt:lpstr>IБ4-6</vt:lpstr>
      <vt:lpstr>IБ7-9</vt:lpstr>
      <vt:lpstr>IБ10</vt:lpstr>
      <vt:lpstr>IБ11</vt:lpstr>
      <vt:lpstr>IБ12</vt:lpstr>
      <vt:lpstr>IВ1</vt:lpstr>
      <vt:lpstr>IВ2</vt:lpstr>
      <vt:lpstr>IВ3</vt:lpstr>
      <vt:lpstr>IB4-6</vt:lpstr>
      <vt:lpstr>IД1</vt:lpstr>
      <vt:lpstr>IIA1</vt:lpstr>
      <vt:lpstr>IIA2</vt:lpstr>
      <vt:lpstr>IIA3</vt:lpstr>
      <vt:lpstr>IIA4</vt:lpstr>
      <vt:lpstr>IIA5</vt:lpstr>
      <vt:lpstr>IIA6</vt:lpstr>
      <vt:lpstr>IIA7</vt:lpstr>
      <vt:lpstr>IIA8</vt:lpstr>
      <vt:lpstr>IIA9</vt:lpstr>
      <vt:lpstr>IIA10</vt:lpstr>
      <vt:lpstr>IIA11</vt:lpstr>
      <vt:lpstr>IIA12</vt:lpstr>
      <vt:lpstr>IIA13</vt:lpstr>
      <vt:lpstr>IIA14</vt:lpstr>
      <vt:lpstr>IIA15</vt:lpstr>
      <vt:lpstr>IIA16</vt:lpstr>
      <vt:lpstr>IIA17</vt:lpstr>
      <vt:lpstr>IIA18</vt:lpstr>
      <vt:lpstr>IIA19</vt:lpstr>
      <vt:lpstr>IIA20</vt:lpstr>
      <vt:lpstr>IIA21</vt:lpstr>
      <vt:lpstr>IIA22</vt:lpstr>
      <vt:lpstr>IIA23</vt:lpstr>
      <vt:lpstr>IIA24</vt:lpstr>
      <vt:lpstr>IIA25</vt:lpstr>
      <vt:lpstr>IIA26</vt:lpstr>
      <vt:lpstr>IIA27</vt:lpstr>
      <vt:lpstr>IIA28</vt:lpstr>
      <vt:lpstr>IIA29</vt:lpstr>
      <vt:lpstr>IIA30</vt:lpstr>
      <vt:lpstr>IIA31</vt:lpstr>
      <vt:lpstr>IIA32</vt:lpstr>
      <vt:lpstr>IIA33</vt:lpstr>
      <vt:lpstr>IIA34</vt:lpstr>
      <vt:lpstr>IIA35</vt:lpstr>
      <vt:lpstr>IIA36</vt:lpstr>
      <vt:lpstr>IIA37</vt:lpstr>
      <vt:lpstr>IIA38</vt:lpstr>
      <vt:lpstr>IIБ1</vt:lpstr>
      <vt:lpstr>IIБ2</vt:lpstr>
      <vt:lpstr>IIБ2 </vt:lpstr>
      <vt:lpstr>IIБ3</vt:lpstr>
      <vt:lpstr>IIБ4</vt:lpstr>
      <vt:lpstr>IIБ5</vt:lpstr>
      <vt:lpstr>IIБ6</vt:lpstr>
      <vt:lpstr>IIБ7</vt:lpstr>
      <vt:lpstr>IIБ8</vt:lpstr>
      <vt:lpstr>IIБ9</vt:lpstr>
      <vt:lpstr>IIБ10</vt:lpstr>
      <vt:lpstr>IIБ11</vt:lpstr>
      <vt:lpstr>IIБ12</vt:lpstr>
      <vt:lpstr>IIБ13</vt:lpstr>
      <vt:lpstr>IIБ14</vt:lpstr>
      <vt:lpstr>IIБ15</vt:lpstr>
      <vt:lpstr>IIБ16</vt:lpstr>
      <vt:lpstr>IIБ17</vt:lpstr>
      <vt:lpstr>IIБ18</vt:lpstr>
      <vt:lpstr>IIБ19</vt:lpstr>
      <vt:lpstr>IIБ20</vt:lpstr>
      <vt:lpstr>IIБ21</vt:lpstr>
      <vt:lpstr>IIБ22</vt:lpstr>
      <vt:lpstr>IIБ23</vt:lpstr>
      <vt:lpstr>IIБ24</vt:lpstr>
      <vt:lpstr>IIБ25</vt:lpstr>
      <vt:lpstr>IIБ26</vt:lpstr>
      <vt:lpstr>IIБ27</vt:lpstr>
      <vt:lpstr>IIБ28</vt:lpstr>
      <vt:lpstr>IIБ29</vt:lpstr>
      <vt:lpstr>IIБ30</vt:lpstr>
      <vt:lpstr>IIБ31</vt:lpstr>
      <vt:lpstr>IIБ32</vt:lpstr>
      <vt:lpstr>IIБ33</vt:lpstr>
      <vt:lpstr>IIБ34</vt:lpstr>
      <vt:lpstr>IIБ35</vt:lpstr>
      <vt:lpstr>IIБ36</vt:lpstr>
      <vt:lpstr>IIБ37</vt:lpstr>
      <vt:lpstr>IIБ38</vt:lpstr>
      <vt:lpstr>IIБ39</vt:lpstr>
      <vt:lpstr>IIB1</vt:lpstr>
      <vt:lpstr>IIB2</vt:lpstr>
      <vt:lpstr>IIB3</vt:lpstr>
      <vt:lpstr>IIB4</vt:lpstr>
      <vt:lpstr>IIB5</vt:lpstr>
      <vt:lpstr>IIB6</vt:lpstr>
      <vt:lpstr>IIВ7</vt:lpstr>
      <vt:lpstr>IIГ1</vt:lpstr>
      <vt:lpstr>IIГ2-3</vt:lpstr>
      <vt:lpstr>IIД1</vt:lpstr>
      <vt:lpstr>IIД2</vt:lpstr>
      <vt:lpstr>IIД3</vt:lpstr>
      <vt:lpstr>IIД4-5</vt:lpstr>
      <vt:lpstr>IIД6</vt:lpstr>
      <vt:lpstr>IIД7</vt:lpstr>
      <vt:lpstr>IIД8-9</vt:lpstr>
      <vt:lpstr>IIД10</vt:lpstr>
      <vt:lpstr>IIД11</vt:lpstr>
      <vt:lpstr>IIД12-13</vt:lpstr>
      <vt:lpstr>IIД14</vt:lpstr>
      <vt:lpstr>IIД15</vt:lpstr>
      <vt:lpstr>IIД16-17</vt:lpstr>
      <vt:lpstr>IIД18</vt:lpstr>
      <vt:lpstr>IIД19-20</vt:lpstr>
      <vt:lpstr>IIE1</vt:lpstr>
      <vt:lpstr>IIE2</vt:lpstr>
      <vt:lpstr>IIE3</vt:lpstr>
      <vt:lpstr>IIE4</vt:lpstr>
      <vt:lpstr>IIE5</vt:lpstr>
      <vt:lpstr>IIE6</vt:lpstr>
      <vt:lpstr>IIE7</vt:lpstr>
      <vt:lpstr>IIE8</vt:lpstr>
      <vt:lpstr>IIE9</vt:lpstr>
      <vt:lpstr>IIE10</vt:lpstr>
      <vt:lpstr>IIE11</vt:lpstr>
      <vt:lpstr>IIE12</vt:lpstr>
      <vt:lpstr>IIЖ1</vt:lpstr>
      <vt:lpstr>IIЖ2-3</vt:lpstr>
      <vt:lpstr>IIЖ4-5</vt:lpstr>
      <vt:lpstr>IIЖ6-7</vt:lpstr>
      <vt:lpstr>IIЖ8-9</vt:lpstr>
      <vt:lpstr>IIЖ10-11</vt:lpstr>
      <vt:lpstr>IIЖ12-13</vt:lpstr>
      <vt:lpstr>IIЖ14-15</vt:lpstr>
      <vt:lpstr>IIЖ16-17</vt:lpstr>
      <vt:lpstr>IIЖ18-19</vt:lpstr>
      <vt:lpstr>IIЖ20-21</vt:lpstr>
      <vt:lpstr>IIЖ22-23</vt:lpstr>
      <vt:lpstr>IIЖ24-25</vt:lpstr>
      <vt:lpstr>IIЖ26-27</vt:lpstr>
      <vt:lpstr>IIЖ28-29</vt:lpstr>
      <vt:lpstr>IIЖ30-31</vt:lpstr>
      <vt:lpstr>IIЖ32-33</vt:lpstr>
      <vt:lpstr>IIЖ34-35</vt:lpstr>
      <vt:lpstr>IIЖ36-37</vt:lpstr>
      <vt:lpstr>IIЖ38</vt:lpstr>
      <vt:lpstr>IIIA1-2</vt:lpstr>
      <vt:lpstr>IIIA3-5</vt:lpstr>
      <vt:lpstr>IIIA6</vt:lpstr>
      <vt:lpstr>IIIA7</vt:lpstr>
      <vt:lpstr>IIIA8</vt:lpstr>
      <vt:lpstr>IIIA9</vt:lpstr>
      <vt:lpstr>IIIA10</vt:lpstr>
      <vt:lpstr>IIIA10.1</vt:lpstr>
      <vt:lpstr>IIIA11-12</vt:lpstr>
      <vt:lpstr>IIIA13-15</vt:lpstr>
      <vt:lpstr>IIIA16</vt:lpstr>
      <vt:lpstr>IIIA17-18</vt:lpstr>
      <vt:lpstr>IIIA19-21</vt:lpstr>
      <vt:lpstr>IIIA22-24</vt:lpstr>
      <vt:lpstr>IIIA25-27</vt:lpstr>
      <vt:lpstr>IIIA28</vt:lpstr>
      <vt:lpstr>IIIA29-31</vt:lpstr>
      <vt:lpstr>карта</vt:lpstr>
      <vt:lpstr>IIIA32-33</vt:lpstr>
      <vt:lpstr>IIIБ1</vt:lpstr>
      <vt:lpstr>IIIБ2</vt:lpstr>
      <vt:lpstr>IIIБ3</vt:lpstr>
      <vt:lpstr>IIIБ4</vt:lpstr>
      <vt:lpstr>IIIБ5</vt:lpstr>
      <vt:lpstr>IVA1</vt:lpstr>
      <vt:lpstr>IVA2-3</vt:lpstr>
      <vt:lpstr>'IB4-6'!Область_печати</vt:lpstr>
      <vt:lpstr>IIД11!Область_печати</vt:lpstr>
      <vt:lpstr>'IБ4-6'!Область_печати</vt:lpstr>
      <vt:lpstr>карта!Область_печати</vt:lpstr>
      <vt:lpstr>Титул!Область_печати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Svaluyskaya</dc:creator>
  <cp:lastModifiedBy>Малика Абдукадирова</cp:lastModifiedBy>
  <cp:lastPrinted>2026-08-19T04:05:36Z</cp:lastPrinted>
  <dcterms:created xsi:type="dcterms:W3CDTF">2019-11-01T04:15:14Z</dcterms:created>
  <dcterms:modified xsi:type="dcterms:W3CDTF">2026-09-17T08:31:07Z</dcterms:modified>
</cp:coreProperties>
</file>